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garlandfoodcorp-my.sharepoint.com/personal/astepien_garlandfood_net/Documents/03. S&amp;OP/2025/11. S&amp;OP10/To be filled/"/>
    </mc:Choice>
  </mc:AlternateContent>
  <xr:revisionPtr revIDLastSave="3551" documentId="8_{FF7B4D75-EB6D-4D5F-AEE1-0E5AC19EA1A2}" xr6:coauthVersionLast="47" xr6:coauthVersionMax="47" xr10:uidLastSave="{172C46A8-D7C6-4E02-989A-053EA4DAB936}"/>
  <bookViews>
    <workbookView xWindow="-110" yWindow="-110" windowWidth="19420" windowHeight="11500" tabRatio="813" firstSheet="2" activeTab="2" xr2:uid="{C969C616-7B9A-4241-9712-1C59C480933A}"/>
  </bookViews>
  <sheets>
    <sheet name="Budget" sheetId="87" r:id="rId1"/>
    <sheet name="Sheet1" sheetId="78" r:id="rId2"/>
    <sheet name="Summary" sheetId="49" r:id="rId3"/>
    <sheet name="ANTUNES - SON PRODUCE, INC." sheetId="72" r:id="rId4"/>
    <sheet name="GMT" sheetId="85" r:id="rId5"/>
    <sheet name="DROUYN" sheetId="84" r:id="rId6"/>
    <sheet name="DISTRIBUIDORA MARTINEZ" sheetId="65" r:id="rId7"/>
    <sheet name="Cendalza, S.A." sheetId="70" r:id="rId8"/>
    <sheet name="PFG POLLO TROPICAL" sheetId="88" r:id="rId9"/>
    <sheet name="EMPIRE SEAFOOD" sheetId="67" r:id="rId10"/>
    <sheet name="Grupo Alimenticio S.A. de C.V." sheetId="82" r:id="rId11"/>
    <sheet name="HILLS BROTHERS" sheetId="71" r:id="rId12"/>
    <sheet name="Industria Los Patitos, S.A." sheetId="69" r:id="rId13"/>
    <sheet name="JOSE SANTIAGO, INC." sheetId="57" r:id="rId14"/>
    <sheet name="MONACO FOODS, INC." sheetId="64" r:id="rId15"/>
    <sheet name="REX DISCOUNT, INC." sheetId="68" r:id="rId16"/>
    <sheet name="SUNNY MORNING" sheetId="75" r:id="rId17"/>
    <sheet name="SUNRISE PRODUCE" sheetId="81" r:id="rId18"/>
    <sheet name="TECNISPICE" sheetId="83" r:id="rId19"/>
  </sheets>
  <definedNames>
    <definedName name="_xlnm._FilterDatabase" localSheetId="3" hidden="1">'ANTUNES - SON PRODUCE, INC.'!$Z$7:$AK$224</definedName>
    <definedName name="_xlnm._FilterDatabase" localSheetId="7" hidden="1">'Cendalza, S.A.'!$Z$7:$AK$224</definedName>
    <definedName name="_xlnm._FilterDatabase" localSheetId="6" hidden="1">'DISTRIBUIDORA MARTINEZ'!$Z$7:$AK$224</definedName>
    <definedName name="_xlnm._FilterDatabase" localSheetId="5" hidden="1">DROUYN!$Z$7:$AK$224</definedName>
    <definedName name="_xlnm._FilterDatabase" localSheetId="9" hidden="1">'EMPIRE SEAFOOD'!$Z$7:$AK$224</definedName>
    <definedName name="_xlnm._FilterDatabase" localSheetId="4" hidden="1">GMT!$Z$7:$AK$224</definedName>
    <definedName name="_xlnm._FilterDatabase" localSheetId="10" hidden="1">'Grupo Alimenticio S.A. de C.V.'!$Z$7:$AK$224</definedName>
    <definedName name="_xlnm._FilterDatabase" localSheetId="11" hidden="1">'HILLS BROTHERS'!$Z$7:$AK$224</definedName>
    <definedName name="_xlnm._FilterDatabase" localSheetId="12" hidden="1">'Industria Los Patitos, S.A.'!$Z$7:$AJ$224</definedName>
    <definedName name="_xlnm._FilterDatabase" localSheetId="13" hidden="1">'JOSE SANTIAGO, INC.'!$Z$7:$AK$224</definedName>
    <definedName name="_xlnm._FilterDatabase" localSheetId="14" hidden="1">'MONACO FOODS, INC.'!$Z$7:$AK$224</definedName>
    <definedName name="_xlnm._FilterDatabase" localSheetId="8" hidden="1">'PFG POLLO TROPICAL'!$Z$7:$AK$224</definedName>
    <definedName name="_xlnm._FilterDatabase" localSheetId="15" hidden="1">'REX DISCOUNT, INC.'!$Z$7:$AK$224</definedName>
    <definedName name="_xlnm._FilterDatabase" localSheetId="16" hidden="1">'SUNNY MORNING'!$Z$7:$AK$224</definedName>
    <definedName name="_xlnm._FilterDatabase" localSheetId="17" hidden="1">'SUNRISE PRODUCE'!$Z$7:$AK$224</definedName>
    <definedName name="_xlnm._FilterDatabase" localSheetId="18" hidden="1">TECNISPICE!$Z$7:$AK$224</definedName>
    <definedName name="AS2DocOpenMode" hidden="1">"AS2DocumentEdit"</definedName>
    <definedName name="_xlnm.Print_Area" localSheetId="2">Summary!$B$1:$X$221</definedName>
  </definedNames>
  <calcPr calcId="191029"/>
  <pivotCaches>
    <pivotCache cacheId="6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31" i="49" l="1"/>
  <c r="R231" i="49"/>
  <c r="Q231" i="49"/>
  <c r="P231" i="49"/>
  <c r="O231" i="49"/>
  <c r="N231" i="49"/>
  <c r="M231" i="49"/>
  <c r="L231" i="49"/>
  <c r="K231" i="49"/>
  <c r="J231" i="49"/>
  <c r="I231" i="49"/>
  <c r="S230" i="49"/>
  <c r="R230" i="49"/>
  <c r="Q230" i="49"/>
  <c r="P230" i="49"/>
  <c r="O230" i="49"/>
  <c r="N230" i="49"/>
  <c r="M230" i="49"/>
  <c r="L230" i="49"/>
  <c r="K230" i="49"/>
  <c r="J230" i="49"/>
  <c r="I230" i="49"/>
  <c r="S229" i="49"/>
  <c r="R229" i="49"/>
  <c r="Q229" i="49"/>
  <c r="P229" i="49"/>
  <c r="O229" i="49"/>
  <c r="N229" i="49"/>
  <c r="M229" i="49"/>
  <c r="L229" i="49"/>
  <c r="K229" i="49"/>
  <c r="J229" i="49"/>
  <c r="I229" i="49"/>
  <c r="S228" i="49"/>
  <c r="R228" i="49"/>
  <c r="Q228" i="49"/>
  <c r="P228" i="49"/>
  <c r="O228" i="49"/>
  <c r="N228" i="49"/>
  <c r="M228" i="49"/>
  <c r="L228" i="49"/>
  <c r="K228" i="49"/>
  <c r="J228" i="49"/>
  <c r="I228" i="49"/>
  <c r="H231" i="49"/>
  <c r="H230" i="49"/>
  <c r="H229" i="49"/>
  <c r="H228" i="49"/>
  <c r="S224" i="49"/>
  <c r="R224" i="49"/>
  <c r="Q224" i="49"/>
  <c r="P224" i="49"/>
  <c r="O224" i="49"/>
  <c r="N224" i="49"/>
  <c r="M224" i="49"/>
  <c r="L224" i="49"/>
  <c r="K224" i="49"/>
  <c r="J224" i="49"/>
  <c r="I224" i="49"/>
  <c r="H224" i="49"/>
  <c r="S223" i="49"/>
  <c r="R223" i="49"/>
  <c r="Q223" i="49"/>
  <c r="P223" i="49"/>
  <c r="O223" i="49"/>
  <c r="N223" i="49"/>
  <c r="M223" i="49"/>
  <c r="L223" i="49"/>
  <c r="K223" i="49"/>
  <c r="J223" i="49"/>
  <c r="I223" i="49"/>
  <c r="H223" i="49"/>
  <c r="S222" i="49"/>
  <c r="R222" i="49"/>
  <c r="Q222" i="49"/>
  <c r="P222" i="49"/>
  <c r="O222" i="49"/>
  <c r="N222" i="49"/>
  <c r="M222" i="49"/>
  <c r="L222" i="49"/>
  <c r="K222" i="49"/>
  <c r="J222" i="49"/>
  <c r="I222" i="49"/>
  <c r="H222" i="49"/>
  <c r="S221" i="49"/>
  <c r="R221" i="49"/>
  <c r="Q221" i="49"/>
  <c r="P221" i="49"/>
  <c r="O221" i="49"/>
  <c r="N221" i="49"/>
  <c r="M221" i="49"/>
  <c r="L221" i="49"/>
  <c r="K221" i="49"/>
  <c r="J221" i="49"/>
  <c r="I221" i="49"/>
  <c r="H221" i="49"/>
  <c r="S220" i="49"/>
  <c r="R220" i="49"/>
  <c r="Q220" i="49"/>
  <c r="P220" i="49"/>
  <c r="O220" i="49"/>
  <c r="N220" i="49"/>
  <c r="M220" i="49"/>
  <c r="L220" i="49"/>
  <c r="K220" i="49"/>
  <c r="J220" i="49"/>
  <c r="I220" i="49"/>
  <c r="H220" i="49"/>
  <c r="S219" i="49"/>
  <c r="R219" i="49"/>
  <c r="Q219" i="49"/>
  <c r="P219" i="49"/>
  <c r="O219" i="49"/>
  <c r="N219" i="49"/>
  <c r="M219" i="49"/>
  <c r="L219" i="49"/>
  <c r="K219" i="49"/>
  <c r="J219" i="49"/>
  <c r="I219" i="49"/>
  <c r="H219" i="49"/>
  <c r="S218" i="49"/>
  <c r="R218" i="49"/>
  <c r="Q218" i="49"/>
  <c r="P218" i="49"/>
  <c r="O218" i="49"/>
  <c r="N218" i="49"/>
  <c r="M218" i="49"/>
  <c r="L218" i="49"/>
  <c r="K218" i="49"/>
  <c r="J218" i="49"/>
  <c r="I218" i="49"/>
  <c r="H218" i="49"/>
  <c r="S217" i="49"/>
  <c r="R217" i="49"/>
  <c r="Q217" i="49"/>
  <c r="P217" i="49"/>
  <c r="O217" i="49"/>
  <c r="N217" i="49"/>
  <c r="M217" i="49"/>
  <c r="L217" i="49"/>
  <c r="K217" i="49"/>
  <c r="J217" i="49"/>
  <c r="I217" i="49"/>
  <c r="H217" i="49"/>
  <c r="S216" i="49"/>
  <c r="R216" i="49"/>
  <c r="Q216" i="49"/>
  <c r="P216" i="49"/>
  <c r="O216" i="49"/>
  <c r="N216" i="49"/>
  <c r="M216" i="49"/>
  <c r="L216" i="49"/>
  <c r="K216" i="49"/>
  <c r="J216" i="49"/>
  <c r="I216" i="49"/>
  <c r="H216" i="49"/>
  <c r="S215" i="49"/>
  <c r="R215" i="49"/>
  <c r="Q215" i="49"/>
  <c r="P215" i="49"/>
  <c r="O215" i="49"/>
  <c r="N215" i="49"/>
  <c r="M215" i="49"/>
  <c r="L215" i="49"/>
  <c r="K215" i="49"/>
  <c r="J215" i="49"/>
  <c r="I215" i="49"/>
  <c r="H215" i="49"/>
  <c r="S214" i="49"/>
  <c r="R214" i="49"/>
  <c r="Q214" i="49"/>
  <c r="P214" i="49"/>
  <c r="O214" i="49"/>
  <c r="N214" i="49"/>
  <c r="M214" i="49"/>
  <c r="L214" i="49"/>
  <c r="K214" i="49"/>
  <c r="J214" i="49"/>
  <c r="I214" i="49"/>
  <c r="H214" i="49"/>
  <c r="S213" i="49"/>
  <c r="R213" i="49"/>
  <c r="Q213" i="49"/>
  <c r="P213" i="49"/>
  <c r="O213" i="49"/>
  <c r="N213" i="49"/>
  <c r="M213" i="49"/>
  <c r="L213" i="49"/>
  <c r="K213" i="49"/>
  <c r="J213" i="49"/>
  <c r="I213" i="49"/>
  <c r="H213" i="49"/>
  <c r="S212" i="49"/>
  <c r="R212" i="49"/>
  <c r="Q212" i="49"/>
  <c r="P212" i="49"/>
  <c r="O212" i="49"/>
  <c r="N212" i="49"/>
  <c r="M212" i="49"/>
  <c r="L212" i="49"/>
  <c r="K212" i="49"/>
  <c r="J212" i="49"/>
  <c r="I212" i="49"/>
  <c r="H212" i="49"/>
  <c r="S211" i="49"/>
  <c r="R211" i="49"/>
  <c r="Q211" i="49"/>
  <c r="P211" i="49"/>
  <c r="O211" i="49"/>
  <c r="N211" i="49"/>
  <c r="M211" i="49"/>
  <c r="L211" i="49"/>
  <c r="K211" i="49"/>
  <c r="J211" i="49"/>
  <c r="I211" i="49"/>
  <c r="H211" i="49"/>
  <c r="S210" i="49"/>
  <c r="R210" i="49"/>
  <c r="Q210" i="49"/>
  <c r="P210" i="49"/>
  <c r="O210" i="49"/>
  <c r="N210" i="49"/>
  <c r="M210" i="49"/>
  <c r="L210" i="49"/>
  <c r="K210" i="49"/>
  <c r="J210" i="49"/>
  <c r="I210" i="49"/>
  <c r="H210" i="49"/>
  <c r="S209" i="49"/>
  <c r="R209" i="49"/>
  <c r="Q209" i="49"/>
  <c r="P209" i="49"/>
  <c r="O209" i="49"/>
  <c r="N209" i="49"/>
  <c r="M209" i="49"/>
  <c r="L209" i="49"/>
  <c r="K209" i="49"/>
  <c r="J209" i="49"/>
  <c r="I209" i="49"/>
  <c r="H209" i="49"/>
  <c r="S208" i="49"/>
  <c r="R208" i="49"/>
  <c r="Q208" i="49"/>
  <c r="P208" i="49"/>
  <c r="O208" i="49"/>
  <c r="N208" i="49"/>
  <c r="M208" i="49"/>
  <c r="L208" i="49"/>
  <c r="K208" i="49"/>
  <c r="J208" i="49"/>
  <c r="I208" i="49"/>
  <c r="H208" i="49"/>
  <c r="S207" i="49"/>
  <c r="R207" i="49"/>
  <c r="Q207" i="49"/>
  <c r="P207" i="49"/>
  <c r="O207" i="49"/>
  <c r="N207" i="49"/>
  <c r="M207" i="49"/>
  <c r="L207" i="49"/>
  <c r="K207" i="49"/>
  <c r="J207" i="49"/>
  <c r="I207" i="49"/>
  <c r="H207" i="49"/>
  <c r="S206" i="49"/>
  <c r="R206" i="49"/>
  <c r="Q206" i="49"/>
  <c r="P206" i="49"/>
  <c r="O206" i="49"/>
  <c r="N206" i="49"/>
  <c r="M206" i="49"/>
  <c r="L206" i="49"/>
  <c r="K206" i="49"/>
  <c r="J206" i="49"/>
  <c r="I206" i="49"/>
  <c r="H206" i="49"/>
  <c r="S205" i="49"/>
  <c r="R205" i="49"/>
  <c r="Q205" i="49"/>
  <c r="P205" i="49"/>
  <c r="O205" i="49"/>
  <c r="N205" i="49"/>
  <c r="M205" i="49"/>
  <c r="L205" i="49"/>
  <c r="K205" i="49"/>
  <c r="J205" i="49"/>
  <c r="I205" i="49"/>
  <c r="H205" i="49"/>
  <c r="S204" i="49"/>
  <c r="R204" i="49"/>
  <c r="Q204" i="49"/>
  <c r="P204" i="49"/>
  <c r="O204" i="49"/>
  <c r="N204" i="49"/>
  <c r="M204" i="49"/>
  <c r="L204" i="49"/>
  <c r="K204" i="49"/>
  <c r="J204" i="49"/>
  <c r="I204" i="49"/>
  <c r="H204" i="49"/>
  <c r="S203" i="49"/>
  <c r="R203" i="49"/>
  <c r="Q203" i="49"/>
  <c r="P203" i="49"/>
  <c r="O203" i="49"/>
  <c r="N203" i="49"/>
  <c r="M203" i="49"/>
  <c r="L203" i="49"/>
  <c r="K203" i="49"/>
  <c r="J203" i="49"/>
  <c r="I203" i="49"/>
  <c r="H203" i="49"/>
  <c r="S202" i="49"/>
  <c r="R202" i="49"/>
  <c r="Q202" i="49"/>
  <c r="P202" i="49"/>
  <c r="O202" i="49"/>
  <c r="N202" i="49"/>
  <c r="M202" i="49"/>
  <c r="L202" i="49"/>
  <c r="K202" i="49"/>
  <c r="J202" i="49"/>
  <c r="I202" i="49"/>
  <c r="H202" i="49"/>
  <c r="S201" i="49"/>
  <c r="R201" i="49"/>
  <c r="Q201" i="49"/>
  <c r="P201" i="49"/>
  <c r="O201" i="49"/>
  <c r="N201" i="49"/>
  <c r="M201" i="49"/>
  <c r="L201" i="49"/>
  <c r="K201" i="49"/>
  <c r="J201" i="49"/>
  <c r="I201" i="49"/>
  <c r="H201" i="49"/>
  <c r="S200" i="49"/>
  <c r="R200" i="49"/>
  <c r="Q200" i="49"/>
  <c r="P200" i="49"/>
  <c r="O200" i="49"/>
  <c r="N200" i="49"/>
  <c r="M200" i="49"/>
  <c r="L200" i="49"/>
  <c r="K200" i="49"/>
  <c r="J200" i="49"/>
  <c r="I200" i="49"/>
  <c r="H200" i="49"/>
  <c r="S199" i="49"/>
  <c r="R199" i="49"/>
  <c r="Q199" i="49"/>
  <c r="P199" i="49"/>
  <c r="O199" i="49"/>
  <c r="N199" i="49"/>
  <c r="M199" i="49"/>
  <c r="L199" i="49"/>
  <c r="K199" i="49"/>
  <c r="J199" i="49"/>
  <c r="I199" i="49"/>
  <c r="H199" i="49"/>
  <c r="S198" i="49"/>
  <c r="R198" i="49"/>
  <c r="Q198" i="49"/>
  <c r="P198" i="49"/>
  <c r="O198" i="49"/>
  <c r="N198" i="49"/>
  <c r="M198" i="49"/>
  <c r="L198" i="49"/>
  <c r="K198" i="49"/>
  <c r="J198" i="49"/>
  <c r="I198" i="49"/>
  <c r="H198" i="49"/>
  <c r="S197" i="49"/>
  <c r="R197" i="49"/>
  <c r="Q197" i="49"/>
  <c r="P197" i="49"/>
  <c r="O197" i="49"/>
  <c r="N197" i="49"/>
  <c r="M197" i="49"/>
  <c r="L197" i="49"/>
  <c r="K197" i="49"/>
  <c r="J197" i="49"/>
  <c r="I197" i="49"/>
  <c r="H197" i="49"/>
  <c r="S196" i="49"/>
  <c r="R196" i="49"/>
  <c r="Q196" i="49"/>
  <c r="P196" i="49"/>
  <c r="O196" i="49"/>
  <c r="N196" i="49"/>
  <c r="M196" i="49"/>
  <c r="L196" i="49"/>
  <c r="K196" i="49"/>
  <c r="J196" i="49"/>
  <c r="I196" i="49"/>
  <c r="H196" i="49"/>
  <c r="S195" i="49"/>
  <c r="R195" i="49"/>
  <c r="Q195" i="49"/>
  <c r="P195" i="49"/>
  <c r="O195" i="49"/>
  <c r="N195" i="49"/>
  <c r="M195" i="49"/>
  <c r="L195" i="49"/>
  <c r="K195" i="49"/>
  <c r="J195" i="49"/>
  <c r="I195" i="49"/>
  <c r="H195" i="49"/>
  <c r="S194" i="49"/>
  <c r="R194" i="49"/>
  <c r="Q194" i="49"/>
  <c r="P194" i="49"/>
  <c r="O194" i="49"/>
  <c r="N194" i="49"/>
  <c r="M194" i="49"/>
  <c r="L194" i="49"/>
  <c r="K194" i="49"/>
  <c r="J194" i="49"/>
  <c r="I194" i="49"/>
  <c r="H194" i="49"/>
  <c r="S193" i="49"/>
  <c r="R193" i="49"/>
  <c r="Q193" i="49"/>
  <c r="P193" i="49"/>
  <c r="O193" i="49"/>
  <c r="N193" i="49"/>
  <c r="M193" i="49"/>
  <c r="L193" i="49"/>
  <c r="K193" i="49"/>
  <c r="J193" i="49"/>
  <c r="I193" i="49"/>
  <c r="H193" i="49"/>
  <c r="S192" i="49"/>
  <c r="R192" i="49"/>
  <c r="Q192" i="49"/>
  <c r="P192" i="49"/>
  <c r="O192" i="49"/>
  <c r="N192" i="49"/>
  <c r="M192" i="49"/>
  <c r="L192" i="49"/>
  <c r="K192" i="49"/>
  <c r="J192" i="49"/>
  <c r="I192" i="49"/>
  <c r="H192" i="49"/>
  <c r="S191" i="49"/>
  <c r="R191" i="49"/>
  <c r="Q191" i="49"/>
  <c r="P191" i="49"/>
  <c r="O191" i="49"/>
  <c r="N191" i="49"/>
  <c r="M191" i="49"/>
  <c r="L191" i="49"/>
  <c r="K191" i="49"/>
  <c r="J191" i="49"/>
  <c r="I191" i="49"/>
  <c r="H191" i="49"/>
  <c r="S190" i="49"/>
  <c r="R190" i="49"/>
  <c r="Q190" i="49"/>
  <c r="P190" i="49"/>
  <c r="O190" i="49"/>
  <c r="N190" i="49"/>
  <c r="M190" i="49"/>
  <c r="L190" i="49"/>
  <c r="K190" i="49"/>
  <c r="J190" i="49"/>
  <c r="I190" i="49"/>
  <c r="H190" i="49"/>
  <c r="S189" i="49"/>
  <c r="R189" i="49"/>
  <c r="Q189" i="49"/>
  <c r="P189" i="49"/>
  <c r="O189" i="49"/>
  <c r="N189" i="49"/>
  <c r="M189" i="49"/>
  <c r="L189" i="49"/>
  <c r="K189" i="49"/>
  <c r="J189" i="49"/>
  <c r="I189" i="49"/>
  <c r="H189" i="49"/>
  <c r="S188" i="49"/>
  <c r="R188" i="49"/>
  <c r="Q188" i="49"/>
  <c r="P188" i="49"/>
  <c r="O188" i="49"/>
  <c r="N188" i="49"/>
  <c r="M188" i="49"/>
  <c r="L188" i="49"/>
  <c r="K188" i="49"/>
  <c r="J188" i="49"/>
  <c r="I188" i="49"/>
  <c r="H188" i="49"/>
  <c r="S187" i="49"/>
  <c r="R187" i="49"/>
  <c r="Q187" i="49"/>
  <c r="P187" i="49"/>
  <c r="O187" i="49"/>
  <c r="N187" i="49"/>
  <c r="M187" i="49"/>
  <c r="L187" i="49"/>
  <c r="K187" i="49"/>
  <c r="J187" i="49"/>
  <c r="I187" i="49"/>
  <c r="H187" i="49"/>
  <c r="S186" i="49"/>
  <c r="R186" i="49"/>
  <c r="Q186" i="49"/>
  <c r="P186" i="49"/>
  <c r="O186" i="49"/>
  <c r="N186" i="49"/>
  <c r="M186" i="49"/>
  <c r="L186" i="49"/>
  <c r="K186" i="49"/>
  <c r="J186" i="49"/>
  <c r="I186" i="49"/>
  <c r="H186" i="49"/>
  <c r="S185" i="49"/>
  <c r="R185" i="49"/>
  <c r="Q185" i="49"/>
  <c r="P185" i="49"/>
  <c r="O185" i="49"/>
  <c r="N185" i="49"/>
  <c r="M185" i="49"/>
  <c r="L185" i="49"/>
  <c r="K185" i="49"/>
  <c r="J185" i="49"/>
  <c r="I185" i="49"/>
  <c r="H185" i="49"/>
  <c r="S184" i="49"/>
  <c r="R184" i="49"/>
  <c r="Q184" i="49"/>
  <c r="P184" i="49"/>
  <c r="O184" i="49"/>
  <c r="N184" i="49"/>
  <c r="M184" i="49"/>
  <c r="L184" i="49"/>
  <c r="K184" i="49"/>
  <c r="J184" i="49"/>
  <c r="I184" i="49"/>
  <c r="H184" i="49"/>
  <c r="S183" i="49"/>
  <c r="R183" i="49"/>
  <c r="Q183" i="49"/>
  <c r="P183" i="49"/>
  <c r="O183" i="49"/>
  <c r="N183" i="49"/>
  <c r="M183" i="49"/>
  <c r="L183" i="49"/>
  <c r="K183" i="49"/>
  <c r="J183" i="49"/>
  <c r="I183" i="49"/>
  <c r="H183" i="49"/>
  <c r="S182" i="49"/>
  <c r="R182" i="49"/>
  <c r="Q182" i="49"/>
  <c r="P182" i="49"/>
  <c r="O182" i="49"/>
  <c r="N182" i="49"/>
  <c r="M182" i="49"/>
  <c r="L182" i="49"/>
  <c r="K182" i="49"/>
  <c r="J182" i="49"/>
  <c r="I182" i="49"/>
  <c r="H182" i="49"/>
  <c r="S181" i="49"/>
  <c r="R181" i="49"/>
  <c r="Q181" i="49"/>
  <c r="P181" i="49"/>
  <c r="O181" i="49"/>
  <c r="N181" i="49"/>
  <c r="M181" i="49"/>
  <c r="L181" i="49"/>
  <c r="K181" i="49"/>
  <c r="J181" i="49"/>
  <c r="I181" i="49"/>
  <c r="H181" i="49"/>
  <c r="S180" i="49"/>
  <c r="R180" i="49"/>
  <c r="Q180" i="49"/>
  <c r="P180" i="49"/>
  <c r="O180" i="49"/>
  <c r="N180" i="49"/>
  <c r="M180" i="49"/>
  <c r="L180" i="49"/>
  <c r="K180" i="49"/>
  <c r="J180" i="49"/>
  <c r="I180" i="49"/>
  <c r="H180" i="49"/>
  <c r="S179" i="49"/>
  <c r="R179" i="49"/>
  <c r="Q179" i="49"/>
  <c r="P179" i="49"/>
  <c r="O179" i="49"/>
  <c r="N179" i="49"/>
  <c r="M179" i="49"/>
  <c r="L179" i="49"/>
  <c r="K179" i="49"/>
  <c r="J179" i="49"/>
  <c r="I179" i="49"/>
  <c r="H179" i="49"/>
  <c r="S178" i="49"/>
  <c r="R178" i="49"/>
  <c r="Q178" i="49"/>
  <c r="P178" i="49"/>
  <c r="O178" i="49"/>
  <c r="N178" i="49"/>
  <c r="M178" i="49"/>
  <c r="L178" i="49"/>
  <c r="K178" i="49"/>
  <c r="J178" i="49"/>
  <c r="I178" i="49"/>
  <c r="H178" i="49"/>
  <c r="S177" i="49"/>
  <c r="R177" i="49"/>
  <c r="Q177" i="49"/>
  <c r="P177" i="49"/>
  <c r="O177" i="49"/>
  <c r="N177" i="49"/>
  <c r="M177" i="49"/>
  <c r="L177" i="49"/>
  <c r="K177" i="49"/>
  <c r="J177" i="49"/>
  <c r="I177" i="49"/>
  <c r="H177" i="49"/>
  <c r="S176" i="49"/>
  <c r="R176" i="49"/>
  <c r="Q176" i="49"/>
  <c r="P176" i="49"/>
  <c r="O176" i="49"/>
  <c r="N176" i="49"/>
  <c r="M176" i="49"/>
  <c r="L176" i="49"/>
  <c r="K176" i="49"/>
  <c r="J176" i="49"/>
  <c r="I176" i="49"/>
  <c r="H176" i="49"/>
  <c r="S175" i="49"/>
  <c r="R175" i="49"/>
  <c r="Q175" i="49"/>
  <c r="P175" i="49"/>
  <c r="O175" i="49"/>
  <c r="N175" i="49"/>
  <c r="M175" i="49"/>
  <c r="L175" i="49"/>
  <c r="K175" i="49"/>
  <c r="J175" i="49"/>
  <c r="I175" i="49"/>
  <c r="H175" i="49"/>
  <c r="S174" i="49"/>
  <c r="R174" i="49"/>
  <c r="Q174" i="49"/>
  <c r="P174" i="49"/>
  <c r="O174" i="49"/>
  <c r="N174" i="49"/>
  <c r="M174" i="49"/>
  <c r="L174" i="49"/>
  <c r="K174" i="49"/>
  <c r="J174" i="49"/>
  <c r="I174" i="49"/>
  <c r="H174" i="49"/>
  <c r="S173" i="49"/>
  <c r="R173" i="49"/>
  <c r="Q173" i="49"/>
  <c r="P173" i="49"/>
  <c r="O173" i="49"/>
  <c r="N173" i="49"/>
  <c r="M173" i="49"/>
  <c r="L173" i="49"/>
  <c r="K173" i="49"/>
  <c r="J173" i="49"/>
  <c r="I173" i="49"/>
  <c r="H173" i="49"/>
  <c r="S172" i="49"/>
  <c r="R172" i="49"/>
  <c r="Q172" i="49"/>
  <c r="P172" i="49"/>
  <c r="O172" i="49"/>
  <c r="N172" i="49"/>
  <c r="M172" i="49"/>
  <c r="L172" i="49"/>
  <c r="K172" i="49"/>
  <c r="J172" i="49"/>
  <c r="I172" i="49"/>
  <c r="H172" i="49"/>
  <c r="S171" i="49"/>
  <c r="R171" i="49"/>
  <c r="Q171" i="49"/>
  <c r="P171" i="49"/>
  <c r="O171" i="49"/>
  <c r="N171" i="49"/>
  <c r="M171" i="49"/>
  <c r="L171" i="49"/>
  <c r="K171" i="49"/>
  <c r="J171" i="49"/>
  <c r="I171" i="49"/>
  <c r="H171" i="49"/>
  <c r="S170" i="49"/>
  <c r="R170" i="49"/>
  <c r="Q170" i="49"/>
  <c r="P170" i="49"/>
  <c r="O170" i="49"/>
  <c r="N170" i="49"/>
  <c r="M170" i="49"/>
  <c r="L170" i="49"/>
  <c r="K170" i="49"/>
  <c r="J170" i="49"/>
  <c r="I170" i="49"/>
  <c r="H170" i="49"/>
  <c r="S169" i="49"/>
  <c r="R169" i="49"/>
  <c r="Q169" i="49"/>
  <c r="P169" i="49"/>
  <c r="O169" i="49"/>
  <c r="N169" i="49"/>
  <c r="M169" i="49"/>
  <c r="L169" i="49"/>
  <c r="K169" i="49"/>
  <c r="J169" i="49"/>
  <c r="I169" i="49"/>
  <c r="H169" i="49"/>
  <c r="S168" i="49"/>
  <c r="R168" i="49"/>
  <c r="Q168" i="49"/>
  <c r="P168" i="49"/>
  <c r="O168" i="49"/>
  <c r="N168" i="49"/>
  <c r="M168" i="49"/>
  <c r="L168" i="49"/>
  <c r="K168" i="49"/>
  <c r="J168" i="49"/>
  <c r="I168" i="49"/>
  <c r="H168" i="49"/>
  <c r="S167" i="49"/>
  <c r="R167" i="49"/>
  <c r="Q167" i="49"/>
  <c r="P167" i="49"/>
  <c r="O167" i="49"/>
  <c r="N167" i="49"/>
  <c r="M167" i="49"/>
  <c r="L167" i="49"/>
  <c r="K167" i="49"/>
  <c r="J167" i="49"/>
  <c r="I167" i="49"/>
  <c r="H167" i="49"/>
  <c r="S166" i="49"/>
  <c r="R166" i="49"/>
  <c r="Q166" i="49"/>
  <c r="P166" i="49"/>
  <c r="O166" i="49"/>
  <c r="N166" i="49"/>
  <c r="M166" i="49"/>
  <c r="L166" i="49"/>
  <c r="K166" i="49"/>
  <c r="J166" i="49"/>
  <c r="I166" i="49"/>
  <c r="H166" i="49"/>
  <c r="S165" i="49"/>
  <c r="R165" i="49"/>
  <c r="Q165" i="49"/>
  <c r="P165" i="49"/>
  <c r="O165" i="49"/>
  <c r="N165" i="49"/>
  <c r="M165" i="49"/>
  <c r="L165" i="49"/>
  <c r="K165" i="49"/>
  <c r="J165" i="49"/>
  <c r="I165" i="49"/>
  <c r="H165" i="49"/>
  <c r="S164" i="49"/>
  <c r="R164" i="49"/>
  <c r="Q164" i="49"/>
  <c r="P164" i="49"/>
  <c r="O164" i="49"/>
  <c r="N164" i="49"/>
  <c r="M164" i="49"/>
  <c r="L164" i="49"/>
  <c r="K164" i="49"/>
  <c r="J164" i="49"/>
  <c r="I164" i="49"/>
  <c r="H164" i="49"/>
  <c r="S163" i="49"/>
  <c r="R163" i="49"/>
  <c r="Q163" i="49"/>
  <c r="P163" i="49"/>
  <c r="O163" i="49"/>
  <c r="N163" i="49"/>
  <c r="M163" i="49"/>
  <c r="L163" i="49"/>
  <c r="K163" i="49"/>
  <c r="J163" i="49"/>
  <c r="I163" i="49"/>
  <c r="H163" i="49"/>
  <c r="S162" i="49"/>
  <c r="R162" i="49"/>
  <c r="Q162" i="49"/>
  <c r="P162" i="49"/>
  <c r="O162" i="49"/>
  <c r="N162" i="49"/>
  <c r="M162" i="49"/>
  <c r="L162" i="49"/>
  <c r="K162" i="49"/>
  <c r="J162" i="49"/>
  <c r="I162" i="49"/>
  <c r="H162" i="49"/>
  <c r="S161" i="49"/>
  <c r="R161" i="49"/>
  <c r="Q161" i="49"/>
  <c r="P161" i="49"/>
  <c r="O161" i="49"/>
  <c r="N161" i="49"/>
  <c r="M161" i="49"/>
  <c r="L161" i="49"/>
  <c r="K161" i="49"/>
  <c r="J161" i="49"/>
  <c r="I161" i="49"/>
  <c r="H161" i="49"/>
  <c r="S160" i="49"/>
  <c r="R160" i="49"/>
  <c r="Q160" i="49"/>
  <c r="P160" i="49"/>
  <c r="O160" i="49"/>
  <c r="N160" i="49"/>
  <c r="M160" i="49"/>
  <c r="L160" i="49"/>
  <c r="K160" i="49"/>
  <c r="J160" i="49"/>
  <c r="I160" i="49"/>
  <c r="H160" i="49"/>
  <c r="S159" i="49"/>
  <c r="R159" i="49"/>
  <c r="Q159" i="49"/>
  <c r="P159" i="49"/>
  <c r="O159" i="49"/>
  <c r="N159" i="49"/>
  <c r="M159" i="49"/>
  <c r="L159" i="49"/>
  <c r="K159" i="49"/>
  <c r="J159" i="49"/>
  <c r="I159" i="49"/>
  <c r="H159" i="49"/>
  <c r="S158" i="49"/>
  <c r="R158" i="49"/>
  <c r="Q158" i="49"/>
  <c r="P158" i="49"/>
  <c r="O158" i="49"/>
  <c r="N158" i="49"/>
  <c r="M158" i="49"/>
  <c r="L158" i="49"/>
  <c r="K158" i="49"/>
  <c r="J158" i="49"/>
  <c r="I158" i="49"/>
  <c r="H158" i="49"/>
  <c r="S157" i="49"/>
  <c r="R157" i="49"/>
  <c r="Q157" i="49"/>
  <c r="P157" i="49"/>
  <c r="O157" i="49"/>
  <c r="N157" i="49"/>
  <c r="M157" i="49"/>
  <c r="L157" i="49"/>
  <c r="K157" i="49"/>
  <c r="J157" i="49"/>
  <c r="I157" i="49"/>
  <c r="H157" i="49"/>
  <c r="S156" i="49"/>
  <c r="R156" i="49"/>
  <c r="Q156" i="49"/>
  <c r="P156" i="49"/>
  <c r="O156" i="49"/>
  <c r="N156" i="49"/>
  <c r="M156" i="49"/>
  <c r="L156" i="49"/>
  <c r="K156" i="49"/>
  <c r="J156" i="49"/>
  <c r="I156" i="49"/>
  <c r="H156" i="49"/>
  <c r="S155" i="49"/>
  <c r="R155" i="49"/>
  <c r="Q155" i="49"/>
  <c r="P155" i="49"/>
  <c r="O155" i="49"/>
  <c r="N155" i="49"/>
  <c r="M155" i="49"/>
  <c r="L155" i="49"/>
  <c r="K155" i="49"/>
  <c r="J155" i="49"/>
  <c r="I155" i="49"/>
  <c r="H155" i="49"/>
  <c r="S154" i="49"/>
  <c r="R154" i="49"/>
  <c r="Q154" i="49"/>
  <c r="P154" i="49"/>
  <c r="O154" i="49"/>
  <c r="N154" i="49"/>
  <c r="M154" i="49"/>
  <c r="L154" i="49"/>
  <c r="K154" i="49"/>
  <c r="J154" i="49"/>
  <c r="I154" i="49"/>
  <c r="H154" i="49"/>
  <c r="S153" i="49"/>
  <c r="R153" i="49"/>
  <c r="Q153" i="49"/>
  <c r="P153" i="49"/>
  <c r="O153" i="49"/>
  <c r="N153" i="49"/>
  <c r="M153" i="49"/>
  <c r="L153" i="49"/>
  <c r="K153" i="49"/>
  <c r="J153" i="49"/>
  <c r="I153" i="49"/>
  <c r="H153" i="49"/>
  <c r="S152" i="49"/>
  <c r="R152" i="49"/>
  <c r="Q152" i="49"/>
  <c r="P152" i="49"/>
  <c r="O152" i="49"/>
  <c r="N152" i="49"/>
  <c r="M152" i="49"/>
  <c r="L152" i="49"/>
  <c r="K152" i="49"/>
  <c r="J152" i="49"/>
  <c r="I152" i="49"/>
  <c r="H152" i="49"/>
  <c r="S151" i="49"/>
  <c r="R151" i="49"/>
  <c r="Q151" i="49"/>
  <c r="P151" i="49"/>
  <c r="O151" i="49"/>
  <c r="N151" i="49"/>
  <c r="M151" i="49"/>
  <c r="L151" i="49"/>
  <c r="K151" i="49"/>
  <c r="J151" i="49"/>
  <c r="I151" i="49"/>
  <c r="H151" i="49"/>
  <c r="S150" i="49"/>
  <c r="R150" i="49"/>
  <c r="Q150" i="49"/>
  <c r="P150" i="49"/>
  <c r="O150" i="49"/>
  <c r="N150" i="49"/>
  <c r="M150" i="49"/>
  <c r="L150" i="49"/>
  <c r="K150" i="49"/>
  <c r="J150" i="49"/>
  <c r="I150" i="49"/>
  <c r="H150" i="49"/>
  <c r="S149" i="49"/>
  <c r="R149" i="49"/>
  <c r="Q149" i="49"/>
  <c r="P149" i="49"/>
  <c r="O149" i="49"/>
  <c r="N149" i="49"/>
  <c r="M149" i="49"/>
  <c r="L149" i="49"/>
  <c r="K149" i="49"/>
  <c r="J149" i="49"/>
  <c r="I149" i="49"/>
  <c r="H149" i="49"/>
  <c r="S148" i="49"/>
  <c r="R148" i="49"/>
  <c r="Q148" i="49"/>
  <c r="P148" i="49"/>
  <c r="O148" i="49"/>
  <c r="N148" i="49"/>
  <c r="M148" i="49"/>
  <c r="L148" i="49"/>
  <c r="K148" i="49"/>
  <c r="J148" i="49"/>
  <c r="I148" i="49"/>
  <c r="H148" i="49"/>
  <c r="S147" i="49"/>
  <c r="R147" i="49"/>
  <c r="Q147" i="49"/>
  <c r="P147" i="49"/>
  <c r="O147" i="49"/>
  <c r="N147" i="49"/>
  <c r="M147" i="49"/>
  <c r="L147" i="49"/>
  <c r="K147" i="49"/>
  <c r="J147" i="49"/>
  <c r="I147" i="49"/>
  <c r="H147" i="49"/>
  <c r="S146" i="49"/>
  <c r="R146" i="49"/>
  <c r="Q146" i="49"/>
  <c r="P146" i="49"/>
  <c r="O146" i="49"/>
  <c r="N146" i="49"/>
  <c r="M146" i="49"/>
  <c r="L146" i="49"/>
  <c r="K146" i="49"/>
  <c r="J146" i="49"/>
  <c r="I146" i="49"/>
  <c r="H146" i="49"/>
  <c r="S145" i="49"/>
  <c r="R145" i="49"/>
  <c r="Q145" i="49"/>
  <c r="P145" i="49"/>
  <c r="O145" i="49"/>
  <c r="N145" i="49"/>
  <c r="M145" i="49"/>
  <c r="L145" i="49"/>
  <c r="K145" i="49"/>
  <c r="J145" i="49"/>
  <c r="I145" i="49"/>
  <c r="H145" i="49"/>
  <c r="S144" i="49"/>
  <c r="R144" i="49"/>
  <c r="Q144" i="49"/>
  <c r="P144" i="49"/>
  <c r="O144" i="49"/>
  <c r="N144" i="49"/>
  <c r="M144" i="49"/>
  <c r="L144" i="49"/>
  <c r="K144" i="49"/>
  <c r="J144" i="49"/>
  <c r="I144" i="49"/>
  <c r="H144" i="49"/>
  <c r="S143" i="49"/>
  <c r="R143" i="49"/>
  <c r="Q143" i="49"/>
  <c r="P143" i="49"/>
  <c r="O143" i="49"/>
  <c r="N143" i="49"/>
  <c r="M143" i="49"/>
  <c r="L143" i="49"/>
  <c r="K143" i="49"/>
  <c r="J143" i="49"/>
  <c r="I143" i="49"/>
  <c r="H143" i="49"/>
  <c r="S142" i="49"/>
  <c r="R142" i="49"/>
  <c r="Q142" i="49"/>
  <c r="P142" i="49"/>
  <c r="O142" i="49"/>
  <c r="N142" i="49"/>
  <c r="M142" i="49"/>
  <c r="L142" i="49"/>
  <c r="K142" i="49"/>
  <c r="J142" i="49"/>
  <c r="I142" i="49"/>
  <c r="H142" i="49"/>
  <c r="S141" i="49"/>
  <c r="R141" i="49"/>
  <c r="Q141" i="49"/>
  <c r="P141" i="49"/>
  <c r="O141" i="49"/>
  <c r="N141" i="49"/>
  <c r="M141" i="49"/>
  <c r="L141" i="49"/>
  <c r="K141" i="49"/>
  <c r="J141" i="49"/>
  <c r="I141" i="49"/>
  <c r="H141" i="49"/>
  <c r="S140" i="49"/>
  <c r="R140" i="49"/>
  <c r="Q140" i="49"/>
  <c r="P140" i="49"/>
  <c r="O140" i="49"/>
  <c r="N140" i="49"/>
  <c r="M140" i="49"/>
  <c r="L140" i="49"/>
  <c r="K140" i="49"/>
  <c r="J140" i="49"/>
  <c r="I140" i="49"/>
  <c r="H140" i="49"/>
  <c r="S139" i="49"/>
  <c r="R139" i="49"/>
  <c r="Q139" i="49"/>
  <c r="P139" i="49"/>
  <c r="O139" i="49"/>
  <c r="N139" i="49"/>
  <c r="M139" i="49"/>
  <c r="L139" i="49"/>
  <c r="K139" i="49"/>
  <c r="J139" i="49"/>
  <c r="I139" i="49"/>
  <c r="H139" i="49"/>
  <c r="S138" i="49"/>
  <c r="R138" i="49"/>
  <c r="Q138" i="49"/>
  <c r="P138" i="49"/>
  <c r="O138" i="49"/>
  <c r="N138" i="49"/>
  <c r="M138" i="49"/>
  <c r="L138" i="49"/>
  <c r="K138" i="49"/>
  <c r="J138" i="49"/>
  <c r="I138" i="49"/>
  <c r="H138" i="49"/>
  <c r="S137" i="49"/>
  <c r="R137" i="49"/>
  <c r="Q137" i="49"/>
  <c r="P137" i="49"/>
  <c r="O137" i="49"/>
  <c r="N137" i="49"/>
  <c r="M137" i="49"/>
  <c r="L137" i="49"/>
  <c r="K137" i="49"/>
  <c r="J137" i="49"/>
  <c r="I137" i="49"/>
  <c r="H137" i="49"/>
  <c r="S136" i="49"/>
  <c r="R136" i="49"/>
  <c r="Q136" i="49"/>
  <c r="P136" i="49"/>
  <c r="O136" i="49"/>
  <c r="N136" i="49"/>
  <c r="M136" i="49"/>
  <c r="L136" i="49"/>
  <c r="K136" i="49"/>
  <c r="J136" i="49"/>
  <c r="I136" i="49"/>
  <c r="H136" i="49"/>
  <c r="S135" i="49"/>
  <c r="R135" i="49"/>
  <c r="Q135" i="49"/>
  <c r="P135" i="49"/>
  <c r="O135" i="49"/>
  <c r="N135" i="49"/>
  <c r="M135" i="49"/>
  <c r="L135" i="49"/>
  <c r="K135" i="49"/>
  <c r="J135" i="49"/>
  <c r="I135" i="49"/>
  <c r="H135" i="49"/>
  <c r="S134" i="49"/>
  <c r="R134" i="49"/>
  <c r="Q134" i="49"/>
  <c r="P134" i="49"/>
  <c r="O134" i="49"/>
  <c r="N134" i="49"/>
  <c r="M134" i="49"/>
  <c r="L134" i="49"/>
  <c r="K134" i="49"/>
  <c r="J134" i="49"/>
  <c r="I134" i="49"/>
  <c r="H134" i="49"/>
  <c r="S133" i="49"/>
  <c r="R133" i="49"/>
  <c r="Q133" i="49"/>
  <c r="P133" i="49"/>
  <c r="O133" i="49"/>
  <c r="N133" i="49"/>
  <c r="M133" i="49"/>
  <c r="L133" i="49"/>
  <c r="K133" i="49"/>
  <c r="J133" i="49"/>
  <c r="I133" i="49"/>
  <c r="H133" i="49"/>
  <c r="S132" i="49"/>
  <c r="R132" i="49"/>
  <c r="Q132" i="49"/>
  <c r="P132" i="49"/>
  <c r="O132" i="49"/>
  <c r="N132" i="49"/>
  <c r="M132" i="49"/>
  <c r="L132" i="49"/>
  <c r="K132" i="49"/>
  <c r="J132" i="49"/>
  <c r="I132" i="49"/>
  <c r="H132" i="49"/>
  <c r="S131" i="49"/>
  <c r="R131" i="49"/>
  <c r="Q131" i="49"/>
  <c r="P131" i="49"/>
  <c r="O131" i="49"/>
  <c r="N131" i="49"/>
  <c r="M131" i="49"/>
  <c r="L131" i="49"/>
  <c r="K131" i="49"/>
  <c r="J131" i="49"/>
  <c r="I131" i="49"/>
  <c r="H131" i="49"/>
  <c r="S130" i="49"/>
  <c r="R130" i="49"/>
  <c r="Q130" i="49"/>
  <c r="P130" i="49"/>
  <c r="O130" i="49"/>
  <c r="N130" i="49"/>
  <c r="M130" i="49"/>
  <c r="L130" i="49"/>
  <c r="K130" i="49"/>
  <c r="J130" i="49"/>
  <c r="I130" i="49"/>
  <c r="H130" i="49"/>
  <c r="S129" i="49"/>
  <c r="R129" i="49"/>
  <c r="Q129" i="49"/>
  <c r="P129" i="49"/>
  <c r="O129" i="49"/>
  <c r="N129" i="49"/>
  <c r="M129" i="49"/>
  <c r="L129" i="49"/>
  <c r="K129" i="49"/>
  <c r="J129" i="49"/>
  <c r="I129" i="49"/>
  <c r="H129" i="49"/>
  <c r="S128" i="49"/>
  <c r="R128" i="49"/>
  <c r="Q128" i="49"/>
  <c r="P128" i="49"/>
  <c r="O128" i="49"/>
  <c r="N128" i="49"/>
  <c r="M128" i="49"/>
  <c r="L128" i="49"/>
  <c r="K128" i="49"/>
  <c r="J128" i="49"/>
  <c r="I128" i="49"/>
  <c r="H128" i="49"/>
  <c r="S127" i="49"/>
  <c r="R127" i="49"/>
  <c r="Q127" i="49"/>
  <c r="P127" i="49"/>
  <c r="O127" i="49"/>
  <c r="N127" i="49"/>
  <c r="M127" i="49"/>
  <c r="L127" i="49"/>
  <c r="K127" i="49"/>
  <c r="J127" i="49"/>
  <c r="I127" i="49"/>
  <c r="H127" i="49"/>
  <c r="S126" i="49"/>
  <c r="R126" i="49"/>
  <c r="Q126" i="49"/>
  <c r="P126" i="49"/>
  <c r="O126" i="49"/>
  <c r="N126" i="49"/>
  <c r="M126" i="49"/>
  <c r="L126" i="49"/>
  <c r="K126" i="49"/>
  <c r="J126" i="49"/>
  <c r="I126" i="49"/>
  <c r="H126" i="49"/>
  <c r="S125" i="49"/>
  <c r="R125" i="49"/>
  <c r="Q125" i="49"/>
  <c r="P125" i="49"/>
  <c r="O125" i="49"/>
  <c r="N125" i="49"/>
  <c r="M125" i="49"/>
  <c r="L125" i="49"/>
  <c r="K125" i="49"/>
  <c r="J125" i="49"/>
  <c r="I125" i="49"/>
  <c r="H125" i="49"/>
  <c r="S124" i="49"/>
  <c r="R124" i="49"/>
  <c r="Q124" i="49"/>
  <c r="P124" i="49"/>
  <c r="O124" i="49"/>
  <c r="N124" i="49"/>
  <c r="M124" i="49"/>
  <c r="L124" i="49"/>
  <c r="K124" i="49"/>
  <c r="J124" i="49"/>
  <c r="I124" i="49"/>
  <c r="H124" i="49"/>
  <c r="S123" i="49"/>
  <c r="R123" i="49"/>
  <c r="Q123" i="49"/>
  <c r="P123" i="49"/>
  <c r="O123" i="49"/>
  <c r="N123" i="49"/>
  <c r="M123" i="49"/>
  <c r="L123" i="49"/>
  <c r="K123" i="49"/>
  <c r="J123" i="49"/>
  <c r="I123" i="49"/>
  <c r="H123" i="49"/>
  <c r="S122" i="49"/>
  <c r="R122" i="49"/>
  <c r="Q122" i="49"/>
  <c r="P122" i="49"/>
  <c r="O122" i="49"/>
  <c r="N122" i="49"/>
  <c r="M122" i="49"/>
  <c r="L122" i="49"/>
  <c r="K122" i="49"/>
  <c r="J122" i="49"/>
  <c r="I122" i="49"/>
  <c r="H122" i="49"/>
  <c r="S121" i="49"/>
  <c r="R121" i="49"/>
  <c r="Q121" i="49"/>
  <c r="P121" i="49"/>
  <c r="O121" i="49"/>
  <c r="N121" i="49"/>
  <c r="M121" i="49"/>
  <c r="L121" i="49"/>
  <c r="K121" i="49"/>
  <c r="J121" i="49"/>
  <c r="I121" i="49"/>
  <c r="H121" i="49"/>
  <c r="S120" i="49"/>
  <c r="R120" i="49"/>
  <c r="Q120" i="49"/>
  <c r="P120" i="49"/>
  <c r="O120" i="49"/>
  <c r="N120" i="49"/>
  <c r="M120" i="49"/>
  <c r="L120" i="49"/>
  <c r="K120" i="49"/>
  <c r="J120" i="49"/>
  <c r="I120" i="49"/>
  <c r="H120" i="49"/>
  <c r="S119" i="49"/>
  <c r="R119" i="49"/>
  <c r="Q119" i="49"/>
  <c r="P119" i="49"/>
  <c r="O119" i="49"/>
  <c r="N119" i="49"/>
  <c r="M119" i="49"/>
  <c r="L119" i="49"/>
  <c r="K119" i="49"/>
  <c r="J119" i="49"/>
  <c r="I119" i="49"/>
  <c r="H119" i="49"/>
  <c r="S118" i="49"/>
  <c r="R118" i="49"/>
  <c r="Q118" i="49"/>
  <c r="P118" i="49"/>
  <c r="O118" i="49"/>
  <c r="N118" i="49"/>
  <c r="M118" i="49"/>
  <c r="L118" i="49"/>
  <c r="K118" i="49"/>
  <c r="J118" i="49"/>
  <c r="I118" i="49"/>
  <c r="H118" i="49"/>
  <c r="S117" i="49"/>
  <c r="R117" i="49"/>
  <c r="Q117" i="49"/>
  <c r="P117" i="49"/>
  <c r="O117" i="49"/>
  <c r="N117" i="49"/>
  <c r="M117" i="49"/>
  <c r="L117" i="49"/>
  <c r="K117" i="49"/>
  <c r="J117" i="49"/>
  <c r="I117" i="49"/>
  <c r="H117" i="49"/>
  <c r="S116" i="49"/>
  <c r="R116" i="49"/>
  <c r="Q116" i="49"/>
  <c r="P116" i="49"/>
  <c r="O116" i="49"/>
  <c r="N116" i="49"/>
  <c r="M116" i="49"/>
  <c r="L116" i="49"/>
  <c r="K116" i="49"/>
  <c r="J116" i="49"/>
  <c r="I116" i="49"/>
  <c r="H116" i="49"/>
  <c r="S115" i="49"/>
  <c r="R115" i="49"/>
  <c r="Q115" i="49"/>
  <c r="P115" i="49"/>
  <c r="O115" i="49"/>
  <c r="N115" i="49"/>
  <c r="M115" i="49"/>
  <c r="L115" i="49"/>
  <c r="K115" i="49"/>
  <c r="J115" i="49"/>
  <c r="I115" i="49"/>
  <c r="H115" i="49"/>
  <c r="S114" i="49"/>
  <c r="R114" i="49"/>
  <c r="Q114" i="49"/>
  <c r="P114" i="49"/>
  <c r="O114" i="49"/>
  <c r="N114" i="49"/>
  <c r="M114" i="49"/>
  <c r="L114" i="49"/>
  <c r="K114" i="49"/>
  <c r="J114" i="49"/>
  <c r="I114" i="49"/>
  <c r="H114" i="49"/>
  <c r="S113" i="49"/>
  <c r="R113" i="49"/>
  <c r="Q113" i="49"/>
  <c r="P113" i="49"/>
  <c r="O113" i="49"/>
  <c r="N113" i="49"/>
  <c r="M113" i="49"/>
  <c r="L113" i="49"/>
  <c r="K113" i="49"/>
  <c r="J113" i="49"/>
  <c r="I113" i="49"/>
  <c r="H113" i="49"/>
  <c r="S112" i="49"/>
  <c r="R112" i="49"/>
  <c r="Q112" i="49"/>
  <c r="P112" i="49"/>
  <c r="O112" i="49"/>
  <c r="N112" i="49"/>
  <c r="M112" i="49"/>
  <c r="L112" i="49"/>
  <c r="K112" i="49"/>
  <c r="J112" i="49"/>
  <c r="I112" i="49"/>
  <c r="H112" i="49"/>
  <c r="S111" i="49"/>
  <c r="R111" i="49"/>
  <c r="Q111" i="49"/>
  <c r="P111" i="49"/>
  <c r="O111" i="49"/>
  <c r="N111" i="49"/>
  <c r="M111" i="49"/>
  <c r="L111" i="49"/>
  <c r="K111" i="49"/>
  <c r="J111" i="49"/>
  <c r="I111" i="49"/>
  <c r="H111" i="49"/>
  <c r="S110" i="49"/>
  <c r="R110" i="49"/>
  <c r="Q110" i="49"/>
  <c r="P110" i="49"/>
  <c r="O110" i="49"/>
  <c r="N110" i="49"/>
  <c r="M110" i="49"/>
  <c r="L110" i="49"/>
  <c r="K110" i="49"/>
  <c r="J110" i="49"/>
  <c r="I110" i="49"/>
  <c r="H110" i="49"/>
  <c r="S109" i="49"/>
  <c r="R109" i="49"/>
  <c r="Q109" i="49"/>
  <c r="P109" i="49"/>
  <c r="O109" i="49"/>
  <c r="N109" i="49"/>
  <c r="M109" i="49"/>
  <c r="L109" i="49"/>
  <c r="K109" i="49"/>
  <c r="J109" i="49"/>
  <c r="I109" i="49"/>
  <c r="H109" i="49"/>
  <c r="S108" i="49"/>
  <c r="R108" i="49"/>
  <c r="Q108" i="49"/>
  <c r="P108" i="49"/>
  <c r="O108" i="49"/>
  <c r="N108" i="49"/>
  <c r="M108" i="49"/>
  <c r="L108" i="49"/>
  <c r="K108" i="49"/>
  <c r="J108" i="49"/>
  <c r="I108" i="49"/>
  <c r="H108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S105" i="49"/>
  <c r="R105" i="49"/>
  <c r="Q105" i="49"/>
  <c r="P105" i="49"/>
  <c r="O105" i="49"/>
  <c r="N105" i="49"/>
  <c r="M105" i="49"/>
  <c r="L105" i="49"/>
  <c r="K105" i="49"/>
  <c r="J105" i="49"/>
  <c r="I105" i="49"/>
  <c r="H105" i="49"/>
  <c r="S104" i="49"/>
  <c r="R104" i="49"/>
  <c r="Q104" i="49"/>
  <c r="P104" i="49"/>
  <c r="O104" i="49"/>
  <c r="N104" i="49"/>
  <c r="M104" i="49"/>
  <c r="L104" i="49"/>
  <c r="K104" i="49"/>
  <c r="J104" i="49"/>
  <c r="I104" i="49"/>
  <c r="H104" i="49"/>
  <c r="S103" i="49"/>
  <c r="R103" i="49"/>
  <c r="Q103" i="49"/>
  <c r="P103" i="49"/>
  <c r="O103" i="49"/>
  <c r="N103" i="49"/>
  <c r="M103" i="49"/>
  <c r="L103" i="49"/>
  <c r="K103" i="49"/>
  <c r="J103" i="49"/>
  <c r="I103" i="49"/>
  <c r="H103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S96" i="49"/>
  <c r="R96" i="49"/>
  <c r="Q96" i="49"/>
  <c r="P96" i="49"/>
  <c r="O96" i="49"/>
  <c r="N96" i="49"/>
  <c r="M96" i="49"/>
  <c r="L96" i="49"/>
  <c r="K96" i="49"/>
  <c r="J96" i="49"/>
  <c r="I96" i="49"/>
  <c r="H96" i="49"/>
  <c r="S95" i="49"/>
  <c r="R95" i="49"/>
  <c r="Q95" i="49"/>
  <c r="P95" i="49"/>
  <c r="O95" i="49"/>
  <c r="N95" i="49"/>
  <c r="M95" i="49"/>
  <c r="L95" i="49"/>
  <c r="K95" i="49"/>
  <c r="J95" i="49"/>
  <c r="I95" i="49"/>
  <c r="H95" i="49"/>
  <c r="S94" i="49"/>
  <c r="R94" i="49"/>
  <c r="Q94" i="49"/>
  <c r="P94" i="49"/>
  <c r="O94" i="49"/>
  <c r="N94" i="49"/>
  <c r="M94" i="49"/>
  <c r="L94" i="49"/>
  <c r="K94" i="49"/>
  <c r="J94" i="49"/>
  <c r="I94" i="49"/>
  <c r="H94" i="49"/>
  <c r="S93" i="49"/>
  <c r="R93" i="49"/>
  <c r="Q93" i="49"/>
  <c r="P93" i="49"/>
  <c r="O93" i="49"/>
  <c r="N93" i="49"/>
  <c r="M93" i="49"/>
  <c r="L93" i="49"/>
  <c r="K93" i="49"/>
  <c r="J93" i="49"/>
  <c r="I93" i="49"/>
  <c r="H93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S87" i="49"/>
  <c r="R87" i="49"/>
  <c r="Q87" i="49"/>
  <c r="P87" i="49"/>
  <c r="O87" i="49"/>
  <c r="N87" i="49"/>
  <c r="M87" i="49"/>
  <c r="L87" i="49"/>
  <c r="K87" i="49"/>
  <c r="J87" i="49"/>
  <c r="I87" i="49"/>
  <c r="H87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S83" i="49"/>
  <c r="R83" i="49"/>
  <c r="Q83" i="49"/>
  <c r="P83" i="49"/>
  <c r="O83" i="49"/>
  <c r="N83" i="49"/>
  <c r="M83" i="49"/>
  <c r="L83" i="49"/>
  <c r="K83" i="49"/>
  <c r="J83" i="49"/>
  <c r="I83" i="49"/>
  <c r="H83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S73" i="49"/>
  <c r="R73" i="49"/>
  <c r="Q73" i="49"/>
  <c r="P73" i="49"/>
  <c r="O73" i="49"/>
  <c r="N73" i="49"/>
  <c r="M73" i="49"/>
  <c r="L73" i="49"/>
  <c r="K73" i="49"/>
  <c r="J73" i="49"/>
  <c r="I73" i="49"/>
  <c r="H73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S62" i="49"/>
  <c r="R62" i="49"/>
  <c r="Q62" i="49"/>
  <c r="P62" i="49"/>
  <c r="O62" i="49"/>
  <c r="N62" i="49"/>
  <c r="M62" i="49"/>
  <c r="L62" i="49"/>
  <c r="K62" i="49"/>
  <c r="J62" i="49"/>
  <c r="I62" i="49"/>
  <c r="H62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S60" i="49"/>
  <c r="R60" i="49"/>
  <c r="Q60" i="49"/>
  <c r="P60" i="49"/>
  <c r="O60" i="49"/>
  <c r="N60" i="49"/>
  <c r="M60" i="49"/>
  <c r="L60" i="49"/>
  <c r="K60" i="49"/>
  <c r="J60" i="49"/>
  <c r="I60" i="49"/>
  <c r="H60" i="49"/>
  <c r="S59" i="49"/>
  <c r="R59" i="49"/>
  <c r="Q59" i="49"/>
  <c r="P59" i="49"/>
  <c r="O59" i="49"/>
  <c r="N59" i="49"/>
  <c r="M59" i="49"/>
  <c r="L59" i="49"/>
  <c r="K59" i="49"/>
  <c r="J59" i="49"/>
  <c r="I59" i="49"/>
  <c r="H59" i="49"/>
  <c r="S58" i="49"/>
  <c r="R58" i="49"/>
  <c r="Q58" i="49"/>
  <c r="P58" i="49"/>
  <c r="O58" i="49"/>
  <c r="N58" i="49"/>
  <c r="M58" i="49"/>
  <c r="L58" i="49"/>
  <c r="K58" i="49"/>
  <c r="J58" i="49"/>
  <c r="I58" i="49"/>
  <c r="H58" i="49"/>
  <c r="S57" i="49"/>
  <c r="R57" i="49"/>
  <c r="Q57" i="49"/>
  <c r="P57" i="49"/>
  <c r="O57" i="49"/>
  <c r="N57" i="49"/>
  <c r="M57" i="49"/>
  <c r="L57" i="49"/>
  <c r="K57" i="49"/>
  <c r="J57" i="49"/>
  <c r="I57" i="49"/>
  <c r="H57" i="49"/>
  <c r="S56" i="49"/>
  <c r="R56" i="49"/>
  <c r="Q56" i="49"/>
  <c r="P56" i="49"/>
  <c r="O56" i="49"/>
  <c r="N56" i="49"/>
  <c r="M56" i="49"/>
  <c r="L56" i="49"/>
  <c r="K56" i="49"/>
  <c r="J56" i="49"/>
  <c r="I56" i="49"/>
  <c r="H56" i="49"/>
  <c r="S55" i="49"/>
  <c r="R55" i="49"/>
  <c r="Q55" i="49"/>
  <c r="P55" i="49"/>
  <c r="O55" i="49"/>
  <c r="N55" i="49"/>
  <c r="M55" i="49"/>
  <c r="L55" i="49"/>
  <c r="K55" i="49"/>
  <c r="J55" i="49"/>
  <c r="I55" i="49"/>
  <c r="H55" i="49"/>
  <c r="S54" i="49"/>
  <c r="R54" i="49"/>
  <c r="Q54" i="49"/>
  <c r="P54" i="49"/>
  <c r="O54" i="49"/>
  <c r="N54" i="49"/>
  <c r="M54" i="49"/>
  <c r="L54" i="49"/>
  <c r="K54" i="49"/>
  <c r="J54" i="49"/>
  <c r="I54" i="49"/>
  <c r="H54" i="49"/>
  <c r="S53" i="49"/>
  <c r="R53" i="49"/>
  <c r="Q53" i="49"/>
  <c r="P53" i="49"/>
  <c r="O53" i="49"/>
  <c r="N53" i="49"/>
  <c r="M53" i="49"/>
  <c r="L53" i="49"/>
  <c r="K53" i="49"/>
  <c r="J53" i="49"/>
  <c r="I53" i="49"/>
  <c r="H53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S46" i="49"/>
  <c r="R46" i="49"/>
  <c r="Q46" i="49"/>
  <c r="P46" i="49"/>
  <c r="O46" i="49"/>
  <c r="N46" i="49"/>
  <c r="M46" i="49"/>
  <c r="L46" i="49"/>
  <c r="K46" i="49"/>
  <c r="J46" i="49"/>
  <c r="I46" i="49"/>
  <c r="H46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S43" i="49"/>
  <c r="R43" i="49"/>
  <c r="Q43" i="49"/>
  <c r="P43" i="49"/>
  <c r="O43" i="49"/>
  <c r="N43" i="49"/>
  <c r="M43" i="49"/>
  <c r="L43" i="49"/>
  <c r="K43" i="49"/>
  <c r="J43" i="49"/>
  <c r="I43" i="49"/>
  <c r="H43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S40" i="49"/>
  <c r="R40" i="49"/>
  <c r="Q40" i="49"/>
  <c r="P40" i="49"/>
  <c r="O40" i="49"/>
  <c r="N40" i="49"/>
  <c r="M40" i="49"/>
  <c r="L40" i="49"/>
  <c r="K40" i="49"/>
  <c r="J40" i="49"/>
  <c r="I40" i="49"/>
  <c r="H40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S38" i="49"/>
  <c r="R38" i="49"/>
  <c r="Q38" i="49"/>
  <c r="P38" i="49"/>
  <c r="O38" i="49"/>
  <c r="N38" i="49"/>
  <c r="M38" i="49"/>
  <c r="L38" i="49"/>
  <c r="K38" i="49"/>
  <c r="J38" i="49"/>
  <c r="I38" i="49"/>
  <c r="H38" i="49"/>
  <c r="S37" i="49"/>
  <c r="R37" i="49"/>
  <c r="Q37" i="49"/>
  <c r="P37" i="49"/>
  <c r="O37" i="49"/>
  <c r="N37" i="49"/>
  <c r="M37" i="49"/>
  <c r="L37" i="49"/>
  <c r="K37" i="49"/>
  <c r="J37" i="49"/>
  <c r="I37" i="49"/>
  <c r="H37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S35" i="49"/>
  <c r="R35" i="49"/>
  <c r="Q35" i="49"/>
  <c r="P35" i="49"/>
  <c r="O35" i="49"/>
  <c r="N35" i="49"/>
  <c r="M35" i="49"/>
  <c r="L35" i="49"/>
  <c r="K35" i="49"/>
  <c r="J35" i="49"/>
  <c r="I35" i="49"/>
  <c r="H35" i="49"/>
  <c r="S34" i="49"/>
  <c r="R34" i="49"/>
  <c r="Q34" i="49"/>
  <c r="P34" i="49"/>
  <c r="O34" i="49"/>
  <c r="N34" i="49"/>
  <c r="M34" i="49"/>
  <c r="L34" i="49"/>
  <c r="K34" i="49"/>
  <c r="J34" i="49"/>
  <c r="I34" i="49"/>
  <c r="H34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S32" i="49"/>
  <c r="R32" i="49"/>
  <c r="Q32" i="49"/>
  <c r="P32" i="49"/>
  <c r="O32" i="49"/>
  <c r="N32" i="49"/>
  <c r="M32" i="49"/>
  <c r="L32" i="49"/>
  <c r="K32" i="49"/>
  <c r="J32" i="49"/>
  <c r="I32" i="49"/>
  <c r="H32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S30" i="49"/>
  <c r="R30" i="49"/>
  <c r="Q30" i="49"/>
  <c r="P30" i="49"/>
  <c r="O30" i="49"/>
  <c r="N30" i="49"/>
  <c r="M30" i="49"/>
  <c r="L30" i="49"/>
  <c r="K30" i="49"/>
  <c r="J30" i="49"/>
  <c r="I30" i="49"/>
  <c r="H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S25" i="49"/>
  <c r="R25" i="49"/>
  <c r="Q25" i="49"/>
  <c r="P25" i="49"/>
  <c r="O25" i="49"/>
  <c r="N25" i="49"/>
  <c r="M25" i="49"/>
  <c r="L25" i="49"/>
  <c r="K25" i="49"/>
  <c r="J25" i="49"/>
  <c r="I25" i="49"/>
  <c r="H25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S21" i="49"/>
  <c r="R21" i="49"/>
  <c r="Q21" i="49"/>
  <c r="P21" i="49"/>
  <c r="O21" i="49"/>
  <c r="N21" i="49"/>
  <c r="M21" i="49"/>
  <c r="L21" i="49"/>
  <c r="K21" i="49"/>
  <c r="J21" i="49"/>
  <c r="I21" i="49"/>
  <c r="H21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S18" i="49"/>
  <c r="R18" i="49"/>
  <c r="Q18" i="49"/>
  <c r="P18" i="49"/>
  <c r="O18" i="49"/>
  <c r="N18" i="49"/>
  <c r="M18" i="49"/>
  <c r="L18" i="49"/>
  <c r="K18" i="49"/>
  <c r="J18" i="49"/>
  <c r="I18" i="49"/>
  <c r="H18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S15" i="49"/>
  <c r="R15" i="49"/>
  <c r="Q15" i="49"/>
  <c r="P15" i="49"/>
  <c r="O15" i="49"/>
  <c r="N15" i="49"/>
  <c r="M15" i="49"/>
  <c r="L15" i="49"/>
  <c r="K15" i="49"/>
  <c r="J15" i="49"/>
  <c r="I15" i="49"/>
  <c r="H15" i="49"/>
  <c r="S14" i="49"/>
  <c r="R14" i="49"/>
  <c r="Q14" i="49"/>
  <c r="P14" i="49"/>
  <c r="O14" i="49"/>
  <c r="N14" i="49"/>
  <c r="M14" i="49"/>
  <c r="L14" i="49"/>
  <c r="K14" i="49"/>
  <c r="J14" i="49"/>
  <c r="I14" i="49"/>
  <c r="H14" i="49"/>
  <c r="S13" i="49"/>
  <c r="R13" i="49"/>
  <c r="Q13" i="49"/>
  <c r="P13" i="49"/>
  <c r="O13" i="49"/>
  <c r="N13" i="49"/>
  <c r="M13" i="49"/>
  <c r="L13" i="49"/>
  <c r="K13" i="49"/>
  <c r="J13" i="49"/>
  <c r="I13" i="49"/>
  <c r="H13" i="49"/>
  <c r="S12" i="49"/>
  <c r="R12" i="49"/>
  <c r="Q12" i="49"/>
  <c r="P12" i="49"/>
  <c r="O12" i="49"/>
  <c r="N12" i="49"/>
  <c r="M12" i="49"/>
  <c r="L12" i="49"/>
  <c r="K12" i="49"/>
  <c r="J12" i="49"/>
  <c r="I12" i="49"/>
  <c r="H12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S10" i="49"/>
  <c r="R10" i="49"/>
  <c r="Q10" i="49"/>
  <c r="P10" i="49"/>
  <c r="O10" i="49"/>
  <c r="N10" i="49"/>
  <c r="M10" i="49"/>
  <c r="L10" i="49"/>
  <c r="K10" i="49"/>
  <c r="J10" i="49"/>
  <c r="I10" i="49"/>
  <c r="H10" i="49"/>
  <c r="S9" i="49"/>
  <c r="R9" i="49"/>
  <c r="Q9" i="49"/>
  <c r="P9" i="49"/>
  <c r="O9" i="49"/>
  <c r="N9" i="49"/>
  <c r="M9" i="49"/>
  <c r="L9" i="49"/>
  <c r="K9" i="49"/>
  <c r="J9" i="49"/>
  <c r="I9" i="49"/>
  <c r="H9" i="49"/>
  <c r="S8" i="49"/>
  <c r="R8" i="49"/>
  <c r="Q8" i="49"/>
  <c r="P8" i="49"/>
  <c r="O8" i="49"/>
  <c r="N8" i="49"/>
  <c r="M8" i="49"/>
  <c r="L8" i="49"/>
  <c r="K8" i="49"/>
  <c r="J8" i="49"/>
  <c r="I8" i="49"/>
  <c r="H8" i="49"/>
  <c r="AT224" i="85"/>
  <c r="AS224" i="85"/>
  <c r="AR224" i="85"/>
  <c r="AQ224" i="85"/>
  <c r="AT223" i="85"/>
  <c r="AS223" i="85"/>
  <c r="AR223" i="85"/>
  <c r="AQ223" i="85"/>
  <c r="AT222" i="85"/>
  <c r="AS222" i="85"/>
  <c r="AR222" i="85"/>
  <c r="AQ222" i="85"/>
  <c r="AT221" i="85"/>
  <c r="AS221" i="85"/>
  <c r="AR221" i="85"/>
  <c r="AQ221" i="85"/>
  <c r="AT220" i="85"/>
  <c r="AS220" i="85"/>
  <c r="AR220" i="85"/>
  <c r="AQ220" i="85"/>
  <c r="AT219" i="85"/>
  <c r="AS219" i="85"/>
  <c r="AR219" i="85"/>
  <c r="AQ219" i="85"/>
  <c r="AT218" i="85"/>
  <c r="AS218" i="85"/>
  <c r="AR218" i="85"/>
  <c r="AQ218" i="85"/>
  <c r="AT217" i="85"/>
  <c r="AS217" i="85"/>
  <c r="AR217" i="85"/>
  <c r="AQ217" i="85"/>
  <c r="AT216" i="85"/>
  <c r="AS216" i="85"/>
  <c r="AR216" i="85"/>
  <c r="AQ216" i="85"/>
  <c r="AT215" i="85"/>
  <c r="AS215" i="85"/>
  <c r="AR215" i="85"/>
  <c r="AQ215" i="85"/>
  <c r="AT214" i="85"/>
  <c r="AS214" i="85"/>
  <c r="AR214" i="85"/>
  <c r="AQ214" i="85"/>
  <c r="AT213" i="85"/>
  <c r="AS213" i="85"/>
  <c r="AR213" i="85"/>
  <c r="AQ213" i="85"/>
  <c r="AT212" i="85"/>
  <c r="AS212" i="85"/>
  <c r="AR212" i="85"/>
  <c r="AQ212" i="85"/>
  <c r="AT211" i="85"/>
  <c r="AS211" i="85"/>
  <c r="AR211" i="85"/>
  <c r="AQ211" i="85"/>
  <c r="AT210" i="85"/>
  <c r="AS210" i="85"/>
  <c r="AR210" i="85"/>
  <c r="AQ210" i="85"/>
  <c r="AT209" i="85"/>
  <c r="AS209" i="85"/>
  <c r="AR209" i="85"/>
  <c r="AQ209" i="85"/>
  <c r="AT208" i="85"/>
  <c r="AS208" i="85"/>
  <c r="AR208" i="85"/>
  <c r="AQ208" i="85"/>
  <c r="AT207" i="85"/>
  <c r="AS207" i="85"/>
  <c r="AR207" i="85"/>
  <c r="AQ207" i="85"/>
  <c r="AT206" i="85"/>
  <c r="AS206" i="85"/>
  <c r="AR206" i="85"/>
  <c r="AQ206" i="85"/>
  <c r="AT205" i="85"/>
  <c r="AS205" i="85"/>
  <c r="AR205" i="85"/>
  <c r="AQ205" i="85"/>
  <c r="AT204" i="85"/>
  <c r="AS204" i="85"/>
  <c r="AR204" i="85"/>
  <c r="AQ204" i="85"/>
  <c r="AT203" i="85"/>
  <c r="AS203" i="85"/>
  <c r="AR203" i="85"/>
  <c r="AQ203" i="85"/>
  <c r="AT202" i="85"/>
  <c r="AS202" i="85"/>
  <c r="AR202" i="85"/>
  <c r="AQ202" i="85"/>
  <c r="AT201" i="85"/>
  <c r="AS201" i="85"/>
  <c r="AR201" i="85"/>
  <c r="AQ201" i="85"/>
  <c r="AT200" i="85"/>
  <c r="AS200" i="85"/>
  <c r="AR200" i="85"/>
  <c r="AQ200" i="85"/>
  <c r="AT199" i="85"/>
  <c r="AS199" i="85"/>
  <c r="AR199" i="85"/>
  <c r="AQ199" i="85"/>
  <c r="AT198" i="85"/>
  <c r="AS198" i="85"/>
  <c r="AR198" i="85"/>
  <c r="AQ198" i="85"/>
  <c r="AT197" i="85"/>
  <c r="AS197" i="85"/>
  <c r="AR197" i="85"/>
  <c r="AQ197" i="85"/>
  <c r="AT196" i="85"/>
  <c r="AS196" i="85"/>
  <c r="AR196" i="85"/>
  <c r="AQ196" i="85"/>
  <c r="AT195" i="85"/>
  <c r="AS195" i="85"/>
  <c r="AR195" i="85"/>
  <c r="AQ195" i="85"/>
  <c r="AT194" i="85"/>
  <c r="AS194" i="85"/>
  <c r="AR194" i="85"/>
  <c r="AQ194" i="85"/>
  <c r="AT193" i="85"/>
  <c r="AS193" i="85"/>
  <c r="AR193" i="85"/>
  <c r="AQ193" i="85"/>
  <c r="AT192" i="85"/>
  <c r="AS192" i="85"/>
  <c r="AR192" i="85"/>
  <c r="AQ192" i="85"/>
  <c r="AT191" i="85"/>
  <c r="AS191" i="85"/>
  <c r="AR191" i="85"/>
  <c r="AQ191" i="85"/>
  <c r="AT190" i="85"/>
  <c r="AS190" i="85"/>
  <c r="AR190" i="85"/>
  <c r="AQ190" i="85"/>
  <c r="AT189" i="85"/>
  <c r="AS189" i="85"/>
  <c r="AR189" i="85"/>
  <c r="AQ189" i="85"/>
  <c r="AT188" i="85"/>
  <c r="AS188" i="85"/>
  <c r="AR188" i="85"/>
  <c r="AQ188" i="85"/>
  <c r="AT187" i="85"/>
  <c r="AS187" i="85"/>
  <c r="AR187" i="85"/>
  <c r="AQ187" i="85"/>
  <c r="AT186" i="85"/>
  <c r="AS186" i="85"/>
  <c r="AR186" i="85"/>
  <c r="AQ186" i="85"/>
  <c r="AT185" i="85"/>
  <c r="AS185" i="85"/>
  <c r="AR185" i="85"/>
  <c r="AQ185" i="85"/>
  <c r="AT184" i="85"/>
  <c r="AS184" i="85"/>
  <c r="AR184" i="85"/>
  <c r="AQ184" i="85"/>
  <c r="AT183" i="85"/>
  <c r="AS183" i="85"/>
  <c r="AR183" i="85"/>
  <c r="AQ183" i="85"/>
  <c r="AT182" i="85"/>
  <c r="AS182" i="85"/>
  <c r="AR182" i="85"/>
  <c r="AQ182" i="85"/>
  <c r="AT181" i="85"/>
  <c r="AS181" i="85"/>
  <c r="AR181" i="85"/>
  <c r="AQ181" i="85"/>
  <c r="AT180" i="85"/>
  <c r="AS180" i="85"/>
  <c r="AR180" i="85"/>
  <c r="AQ180" i="85"/>
  <c r="AT179" i="85"/>
  <c r="AS179" i="85"/>
  <c r="AR179" i="85"/>
  <c r="AQ179" i="85"/>
  <c r="AT178" i="85"/>
  <c r="AS178" i="85"/>
  <c r="AR178" i="85"/>
  <c r="AQ178" i="85"/>
  <c r="AT177" i="85"/>
  <c r="AS177" i="85"/>
  <c r="AR177" i="85"/>
  <c r="AQ177" i="85"/>
  <c r="AT176" i="85"/>
  <c r="AS176" i="85"/>
  <c r="AR176" i="85"/>
  <c r="AQ176" i="85"/>
  <c r="AT175" i="85"/>
  <c r="AS175" i="85"/>
  <c r="AR175" i="85"/>
  <c r="AQ175" i="85"/>
  <c r="AT174" i="85"/>
  <c r="AS174" i="85"/>
  <c r="AR174" i="85"/>
  <c r="AQ174" i="85"/>
  <c r="AT173" i="85"/>
  <c r="AS173" i="85"/>
  <c r="AR173" i="85"/>
  <c r="AQ173" i="85"/>
  <c r="AT172" i="85"/>
  <c r="AS172" i="85"/>
  <c r="AR172" i="85"/>
  <c r="AQ172" i="85"/>
  <c r="AT171" i="85"/>
  <c r="AS171" i="85"/>
  <c r="AR171" i="85"/>
  <c r="AQ171" i="85"/>
  <c r="AT170" i="85"/>
  <c r="AS170" i="85"/>
  <c r="AR170" i="85"/>
  <c r="AQ170" i="85"/>
  <c r="AT169" i="85"/>
  <c r="AS169" i="85"/>
  <c r="AR169" i="85"/>
  <c r="AQ169" i="85"/>
  <c r="AT168" i="85"/>
  <c r="AS168" i="85"/>
  <c r="AR168" i="85"/>
  <c r="AQ168" i="85"/>
  <c r="AT167" i="85"/>
  <c r="AS167" i="85"/>
  <c r="AR167" i="85"/>
  <c r="AQ167" i="85"/>
  <c r="AT166" i="85"/>
  <c r="AS166" i="85"/>
  <c r="AR166" i="85"/>
  <c r="AQ166" i="85"/>
  <c r="AT165" i="85"/>
  <c r="AS165" i="85"/>
  <c r="AR165" i="85"/>
  <c r="AQ165" i="85"/>
  <c r="AT164" i="85"/>
  <c r="AS164" i="85"/>
  <c r="AR164" i="85"/>
  <c r="AQ164" i="85"/>
  <c r="AT163" i="85"/>
  <c r="AS163" i="85"/>
  <c r="AR163" i="85"/>
  <c r="AQ163" i="85"/>
  <c r="AT162" i="85"/>
  <c r="AS162" i="85"/>
  <c r="AR162" i="85"/>
  <c r="AQ162" i="85"/>
  <c r="AT161" i="85"/>
  <c r="AS161" i="85"/>
  <c r="AR161" i="85"/>
  <c r="AQ161" i="85"/>
  <c r="AT160" i="85"/>
  <c r="AS160" i="85"/>
  <c r="AR160" i="85"/>
  <c r="AQ160" i="85"/>
  <c r="AT159" i="85"/>
  <c r="AS159" i="85"/>
  <c r="AR159" i="85"/>
  <c r="AQ159" i="85"/>
  <c r="AT158" i="85"/>
  <c r="AS158" i="85"/>
  <c r="AR158" i="85"/>
  <c r="AQ158" i="85"/>
  <c r="AT157" i="85"/>
  <c r="AS157" i="85"/>
  <c r="AR157" i="85"/>
  <c r="AQ157" i="85"/>
  <c r="AT156" i="85"/>
  <c r="AS156" i="85"/>
  <c r="AR156" i="85"/>
  <c r="AQ156" i="85"/>
  <c r="AT155" i="85"/>
  <c r="AS155" i="85"/>
  <c r="AR155" i="85"/>
  <c r="AQ155" i="85"/>
  <c r="AT154" i="85"/>
  <c r="AS154" i="85"/>
  <c r="AR154" i="85"/>
  <c r="AQ154" i="85"/>
  <c r="AT153" i="85"/>
  <c r="AS153" i="85"/>
  <c r="AR153" i="85"/>
  <c r="AQ153" i="85"/>
  <c r="AT152" i="85"/>
  <c r="AS152" i="85"/>
  <c r="AR152" i="85"/>
  <c r="AQ152" i="85"/>
  <c r="AT151" i="85"/>
  <c r="AS151" i="85"/>
  <c r="AR151" i="85"/>
  <c r="AQ151" i="85"/>
  <c r="AT150" i="85"/>
  <c r="AS150" i="85"/>
  <c r="AR150" i="85"/>
  <c r="AQ150" i="85"/>
  <c r="AT149" i="85"/>
  <c r="AS149" i="85"/>
  <c r="AR149" i="85"/>
  <c r="AQ149" i="85"/>
  <c r="AT148" i="85"/>
  <c r="AS148" i="85"/>
  <c r="AR148" i="85"/>
  <c r="AQ148" i="85"/>
  <c r="AT147" i="85"/>
  <c r="AS147" i="85"/>
  <c r="AR147" i="85"/>
  <c r="AQ147" i="85"/>
  <c r="AT146" i="85"/>
  <c r="AS146" i="85"/>
  <c r="AR146" i="85"/>
  <c r="AQ146" i="85"/>
  <c r="AT145" i="85"/>
  <c r="AS145" i="85"/>
  <c r="AR145" i="85"/>
  <c r="AQ145" i="85"/>
  <c r="AT144" i="85"/>
  <c r="AS144" i="85"/>
  <c r="AR144" i="85"/>
  <c r="AQ144" i="85"/>
  <c r="AT143" i="85"/>
  <c r="AS143" i="85"/>
  <c r="AR143" i="85"/>
  <c r="AQ143" i="85"/>
  <c r="AT142" i="85"/>
  <c r="AS142" i="85"/>
  <c r="AR142" i="85"/>
  <c r="AQ142" i="85"/>
  <c r="AT141" i="85"/>
  <c r="AS141" i="85"/>
  <c r="AR141" i="85"/>
  <c r="AQ141" i="85"/>
  <c r="AT140" i="85"/>
  <c r="AS140" i="85"/>
  <c r="AR140" i="85"/>
  <c r="AQ140" i="85"/>
  <c r="AT139" i="85"/>
  <c r="AS139" i="85"/>
  <c r="AR139" i="85"/>
  <c r="AQ139" i="85"/>
  <c r="AT138" i="85"/>
  <c r="AS138" i="85"/>
  <c r="AR138" i="85"/>
  <c r="AQ138" i="85"/>
  <c r="AT137" i="85"/>
  <c r="AS137" i="85"/>
  <c r="AR137" i="85"/>
  <c r="AQ137" i="85"/>
  <c r="AT136" i="85"/>
  <c r="AS136" i="85"/>
  <c r="AR136" i="85"/>
  <c r="AQ136" i="85"/>
  <c r="AT135" i="85"/>
  <c r="AS135" i="85"/>
  <c r="AR135" i="85"/>
  <c r="AQ135" i="85"/>
  <c r="AT134" i="85"/>
  <c r="AS134" i="85"/>
  <c r="AR134" i="85"/>
  <c r="AQ134" i="85"/>
  <c r="AT133" i="85"/>
  <c r="AS133" i="85"/>
  <c r="AR133" i="85"/>
  <c r="AQ133" i="85"/>
  <c r="AT132" i="85"/>
  <c r="AS132" i="85"/>
  <c r="AR132" i="85"/>
  <c r="AQ132" i="85"/>
  <c r="AT131" i="85"/>
  <c r="AS131" i="85"/>
  <c r="AR131" i="85"/>
  <c r="AQ131" i="85"/>
  <c r="AT130" i="85"/>
  <c r="AS130" i="85"/>
  <c r="AR130" i="85"/>
  <c r="AQ130" i="85"/>
  <c r="AT129" i="85"/>
  <c r="AS129" i="85"/>
  <c r="AR129" i="85"/>
  <c r="AQ129" i="85"/>
  <c r="AT128" i="85"/>
  <c r="AS128" i="85"/>
  <c r="AR128" i="85"/>
  <c r="AQ128" i="85"/>
  <c r="AT127" i="85"/>
  <c r="AS127" i="85"/>
  <c r="AR127" i="85"/>
  <c r="AQ127" i="85"/>
  <c r="AT126" i="85"/>
  <c r="AS126" i="85"/>
  <c r="AR126" i="85"/>
  <c r="AQ126" i="85"/>
  <c r="AT125" i="85"/>
  <c r="AS125" i="85"/>
  <c r="AR125" i="85"/>
  <c r="AQ125" i="85"/>
  <c r="AT124" i="85"/>
  <c r="AS124" i="85"/>
  <c r="AR124" i="85"/>
  <c r="AQ124" i="85"/>
  <c r="AT123" i="85"/>
  <c r="AS123" i="85"/>
  <c r="AR123" i="85"/>
  <c r="AQ123" i="85"/>
  <c r="AT122" i="85"/>
  <c r="AS122" i="85"/>
  <c r="AR122" i="85"/>
  <c r="AQ122" i="85"/>
  <c r="AT121" i="85"/>
  <c r="AS121" i="85"/>
  <c r="AR121" i="85"/>
  <c r="AQ121" i="85"/>
  <c r="AT120" i="85"/>
  <c r="AS120" i="85"/>
  <c r="AR120" i="85"/>
  <c r="AQ120" i="85"/>
  <c r="AT119" i="85"/>
  <c r="AS119" i="85"/>
  <c r="AR119" i="85"/>
  <c r="AQ119" i="85"/>
  <c r="AT118" i="85"/>
  <c r="AS118" i="85"/>
  <c r="AR118" i="85"/>
  <c r="AQ118" i="85"/>
  <c r="AT117" i="85"/>
  <c r="AS117" i="85"/>
  <c r="AR117" i="85"/>
  <c r="AQ117" i="85"/>
  <c r="AT116" i="85"/>
  <c r="AS116" i="85"/>
  <c r="AR116" i="85"/>
  <c r="AQ116" i="85"/>
  <c r="AT115" i="85"/>
  <c r="AS115" i="85"/>
  <c r="AR115" i="85"/>
  <c r="AQ115" i="85"/>
  <c r="AT114" i="85"/>
  <c r="AS114" i="85"/>
  <c r="AR114" i="85"/>
  <c r="AQ114" i="85"/>
  <c r="AT113" i="85"/>
  <c r="AS113" i="85"/>
  <c r="AR113" i="85"/>
  <c r="AQ113" i="85"/>
  <c r="AT112" i="85"/>
  <c r="AS112" i="85"/>
  <c r="AR112" i="85"/>
  <c r="AQ112" i="85"/>
  <c r="AT111" i="85"/>
  <c r="AS111" i="85"/>
  <c r="AR111" i="85"/>
  <c r="AQ111" i="85"/>
  <c r="AT110" i="85"/>
  <c r="AS110" i="85"/>
  <c r="AR110" i="85"/>
  <c r="AQ110" i="85"/>
  <c r="AT109" i="85"/>
  <c r="AS109" i="85"/>
  <c r="AR109" i="85"/>
  <c r="AQ109" i="85"/>
  <c r="AT108" i="85"/>
  <c r="AS108" i="85"/>
  <c r="AR108" i="85"/>
  <c r="AQ108" i="85"/>
  <c r="AT107" i="85"/>
  <c r="AS107" i="85"/>
  <c r="AR107" i="85"/>
  <c r="AQ107" i="85"/>
  <c r="AT106" i="85"/>
  <c r="AS106" i="85"/>
  <c r="AR106" i="85"/>
  <c r="AQ106" i="85"/>
  <c r="AT105" i="85"/>
  <c r="AS105" i="85"/>
  <c r="AR105" i="85"/>
  <c r="AQ105" i="85"/>
  <c r="AT104" i="85"/>
  <c r="AS104" i="85"/>
  <c r="AR104" i="85"/>
  <c r="AQ104" i="85"/>
  <c r="AT103" i="85"/>
  <c r="AS103" i="85"/>
  <c r="AR103" i="85"/>
  <c r="AQ103" i="85"/>
  <c r="AT102" i="85"/>
  <c r="AS102" i="85"/>
  <c r="AR102" i="85"/>
  <c r="AQ102" i="85"/>
  <c r="AT101" i="85"/>
  <c r="AS101" i="85"/>
  <c r="AR101" i="85"/>
  <c r="AQ101" i="85"/>
  <c r="AT100" i="85"/>
  <c r="AS100" i="85"/>
  <c r="AR100" i="85"/>
  <c r="AQ100" i="85"/>
  <c r="AT99" i="85"/>
  <c r="AS99" i="85"/>
  <c r="AR99" i="85"/>
  <c r="AQ99" i="85"/>
  <c r="AT98" i="85"/>
  <c r="AS98" i="85"/>
  <c r="AR98" i="85"/>
  <c r="AQ98" i="85"/>
  <c r="AT97" i="85"/>
  <c r="AS97" i="85"/>
  <c r="AR97" i="85"/>
  <c r="AQ97" i="85"/>
  <c r="AT96" i="85"/>
  <c r="AS96" i="85"/>
  <c r="AR96" i="85"/>
  <c r="AQ96" i="85"/>
  <c r="AT95" i="85"/>
  <c r="AS95" i="85"/>
  <c r="AR95" i="85"/>
  <c r="AQ95" i="85"/>
  <c r="AT94" i="85"/>
  <c r="AS94" i="85"/>
  <c r="AR94" i="85"/>
  <c r="AQ94" i="85"/>
  <c r="AT93" i="85"/>
  <c r="AS93" i="85"/>
  <c r="AR93" i="85"/>
  <c r="AQ93" i="85"/>
  <c r="AT92" i="85"/>
  <c r="AS92" i="85"/>
  <c r="AR92" i="85"/>
  <c r="AQ92" i="85"/>
  <c r="AT91" i="85"/>
  <c r="AS91" i="85"/>
  <c r="AR91" i="85"/>
  <c r="AQ91" i="85"/>
  <c r="AT90" i="85"/>
  <c r="AS90" i="85"/>
  <c r="AR90" i="85"/>
  <c r="AQ90" i="85"/>
  <c r="AT89" i="85"/>
  <c r="AS89" i="85"/>
  <c r="AR89" i="85"/>
  <c r="AQ89" i="85"/>
  <c r="AT88" i="85"/>
  <c r="AS88" i="85"/>
  <c r="AR88" i="85"/>
  <c r="AQ88" i="85"/>
  <c r="AT87" i="85"/>
  <c r="AS87" i="85"/>
  <c r="AR87" i="85"/>
  <c r="AQ87" i="85"/>
  <c r="AT86" i="85"/>
  <c r="AS86" i="85"/>
  <c r="AR86" i="85"/>
  <c r="AQ86" i="85"/>
  <c r="AT85" i="85"/>
  <c r="AS85" i="85"/>
  <c r="AR85" i="85"/>
  <c r="AQ85" i="85"/>
  <c r="AT84" i="85"/>
  <c r="AS84" i="85"/>
  <c r="AR84" i="85"/>
  <c r="AQ84" i="85"/>
  <c r="AT83" i="85"/>
  <c r="AS83" i="85"/>
  <c r="AR83" i="85"/>
  <c r="AQ83" i="85"/>
  <c r="AT82" i="85"/>
  <c r="AS82" i="85"/>
  <c r="AR82" i="85"/>
  <c r="AQ82" i="85"/>
  <c r="AT81" i="85"/>
  <c r="AS81" i="85"/>
  <c r="AR81" i="85"/>
  <c r="AQ81" i="85"/>
  <c r="AT80" i="85"/>
  <c r="AS80" i="85"/>
  <c r="AR80" i="85"/>
  <c r="AQ80" i="85"/>
  <c r="AT79" i="85"/>
  <c r="AS79" i="85"/>
  <c r="AR79" i="85"/>
  <c r="AQ79" i="85"/>
  <c r="AT78" i="85"/>
  <c r="AS78" i="85"/>
  <c r="AR78" i="85"/>
  <c r="AQ78" i="85"/>
  <c r="AT77" i="85"/>
  <c r="AS77" i="85"/>
  <c r="AR77" i="85"/>
  <c r="AQ77" i="85"/>
  <c r="AT76" i="85"/>
  <c r="AS76" i="85"/>
  <c r="AR76" i="85"/>
  <c r="AQ76" i="85"/>
  <c r="AT75" i="85"/>
  <c r="AS75" i="85"/>
  <c r="AR75" i="85"/>
  <c r="AQ75" i="85"/>
  <c r="AT74" i="85"/>
  <c r="AS74" i="85"/>
  <c r="AR74" i="85"/>
  <c r="AQ74" i="85"/>
  <c r="AT73" i="85"/>
  <c r="AS73" i="85"/>
  <c r="AR73" i="85"/>
  <c r="AQ73" i="85"/>
  <c r="AT72" i="85"/>
  <c r="AS72" i="85"/>
  <c r="AR72" i="85"/>
  <c r="AQ72" i="85"/>
  <c r="AT71" i="85"/>
  <c r="AS71" i="85"/>
  <c r="AR71" i="85"/>
  <c r="AQ71" i="85"/>
  <c r="AT70" i="85"/>
  <c r="AS70" i="85"/>
  <c r="AR70" i="85"/>
  <c r="AQ70" i="85"/>
  <c r="AT69" i="85"/>
  <c r="AS69" i="85"/>
  <c r="AR69" i="85"/>
  <c r="AQ69" i="85"/>
  <c r="AT68" i="85"/>
  <c r="AS68" i="85"/>
  <c r="AR68" i="85"/>
  <c r="AQ68" i="85"/>
  <c r="AT67" i="85"/>
  <c r="AS67" i="85"/>
  <c r="AR67" i="85"/>
  <c r="AQ67" i="85"/>
  <c r="AT66" i="85"/>
  <c r="AS66" i="85"/>
  <c r="AR66" i="85"/>
  <c r="AQ66" i="85"/>
  <c r="AT65" i="85"/>
  <c r="AS65" i="85"/>
  <c r="AR65" i="85"/>
  <c r="AQ65" i="85"/>
  <c r="AT64" i="85"/>
  <c r="AS64" i="85"/>
  <c r="AR64" i="85"/>
  <c r="AQ64" i="85"/>
  <c r="AT63" i="85"/>
  <c r="AS63" i="85"/>
  <c r="AR63" i="85"/>
  <c r="AQ63" i="85"/>
  <c r="AT62" i="85"/>
  <c r="AS62" i="85"/>
  <c r="AR62" i="85"/>
  <c r="AQ62" i="85"/>
  <c r="AT61" i="85"/>
  <c r="AS61" i="85"/>
  <c r="AR61" i="85"/>
  <c r="AQ61" i="85"/>
  <c r="AT60" i="85"/>
  <c r="AS60" i="85"/>
  <c r="AR60" i="85"/>
  <c r="AQ60" i="85"/>
  <c r="AT59" i="85"/>
  <c r="AS59" i="85"/>
  <c r="AR59" i="85"/>
  <c r="AQ59" i="85"/>
  <c r="AT58" i="85"/>
  <c r="AS58" i="85"/>
  <c r="AR58" i="85"/>
  <c r="AQ58" i="85"/>
  <c r="AT57" i="85"/>
  <c r="AS57" i="85"/>
  <c r="AR57" i="85"/>
  <c r="AQ57" i="85"/>
  <c r="AT56" i="85"/>
  <c r="AS56" i="85"/>
  <c r="AR56" i="85"/>
  <c r="AQ56" i="85"/>
  <c r="AT55" i="85"/>
  <c r="AS55" i="85"/>
  <c r="AR55" i="85"/>
  <c r="AQ55" i="85"/>
  <c r="AT54" i="85"/>
  <c r="AS54" i="85"/>
  <c r="AR54" i="85"/>
  <c r="AQ54" i="85"/>
  <c r="AT53" i="85"/>
  <c r="AS53" i="85"/>
  <c r="AR53" i="85"/>
  <c r="AQ53" i="85"/>
  <c r="AT52" i="85"/>
  <c r="AS52" i="85"/>
  <c r="AR52" i="85"/>
  <c r="AQ52" i="85"/>
  <c r="AT51" i="85"/>
  <c r="AS51" i="85"/>
  <c r="AR51" i="85"/>
  <c r="AQ51" i="85"/>
  <c r="AT50" i="85"/>
  <c r="AS50" i="85"/>
  <c r="AR50" i="85"/>
  <c r="AQ50" i="85"/>
  <c r="AT49" i="85"/>
  <c r="AS49" i="85"/>
  <c r="AR49" i="85"/>
  <c r="AQ49" i="85"/>
  <c r="AT48" i="85"/>
  <c r="AS48" i="85"/>
  <c r="AR48" i="85"/>
  <c r="AQ48" i="85"/>
  <c r="AT47" i="85"/>
  <c r="AS47" i="85"/>
  <c r="AR47" i="85"/>
  <c r="AQ47" i="85"/>
  <c r="AT46" i="85"/>
  <c r="AS46" i="85"/>
  <c r="AR46" i="85"/>
  <c r="AQ46" i="85"/>
  <c r="AT45" i="85"/>
  <c r="AS45" i="85"/>
  <c r="AR45" i="85"/>
  <c r="AQ45" i="85"/>
  <c r="AT44" i="85"/>
  <c r="AS44" i="85"/>
  <c r="AR44" i="85"/>
  <c r="AQ44" i="85"/>
  <c r="AT43" i="85"/>
  <c r="AS43" i="85"/>
  <c r="AR43" i="85"/>
  <c r="AQ43" i="85"/>
  <c r="AT42" i="85"/>
  <c r="AS42" i="85"/>
  <c r="AR42" i="85"/>
  <c r="AQ42" i="85"/>
  <c r="AT41" i="85"/>
  <c r="AS41" i="85"/>
  <c r="AR41" i="85"/>
  <c r="AQ41" i="85"/>
  <c r="AT40" i="85"/>
  <c r="AS40" i="85"/>
  <c r="AR40" i="85"/>
  <c r="AQ40" i="85"/>
  <c r="AT39" i="85"/>
  <c r="AS39" i="85"/>
  <c r="AR39" i="85"/>
  <c r="AQ39" i="85"/>
  <c r="AT38" i="85"/>
  <c r="AS38" i="85"/>
  <c r="AR38" i="85"/>
  <c r="AQ38" i="85"/>
  <c r="AT37" i="85"/>
  <c r="AS37" i="85"/>
  <c r="AR37" i="85"/>
  <c r="AQ37" i="85"/>
  <c r="AT36" i="85"/>
  <c r="AS36" i="85"/>
  <c r="AR36" i="85"/>
  <c r="AQ36" i="85"/>
  <c r="AT35" i="85"/>
  <c r="AS35" i="85"/>
  <c r="AR35" i="85"/>
  <c r="AQ35" i="85"/>
  <c r="AT34" i="85"/>
  <c r="AS34" i="85"/>
  <c r="AR34" i="85"/>
  <c r="AQ34" i="85"/>
  <c r="AT33" i="85"/>
  <c r="AS33" i="85"/>
  <c r="AR33" i="85"/>
  <c r="AQ33" i="85"/>
  <c r="AT32" i="85"/>
  <c r="AS32" i="85"/>
  <c r="AR32" i="85"/>
  <c r="AQ32" i="85"/>
  <c r="AT31" i="85"/>
  <c r="AS31" i="85"/>
  <c r="AR31" i="85"/>
  <c r="AQ31" i="85"/>
  <c r="AT30" i="85"/>
  <c r="AS30" i="85"/>
  <c r="AR30" i="85"/>
  <c r="AQ30" i="85"/>
  <c r="AT29" i="85"/>
  <c r="AS29" i="85"/>
  <c r="AR29" i="85"/>
  <c r="AQ29" i="85"/>
  <c r="AT28" i="85"/>
  <c r="AS28" i="85"/>
  <c r="AR28" i="85"/>
  <c r="AQ28" i="85"/>
  <c r="AT27" i="85"/>
  <c r="AS27" i="85"/>
  <c r="AR27" i="85"/>
  <c r="AQ27" i="85"/>
  <c r="AT26" i="85"/>
  <c r="AS26" i="85"/>
  <c r="AR26" i="85"/>
  <c r="AQ26" i="85"/>
  <c r="AT25" i="85"/>
  <c r="AS25" i="85"/>
  <c r="AR25" i="85"/>
  <c r="AQ25" i="85"/>
  <c r="AT24" i="85"/>
  <c r="AS24" i="85"/>
  <c r="AR24" i="85"/>
  <c r="AQ24" i="85"/>
  <c r="AT23" i="85"/>
  <c r="AS23" i="85"/>
  <c r="AR23" i="85"/>
  <c r="AQ23" i="85"/>
  <c r="AT22" i="85"/>
  <c r="AS22" i="85"/>
  <c r="AR22" i="85"/>
  <c r="AQ22" i="85"/>
  <c r="AT21" i="85"/>
  <c r="AS21" i="85"/>
  <c r="AR21" i="85"/>
  <c r="AQ21" i="85"/>
  <c r="AT20" i="85"/>
  <c r="AS20" i="85"/>
  <c r="AR20" i="85"/>
  <c r="AQ20" i="85"/>
  <c r="AT19" i="85"/>
  <c r="AS19" i="85"/>
  <c r="AR19" i="85"/>
  <c r="AQ19" i="85"/>
  <c r="AT18" i="85"/>
  <c r="AS18" i="85"/>
  <c r="AR18" i="85"/>
  <c r="AQ18" i="85"/>
  <c r="AT17" i="85"/>
  <c r="AS17" i="85"/>
  <c r="AR17" i="85"/>
  <c r="AQ17" i="85"/>
  <c r="AT16" i="85"/>
  <c r="AS16" i="85"/>
  <c r="AR16" i="85"/>
  <c r="AQ16" i="85"/>
  <c r="AT15" i="85"/>
  <c r="AS15" i="85"/>
  <c r="AR15" i="85"/>
  <c r="AQ15" i="85"/>
  <c r="AT14" i="85"/>
  <c r="AS14" i="85"/>
  <c r="AR14" i="85"/>
  <c r="AQ14" i="85"/>
  <c r="AT13" i="85"/>
  <c r="AS13" i="85"/>
  <c r="AR13" i="85"/>
  <c r="AQ13" i="85"/>
  <c r="AT12" i="85"/>
  <c r="AS12" i="85"/>
  <c r="AR12" i="85"/>
  <c r="AQ12" i="85"/>
  <c r="AT11" i="85"/>
  <c r="AS11" i="85"/>
  <c r="AR11" i="85"/>
  <c r="AQ11" i="85"/>
  <c r="AT10" i="85"/>
  <c r="AS10" i="85"/>
  <c r="AR10" i="85"/>
  <c r="AQ10" i="85"/>
  <c r="AT9" i="85"/>
  <c r="AS9" i="85"/>
  <c r="AR9" i="85"/>
  <c r="AQ9" i="85"/>
  <c r="AT8" i="85"/>
  <c r="AS8" i="85"/>
  <c r="AR8" i="85"/>
  <c r="AT224" i="65"/>
  <c r="AS224" i="65"/>
  <c r="AR224" i="65"/>
  <c r="AQ224" i="65"/>
  <c r="AT223" i="65"/>
  <c r="AS223" i="65"/>
  <c r="AR223" i="65"/>
  <c r="AQ223" i="65"/>
  <c r="AT222" i="65"/>
  <c r="AS222" i="65"/>
  <c r="AR222" i="65"/>
  <c r="AQ222" i="65"/>
  <c r="AT221" i="65"/>
  <c r="AS221" i="65"/>
  <c r="AR221" i="65"/>
  <c r="AQ221" i="65"/>
  <c r="AT220" i="65"/>
  <c r="AS220" i="65"/>
  <c r="AR220" i="65"/>
  <c r="AQ220" i="65"/>
  <c r="AT219" i="65"/>
  <c r="AS219" i="65"/>
  <c r="AR219" i="65"/>
  <c r="AQ219" i="65"/>
  <c r="AT218" i="65"/>
  <c r="AS218" i="65"/>
  <c r="AR218" i="65"/>
  <c r="AQ218" i="65"/>
  <c r="AT217" i="65"/>
  <c r="AS217" i="65"/>
  <c r="AR217" i="65"/>
  <c r="AQ217" i="65"/>
  <c r="AT216" i="65"/>
  <c r="AS216" i="65"/>
  <c r="AR216" i="65"/>
  <c r="AQ216" i="65"/>
  <c r="AT215" i="65"/>
  <c r="AS215" i="65"/>
  <c r="AR215" i="65"/>
  <c r="AQ215" i="65"/>
  <c r="AT214" i="65"/>
  <c r="AS214" i="65"/>
  <c r="AR214" i="65"/>
  <c r="AQ214" i="65"/>
  <c r="AT213" i="65"/>
  <c r="AS213" i="65"/>
  <c r="AR213" i="65"/>
  <c r="AQ213" i="65"/>
  <c r="AT212" i="65"/>
  <c r="AS212" i="65"/>
  <c r="AR212" i="65"/>
  <c r="AQ212" i="65"/>
  <c r="AT211" i="65"/>
  <c r="AS211" i="65"/>
  <c r="AR211" i="65"/>
  <c r="AQ211" i="65"/>
  <c r="AT210" i="65"/>
  <c r="AS210" i="65"/>
  <c r="AR210" i="65"/>
  <c r="AQ210" i="65"/>
  <c r="AT209" i="65"/>
  <c r="AS209" i="65"/>
  <c r="AR209" i="65"/>
  <c r="AQ209" i="65"/>
  <c r="AT208" i="65"/>
  <c r="AS208" i="65"/>
  <c r="AR208" i="65"/>
  <c r="AQ208" i="65"/>
  <c r="AT207" i="65"/>
  <c r="AS207" i="65"/>
  <c r="AR207" i="65"/>
  <c r="AQ207" i="65"/>
  <c r="AT206" i="65"/>
  <c r="AS206" i="65"/>
  <c r="AR206" i="65"/>
  <c r="AQ206" i="65"/>
  <c r="AT205" i="65"/>
  <c r="AS205" i="65"/>
  <c r="AR205" i="65"/>
  <c r="AQ205" i="65"/>
  <c r="AT204" i="65"/>
  <c r="AS204" i="65"/>
  <c r="AR204" i="65"/>
  <c r="AQ204" i="65"/>
  <c r="AT203" i="65"/>
  <c r="AS203" i="65"/>
  <c r="AR203" i="65"/>
  <c r="AQ203" i="65"/>
  <c r="AT202" i="65"/>
  <c r="AS202" i="65"/>
  <c r="AR202" i="65"/>
  <c r="AQ202" i="65"/>
  <c r="AT201" i="65"/>
  <c r="AS201" i="65"/>
  <c r="AR201" i="65"/>
  <c r="AQ201" i="65"/>
  <c r="AT200" i="65"/>
  <c r="AS200" i="65"/>
  <c r="AR200" i="65"/>
  <c r="AQ200" i="65"/>
  <c r="AT199" i="65"/>
  <c r="AS199" i="65"/>
  <c r="AR199" i="65"/>
  <c r="AQ199" i="65"/>
  <c r="AT198" i="65"/>
  <c r="AS198" i="65"/>
  <c r="AR198" i="65"/>
  <c r="AQ198" i="65"/>
  <c r="AT197" i="65"/>
  <c r="AS197" i="65"/>
  <c r="AR197" i="65"/>
  <c r="AQ197" i="65"/>
  <c r="AT196" i="65"/>
  <c r="AS196" i="65"/>
  <c r="AR196" i="65"/>
  <c r="AQ196" i="65"/>
  <c r="AT195" i="65"/>
  <c r="AS195" i="65"/>
  <c r="AR195" i="65"/>
  <c r="AQ195" i="65"/>
  <c r="AT194" i="65"/>
  <c r="AS194" i="65"/>
  <c r="AR194" i="65"/>
  <c r="AQ194" i="65"/>
  <c r="AT193" i="65"/>
  <c r="AS193" i="65"/>
  <c r="AR193" i="65"/>
  <c r="AQ193" i="65"/>
  <c r="AT192" i="65"/>
  <c r="AS192" i="65"/>
  <c r="AR192" i="65"/>
  <c r="AQ192" i="65"/>
  <c r="AT191" i="65"/>
  <c r="AS191" i="65"/>
  <c r="AR191" i="65"/>
  <c r="AQ191" i="65"/>
  <c r="AT190" i="65"/>
  <c r="AS190" i="65"/>
  <c r="AR190" i="65"/>
  <c r="AQ190" i="65"/>
  <c r="AT189" i="65"/>
  <c r="AS189" i="65"/>
  <c r="AR189" i="65"/>
  <c r="AQ189" i="65"/>
  <c r="AT188" i="65"/>
  <c r="AS188" i="65"/>
  <c r="AR188" i="65"/>
  <c r="AQ188" i="65"/>
  <c r="AT187" i="65"/>
  <c r="AS187" i="65"/>
  <c r="AR187" i="65"/>
  <c r="AQ187" i="65"/>
  <c r="AT186" i="65"/>
  <c r="AS186" i="65"/>
  <c r="AR186" i="65"/>
  <c r="AQ186" i="65"/>
  <c r="AT185" i="65"/>
  <c r="AS185" i="65"/>
  <c r="AR185" i="65"/>
  <c r="AQ185" i="65"/>
  <c r="AT184" i="65"/>
  <c r="AS184" i="65"/>
  <c r="AR184" i="65"/>
  <c r="AQ184" i="65"/>
  <c r="AT183" i="65"/>
  <c r="AS183" i="65"/>
  <c r="AR183" i="65"/>
  <c r="AQ183" i="65"/>
  <c r="AT182" i="65"/>
  <c r="AS182" i="65"/>
  <c r="AR182" i="65"/>
  <c r="AQ182" i="65"/>
  <c r="AT181" i="65"/>
  <c r="AS181" i="65"/>
  <c r="AR181" i="65"/>
  <c r="AQ181" i="65"/>
  <c r="AT180" i="65"/>
  <c r="AS180" i="65"/>
  <c r="AR180" i="65"/>
  <c r="AQ180" i="65"/>
  <c r="AT179" i="65"/>
  <c r="AS179" i="65"/>
  <c r="AR179" i="65"/>
  <c r="AQ179" i="65"/>
  <c r="AT178" i="65"/>
  <c r="AS178" i="65"/>
  <c r="AR178" i="65"/>
  <c r="AQ178" i="65"/>
  <c r="AT177" i="65"/>
  <c r="AS177" i="65"/>
  <c r="AR177" i="65"/>
  <c r="AQ177" i="65"/>
  <c r="AT176" i="65"/>
  <c r="AS176" i="65"/>
  <c r="AR176" i="65"/>
  <c r="AQ176" i="65"/>
  <c r="AT175" i="65"/>
  <c r="AS175" i="65"/>
  <c r="AR175" i="65"/>
  <c r="AQ175" i="65"/>
  <c r="AT174" i="65"/>
  <c r="AS174" i="65"/>
  <c r="AR174" i="65"/>
  <c r="AQ174" i="65"/>
  <c r="AT173" i="65"/>
  <c r="AS173" i="65"/>
  <c r="AR173" i="65"/>
  <c r="AQ173" i="65"/>
  <c r="AT172" i="65"/>
  <c r="AS172" i="65"/>
  <c r="AR172" i="65"/>
  <c r="AQ172" i="65"/>
  <c r="AT171" i="65"/>
  <c r="AS171" i="65"/>
  <c r="AR171" i="65"/>
  <c r="AQ171" i="65"/>
  <c r="AT170" i="65"/>
  <c r="AS170" i="65"/>
  <c r="AR170" i="65"/>
  <c r="AQ170" i="65"/>
  <c r="AT169" i="65"/>
  <c r="AS169" i="65"/>
  <c r="AR169" i="65"/>
  <c r="AQ169" i="65"/>
  <c r="AT168" i="65"/>
  <c r="AS168" i="65"/>
  <c r="AR168" i="65"/>
  <c r="AQ168" i="65"/>
  <c r="AT167" i="65"/>
  <c r="AS167" i="65"/>
  <c r="AR167" i="65"/>
  <c r="AQ167" i="65"/>
  <c r="AT166" i="65"/>
  <c r="AS166" i="65"/>
  <c r="AR166" i="65"/>
  <c r="AQ166" i="65"/>
  <c r="AT165" i="65"/>
  <c r="AS165" i="65"/>
  <c r="AR165" i="65"/>
  <c r="AQ165" i="65"/>
  <c r="AT164" i="65"/>
  <c r="AS164" i="65"/>
  <c r="AR164" i="65"/>
  <c r="AQ164" i="65"/>
  <c r="AT163" i="65"/>
  <c r="AS163" i="65"/>
  <c r="AR163" i="65"/>
  <c r="AQ163" i="65"/>
  <c r="AT162" i="65"/>
  <c r="AS162" i="65"/>
  <c r="AR162" i="65"/>
  <c r="AQ162" i="65"/>
  <c r="AT161" i="65"/>
  <c r="AS161" i="65"/>
  <c r="AR161" i="65"/>
  <c r="AQ161" i="65"/>
  <c r="AT160" i="65"/>
  <c r="AS160" i="65"/>
  <c r="AR160" i="65"/>
  <c r="AQ160" i="65"/>
  <c r="AT159" i="65"/>
  <c r="AS159" i="65"/>
  <c r="AR159" i="65"/>
  <c r="AQ159" i="65"/>
  <c r="AT158" i="65"/>
  <c r="AS158" i="65"/>
  <c r="AR158" i="65"/>
  <c r="AQ158" i="65"/>
  <c r="AT157" i="65"/>
  <c r="AS157" i="65"/>
  <c r="AR157" i="65"/>
  <c r="AQ157" i="65"/>
  <c r="AT156" i="65"/>
  <c r="AS156" i="65"/>
  <c r="AR156" i="65"/>
  <c r="AQ156" i="65"/>
  <c r="AT155" i="65"/>
  <c r="AS155" i="65"/>
  <c r="AR155" i="65"/>
  <c r="AQ155" i="65"/>
  <c r="AT154" i="65"/>
  <c r="AS154" i="65"/>
  <c r="AR154" i="65"/>
  <c r="AQ154" i="65"/>
  <c r="AT153" i="65"/>
  <c r="AS153" i="65"/>
  <c r="AR153" i="65"/>
  <c r="AQ153" i="65"/>
  <c r="AT152" i="65"/>
  <c r="AS152" i="65"/>
  <c r="AR152" i="65"/>
  <c r="AQ152" i="65"/>
  <c r="AT151" i="65"/>
  <c r="AS151" i="65"/>
  <c r="AR151" i="65"/>
  <c r="AQ151" i="65"/>
  <c r="AT150" i="65"/>
  <c r="AS150" i="65"/>
  <c r="AR150" i="65"/>
  <c r="AQ150" i="65"/>
  <c r="AT149" i="65"/>
  <c r="AS149" i="65"/>
  <c r="AR149" i="65"/>
  <c r="AQ149" i="65"/>
  <c r="AT148" i="65"/>
  <c r="AS148" i="65"/>
  <c r="AR148" i="65"/>
  <c r="AQ148" i="65"/>
  <c r="AT147" i="65"/>
  <c r="AS147" i="65"/>
  <c r="AR147" i="65"/>
  <c r="AQ147" i="65"/>
  <c r="AT146" i="65"/>
  <c r="AS146" i="65"/>
  <c r="AR146" i="65"/>
  <c r="AQ146" i="65"/>
  <c r="AT145" i="65"/>
  <c r="AS145" i="65"/>
  <c r="AR145" i="65"/>
  <c r="AQ145" i="65"/>
  <c r="AT144" i="65"/>
  <c r="AS144" i="65"/>
  <c r="AR144" i="65"/>
  <c r="AQ144" i="65"/>
  <c r="AT143" i="65"/>
  <c r="AS143" i="65"/>
  <c r="AR143" i="65"/>
  <c r="AQ143" i="65"/>
  <c r="AT142" i="65"/>
  <c r="AS142" i="65"/>
  <c r="AR142" i="65"/>
  <c r="AQ142" i="65"/>
  <c r="AT141" i="65"/>
  <c r="AS141" i="65"/>
  <c r="AR141" i="65"/>
  <c r="AQ141" i="65"/>
  <c r="AT140" i="65"/>
  <c r="AS140" i="65"/>
  <c r="AR140" i="65"/>
  <c r="AQ140" i="65"/>
  <c r="AT139" i="65"/>
  <c r="AS139" i="65"/>
  <c r="AR139" i="65"/>
  <c r="AQ139" i="65"/>
  <c r="AT138" i="65"/>
  <c r="AS138" i="65"/>
  <c r="AR138" i="65"/>
  <c r="AQ138" i="65"/>
  <c r="AT137" i="65"/>
  <c r="AS137" i="65"/>
  <c r="AR137" i="65"/>
  <c r="AQ137" i="65"/>
  <c r="AT136" i="65"/>
  <c r="AS136" i="65"/>
  <c r="AR136" i="65"/>
  <c r="AQ136" i="65"/>
  <c r="AT135" i="65"/>
  <c r="AS135" i="65"/>
  <c r="AR135" i="65"/>
  <c r="AQ135" i="65"/>
  <c r="AT134" i="65"/>
  <c r="AS134" i="65"/>
  <c r="AR134" i="65"/>
  <c r="AQ134" i="65"/>
  <c r="AT133" i="65"/>
  <c r="AS133" i="65"/>
  <c r="AR133" i="65"/>
  <c r="AQ133" i="65"/>
  <c r="AT132" i="65"/>
  <c r="AS132" i="65"/>
  <c r="AR132" i="65"/>
  <c r="AQ132" i="65"/>
  <c r="AT131" i="65"/>
  <c r="AS131" i="65"/>
  <c r="AR131" i="65"/>
  <c r="AQ131" i="65"/>
  <c r="AT130" i="65"/>
  <c r="AS130" i="65"/>
  <c r="AR130" i="65"/>
  <c r="AQ130" i="65"/>
  <c r="AT129" i="65"/>
  <c r="AS129" i="65"/>
  <c r="AR129" i="65"/>
  <c r="AQ129" i="65"/>
  <c r="AT128" i="65"/>
  <c r="AS128" i="65"/>
  <c r="AR128" i="65"/>
  <c r="AQ128" i="65"/>
  <c r="AT127" i="65"/>
  <c r="AS127" i="65"/>
  <c r="AR127" i="65"/>
  <c r="AQ127" i="65"/>
  <c r="AT126" i="65"/>
  <c r="AS126" i="65"/>
  <c r="AR126" i="65"/>
  <c r="AQ126" i="65"/>
  <c r="AT125" i="65"/>
  <c r="AS125" i="65"/>
  <c r="AR125" i="65"/>
  <c r="AQ125" i="65"/>
  <c r="AT124" i="65"/>
  <c r="AS124" i="65"/>
  <c r="AR124" i="65"/>
  <c r="AQ124" i="65"/>
  <c r="AT123" i="65"/>
  <c r="AS123" i="65"/>
  <c r="AR123" i="65"/>
  <c r="AQ123" i="65"/>
  <c r="AT122" i="65"/>
  <c r="AS122" i="65"/>
  <c r="AR122" i="65"/>
  <c r="AQ122" i="65"/>
  <c r="AT121" i="65"/>
  <c r="AS121" i="65"/>
  <c r="AR121" i="65"/>
  <c r="AQ121" i="65"/>
  <c r="AT120" i="65"/>
  <c r="AS120" i="65"/>
  <c r="AR120" i="65"/>
  <c r="AQ120" i="65"/>
  <c r="AT119" i="65"/>
  <c r="AS119" i="65"/>
  <c r="AR119" i="65"/>
  <c r="AQ119" i="65"/>
  <c r="AT118" i="65"/>
  <c r="AS118" i="65"/>
  <c r="AR118" i="65"/>
  <c r="AQ118" i="65"/>
  <c r="AT117" i="65"/>
  <c r="AS117" i="65"/>
  <c r="AR117" i="65"/>
  <c r="AQ117" i="65"/>
  <c r="AT116" i="65"/>
  <c r="AS116" i="65"/>
  <c r="AR116" i="65"/>
  <c r="AQ116" i="65"/>
  <c r="AT115" i="65"/>
  <c r="AS115" i="65"/>
  <c r="AR115" i="65"/>
  <c r="AQ115" i="65"/>
  <c r="AT114" i="65"/>
  <c r="AS114" i="65"/>
  <c r="AR114" i="65"/>
  <c r="AQ114" i="65"/>
  <c r="AT113" i="65"/>
  <c r="AS113" i="65"/>
  <c r="AR113" i="65"/>
  <c r="AQ113" i="65"/>
  <c r="AT112" i="65"/>
  <c r="AS112" i="65"/>
  <c r="AR112" i="65"/>
  <c r="AQ112" i="65"/>
  <c r="AT111" i="65"/>
  <c r="AS111" i="65"/>
  <c r="AR111" i="65"/>
  <c r="AQ111" i="65"/>
  <c r="AT110" i="65"/>
  <c r="AS110" i="65"/>
  <c r="AR110" i="65"/>
  <c r="AQ110" i="65"/>
  <c r="AT109" i="65"/>
  <c r="AS109" i="65"/>
  <c r="AR109" i="65"/>
  <c r="AQ109" i="65"/>
  <c r="AT108" i="65"/>
  <c r="AS108" i="65"/>
  <c r="AR108" i="65"/>
  <c r="AQ108" i="65"/>
  <c r="AT107" i="65"/>
  <c r="AS107" i="65"/>
  <c r="AR107" i="65"/>
  <c r="AQ107" i="65"/>
  <c r="AT106" i="65"/>
  <c r="AS106" i="65"/>
  <c r="AR106" i="65"/>
  <c r="AQ106" i="65"/>
  <c r="AT105" i="65"/>
  <c r="AS105" i="65"/>
  <c r="AR105" i="65"/>
  <c r="AQ105" i="65"/>
  <c r="AT104" i="65"/>
  <c r="AS104" i="65"/>
  <c r="AR104" i="65"/>
  <c r="AQ104" i="65"/>
  <c r="AT103" i="65"/>
  <c r="AS103" i="65"/>
  <c r="AR103" i="65"/>
  <c r="AQ103" i="65"/>
  <c r="AT102" i="65"/>
  <c r="AS102" i="65"/>
  <c r="AR102" i="65"/>
  <c r="AQ102" i="65"/>
  <c r="AT101" i="65"/>
  <c r="AS101" i="65"/>
  <c r="AR101" i="65"/>
  <c r="AQ101" i="65"/>
  <c r="AT100" i="65"/>
  <c r="AS100" i="65"/>
  <c r="AR100" i="65"/>
  <c r="AQ100" i="65"/>
  <c r="AT99" i="65"/>
  <c r="AS99" i="65"/>
  <c r="AR99" i="65"/>
  <c r="AQ99" i="65"/>
  <c r="AT98" i="65"/>
  <c r="AS98" i="65"/>
  <c r="AR98" i="65"/>
  <c r="AQ98" i="65"/>
  <c r="AT97" i="65"/>
  <c r="AS97" i="65"/>
  <c r="AR97" i="65"/>
  <c r="AQ97" i="65"/>
  <c r="AT96" i="65"/>
  <c r="AS96" i="65"/>
  <c r="AR96" i="65"/>
  <c r="AQ96" i="65"/>
  <c r="AT95" i="65"/>
  <c r="AS95" i="65"/>
  <c r="AR95" i="65"/>
  <c r="AQ95" i="65"/>
  <c r="AT94" i="65"/>
  <c r="AS94" i="65"/>
  <c r="AR94" i="65"/>
  <c r="AQ94" i="65"/>
  <c r="AT93" i="65"/>
  <c r="AS93" i="65"/>
  <c r="AR93" i="65"/>
  <c r="AQ93" i="65"/>
  <c r="AT92" i="65"/>
  <c r="AS92" i="65"/>
  <c r="AR92" i="65"/>
  <c r="AQ92" i="65"/>
  <c r="AT91" i="65"/>
  <c r="AS91" i="65"/>
  <c r="AR91" i="65"/>
  <c r="AQ91" i="65"/>
  <c r="AT90" i="65"/>
  <c r="AS90" i="65"/>
  <c r="AR90" i="65"/>
  <c r="AQ90" i="65"/>
  <c r="AT89" i="65"/>
  <c r="AS89" i="65"/>
  <c r="AR89" i="65"/>
  <c r="AQ89" i="65"/>
  <c r="AT88" i="65"/>
  <c r="AS88" i="65"/>
  <c r="AR88" i="65"/>
  <c r="AQ88" i="65"/>
  <c r="AT87" i="65"/>
  <c r="AS87" i="65"/>
  <c r="AR87" i="65"/>
  <c r="AQ87" i="65"/>
  <c r="AT86" i="65"/>
  <c r="AS86" i="65"/>
  <c r="AR86" i="65"/>
  <c r="AQ86" i="65"/>
  <c r="AT85" i="65"/>
  <c r="AS85" i="65"/>
  <c r="AR85" i="65"/>
  <c r="AQ85" i="65"/>
  <c r="AT84" i="65"/>
  <c r="AS84" i="65"/>
  <c r="AR84" i="65"/>
  <c r="AQ84" i="65"/>
  <c r="AT83" i="65"/>
  <c r="AS83" i="65"/>
  <c r="AR83" i="65"/>
  <c r="AQ83" i="65"/>
  <c r="AT82" i="65"/>
  <c r="AS82" i="65"/>
  <c r="AR82" i="65"/>
  <c r="AQ82" i="65"/>
  <c r="AT81" i="65"/>
  <c r="AS81" i="65"/>
  <c r="AR81" i="65"/>
  <c r="AQ81" i="65"/>
  <c r="AT80" i="65"/>
  <c r="AS80" i="65"/>
  <c r="AR80" i="65"/>
  <c r="AQ80" i="65"/>
  <c r="AT79" i="65"/>
  <c r="AS79" i="65"/>
  <c r="AR79" i="65"/>
  <c r="AQ79" i="65"/>
  <c r="AT78" i="65"/>
  <c r="AS78" i="65"/>
  <c r="AR78" i="65"/>
  <c r="AQ78" i="65"/>
  <c r="AT77" i="65"/>
  <c r="AS77" i="65"/>
  <c r="AR77" i="65"/>
  <c r="AQ77" i="65"/>
  <c r="AT76" i="65"/>
  <c r="AS76" i="65"/>
  <c r="AR76" i="65"/>
  <c r="AQ76" i="65"/>
  <c r="AT75" i="65"/>
  <c r="AS75" i="65"/>
  <c r="AR75" i="65"/>
  <c r="AQ75" i="65"/>
  <c r="AT74" i="65"/>
  <c r="AS74" i="65"/>
  <c r="AR74" i="65"/>
  <c r="AQ74" i="65"/>
  <c r="AT73" i="65"/>
  <c r="AS73" i="65"/>
  <c r="AR73" i="65"/>
  <c r="AQ73" i="65"/>
  <c r="AT72" i="65"/>
  <c r="AS72" i="65"/>
  <c r="AR72" i="65"/>
  <c r="AQ72" i="65"/>
  <c r="AT71" i="65"/>
  <c r="AS71" i="65"/>
  <c r="AR71" i="65"/>
  <c r="AQ71" i="65"/>
  <c r="AT70" i="65"/>
  <c r="AS70" i="65"/>
  <c r="AR70" i="65"/>
  <c r="AQ70" i="65"/>
  <c r="AT69" i="65"/>
  <c r="AS69" i="65"/>
  <c r="AR69" i="65"/>
  <c r="AQ69" i="65"/>
  <c r="AT68" i="65"/>
  <c r="AS68" i="65"/>
  <c r="AR68" i="65"/>
  <c r="AQ68" i="65"/>
  <c r="AT67" i="65"/>
  <c r="AS67" i="65"/>
  <c r="AR67" i="65"/>
  <c r="AQ67" i="65"/>
  <c r="AT66" i="65"/>
  <c r="AS66" i="65"/>
  <c r="AR66" i="65"/>
  <c r="AQ66" i="65"/>
  <c r="AT65" i="65"/>
  <c r="AS65" i="65"/>
  <c r="AR65" i="65"/>
  <c r="AQ65" i="65"/>
  <c r="AT64" i="65"/>
  <c r="AS64" i="65"/>
  <c r="AR64" i="65"/>
  <c r="AQ64" i="65"/>
  <c r="AT63" i="65"/>
  <c r="AS63" i="65"/>
  <c r="AR63" i="65"/>
  <c r="AQ63" i="65"/>
  <c r="AT62" i="65"/>
  <c r="AS62" i="65"/>
  <c r="AR62" i="65"/>
  <c r="AQ62" i="65"/>
  <c r="AT61" i="65"/>
  <c r="AS61" i="65"/>
  <c r="AR61" i="65"/>
  <c r="AQ61" i="65"/>
  <c r="AT60" i="65"/>
  <c r="AS60" i="65"/>
  <c r="AR60" i="65"/>
  <c r="AQ60" i="65"/>
  <c r="AT59" i="65"/>
  <c r="AS59" i="65"/>
  <c r="AR59" i="65"/>
  <c r="AQ59" i="65"/>
  <c r="AT58" i="65"/>
  <c r="AS58" i="65"/>
  <c r="AR58" i="65"/>
  <c r="AQ58" i="65"/>
  <c r="AT57" i="65"/>
  <c r="AS57" i="65"/>
  <c r="AR57" i="65"/>
  <c r="AQ57" i="65"/>
  <c r="AT56" i="65"/>
  <c r="AS56" i="65"/>
  <c r="AR56" i="65"/>
  <c r="AQ56" i="65"/>
  <c r="AT55" i="65"/>
  <c r="AS55" i="65"/>
  <c r="AR55" i="65"/>
  <c r="AQ55" i="65"/>
  <c r="AT54" i="65"/>
  <c r="AS54" i="65"/>
  <c r="AR54" i="65"/>
  <c r="AQ54" i="65"/>
  <c r="AT53" i="65"/>
  <c r="AS53" i="65"/>
  <c r="AR53" i="65"/>
  <c r="AQ53" i="65"/>
  <c r="AT52" i="65"/>
  <c r="AS52" i="65"/>
  <c r="AR52" i="65"/>
  <c r="AQ52" i="65"/>
  <c r="AT51" i="65"/>
  <c r="AS51" i="65"/>
  <c r="AR51" i="65"/>
  <c r="AQ51" i="65"/>
  <c r="AT50" i="65"/>
  <c r="AS50" i="65"/>
  <c r="AR50" i="65"/>
  <c r="AQ50" i="65"/>
  <c r="AT49" i="65"/>
  <c r="AS49" i="65"/>
  <c r="AR49" i="65"/>
  <c r="AQ49" i="65"/>
  <c r="AT48" i="65"/>
  <c r="AS48" i="65"/>
  <c r="AR48" i="65"/>
  <c r="AQ48" i="65"/>
  <c r="AT47" i="65"/>
  <c r="AS47" i="65"/>
  <c r="AR47" i="65"/>
  <c r="AQ47" i="65"/>
  <c r="AT46" i="65"/>
  <c r="AS46" i="65"/>
  <c r="AR46" i="65"/>
  <c r="AQ46" i="65"/>
  <c r="AT45" i="65"/>
  <c r="AS45" i="65"/>
  <c r="AR45" i="65"/>
  <c r="AQ45" i="65"/>
  <c r="AT44" i="65"/>
  <c r="AS44" i="65"/>
  <c r="AR44" i="65"/>
  <c r="AQ44" i="65"/>
  <c r="AT43" i="65"/>
  <c r="AS43" i="65"/>
  <c r="AR43" i="65"/>
  <c r="AQ43" i="65"/>
  <c r="AT42" i="65"/>
  <c r="AS42" i="65"/>
  <c r="AR42" i="65"/>
  <c r="AQ42" i="65"/>
  <c r="AT41" i="65"/>
  <c r="AS41" i="65"/>
  <c r="AR41" i="65"/>
  <c r="AQ41" i="65"/>
  <c r="AT40" i="65"/>
  <c r="AS40" i="65"/>
  <c r="AR40" i="65"/>
  <c r="AQ40" i="65"/>
  <c r="AT39" i="65"/>
  <c r="AS39" i="65"/>
  <c r="AR39" i="65"/>
  <c r="AQ39" i="65"/>
  <c r="AT38" i="65"/>
  <c r="AS38" i="65"/>
  <c r="AR38" i="65"/>
  <c r="AQ38" i="65"/>
  <c r="AT37" i="65"/>
  <c r="AS37" i="65"/>
  <c r="AR37" i="65"/>
  <c r="AQ37" i="65"/>
  <c r="AT36" i="65"/>
  <c r="AS36" i="65"/>
  <c r="AR36" i="65"/>
  <c r="AQ36" i="65"/>
  <c r="AT35" i="65"/>
  <c r="AS35" i="65"/>
  <c r="AR35" i="65"/>
  <c r="AQ35" i="65"/>
  <c r="AT34" i="65"/>
  <c r="AS34" i="65"/>
  <c r="AR34" i="65"/>
  <c r="AQ34" i="65"/>
  <c r="AT33" i="65"/>
  <c r="AS33" i="65"/>
  <c r="AR33" i="65"/>
  <c r="AQ33" i="65"/>
  <c r="AT32" i="65"/>
  <c r="AS32" i="65"/>
  <c r="AR32" i="65"/>
  <c r="AQ32" i="65"/>
  <c r="AT31" i="65"/>
  <c r="AS31" i="65"/>
  <c r="AR31" i="65"/>
  <c r="AQ31" i="65"/>
  <c r="AT30" i="65"/>
  <c r="AS30" i="65"/>
  <c r="AR30" i="65"/>
  <c r="AQ30" i="65"/>
  <c r="AT29" i="65"/>
  <c r="AS29" i="65"/>
  <c r="AR29" i="65"/>
  <c r="AQ29" i="65"/>
  <c r="AT28" i="65"/>
  <c r="AS28" i="65"/>
  <c r="AR28" i="65"/>
  <c r="AQ28" i="65"/>
  <c r="AT27" i="65"/>
  <c r="AS27" i="65"/>
  <c r="AR27" i="65"/>
  <c r="AQ27" i="65"/>
  <c r="AT26" i="65"/>
  <c r="AS26" i="65"/>
  <c r="AR26" i="65"/>
  <c r="AQ26" i="65"/>
  <c r="AT25" i="65"/>
  <c r="AS25" i="65"/>
  <c r="AR25" i="65"/>
  <c r="AQ25" i="65"/>
  <c r="AT24" i="65"/>
  <c r="AS24" i="65"/>
  <c r="AR24" i="65"/>
  <c r="AQ24" i="65"/>
  <c r="AT23" i="65"/>
  <c r="AS23" i="65"/>
  <c r="AR23" i="65"/>
  <c r="AQ23" i="65"/>
  <c r="AT22" i="65"/>
  <c r="AS22" i="65"/>
  <c r="AR22" i="65"/>
  <c r="AQ22" i="65"/>
  <c r="AT21" i="65"/>
  <c r="AS21" i="65"/>
  <c r="AR21" i="65"/>
  <c r="AQ21" i="65"/>
  <c r="AT20" i="65"/>
  <c r="AS20" i="65"/>
  <c r="AR20" i="65"/>
  <c r="AQ20" i="65"/>
  <c r="AT19" i="65"/>
  <c r="AS19" i="65"/>
  <c r="AR19" i="65"/>
  <c r="AQ19" i="65"/>
  <c r="AT18" i="65"/>
  <c r="AS18" i="65"/>
  <c r="AR18" i="65"/>
  <c r="AQ18" i="65"/>
  <c r="AT17" i="65"/>
  <c r="AS17" i="65"/>
  <c r="AR17" i="65"/>
  <c r="AQ17" i="65"/>
  <c r="AT16" i="65"/>
  <c r="AS16" i="65"/>
  <c r="AR16" i="65"/>
  <c r="AQ16" i="65"/>
  <c r="AT15" i="65"/>
  <c r="AS15" i="65"/>
  <c r="AR15" i="65"/>
  <c r="AQ15" i="65"/>
  <c r="AT14" i="65"/>
  <c r="AS14" i="65"/>
  <c r="AR14" i="65"/>
  <c r="AQ14" i="65"/>
  <c r="AT13" i="65"/>
  <c r="AS13" i="65"/>
  <c r="AR13" i="65"/>
  <c r="AQ13" i="65"/>
  <c r="AT12" i="65"/>
  <c r="AS12" i="65"/>
  <c r="AR12" i="65"/>
  <c r="AQ12" i="65"/>
  <c r="AT11" i="65"/>
  <c r="AS11" i="65"/>
  <c r="AR11" i="65"/>
  <c r="AQ11" i="65"/>
  <c r="AT10" i="65"/>
  <c r="AS10" i="65"/>
  <c r="AR10" i="65"/>
  <c r="AQ10" i="65"/>
  <c r="AT9" i="65"/>
  <c r="AS9" i="65"/>
  <c r="AR9" i="65"/>
  <c r="AQ9" i="65"/>
  <c r="AT8" i="65"/>
  <c r="AS8" i="65"/>
  <c r="AR8" i="65"/>
  <c r="AT224" i="70"/>
  <c r="AS224" i="70"/>
  <c r="AR224" i="70"/>
  <c r="AQ224" i="70"/>
  <c r="AT223" i="70"/>
  <c r="AS223" i="70"/>
  <c r="AR223" i="70"/>
  <c r="AQ223" i="70"/>
  <c r="AT222" i="70"/>
  <c r="AS222" i="70"/>
  <c r="AR222" i="70"/>
  <c r="AQ222" i="70"/>
  <c r="AT221" i="70"/>
  <c r="AS221" i="70"/>
  <c r="AR221" i="70"/>
  <c r="AQ221" i="70"/>
  <c r="AT220" i="70"/>
  <c r="AS220" i="70"/>
  <c r="AR220" i="70"/>
  <c r="AQ220" i="70"/>
  <c r="AT219" i="70"/>
  <c r="AS219" i="70"/>
  <c r="AR219" i="70"/>
  <c r="AQ219" i="70"/>
  <c r="AT218" i="70"/>
  <c r="AS218" i="70"/>
  <c r="AR218" i="70"/>
  <c r="AQ218" i="70"/>
  <c r="AT217" i="70"/>
  <c r="AS217" i="70"/>
  <c r="AR217" i="70"/>
  <c r="AQ217" i="70"/>
  <c r="AT216" i="70"/>
  <c r="AS216" i="70"/>
  <c r="AR216" i="70"/>
  <c r="AQ216" i="70"/>
  <c r="AT215" i="70"/>
  <c r="AS215" i="70"/>
  <c r="AR215" i="70"/>
  <c r="AQ215" i="70"/>
  <c r="AT214" i="70"/>
  <c r="AS214" i="70"/>
  <c r="AR214" i="70"/>
  <c r="AQ214" i="70"/>
  <c r="AT213" i="70"/>
  <c r="AS213" i="70"/>
  <c r="AR213" i="70"/>
  <c r="AQ213" i="70"/>
  <c r="AT212" i="70"/>
  <c r="AS212" i="70"/>
  <c r="AR212" i="70"/>
  <c r="AQ212" i="70"/>
  <c r="AT211" i="70"/>
  <c r="AS211" i="70"/>
  <c r="AR211" i="70"/>
  <c r="AQ211" i="70"/>
  <c r="AT210" i="70"/>
  <c r="AS210" i="70"/>
  <c r="AR210" i="70"/>
  <c r="AQ210" i="70"/>
  <c r="AT209" i="70"/>
  <c r="AS209" i="70"/>
  <c r="AR209" i="70"/>
  <c r="AQ209" i="70"/>
  <c r="AT208" i="70"/>
  <c r="AS208" i="70"/>
  <c r="AR208" i="70"/>
  <c r="AQ208" i="70"/>
  <c r="AT207" i="70"/>
  <c r="AS207" i="70"/>
  <c r="AR207" i="70"/>
  <c r="AQ207" i="70"/>
  <c r="AT206" i="70"/>
  <c r="AS206" i="70"/>
  <c r="AR206" i="70"/>
  <c r="AQ206" i="70"/>
  <c r="AT205" i="70"/>
  <c r="AS205" i="70"/>
  <c r="AR205" i="70"/>
  <c r="AQ205" i="70"/>
  <c r="AT204" i="70"/>
  <c r="AS204" i="70"/>
  <c r="AR204" i="70"/>
  <c r="AQ204" i="70"/>
  <c r="AT203" i="70"/>
  <c r="AS203" i="70"/>
  <c r="AR203" i="70"/>
  <c r="AQ203" i="70"/>
  <c r="AT202" i="70"/>
  <c r="AS202" i="70"/>
  <c r="AR202" i="70"/>
  <c r="AQ202" i="70"/>
  <c r="AT201" i="70"/>
  <c r="AS201" i="70"/>
  <c r="AR201" i="70"/>
  <c r="AQ201" i="70"/>
  <c r="AT200" i="70"/>
  <c r="AS200" i="70"/>
  <c r="AR200" i="70"/>
  <c r="AQ200" i="70"/>
  <c r="AT199" i="70"/>
  <c r="AS199" i="70"/>
  <c r="AR199" i="70"/>
  <c r="AQ199" i="70"/>
  <c r="AT198" i="70"/>
  <c r="AS198" i="70"/>
  <c r="AR198" i="70"/>
  <c r="AQ198" i="70"/>
  <c r="AT197" i="70"/>
  <c r="AS197" i="70"/>
  <c r="AR197" i="70"/>
  <c r="AQ197" i="70"/>
  <c r="AT196" i="70"/>
  <c r="AS196" i="70"/>
  <c r="AR196" i="70"/>
  <c r="AQ196" i="70"/>
  <c r="AT195" i="70"/>
  <c r="AS195" i="70"/>
  <c r="AR195" i="70"/>
  <c r="AQ195" i="70"/>
  <c r="AT194" i="70"/>
  <c r="AS194" i="70"/>
  <c r="AR194" i="70"/>
  <c r="AQ194" i="70"/>
  <c r="AT193" i="70"/>
  <c r="AS193" i="70"/>
  <c r="AR193" i="70"/>
  <c r="AQ193" i="70"/>
  <c r="AT192" i="70"/>
  <c r="AS192" i="70"/>
  <c r="AR192" i="70"/>
  <c r="AQ192" i="70"/>
  <c r="AT191" i="70"/>
  <c r="AS191" i="70"/>
  <c r="AR191" i="70"/>
  <c r="AQ191" i="70"/>
  <c r="AT190" i="70"/>
  <c r="AS190" i="70"/>
  <c r="AR190" i="70"/>
  <c r="AQ190" i="70"/>
  <c r="AT189" i="70"/>
  <c r="AS189" i="70"/>
  <c r="AR189" i="70"/>
  <c r="AQ189" i="70"/>
  <c r="AT188" i="70"/>
  <c r="AS188" i="70"/>
  <c r="AR188" i="70"/>
  <c r="AQ188" i="70"/>
  <c r="AT187" i="70"/>
  <c r="AS187" i="70"/>
  <c r="AR187" i="70"/>
  <c r="AQ187" i="70"/>
  <c r="AT186" i="70"/>
  <c r="AS186" i="70"/>
  <c r="AR186" i="70"/>
  <c r="AQ186" i="70"/>
  <c r="AT185" i="70"/>
  <c r="AS185" i="70"/>
  <c r="AR185" i="70"/>
  <c r="AQ185" i="70"/>
  <c r="AT184" i="70"/>
  <c r="AS184" i="70"/>
  <c r="AR184" i="70"/>
  <c r="AQ184" i="70"/>
  <c r="AT183" i="70"/>
  <c r="AS183" i="70"/>
  <c r="AR183" i="70"/>
  <c r="AQ183" i="70"/>
  <c r="AT182" i="70"/>
  <c r="AS182" i="70"/>
  <c r="AR182" i="70"/>
  <c r="AQ182" i="70"/>
  <c r="AT181" i="70"/>
  <c r="AS181" i="70"/>
  <c r="AR181" i="70"/>
  <c r="AQ181" i="70"/>
  <c r="AT180" i="70"/>
  <c r="AS180" i="70"/>
  <c r="AR180" i="70"/>
  <c r="AQ180" i="70"/>
  <c r="AT179" i="70"/>
  <c r="AS179" i="70"/>
  <c r="AR179" i="70"/>
  <c r="AQ179" i="70"/>
  <c r="AT178" i="70"/>
  <c r="AS178" i="70"/>
  <c r="AR178" i="70"/>
  <c r="AQ178" i="70"/>
  <c r="AT177" i="70"/>
  <c r="AS177" i="70"/>
  <c r="AR177" i="70"/>
  <c r="AQ177" i="70"/>
  <c r="AT176" i="70"/>
  <c r="AS176" i="70"/>
  <c r="AR176" i="70"/>
  <c r="AQ176" i="70"/>
  <c r="AT175" i="70"/>
  <c r="AS175" i="70"/>
  <c r="AR175" i="70"/>
  <c r="AQ175" i="70"/>
  <c r="AT174" i="70"/>
  <c r="AS174" i="70"/>
  <c r="AR174" i="70"/>
  <c r="AQ174" i="70"/>
  <c r="AT173" i="70"/>
  <c r="AS173" i="70"/>
  <c r="AR173" i="70"/>
  <c r="AQ173" i="70"/>
  <c r="AT172" i="70"/>
  <c r="AS172" i="70"/>
  <c r="AR172" i="70"/>
  <c r="AQ172" i="70"/>
  <c r="AT171" i="70"/>
  <c r="AS171" i="70"/>
  <c r="AR171" i="70"/>
  <c r="AQ171" i="70"/>
  <c r="AT170" i="70"/>
  <c r="AS170" i="70"/>
  <c r="AR170" i="70"/>
  <c r="AQ170" i="70"/>
  <c r="AT169" i="70"/>
  <c r="AS169" i="70"/>
  <c r="AR169" i="70"/>
  <c r="AQ169" i="70"/>
  <c r="AT168" i="70"/>
  <c r="AS168" i="70"/>
  <c r="AR168" i="70"/>
  <c r="AQ168" i="70"/>
  <c r="AT167" i="70"/>
  <c r="AS167" i="70"/>
  <c r="AR167" i="70"/>
  <c r="AQ167" i="70"/>
  <c r="AT166" i="70"/>
  <c r="AS166" i="70"/>
  <c r="AR166" i="70"/>
  <c r="AQ166" i="70"/>
  <c r="AT165" i="70"/>
  <c r="AS165" i="70"/>
  <c r="AR165" i="70"/>
  <c r="AQ165" i="70"/>
  <c r="AT164" i="70"/>
  <c r="AS164" i="70"/>
  <c r="AR164" i="70"/>
  <c r="AQ164" i="70"/>
  <c r="AT163" i="70"/>
  <c r="AS163" i="70"/>
  <c r="AR163" i="70"/>
  <c r="AQ163" i="70"/>
  <c r="AT162" i="70"/>
  <c r="AS162" i="70"/>
  <c r="AR162" i="70"/>
  <c r="AQ162" i="70"/>
  <c r="AT161" i="70"/>
  <c r="AS161" i="70"/>
  <c r="AR161" i="70"/>
  <c r="AQ161" i="70"/>
  <c r="AT160" i="70"/>
  <c r="AS160" i="70"/>
  <c r="AR160" i="70"/>
  <c r="AQ160" i="70"/>
  <c r="AT159" i="70"/>
  <c r="AS159" i="70"/>
  <c r="AR159" i="70"/>
  <c r="AQ159" i="70"/>
  <c r="AT158" i="70"/>
  <c r="AS158" i="70"/>
  <c r="AR158" i="70"/>
  <c r="AQ158" i="70"/>
  <c r="AT157" i="70"/>
  <c r="AS157" i="70"/>
  <c r="AR157" i="70"/>
  <c r="AQ157" i="70"/>
  <c r="AT156" i="70"/>
  <c r="AS156" i="70"/>
  <c r="AR156" i="70"/>
  <c r="AQ156" i="70"/>
  <c r="AT155" i="70"/>
  <c r="AS155" i="70"/>
  <c r="AR155" i="70"/>
  <c r="AQ155" i="70"/>
  <c r="AT154" i="70"/>
  <c r="AS154" i="70"/>
  <c r="AR154" i="70"/>
  <c r="AQ154" i="70"/>
  <c r="AT153" i="70"/>
  <c r="AS153" i="70"/>
  <c r="AR153" i="70"/>
  <c r="AQ153" i="70"/>
  <c r="AT152" i="70"/>
  <c r="AS152" i="70"/>
  <c r="AR152" i="70"/>
  <c r="AQ152" i="70"/>
  <c r="AT151" i="70"/>
  <c r="AS151" i="70"/>
  <c r="AR151" i="70"/>
  <c r="AQ151" i="70"/>
  <c r="AT150" i="70"/>
  <c r="AS150" i="70"/>
  <c r="AR150" i="70"/>
  <c r="AQ150" i="70"/>
  <c r="AT149" i="70"/>
  <c r="AS149" i="70"/>
  <c r="AR149" i="70"/>
  <c r="AQ149" i="70"/>
  <c r="AT148" i="70"/>
  <c r="AS148" i="70"/>
  <c r="AR148" i="70"/>
  <c r="AQ148" i="70"/>
  <c r="AT147" i="70"/>
  <c r="AS147" i="70"/>
  <c r="AR147" i="70"/>
  <c r="AQ147" i="70"/>
  <c r="AT146" i="70"/>
  <c r="AS146" i="70"/>
  <c r="AR146" i="70"/>
  <c r="AQ146" i="70"/>
  <c r="AT145" i="70"/>
  <c r="AS145" i="70"/>
  <c r="AR145" i="70"/>
  <c r="AQ145" i="70"/>
  <c r="AT144" i="70"/>
  <c r="AS144" i="70"/>
  <c r="AR144" i="70"/>
  <c r="AQ144" i="70"/>
  <c r="AT143" i="70"/>
  <c r="AS143" i="70"/>
  <c r="AR143" i="70"/>
  <c r="AQ143" i="70"/>
  <c r="AT142" i="70"/>
  <c r="AS142" i="70"/>
  <c r="AR142" i="70"/>
  <c r="AQ142" i="70"/>
  <c r="AT141" i="70"/>
  <c r="AS141" i="70"/>
  <c r="AR141" i="70"/>
  <c r="AQ141" i="70"/>
  <c r="AT140" i="70"/>
  <c r="AS140" i="70"/>
  <c r="AR140" i="70"/>
  <c r="AQ140" i="70"/>
  <c r="AT139" i="70"/>
  <c r="AS139" i="70"/>
  <c r="AR139" i="70"/>
  <c r="AQ139" i="70"/>
  <c r="AT138" i="70"/>
  <c r="AS138" i="70"/>
  <c r="AR138" i="70"/>
  <c r="AQ138" i="70"/>
  <c r="AT137" i="70"/>
  <c r="AS137" i="70"/>
  <c r="AR137" i="70"/>
  <c r="AQ137" i="70"/>
  <c r="AT136" i="70"/>
  <c r="AS136" i="70"/>
  <c r="AR136" i="70"/>
  <c r="AQ136" i="70"/>
  <c r="AT135" i="70"/>
  <c r="AS135" i="70"/>
  <c r="AR135" i="70"/>
  <c r="AQ135" i="70"/>
  <c r="AT134" i="70"/>
  <c r="AS134" i="70"/>
  <c r="AR134" i="70"/>
  <c r="AQ134" i="70"/>
  <c r="AT133" i="70"/>
  <c r="AS133" i="70"/>
  <c r="AR133" i="70"/>
  <c r="AQ133" i="70"/>
  <c r="AT132" i="70"/>
  <c r="AS132" i="70"/>
  <c r="AR132" i="70"/>
  <c r="AQ132" i="70"/>
  <c r="AT131" i="70"/>
  <c r="AS131" i="70"/>
  <c r="AR131" i="70"/>
  <c r="AQ131" i="70"/>
  <c r="AT130" i="70"/>
  <c r="AS130" i="70"/>
  <c r="AR130" i="70"/>
  <c r="AQ130" i="70"/>
  <c r="AT129" i="70"/>
  <c r="AS129" i="70"/>
  <c r="AR129" i="70"/>
  <c r="AQ129" i="70"/>
  <c r="AT128" i="70"/>
  <c r="AS128" i="70"/>
  <c r="AR128" i="70"/>
  <c r="AQ128" i="70"/>
  <c r="AT127" i="70"/>
  <c r="AS127" i="70"/>
  <c r="AR127" i="70"/>
  <c r="AQ127" i="70"/>
  <c r="AT126" i="70"/>
  <c r="AS126" i="70"/>
  <c r="AR126" i="70"/>
  <c r="AQ126" i="70"/>
  <c r="AT125" i="70"/>
  <c r="AS125" i="70"/>
  <c r="AR125" i="70"/>
  <c r="AQ125" i="70"/>
  <c r="AT124" i="70"/>
  <c r="AS124" i="70"/>
  <c r="AR124" i="70"/>
  <c r="AQ124" i="70"/>
  <c r="AT123" i="70"/>
  <c r="AS123" i="70"/>
  <c r="AR123" i="70"/>
  <c r="AQ123" i="70"/>
  <c r="AT122" i="70"/>
  <c r="AS122" i="70"/>
  <c r="AR122" i="70"/>
  <c r="AQ122" i="70"/>
  <c r="AT121" i="70"/>
  <c r="AS121" i="70"/>
  <c r="AR121" i="70"/>
  <c r="AQ121" i="70"/>
  <c r="AT120" i="70"/>
  <c r="AS120" i="70"/>
  <c r="AR120" i="70"/>
  <c r="AQ120" i="70"/>
  <c r="AT119" i="70"/>
  <c r="AS119" i="70"/>
  <c r="AR119" i="70"/>
  <c r="AQ119" i="70"/>
  <c r="AT118" i="70"/>
  <c r="AS118" i="70"/>
  <c r="AR118" i="70"/>
  <c r="AQ118" i="70"/>
  <c r="AT117" i="70"/>
  <c r="AS117" i="70"/>
  <c r="AR117" i="70"/>
  <c r="AQ117" i="70"/>
  <c r="AT116" i="70"/>
  <c r="AS116" i="70"/>
  <c r="AR116" i="70"/>
  <c r="AQ116" i="70"/>
  <c r="AT115" i="70"/>
  <c r="AS115" i="70"/>
  <c r="AR115" i="70"/>
  <c r="AQ115" i="70"/>
  <c r="AT114" i="70"/>
  <c r="AS114" i="70"/>
  <c r="AR114" i="70"/>
  <c r="AQ114" i="70"/>
  <c r="AT113" i="70"/>
  <c r="AS113" i="70"/>
  <c r="AR113" i="70"/>
  <c r="AQ113" i="70"/>
  <c r="AT112" i="70"/>
  <c r="AS112" i="70"/>
  <c r="AR112" i="70"/>
  <c r="AQ112" i="70"/>
  <c r="AT111" i="70"/>
  <c r="AS111" i="70"/>
  <c r="AR111" i="70"/>
  <c r="AQ111" i="70"/>
  <c r="AT110" i="70"/>
  <c r="AS110" i="70"/>
  <c r="AR110" i="70"/>
  <c r="AQ110" i="70"/>
  <c r="AT109" i="70"/>
  <c r="AS109" i="70"/>
  <c r="AR109" i="70"/>
  <c r="AQ109" i="70"/>
  <c r="AT108" i="70"/>
  <c r="AS108" i="70"/>
  <c r="AR108" i="70"/>
  <c r="AQ108" i="70"/>
  <c r="AT107" i="70"/>
  <c r="AS107" i="70"/>
  <c r="AR107" i="70"/>
  <c r="AQ107" i="70"/>
  <c r="AT106" i="70"/>
  <c r="AS106" i="70"/>
  <c r="AR106" i="70"/>
  <c r="AQ106" i="70"/>
  <c r="AT105" i="70"/>
  <c r="AS105" i="70"/>
  <c r="AR105" i="70"/>
  <c r="AQ105" i="70"/>
  <c r="AT104" i="70"/>
  <c r="AS104" i="70"/>
  <c r="AR104" i="70"/>
  <c r="AQ104" i="70"/>
  <c r="AT103" i="70"/>
  <c r="AS103" i="70"/>
  <c r="AR103" i="70"/>
  <c r="AQ103" i="70"/>
  <c r="AT102" i="70"/>
  <c r="AS102" i="70"/>
  <c r="AR102" i="70"/>
  <c r="AQ102" i="70"/>
  <c r="AT101" i="70"/>
  <c r="AS101" i="70"/>
  <c r="AR101" i="70"/>
  <c r="AQ101" i="70"/>
  <c r="AT100" i="70"/>
  <c r="AS100" i="70"/>
  <c r="AR100" i="70"/>
  <c r="AQ100" i="70"/>
  <c r="AT99" i="70"/>
  <c r="AS99" i="70"/>
  <c r="AR99" i="70"/>
  <c r="AQ99" i="70"/>
  <c r="AT98" i="70"/>
  <c r="AS98" i="70"/>
  <c r="AR98" i="70"/>
  <c r="AQ98" i="70"/>
  <c r="AT97" i="70"/>
  <c r="AS97" i="70"/>
  <c r="AR97" i="70"/>
  <c r="AQ97" i="70"/>
  <c r="AT96" i="70"/>
  <c r="AS96" i="70"/>
  <c r="AR96" i="70"/>
  <c r="AQ96" i="70"/>
  <c r="AT95" i="70"/>
  <c r="AS95" i="70"/>
  <c r="AR95" i="70"/>
  <c r="AQ95" i="70"/>
  <c r="AT94" i="70"/>
  <c r="AS94" i="70"/>
  <c r="AR94" i="70"/>
  <c r="AQ94" i="70"/>
  <c r="AT93" i="70"/>
  <c r="AS93" i="70"/>
  <c r="AR93" i="70"/>
  <c r="AQ93" i="70"/>
  <c r="AT92" i="70"/>
  <c r="AS92" i="70"/>
  <c r="AR92" i="70"/>
  <c r="AQ92" i="70"/>
  <c r="AT91" i="70"/>
  <c r="AS91" i="70"/>
  <c r="AR91" i="70"/>
  <c r="AQ91" i="70"/>
  <c r="AT90" i="70"/>
  <c r="AS90" i="70"/>
  <c r="AR90" i="70"/>
  <c r="AQ90" i="70"/>
  <c r="AT89" i="70"/>
  <c r="AS89" i="70"/>
  <c r="AR89" i="70"/>
  <c r="AQ89" i="70"/>
  <c r="AT88" i="70"/>
  <c r="AS88" i="70"/>
  <c r="AR88" i="70"/>
  <c r="AQ88" i="70"/>
  <c r="AT87" i="70"/>
  <c r="AS87" i="70"/>
  <c r="AR87" i="70"/>
  <c r="AQ87" i="70"/>
  <c r="AT86" i="70"/>
  <c r="AS86" i="70"/>
  <c r="AR86" i="70"/>
  <c r="AQ86" i="70"/>
  <c r="AT85" i="70"/>
  <c r="AS85" i="70"/>
  <c r="AR85" i="70"/>
  <c r="AQ85" i="70"/>
  <c r="AT84" i="70"/>
  <c r="AS84" i="70"/>
  <c r="AR84" i="70"/>
  <c r="AQ84" i="70"/>
  <c r="AT83" i="70"/>
  <c r="AS83" i="70"/>
  <c r="AR83" i="70"/>
  <c r="AQ83" i="70"/>
  <c r="AT82" i="70"/>
  <c r="AS82" i="70"/>
  <c r="AR82" i="70"/>
  <c r="AQ82" i="70"/>
  <c r="AT81" i="70"/>
  <c r="AS81" i="70"/>
  <c r="AR81" i="70"/>
  <c r="AQ81" i="70"/>
  <c r="AT80" i="70"/>
  <c r="AS80" i="70"/>
  <c r="AR80" i="70"/>
  <c r="AQ80" i="70"/>
  <c r="AT79" i="70"/>
  <c r="AS79" i="70"/>
  <c r="AR79" i="70"/>
  <c r="AQ79" i="70"/>
  <c r="AT78" i="70"/>
  <c r="AS78" i="70"/>
  <c r="AR78" i="70"/>
  <c r="AQ78" i="70"/>
  <c r="AT77" i="70"/>
  <c r="AS77" i="70"/>
  <c r="AR77" i="70"/>
  <c r="AQ77" i="70"/>
  <c r="AT76" i="70"/>
  <c r="AS76" i="70"/>
  <c r="AR76" i="70"/>
  <c r="AQ76" i="70"/>
  <c r="AT75" i="70"/>
  <c r="AS75" i="70"/>
  <c r="AR75" i="70"/>
  <c r="AQ75" i="70"/>
  <c r="AT74" i="70"/>
  <c r="AS74" i="70"/>
  <c r="AR74" i="70"/>
  <c r="AQ74" i="70"/>
  <c r="AT73" i="70"/>
  <c r="AS73" i="70"/>
  <c r="AR73" i="70"/>
  <c r="AQ73" i="70"/>
  <c r="AT72" i="70"/>
  <c r="AS72" i="70"/>
  <c r="AR72" i="70"/>
  <c r="AQ72" i="70"/>
  <c r="AT71" i="70"/>
  <c r="AS71" i="70"/>
  <c r="AR71" i="70"/>
  <c r="AQ71" i="70"/>
  <c r="AT70" i="70"/>
  <c r="AS70" i="70"/>
  <c r="AR70" i="70"/>
  <c r="AQ70" i="70"/>
  <c r="AT69" i="70"/>
  <c r="AS69" i="70"/>
  <c r="AR69" i="70"/>
  <c r="AQ69" i="70"/>
  <c r="AT68" i="70"/>
  <c r="AS68" i="70"/>
  <c r="AR68" i="70"/>
  <c r="AQ68" i="70"/>
  <c r="AT67" i="70"/>
  <c r="AS67" i="70"/>
  <c r="AR67" i="70"/>
  <c r="AQ67" i="70"/>
  <c r="AT66" i="70"/>
  <c r="AS66" i="70"/>
  <c r="AR66" i="70"/>
  <c r="AQ66" i="70"/>
  <c r="AT65" i="70"/>
  <c r="AS65" i="70"/>
  <c r="AR65" i="70"/>
  <c r="AQ65" i="70"/>
  <c r="AT64" i="70"/>
  <c r="AS64" i="70"/>
  <c r="AR64" i="70"/>
  <c r="AQ64" i="70"/>
  <c r="AT63" i="70"/>
  <c r="AS63" i="70"/>
  <c r="AR63" i="70"/>
  <c r="AQ63" i="70"/>
  <c r="AT62" i="70"/>
  <c r="AS62" i="70"/>
  <c r="AR62" i="70"/>
  <c r="AQ62" i="70"/>
  <c r="AT61" i="70"/>
  <c r="AS61" i="70"/>
  <c r="AR61" i="70"/>
  <c r="AQ61" i="70"/>
  <c r="AT60" i="70"/>
  <c r="AS60" i="70"/>
  <c r="AR60" i="70"/>
  <c r="AQ60" i="70"/>
  <c r="AT59" i="70"/>
  <c r="AS59" i="70"/>
  <c r="AR59" i="70"/>
  <c r="AQ59" i="70"/>
  <c r="AT58" i="70"/>
  <c r="AS58" i="70"/>
  <c r="AR58" i="70"/>
  <c r="AQ58" i="70"/>
  <c r="AT57" i="70"/>
  <c r="AS57" i="70"/>
  <c r="AR57" i="70"/>
  <c r="AQ57" i="70"/>
  <c r="AT56" i="70"/>
  <c r="AS56" i="70"/>
  <c r="AR56" i="70"/>
  <c r="AQ56" i="70"/>
  <c r="AT55" i="70"/>
  <c r="AS55" i="70"/>
  <c r="AR55" i="70"/>
  <c r="AQ55" i="70"/>
  <c r="AT54" i="70"/>
  <c r="AS54" i="70"/>
  <c r="AR54" i="70"/>
  <c r="AQ54" i="70"/>
  <c r="AT53" i="70"/>
  <c r="AS53" i="70"/>
  <c r="AR53" i="70"/>
  <c r="AQ53" i="70"/>
  <c r="AT52" i="70"/>
  <c r="AS52" i="70"/>
  <c r="AR52" i="70"/>
  <c r="AQ52" i="70"/>
  <c r="AT51" i="70"/>
  <c r="AS51" i="70"/>
  <c r="AR51" i="70"/>
  <c r="AQ51" i="70"/>
  <c r="AT50" i="70"/>
  <c r="AS50" i="70"/>
  <c r="AR50" i="70"/>
  <c r="AQ50" i="70"/>
  <c r="AT49" i="70"/>
  <c r="AS49" i="70"/>
  <c r="AR49" i="70"/>
  <c r="AQ49" i="70"/>
  <c r="AT48" i="70"/>
  <c r="AS48" i="70"/>
  <c r="AR48" i="70"/>
  <c r="AQ48" i="70"/>
  <c r="AT47" i="70"/>
  <c r="AS47" i="70"/>
  <c r="AR47" i="70"/>
  <c r="AQ47" i="70"/>
  <c r="AT46" i="70"/>
  <c r="AS46" i="70"/>
  <c r="AR46" i="70"/>
  <c r="AQ46" i="70"/>
  <c r="AT45" i="70"/>
  <c r="AS45" i="70"/>
  <c r="AR45" i="70"/>
  <c r="AQ45" i="70"/>
  <c r="AT44" i="70"/>
  <c r="AS44" i="70"/>
  <c r="AR44" i="70"/>
  <c r="AQ44" i="70"/>
  <c r="AT43" i="70"/>
  <c r="AS43" i="70"/>
  <c r="AR43" i="70"/>
  <c r="AQ43" i="70"/>
  <c r="AT42" i="70"/>
  <c r="AS42" i="70"/>
  <c r="AR42" i="70"/>
  <c r="AQ42" i="70"/>
  <c r="AT41" i="70"/>
  <c r="AS41" i="70"/>
  <c r="AR41" i="70"/>
  <c r="AQ41" i="70"/>
  <c r="AT40" i="70"/>
  <c r="AS40" i="70"/>
  <c r="AR40" i="70"/>
  <c r="AQ40" i="70"/>
  <c r="AT39" i="70"/>
  <c r="AS39" i="70"/>
  <c r="AR39" i="70"/>
  <c r="AQ39" i="70"/>
  <c r="AT38" i="70"/>
  <c r="AS38" i="70"/>
  <c r="AR38" i="70"/>
  <c r="AQ38" i="70"/>
  <c r="AT37" i="70"/>
  <c r="AS37" i="70"/>
  <c r="AR37" i="70"/>
  <c r="AQ37" i="70"/>
  <c r="AT36" i="70"/>
  <c r="AS36" i="70"/>
  <c r="AR36" i="70"/>
  <c r="AQ36" i="70"/>
  <c r="AT35" i="70"/>
  <c r="AS35" i="70"/>
  <c r="AR35" i="70"/>
  <c r="AQ35" i="70"/>
  <c r="AT34" i="70"/>
  <c r="AS34" i="70"/>
  <c r="AR34" i="70"/>
  <c r="AQ34" i="70"/>
  <c r="AT33" i="70"/>
  <c r="AS33" i="70"/>
  <c r="AR33" i="70"/>
  <c r="AQ33" i="70"/>
  <c r="AT32" i="70"/>
  <c r="AS32" i="70"/>
  <c r="AR32" i="70"/>
  <c r="AQ32" i="70"/>
  <c r="AT31" i="70"/>
  <c r="AS31" i="70"/>
  <c r="AR31" i="70"/>
  <c r="AQ31" i="70"/>
  <c r="AT30" i="70"/>
  <c r="AS30" i="70"/>
  <c r="AR30" i="70"/>
  <c r="AQ30" i="70"/>
  <c r="AT29" i="70"/>
  <c r="AS29" i="70"/>
  <c r="AR29" i="70"/>
  <c r="AQ29" i="70"/>
  <c r="AT28" i="70"/>
  <c r="AS28" i="70"/>
  <c r="AR28" i="70"/>
  <c r="AQ28" i="70"/>
  <c r="AT27" i="70"/>
  <c r="AS27" i="70"/>
  <c r="AR27" i="70"/>
  <c r="AQ27" i="70"/>
  <c r="AT26" i="70"/>
  <c r="AS26" i="70"/>
  <c r="AR26" i="70"/>
  <c r="AQ26" i="70"/>
  <c r="AT25" i="70"/>
  <c r="AS25" i="70"/>
  <c r="AR25" i="70"/>
  <c r="AQ25" i="70"/>
  <c r="AT24" i="70"/>
  <c r="AS24" i="70"/>
  <c r="AR24" i="70"/>
  <c r="AQ24" i="70"/>
  <c r="AT23" i="70"/>
  <c r="AS23" i="70"/>
  <c r="AR23" i="70"/>
  <c r="AQ23" i="70"/>
  <c r="AT22" i="70"/>
  <c r="AS22" i="70"/>
  <c r="AR22" i="70"/>
  <c r="AQ22" i="70"/>
  <c r="AT21" i="70"/>
  <c r="AS21" i="70"/>
  <c r="AR21" i="70"/>
  <c r="AQ21" i="70"/>
  <c r="AT20" i="70"/>
  <c r="AS20" i="70"/>
  <c r="AR20" i="70"/>
  <c r="AQ20" i="70"/>
  <c r="AT19" i="70"/>
  <c r="AS19" i="70"/>
  <c r="AR19" i="70"/>
  <c r="AQ19" i="70"/>
  <c r="AT18" i="70"/>
  <c r="AS18" i="70"/>
  <c r="AR18" i="70"/>
  <c r="AQ18" i="70"/>
  <c r="AT17" i="70"/>
  <c r="AS17" i="70"/>
  <c r="AR17" i="70"/>
  <c r="AQ17" i="70"/>
  <c r="AT16" i="70"/>
  <c r="AS16" i="70"/>
  <c r="AR16" i="70"/>
  <c r="AQ16" i="70"/>
  <c r="AT15" i="70"/>
  <c r="AS15" i="70"/>
  <c r="AR15" i="70"/>
  <c r="AQ15" i="70"/>
  <c r="AT14" i="70"/>
  <c r="AS14" i="70"/>
  <c r="AR14" i="70"/>
  <c r="AQ14" i="70"/>
  <c r="AT13" i="70"/>
  <c r="AS13" i="70"/>
  <c r="AR13" i="70"/>
  <c r="AQ13" i="70"/>
  <c r="AT12" i="70"/>
  <c r="AS12" i="70"/>
  <c r="AR12" i="70"/>
  <c r="AQ12" i="70"/>
  <c r="AT11" i="70"/>
  <c r="AS11" i="70"/>
  <c r="AR11" i="70"/>
  <c r="AQ11" i="70"/>
  <c r="AT10" i="70"/>
  <c r="AS10" i="70"/>
  <c r="AR10" i="70"/>
  <c r="AQ10" i="70"/>
  <c r="AT9" i="70"/>
  <c r="AS9" i="70"/>
  <c r="AR9" i="70"/>
  <c r="AQ9" i="70"/>
  <c r="AT8" i="70"/>
  <c r="AS8" i="70"/>
  <c r="AR8" i="70"/>
  <c r="AT224" i="88"/>
  <c r="AS224" i="88"/>
  <c r="AR224" i="88"/>
  <c r="AQ224" i="88"/>
  <c r="AT223" i="88"/>
  <c r="AS223" i="88"/>
  <c r="AR223" i="88"/>
  <c r="AQ223" i="88"/>
  <c r="AT222" i="88"/>
  <c r="AS222" i="88"/>
  <c r="AR222" i="88"/>
  <c r="AQ222" i="88"/>
  <c r="AT221" i="88"/>
  <c r="AS221" i="88"/>
  <c r="AR221" i="88"/>
  <c r="AQ221" i="88"/>
  <c r="AT220" i="88"/>
  <c r="AS220" i="88"/>
  <c r="AR220" i="88"/>
  <c r="AQ220" i="88"/>
  <c r="AT219" i="88"/>
  <c r="AS219" i="88"/>
  <c r="AR219" i="88"/>
  <c r="AQ219" i="88"/>
  <c r="AT218" i="88"/>
  <c r="AS218" i="88"/>
  <c r="AR218" i="88"/>
  <c r="AQ218" i="88"/>
  <c r="AT217" i="88"/>
  <c r="AS217" i="88"/>
  <c r="AR217" i="88"/>
  <c r="AQ217" i="88"/>
  <c r="AT216" i="88"/>
  <c r="AS216" i="88"/>
  <c r="AR216" i="88"/>
  <c r="AQ216" i="88"/>
  <c r="AT215" i="88"/>
  <c r="AS215" i="88"/>
  <c r="AR215" i="88"/>
  <c r="AQ215" i="88"/>
  <c r="AT214" i="88"/>
  <c r="AS214" i="88"/>
  <c r="AR214" i="88"/>
  <c r="AQ214" i="88"/>
  <c r="AT213" i="88"/>
  <c r="AS213" i="88"/>
  <c r="AR213" i="88"/>
  <c r="AQ213" i="88"/>
  <c r="AT212" i="88"/>
  <c r="AS212" i="88"/>
  <c r="AR212" i="88"/>
  <c r="AQ212" i="88"/>
  <c r="AT211" i="88"/>
  <c r="AS211" i="88"/>
  <c r="AR211" i="88"/>
  <c r="AQ211" i="88"/>
  <c r="AT210" i="88"/>
  <c r="AS210" i="88"/>
  <c r="AR210" i="88"/>
  <c r="AQ210" i="88"/>
  <c r="AT209" i="88"/>
  <c r="AS209" i="88"/>
  <c r="AR209" i="88"/>
  <c r="AQ209" i="88"/>
  <c r="AT208" i="88"/>
  <c r="AS208" i="88"/>
  <c r="AR208" i="88"/>
  <c r="AQ208" i="88"/>
  <c r="AT207" i="88"/>
  <c r="AS207" i="88"/>
  <c r="AR207" i="88"/>
  <c r="AQ207" i="88"/>
  <c r="AT206" i="88"/>
  <c r="AS206" i="88"/>
  <c r="AR206" i="88"/>
  <c r="AQ206" i="88"/>
  <c r="AT205" i="88"/>
  <c r="AS205" i="88"/>
  <c r="AR205" i="88"/>
  <c r="AQ205" i="88"/>
  <c r="AT204" i="88"/>
  <c r="AS204" i="88"/>
  <c r="AR204" i="88"/>
  <c r="AQ204" i="88"/>
  <c r="AT203" i="88"/>
  <c r="AS203" i="88"/>
  <c r="AR203" i="88"/>
  <c r="AQ203" i="88"/>
  <c r="AT202" i="88"/>
  <c r="AS202" i="88"/>
  <c r="AR202" i="88"/>
  <c r="AQ202" i="88"/>
  <c r="AT201" i="88"/>
  <c r="AS201" i="88"/>
  <c r="AR201" i="88"/>
  <c r="AQ201" i="88"/>
  <c r="AT200" i="88"/>
  <c r="AS200" i="88"/>
  <c r="AR200" i="88"/>
  <c r="AQ200" i="88"/>
  <c r="AT199" i="88"/>
  <c r="AS199" i="88"/>
  <c r="AR199" i="88"/>
  <c r="AQ199" i="88"/>
  <c r="AT198" i="88"/>
  <c r="AS198" i="88"/>
  <c r="AR198" i="88"/>
  <c r="AQ198" i="88"/>
  <c r="AT197" i="88"/>
  <c r="AS197" i="88"/>
  <c r="AR197" i="88"/>
  <c r="AQ197" i="88"/>
  <c r="AT196" i="88"/>
  <c r="AS196" i="88"/>
  <c r="AR196" i="88"/>
  <c r="AQ196" i="88"/>
  <c r="AT195" i="88"/>
  <c r="AS195" i="88"/>
  <c r="AR195" i="88"/>
  <c r="AQ195" i="88"/>
  <c r="AT194" i="88"/>
  <c r="AS194" i="88"/>
  <c r="AR194" i="88"/>
  <c r="AQ194" i="88"/>
  <c r="AT193" i="88"/>
  <c r="AS193" i="88"/>
  <c r="AR193" i="88"/>
  <c r="AQ193" i="88"/>
  <c r="AT192" i="88"/>
  <c r="AS192" i="88"/>
  <c r="AR192" i="88"/>
  <c r="AQ192" i="88"/>
  <c r="AT191" i="88"/>
  <c r="AS191" i="88"/>
  <c r="AR191" i="88"/>
  <c r="AQ191" i="88"/>
  <c r="AT190" i="88"/>
  <c r="AS190" i="88"/>
  <c r="AR190" i="88"/>
  <c r="AQ190" i="88"/>
  <c r="AT189" i="88"/>
  <c r="AS189" i="88"/>
  <c r="AR189" i="88"/>
  <c r="AQ189" i="88"/>
  <c r="AT188" i="88"/>
  <c r="AS188" i="88"/>
  <c r="AR188" i="88"/>
  <c r="AQ188" i="88"/>
  <c r="AT187" i="88"/>
  <c r="AS187" i="88"/>
  <c r="AR187" i="88"/>
  <c r="AQ187" i="88"/>
  <c r="AT186" i="88"/>
  <c r="AS186" i="88"/>
  <c r="AR186" i="88"/>
  <c r="AQ186" i="88"/>
  <c r="AT185" i="88"/>
  <c r="AS185" i="88"/>
  <c r="AR185" i="88"/>
  <c r="AQ185" i="88"/>
  <c r="AT184" i="88"/>
  <c r="AS184" i="88"/>
  <c r="AR184" i="88"/>
  <c r="AQ184" i="88"/>
  <c r="AT183" i="88"/>
  <c r="AS183" i="88"/>
  <c r="AR183" i="88"/>
  <c r="AQ183" i="88"/>
  <c r="AT182" i="88"/>
  <c r="AS182" i="88"/>
  <c r="AR182" i="88"/>
  <c r="AQ182" i="88"/>
  <c r="AT181" i="88"/>
  <c r="AS181" i="88"/>
  <c r="AR181" i="88"/>
  <c r="AQ181" i="88"/>
  <c r="AT180" i="88"/>
  <c r="AS180" i="88"/>
  <c r="AR180" i="88"/>
  <c r="AQ180" i="88"/>
  <c r="AT179" i="88"/>
  <c r="AS179" i="88"/>
  <c r="AR179" i="88"/>
  <c r="AQ179" i="88"/>
  <c r="AT178" i="88"/>
  <c r="AS178" i="88"/>
  <c r="AR178" i="88"/>
  <c r="AQ178" i="88"/>
  <c r="AT177" i="88"/>
  <c r="AS177" i="88"/>
  <c r="AR177" i="88"/>
  <c r="AQ177" i="88"/>
  <c r="AT176" i="88"/>
  <c r="AS176" i="88"/>
  <c r="AR176" i="88"/>
  <c r="AQ176" i="88"/>
  <c r="AT175" i="88"/>
  <c r="AS175" i="88"/>
  <c r="AR175" i="88"/>
  <c r="AQ175" i="88"/>
  <c r="AT174" i="88"/>
  <c r="AS174" i="88"/>
  <c r="AR174" i="88"/>
  <c r="AQ174" i="88"/>
  <c r="AT173" i="88"/>
  <c r="AS173" i="88"/>
  <c r="AR173" i="88"/>
  <c r="AQ173" i="88"/>
  <c r="AT172" i="88"/>
  <c r="AS172" i="88"/>
  <c r="AR172" i="88"/>
  <c r="AQ172" i="88"/>
  <c r="AT171" i="88"/>
  <c r="AS171" i="88"/>
  <c r="AR171" i="88"/>
  <c r="AQ171" i="88"/>
  <c r="AT170" i="88"/>
  <c r="AS170" i="88"/>
  <c r="AR170" i="88"/>
  <c r="AQ170" i="88"/>
  <c r="AT169" i="88"/>
  <c r="AS169" i="88"/>
  <c r="AR169" i="88"/>
  <c r="AQ169" i="88"/>
  <c r="AT168" i="88"/>
  <c r="AS168" i="88"/>
  <c r="AR168" i="88"/>
  <c r="AQ168" i="88"/>
  <c r="AT167" i="88"/>
  <c r="AS167" i="88"/>
  <c r="AR167" i="88"/>
  <c r="AQ167" i="88"/>
  <c r="AT166" i="88"/>
  <c r="AS166" i="88"/>
  <c r="AR166" i="88"/>
  <c r="AQ166" i="88"/>
  <c r="AT165" i="88"/>
  <c r="AS165" i="88"/>
  <c r="AR165" i="88"/>
  <c r="AQ165" i="88"/>
  <c r="AT164" i="88"/>
  <c r="AS164" i="88"/>
  <c r="AR164" i="88"/>
  <c r="AQ164" i="88"/>
  <c r="AT163" i="88"/>
  <c r="AS163" i="88"/>
  <c r="AR163" i="88"/>
  <c r="AQ163" i="88"/>
  <c r="AT162" i="88"/>
  <c r="AS162" i="88"/>
  <c r="AR162" i="88"/>
  <c r="AQ162" i="88"/>
  <c r="AT161" i="88"/>
  <c r="AS161" i="88"/>
  <c r="AR161" i="88"/>
  <c r="AQ161" i="88"/>
  <c r="AT160" i="88"/>
  <c r="AS160" i="88"/>
  <c r="AR160" i="88"/>
  <c r="AQ160" i="88"/>
  <c r="AT159" i="88"/>
  <c r="AS159" i="88"/>
  <c r="AR159" i="88"/>
  <c r="AQ159" i="88"/>
  <c r="AT158" i="88"/>
  <c r="AS158" i="88"/>
  <c r="AR158" i="88"/>
  <c r="AQ158" i="88"/>
  <c r="AT157" i="88"/>
  <c r="AS157" i="88"/>
  <c r="AR157" i="88"/>
  <c r="AQ157" i="88"/>
  <c r="AT156" i="88"/>
  <c r="AS156" i="88"/>
  <c r="AR156" i="88"/>
  <c r="AQ156" i="88"/>
  <c r="AT155" i="88"/>
  <c r="AS155" i="88"/>
  <c r="AR155" i="88"/>
  <c r="AQ155" i="88"/>
  <c r="AT154" i="88"/>
  <c r="AS154" i="88"/>
  <c r="AR154" i="88"/>
  <c r="AQ154" i="88"/>
  <c r="AT153" i="88"/>
  <c r="AS153" i="88"/>
  <c r="AR153" i="88"/>
  <c r="AQ153" i="88"/>
  <c r="AT152" i="88"/>
  <c r="AS152" i="88"/>
  <c r="AR152" i="88"/>
  <c r="AQ152" i="88"/>
  <c r="AT151" i="88"/>
  <c r="AS151" i="88"/>
  <c r="AR151" i="88"/>
  <c r="AQ151" i="88"/>
  <c r="AT150" i="88"/>
  <c r="AS150" i="88"/>
  <c r="AR150" i="88"/>
  <c r="AQ150" i="88"/>
  <c r="AT149" i="88"/>
  <c r="AS149" i="88"/>
  <c r="AR149" i="88"/>
  <c r="AQ149" i="88"/>
  <c r="AT148" i="88"/>
  <c r="AS148" i="88"/>
  <c r="AR148" i="88"/>
  <c r="AQ148" i="88"/>
  <c r="AT147" i="88"/>
  <c r="AS147" i="88"/>
  <c r="AR147" i="88"/>
  <c r="AQ147" i="88"/>
  <c r="AT146" i="88"/>
  <c r="AS146" i="88"/>
  <c r="AR146" i="88"/>
  <c r="AQ146" i="88"/>
  <c r="AT145" i="88"/>
  <c r="AS145" i="88"/>
  <c r="AR145" i="88"/>
  <c r="AQ145" i="88"/>
  <c r="AT144" i="88"/>
  <c r="AS144" i="88"/>
  <c r="AR144" i="88"/>
  <c r="AQ144" i="88"/>
  <c r="AT143" i="88"/>
  <c r="AS143" i="88"/>
  <c r="AR143" i="88"/>
  <c r="AQ143" i="88"/>
  <c r="AT142" i="88"/>
  <c r="AS142" i="88"/>
  <c r="AR142" i="88"/>
  <c r="AQ142" i="88"/>
  <c r="AT141" i="88"/>
  <c r="AS141" i="88"/>
  <c r="AR141" i="88"/>
  <c r="AQ141" i="88"/>
  <c r="AT140" i="88"/>
  <c r="AS140" i="88"/>
  <c r="AR140" i="88"/>
  <c r="AQ140" i="88"/>
  <c r="AT139" i="88"/>
  <c r="AS139" i="88"/>
  <c r="AR139" i="88"/>
  <c r="AQ139" i="88"/>
  <c r="AT138" i="88"/>
  <c r="AS138" i="88"/>
  <c r="AR138" i="88"/>
  <c r="AQ138" i="88"/>
  <c r="AT137" i="88"/>
  <c r="AS137" i="88"/>
  <c r="AR137" i="88"/>
  <c r="AQ137" i="88"/>
  <c r="AT136" i="88"/>
  <c r="AS136" i="88"/>
  <c r="AR136" i="88"/>
  <c r="AQ136" i="88"/>
  <c r="AT135" i="88"/>
  <c r="AS135" i="88"/>
  <c r="AR135" i="88"/>
  <c r="AQ135" i="88"/>
  <c r="AT134" i="88"/>
  <c r="AS134" i="88"/>
  <c r="AR134" i="88"/>
  <c r="AQ134" i="88"/>
  <c r="AT133" i="88"/>
  <c r="AS133" i="88"/>
  <c r="AR133" i="88"/>
  <c r="AQ133" i="88"/>
  <c r="AT132" i="88"/>
  <c r="AS132" i="88"/>
  <c r="AR132" i="88"/>
  <c r="AQ132" i="88"/>
  <c r="AT131" i="88"/>
  <c r="AS131" i="88"/>
  <c r="AR131" i="88"/>
  <c r="AQ131" i="88"/>
  <c r="AT130" i="88"/>
  <c r="AS130" i="88"/>
  <c r="AR130" i="88"/>
  <c r="AQ130" i="88"/>
  <c r="AT129" i="88"/>
  <c r="AS129" i="88"/>
  <c r="AR129" i="88"/>
  <c r="AQ129" i="88"/>
  <c r="AT128" i="88"/>
  <c r="AS128" i="88"/>
  <c r="AR128" i="88"/>
  <c r="AQ128" i="88"/>
  <c r="AT127" i="88"/>
  <c r="AS127" i="88"/>
  <c r="AR127" i="88"/>
  <c r="AQ127" i="88"/>
  <c r="AT126" i="88"/>
  <c r="AS126" i="88"/>
  <c r="AR126" i="88"/>
  <c r="AQ126" i="88"/>
  <c r="AT125" i="88"/>
  <c r="AS125" i="88"/>
  <c r="AR125" i="88"/>
  <c r="AQ125" i="88"/>
  <c r="AT124" i="88"/>
  <c r="AS124" i="88"/>
  <c r="AR124" i="88"/>
  <c r="AQ124" i="88"/>
  <c r="AT123" i="88"/>
  <c r="AS123" i="88"/>
  <c r="AR123" i="88"/>
  <c r="AQ123" i="88"/>
  <c r="AT122" i="88"/>
  <c r="AS122" i="88"/>
  <c r="AR122" i="88"/>
  <c r="AQ122" i="88"/>
  <c r="AT121" i="88"/>
  <c r="AS121" i="88"/>
  <c r="AR121" i="88"/>
  <c r="AQ121" i="88"/>
  <c r="AT120" i="88"/>
  <c r="AS120" i="88"/>
  <c r="AR120" i="88"/>
  <c r="AQ120" i="88"/>
  <c r="AT119" i="88"/>
  <c r="AS119" i="88"/>
  <c r="AR119" i="88"/>
  <c r="AQ119" i="88"/>
  <c r="AT118" i="88"/>
  <c r="AS118" i="88"/>
  <c r="AR118" i="88"/>
  <c r="AQ118" i="88"/>
  <c r="AT117" i="88"/>
  <c r="AS117" i="88"/>
  <c r="AR117" i="88"/>
  <c r="AQ117" i="88"/>
  <c r="AT116" i="88"/>
  <c r="AS116" i="88"/>
  <c r="AR116" i="88"/>
  <c r="AQ116" i="88"/>
  <c r="AT115" i="88"/>
  <c r="AS115" i="88"/>
  <c r="AR115" i="88"/>
  <c r="AQ115" i="88"/>
  <c r="AT114" i="88"/>
  <c r="AS114" i="88"/>
  <c r="AR114" i="88"/>
  <c r="AQ114" i="88"/>
  <c r="AT113" i="88"/>
  <c r="AS113" i="88"/>
  <c r="AR113" i="88"/>
  <c r="AQ113" i="88"/>
  <c r="AT112" i="88"/>
  <c r="AS112" i="88"/>
  <c r="AR112" i="88"/>
  <c r="AQ112" i="88"/>
  <c r="AT111" i="88"/>
  <c r="AS111" i="88"/>
  <c r="AR111" i="88"/>
  <c r="AQ111" i="88"/>
  <c r="AT110" i="88"/>
  <c r="AS110" i="88"/>
  <c r="AR110" i="88"/>
  <c r="AQ110" i="88"/>
  <c r="AT109" i="88"/>
  <c r="AS109" i="88"/>
  <c r="AR109" i="88"/>
  <c r="AQ109" i="88"/>
  <c r="AT108" i="88"/>
  <c r="AS108" i="88"/>
  <c r="AR108" i="88"/>
  <c r="AQ108" i="88"/>
  <c r="AT107" i="88"/>
  <c r="AS107" i="88"/>
  <c r="AR107" i="88"/>
  <c r="AQ107" i="88"/>
  <c r="AT106" i="88"/>
  <c r="AS106" i="88"/>
  <c r="AR106" i="88"/>
  <c r="AQ106" i="88"/>
  <c r="AT105" i="88"/>
  <c r="AS105" i="88"/>
  <c r="AR105" i="88"/>
  <c r="AQ105" i="88"/>
  <c r="AT104" i="88"/>
  <c r="AS104" i="88"/>
  <c r="AR104" i="88"/>
  <c r="AQ104" i="88"/>
  <c r="AT103" i="88"/>
  <c r="AS103" i="88"/>
  <c r="AR103" i="88"/>
  <c r="AQ103" i="88"/>
  <c r="AT102" i="88"/>
  <c r="AS102" i="88"/>
  <c r="AR102" i="88"/>
  <c r="AQ102" i="88"/>
  <c r="AT101" i="88"/>
  <c r="AS101" i="88"/>
  <c r="AR101" i="88"/>
  <c r="AQ101" i="88"/>
  <c r="AT100" i="88"/>
  <c r="AS100" i="88"/>
  <c r="AR100" i="88"/>
  <c r="AQ100" i="88"/>
  <c r="AT99" i="88"/>
  <c r="AS99" i="88"/>
  <c r="AR99" i="88"/>
  <c r="AQ99" i="88"/>
  <c r="AT98" i="88"/>
  <c r="AS98" i="88"/>
  <c r="AR98" i="88"/>
  <c r="AQ98" i="88"/>
  <c r="AT97" i="88"/>
  <c r="AS97" i="88"/>
  <c r="AR97" i="88"/>
  <c r="AQ97" i="88"/>
  <c r="AT96" i="88"/>
  <c r="AS96" i="88"/>
  <c r="AR96" i="88"/>
  <c r="AQ96" i="88"/>
  <c r="AT95" i="88"/>
  <c r="AS95" i="88"/>
  <c r="AR95" i="88"/>
  <c r="AQ95" i="88"/>
  <c r="AT94" i="88"/>
  <c r="AS94" i="88"/>
  <c r="AR94" i="88"/>
  <c r="AQ94" i="88"/>
  <c r="AT93" i="88"/>
  <c r="AS93" i="88"/>
  <c r="AR93" i="88"/>
  <c r="AQ93" i="88"/>
  <c r="AT92" i="88"/>
  <c r="AS92" i="88"/>
  <c r="AR92" i="88"/>
  <c r="AQ92" i="88"/>
  <c r="AT91" i="88"/>
  <c r="AS91" i="88"/>
  <c r="AR91" i="88"/>
  <c r="AQ91" i="88"/>
  <c r="AT90" i="88"/>
  <c r="AS90" i="88"/>
  <c r="AR90" i="88"/>
  <c r="AQ90" i="88"/>
  <c r="AT89" i="88"/>
  <c r="AS89" i="88"/>
  <c r="AR89" i="88"/>
  <c r="AQ89" i="88"/>
  <c r="AT88" i="88"/>
  <c r="AS88" i="88"/>
  <c r="AR88" i="88"/>
  <c r="AQ88" i="88"/>
  <c r="AT87" i="88"/>
  <c r="AS87" i="88"/>
  <c r="AR87" i="88"/>
  <c r="AQ87" i="88"/>
  <c r="AT86" i="88"/>
  <c r="AS86" i="88"/>
  <c r="AR86" i="88"/>
  <c r="AQ86" i="88"/>
  <c r="AT85" i="88"/>
  <c r="AS85" i="88"/>
  <c r="AR85" i="88"/>
  <c r="AQ85" i="88"/>
  <c r="AT84" i="88"/>
  <c r="AS84" i="88"/>
  <c r="AR84" i="88"/>
  <c r="AQ84" i="88"/>
  <c r="AT83" i="88"/>
  <c r="AS83" i="88"/>
  <c r="AR83" i="88"/>
  <c r="AQ83" i="88"/>
  <c r="AT82" i="88"/>
  <c r="AS82" i="88"/>
  <c r="AR82" i="88"/>
  <c r="AQ82" i="88"/>
  <c r="AT81" i="88"/>
  <c r="AS81" i="88"/>
  <c r="AR81" i="88"/>
  <c r="AQ81" i="88"/>
  <c r="AT80" i="88"/>
  <c r="AS80" i="88"/>
  <c r="AR80" i="88"/>
  <c r="AQ80" i="88"/>
  <c r="AT79" i="88"/>
  <c r="AS79" i="88"/>
  <c r="AR79" i="88"/>
  <c r="AQ79" i="88"/>
  <c r="AT78" i="88"/>
  <c r="AS78" i="88"/>
  <c r="AR78" i="88"/>
  <c r="AQ78" i="88"/>
  <c r="AT77" i="88"/>
  <c r="AS77" i="88"/>
  <c r="AR77" i="88"/>
  <c r="AQ77" i="88"/>
  <c r="AT76" i="88"/>
  <c r="AS76" i="88"/>
  <c r="AR76" i="88"/>
  <c r="AQ76" i="88"/>
  <c r="AT75" i="88"/>
  <c r="AS75" i="88"/>
  <c r="AR75" i="88"/>
  <c r="AQ75" i="88"/>
  <c r="AT74" i="88"/>
  <c r="AS74" i="88"/>
  <c r="AR74" i="88"/>
  <c r="AQ74" i="88"/>
  <c r="AT73" i="88"/>
  <c r="AS73" i="88"/>
  <c r="AR73" i="88"/>
  <c r="AQ73" i="88"/>
  <c r="AT72" i="88"/>
  <c r="AS72" i="88"/>
  <c r="AR72" i="88"/>
  <c r="AQ72" i="88"/>
  <c r="AT71" i="88"/>
  <c r="AS71" i="88"/>
  <c r="AR71" i="88"/>
  <c r="AQ71" i="88"/>
  <c r="AT70" i="88"/>
  <c r="AS70" i="88"/>
  <c r="AR70" i="88"/>
  <c r="AQ70" i="88"/>
  <c r="AT69" i="88"/>
  <c r="AS69" i="88"/>
  <c r="AR69" i="88"/>
  <c r="AQ69" i="88"/>
  <c r="AT68" i="88"/>
  <c r="AS68" i="88"/>
  <c r="AR68" i="88"/>
  <c r="AQ68" i="88"/>
  <c r="AT67" i="88"/>
  <c r="AS67" i="88"/>
  <c r="AR67" i="88"/>
  <c r="AQ67" i="88"/>
  <c r="AT66" i="88"/>
  <c r="AS66" i="88"/>
  <c r="AR66" i="88"/>
  <c r="AQ66" i="88"/>
  <c r="AT65" i="88"/>
  <c r="AS65" i="88"/>
  <c r="AR65" i="88"/>
  <c r="AQ65" i="88"/>
  <c r="AT64" i="88"/>
  <c r="AS64" i="88"/>
  <c r="AR64" i="88"/>
  <c r="AQ64" i="88"/>
  <c r="AT63" i="88"/>
  <c r="AS63" i="88"/>
  <c r="AR63" i="88"/>
  <c r="AQ63" i="88"/>
  <c r="AT62" i="88"/>
  <c r="AS62" i="88"/>
  <c r="AR62" i="88"/>
  <c r="AQ62" i="88"/>
  <c r="AT61" i="88"/>
  <c r="AS61" i="88"/>
  <c r="AR61" i="88"/>
  <c r="AQ61" i="88"/>
  <c r="AT60" i="88"/>
  <c r="AS60" i="88"/>
  <c r="AR60" i="88"/>
  <c r="AQ60" i="88"/>
  <c r="AT59" i="88"/>
  <c r="AS59" i="88"/>
  <c r="AR59" i="88"/>
  <c r="AQ59" i="88"/>
  <c r="AT58" i="88"/>
  <c r="AS58" i="88"/>
  <c r="AR58" i="88"/>
  <c r="AQ58" i="88"/>
  <c r="AT57" i="88"/>
  <c r="AS57" i="88"/>
  <c r="AR57" i="88"/>
  <c r="AQ57" i="88"/>
  <c r="AT56" i="88"/>
  <c r="AS56" i="88"/>
  <c r="AR56" i="88"/>
  <c r="AQ56" i="88"/>
  <c r="AT55" i="88"/>
  <c r="AS55" i="88"/>
  <c r="AR55" i="88"/>
  <c r="AQ55" i="88"/>
  <c r="AT54" i="88"/>
  <c r="AS54" i="88"/>
  <c r="AR54" i="88"/>
  <c r="AQ54" i="88"/>
  <c r="AT53" i="88"/>
  <c r="AS53" i="88"/>
  <c r="AR53" i="88"/>
  <c r="AQ53" i="88"/>
  <c r="AT52" i="88"/>
  <c r="AS52" i="88"/>
  <c r="AR52" i="88"/>
  <c r="AQ52" i="88"/>
  <c r="AT51" i="88"/>
  <c r="AS51" i="88"/>
  <c r="AR51" i="88"/>
  <c r="AQ51" i="88"/>
  <c r="AT50" i="88"/>
  <c r="AS50" i="88"/>
  <c r="AR50" i="88"/>
  <c r="AQ50" i="88"/>
  <c r="AT49" i="88"/>
  <c r="AS49" i="88"/>
  <c r="AR49" i="88"/>
  <c r="AQ49" i="88"/>
  <c r="AT48" i="88"/>
  <c r="AS48" i="88"/>
  <c r="AR48" i="88"/>
  <c r="AQ48" i="88"/>
  <c r="AT47" i="88"/>
  <c r="AS47" i="88"/>
  <c r="AR47" i="88"/>
  <c r="AQ47" i="88"/>
  <c r="AT46" i="88"/>
  <c r="AS46" i="88"/>
  <c r="AR46" i="88"/>
  <c r="AQ46" i="88"/>
  <c r="AT45" i="88"/>
  <c r="AS45" i="88"/>
  <c r="AR45" i="88"/>
  <c r="AQ45" i="88"/>
  <c r="AT44" i="88"/>
  <c r="AS44" i="88"/>
  <c r="AR44" i="88"/>
  <c r="AQ44" i="88"/>
  <c r="AT43" i="88"/>
  <c r="AS43" i="88"/>
  <c r="AR43" i="88"/>
  <c r="AQ43" i="88"/>
  <c r="AT42" i="88"/>
  <c r="AS42" i="88"/>
  <c r="AR42" i="88"/>
  <c r="AQ42" i="88"/>
  <c r="AT41" i="88"/>
  <c r="AS41" i="88"/>
  <c r="AR41" i="88"/>
  <c r="AQ41" i="88"/>
  <c r="AT40" i="88"/>
  <c r="AS40" i="88"/>
  <c r="AR40" i="88"/>
  <c r="AQ40" i="88"/>
  <c r="AT39" i="88"/>
  <c r="AS39" i="88"/>
  <c r="AR39" i="88"/>
  <c r="AQ39" i="88"/>
  <c r="AT38" i="88"/>
  <c r="AS38" i="88"/>
  <c r="AR38" i="88"/>
  <c r="AQ38" i="88"/>
  <c r="AT37" i="88"/>
  <c r="AS37" i="88"/>
  <c r="AR37" i="88"/>
  <c r="AQ37" i="88"/>
  <c r="AT36" i="88"/>
  <c r="AS36" i="88"/>
  <c r="AR36" i="88"/>
  <c r="AQ36" i="88"/>
  <c r="AT35" i="88"/>
  <c r="AS35" i="88"/>
  <c r="AR35" i="88"/>
  <c r="AQ35" i="88"/>
  <c r="AT34" i="88"/>
  <c r="AS34" i="88"/>
  <c r="AR34" i="88"/>
  <c r="AQ34" i="88"/>
  <c r="AT33" i="88"/>
  <c r="AS33" i="88"/>
  <c r="AR33" i="88"/>
  <c r="AQ33" i="88"/>
  <c r="AT32" i="88"/>
  <c r="AS32" i="88"/>
  <c r="AR32" i="88"/>
  <c r="AQ32" i="88"/>
  <c r="AT31" i="88"/>
  <c r="AS31" i="88"/>
  <c r="AR31" i="88"/>
  <c r="AQ31" i="88"/>
  <c r="AT30" i="88"/>
  <c r="AS30" i="88"/>
  <c r="AR30" i="88"/>
  <c r="AQ30" i="88"/>
  <c r="AT29" i="88"/>
  <c r="AS29" i="88"/>
  <c r="AR29" i="88"/>
  <c r="AQ29" i="88"/>
  <c r="AT28" i="88"/>
  <c r="AS28" i="88"/>
  <c r="AR28" i="88"/>
  <c r="AQ28" i="88"/>
  <c r="AT27" i="88"/>
  <c r="AS27" i="88"/>
  <c r="AR27" i="88"/>
  <c r="AQ27" i="88"/>
  <c r="AT26" i="88"/>
  <c r="AS26" i="88"/>
  <c r="AR26" i="88"/>
  <c r="AQ26" i="88"/>
  <c r="AT25" i="88"/>
  <c r="AS25" i="88"/>
  <c r="AR25" i="88"/>
  <c r="AQ25" i="88"/>
  <c r="AT24" i="88"/>
  <c r="AS24" i="88"/>
  <c r="AR24" i="88"/>
  <c r="AQ24" i="88"/>
  <c r="AT23" i="88"/>
  <c r="AS23" i="88"/>
  <c r="AR23" i="88"/>
  <c r="AQ23" i="88"/>
  <c r="AT22" i="88"/>
  <c r="AS22" i="88"/>
  <c r="AR22" i="88"/>
  <c r="AQ22" i="88"/>
  <c r="AT21" i="88"/>
  <c r="AS21" i="88"/>
  <c r="AR21" i="88"/>
  <c r="AQ21" i="88"/>
  <c r="AT20" i="88"/>
  <c r="AS20" i="88"/>
  <c r="AR20" i="88"/>
  <c r="AQ20" i="88"/>
  <c r="AT19" i="88"/>
  <c r="AS19" i="88"/>
  <c r="AR19" i="88"/>
  <c r="AQ19" i="88"/>
  <c r="AT18" i="88"/>
  <c r="AS18" i="88"/>
  <c r="AR18" i="88"/>
  <c r="AQ18" i="88"/>
  <c r="AT17" i="88"/>
  <c r="AS17" i="88"/>
  <c r="AR17" i="88"/>
  <c r="AQ17" i="88"/>
  <c r="AT16" i="88"/>
  <c r="AS16" i="88"/>
  <c r="AR16" i="88"/>
  <c r="AQ16" i="88"/>
  <c r="AT15" i="88"/>
  <c r="AS15" i="88"/>
  <c r="AR15" i="88"/>
  <c r="AQ15" i="88"/>
  <c r="AT14" i="88"/>
  <c r="AS14" i="88"/>
  <c r="AR14" i="88"/>
  <c r="AQ14" i="88"/>
  <c r="AT13" i="88"/>
  <c r="AS13" i="88"/>
  <c r="AR13" i="88"/>
  <c r="AQ13" i="88"/>
  <c r="AT12" i="88"/>
  <c r="AS12" i="88"/>
  <c r="AR12" i="88"/>
  <c r="AQ12" i="88"/>
  <c r="AT11" i="88"/>
  <c r="AS11" i="88"/>
  <c r="AR11" i="88"/>
  <c r="AQ11" i="88"/>
  <c r="AT10" i="88"/>
  <c r="AS10" i="88"/>
  <c r="AR10" i="88"/>
  <c r="AQ10" i="88"/>
  <c r="AT9" i="88"/>
  <c r="AS9" i="88"/>
  <c r="AR9" i="88"/>
  <c r="AQ9" i="88"/>
  <c r="AT8" i="88"/>
  <c r="AS8" i="88"/>
  <c r="AR8" i="88"/>
  <c r="AT224" i="67"/>
  <c r="AS224" i="67"/>
  <c r="AR224" i="67"/>
  <c r="AQ224" i="67"/>
  <c r="AT223" i="67"/>
  <c r="AS223" i="67"/>
  <c r="AR223" i="67"/>
  <c r="AQ223" i="67"/>
  <c r="AT222" i="67"/>
  <c r="AS222" i="67"/>
  <c r="AR222" i="67"/>
  <c r="AQ222" i="67"/>
  <c r="AT221" i="67"/>
  <c r="AS221" i="67"/>
  <c r="AR221" i="67"/>
  <c r="AQ221" i="67"/>
  <c r="AT220" i="67"/>
  <c r="AS220" i="67"/>
  <c r="AR220" i="67"/>
  <c r="AQ220" i="67"/>
  <c r="AT219" i="67"/>
  <c r="AS219" i="67"/>
  <c r="AR219" i="67"/>
  <c r="AQ219" i="67"/>
  <c r="AT218" i="67"/>
  <c r="AS218" i="67"/>
  <c r="AR218" i="67"/>
  <c r="AQ218" i="67"/>
  <c r="AT217" i="67"/>
  <c r="AS217" i="67"/>
  <c r="AR217" i="67"/>
  <c r="AQ217" i="67"/>
  <c r="AT216" i="67"/>
  <c r="AS216" i="67"/>
  <c r="AR216" i="67"/>
  <c r="AQ216" i="67"/>
  <c r="AT215" i="67"/>
  <c r="AS215" i="67"/>
  <c r="AR215" i="67"/>
  <c r="AQ215" i="67"/>
  <c r="AT214" i="67"/>
  <c r="AS214" i="67"/>
  <c r="AR214" i="67"/>
  <c r="AQ214" i="67"/>
  <c r="AT213" i="67"/>
  <c r="AS213" i="67"/>
  <c r="AR213" i="67"/>
  <c r="AQ213" i="67"/>
  <c r="AT212" i="67"/>
  <c r="AS212" i="67"/>
  <c r="AR212" i="67"/>
  <c r="AQ212" i="67"/>
  <c r="AT211" i="67"/>
  <c r="AS211" i="67"/>
  <c r="AR211" i="67"/>
  <c r="AQ211" i="67"/>
  <c r="AT210" i="67"/>
  <c r="AS210" i="67"/>
  <c r="AR210" i="67"/>
  <c r="AQ210" i="67"/>
  <c r="AT209" i="67"/>
  <c r="AS209" i="67"/>
  <c r="AR209" i="67"/>
  <c r="AQ209" i="67"/>
  <c r="AT208" i="67"/>
  <c r="AS208" i="67"/>
  <c r="AR208" i="67"/>
  <c r="AQ208" i="67"/>
  <c r="AT207" i="67"/>
  <c r="AS207" i="67"/>
  <c r="AR207" i="67"/>
  <c r="AQ207" i="67"/>
  <c r="AT206" i="67"/>
  <c r="AS206" i="67"/>
  <c r="AR206" i="67"/>
  <c r="AQ206" i="67"/>
  <c r="AT205" i="67"/>
  <c r="AS205" i="67"/>
  <c r="AR205" i="67"/>
  <c r="AQ205" i="67"/>
  <c r="AT204" i="67"/>
  <c r="AS204" i="67"/>
  <c r="AR204" i="67"/>
  <c r="AQ204" i="67"/>
  <c r="AT203" i="67"/>
  <c r="AS203" i="67"/>
  <c r="AR203" i="67"/>
  <c r="AQ203" i="67"/>
  <c r="AT202" i="67"/>
  <c r="AS202" i="67"/>
  <c r="AR202" i="67"/>
  <c r="AQ202" i="67"/>
  <c r="AT201" i="67"/>
  <c r="AS201" i="67"/>
  <c r="AR201" i="67"/>
  <c r="AQ201" i="67"/>
  <c r="AT200" i="67"/>
  <c r="AS200" i="67"/>
  <c r="AR200" i="67"/>
  <c r="AQ200" i="67"/>
  <c r="AT199" i="67"/>
  <c r="AS199" i="67"/>
  <c r="AR199" i="67"/>
  <c r="AQ199" i="67"/>
  <c r="AT198" i="67"/>
  <c r="AS198" i="67"/>
  <c r="AR198" i="67"/>
  <c r="AQ198" i="67"/>
  <c r="AT197" i="67"/>
  <c r="AS197" i="67"/>
  <c r="AR197" i="67"/>
  <c r="AQ197" i="67"/>
  <c r="AT196" i="67"/>
  <c r="AS196" i="67"/>
  <c r="AR196" i="67"/>
  <c r="AQ196" i="67"/>
  <c r="AT195" i="67"/>
  <c r="AS195" i="67"/>
  <c r="AR195" i="67"/>
  <c r="AQ195" i="67"/>
  <c r="AT194" i="67"/>
  <c r="AS194" i="67"/>
  <c r="AR194" i="67"/>
  <c r="AQ194" i="67"/>
  <c r="AT193" i="67"/>
  <c r="AS193" i="67"/>
  <c r="AR193" i="67"/>
  <c r="AQ193" i="67"/>
  <c r="AT192" i="67"/>
  <c r="AS192" i="67"/>
  <c r="AR192" i="67"/>
  <c r="AQ192" i="67"/>
  <c r="AT191" i="67"/>
  <c r="AS191" i="67"/>
  <c r="AR191" i="67"/>
  <c r="AQ191" i="67"/>
  <c r="AT190" i="67"/>
  <c r="AS190" i="67"/>
  <c r="AR190" i="67"/>
  <c r="AQ190" i="67"/>
  <c r="AT189" i="67"/>
  <c r="AS189" i="67"/>
  <c r="AR189" i="67"/>
  <c r="AQ189" i="67"/>
  <c r="AT188" i="67"/>
  <c r="AS188" i="67"/>
  <c r="AR188" i="67"/>
  <c r="AQ188" i="67"/>
  <c r="AT187" i="67"/>
  <c r="AS187" i="67"/>
  <c r="AR187" i="67"/>
  <c r="AQ187" i="67"/>
  <c r="AT186" i="67"/>
  <c r="AS186" i="67"/>
  <c r="AR186" i="67"/>
  <c r="AQ186" i="67"/>
  <c r="AT185" i="67"/>
  <c r="AS185" i="67"/>
  <c r="AR185" i="67"/>
  <c r="AQ185" i="67"/>
  <c r="AT184" i="67"/>
  <c r="AS184" i="67"/>
  <c r="AR184" i="67"/>
  <c r="AQ184" i="67"/>
  <c r="AT183" i="67"/>
  <c r="AS183" i="67"/>
  <c r="AR183" i="67"/>
  <c r="AQ183" i="67"/>
  <c r="AT182" i="67"/>
  <c r="AS182" i="67"/>
  <c r="AR182" i="67"/>
  <c r="AQ182" i="67"/>
  <c r="AT181" i="67"/>
  <c r="AS181" i="67"/>
  <c r="AR181" i="67"/>
  <c r="AQ181" i="67"/>
  <c r="AT180" i="67"/>
  <c r="AS180" i="67"/>
  <c r="AR180" i="67"/>
  <c r="AQ180" i="67"/>
  <c r="AT179" i="67"/>
  <c r="AS179" i="67"/>
  <c r="AR179" i="67"/>
  <c r="AQ179" i="67"/>
  <c r="AT178" i="67"/>
  <c r="AS178" i="67"/>
  <c r="AR178" i="67"/>
  <c r="AQ178" i="67"/>
  <c r="AT177" i="67"/>
  <c r="AS177" i="67"/>
  <c r="AR177" i="67"/>
  <c r="AQ177" i="67"/>
  <c r="AT176" i="67"/>
  <c r="AS176" i="67"/>
  <c r="AR176" i="67"/>
  <c r="AQ176" i="67"/>
  <c r="AT175" i="67"/>
  <c r="AS175" i="67"/>
  <c r="AR175" i="67"/>
  <c r="AQ175" i="67"/>
  <c r="AT174" i="67"/>
  <c r="AS174" i="67"/>
  <c r="AR174" i="67"/>
  <c r="AQ174" i="67"/>
  <c r="AT173" i="67"/>
  <c r="AS173" i="67"/>
  <c r="AR173" i="67"/>
  <c r="AQ173" i="67"/>
  <c r="AT172" i="67"/>
  <c r="AS172" i="67"/>
  <c r="AR172" i="67"/>
  <c r="AQ172" i="67"/>
  <c r="AT171" i="67"/>
  <c r="AS171" i="67"/>
  <c r="AR171" i="67"/>
  <c r="AQ171" i="67"/>
  <c r="AT170" i="67"/>
  <c r="AS170" i="67"/>
  <c r="AR170" i="67"/>
  <c r="AQ170" i="67"/>
  <c r="AT169" i="67"/>
  <c r="AS169" i="67"/>
  <c r="AR169" i="67"/>
  <c r="AQ169" i="67"/>
  <c r="AT168" i="67"/>
  <c r="AS168" i="67"/>
  <c r="AR168" i="67"/>
  <c r="AQ168" i="67"/>
  <c r="AT167" i="67"/>
  <c r="AS167" i="67"/>
  <c r="AR167" i="67"/>
  <c r="AQ167" i="67"/>
  <c r="AT166" i="67"/>
  <c r="AS166" i="67"/>
  <c r="AR166" i="67"/>
  <c r="AQ166" i="67"/>
  <c r="AT165" i="67"/>
  <c r="AS165" i="67"/>
  <c r="AR165" i="67"/>
  <c r="AQ165" i="67"/>
  <c r="AT164" i="67"/>
  <c r="AS164" i="67"/>
  <c r="AR164" i="67"/>
  <c r="AQ164" i="67"/>
  <c r="AT163" i="67"/>
  <c r="AS163" i="67"/>
  <c r="AR163" i="67"/>
  <c r="AQ163" i="67"/>
  <c r="AT162" i="67"/>
  <c r="AS162" i="67"/>
  <c r="AR162" i="67"/>
  <c r="AQ162" i="67"/>
  <c r="AT161" i="67"/>
  <c r="AS161" i="67"/>
  <c r="AR161" i="67"/>
  <c r="AQ161" i="67"/>
  <c r="AT160" i="67"/>
  <c r="AS160" i="67"/>
  <c r="AR160" i="67"/>
  <c r="AQ160" i="67"/>
  <c r="AT159" i="67"/>
  <c r="AS159" i="67"/>
  <c r="AR159" i="67"/>
  <c r="AQ159" i="67"/>
  <c r="AT158" i="67"/>
  <c r="AS158" i="67"/>
  <c r="AR158" i="67"/>
  <c r="AQ158" i="67"/>
  <c r="AT157" i="67"/>
  <c r="AS157" i="67"/>
  <c r="AR157" i="67"/>
  <c r="AQ157" i="67"/>
  <c r="AT156" i="67"/>
  <c r="AS156" i="67"/>
  <c r="AR156" i="67"/>
  <c r="AQ156" i="67"/>
  <c r="AT155" i="67"/>
  <c r="AS155" i="67"/>
  <c r="AR155" i="67"/>
  <c r="AQ155" i="67"/>
  <c r="AT154" i="67"/>
  <c r="AS154" i="67"/>
  <c r="AR154" i="67"/>
  <c r="AQ154" i="67"/>
  <c r="AT153" i="67"/>
  <c r="AS153" i="67"/>
  <c r="AR153" i="67"/>
  <c r="AQ153" i="67"/>
  <c r="AT152" i="67"/>
  <c r="AS152" i="67"/>
  <c r="AR152" i="67"/>
  <c r="AQ152" i="67"/>
  <c r="AT151" i="67"/>
  <c r="AS151" i="67"/>
  <c r="AR151" i="67"/>
  <c r="AQ151" i="67"/>
  <c r="AT150" i="67"/>
  <c r="AS150" i="67"/>
  <c r="AR150" i="67"/>
  <c r="AQ150" i="67"/>
  <c r="AT149" i="67"/>
  <c r="AS149" i="67"/>
  <c r="AR149" i="67"/>
  <c r="AQ149" i="67"/>
  <c r="AT148" i="67"/>
  <c r="AS148" i="67"/>
  <c r="AR148" i="67"/>
  <c r="AQ148" i="67"/>
  <c r="AT147" i="67"/>
  <c r="AS147" i="67"/>
  <c r="AR147" i="67"/>
  <c r="AQ147" i="67"/>
  <c r="AT146" i="67"/>
  <c r="AS146" i="67"/>
  <c r="AR146" i="67"/>
  <c r="AQ146" i="67"/>
  <c r="AT145" i="67"/>
  <c r="AS145" i="67"/>
  <c r="AR145" i="67"/>
  <c r="AQ145" i="67"/>
  <c r="AT144" i="67"/>
  <c r="AS144" i="67"/>
  <c r="AR144" i="67"/>
  <c r="AQ144" i="67"/>
  <c r="AT143" i="67"/>
  <c r="AS143" i="67"/>
  <c r="AR143" i="67"/>
  <c r="AQ143" i="67"/>
  <c r="AT142" i="67"/>
  <c r="AS142" i="67"/>
  <c r="AR142" i="67"/>
  <c r="AQ142" i="67"/>
  <c r="AT141" i="67"/>
  <c r="AS141" i="67"/>
  <c r="AR141" i="67"/>
  <c r="AQ141" i="67"/>
  <c r="AT140" i="67"/>
  <c r="AS140" i="67"/>
  <c r="AR140" i="67"/>
  <c r="AQ140" i="67"/>
  <c r="AT139" i="67"/>
  <c r="AS139" i="67"/>
  <c r="AR139" i="67"/>
  <c r="AQ139" i="67"/>
  <c r="AT138" i="67"/>
  <c r="AS138" i="67"/>
  <c r="AR138" i="67"/>
  <c r="AQ138" i="67"/>
  <c r="AT137" i="67"/>
  <c r="AS137" i="67"/>
  <c r="AR137" i="67"/>
  <c r="AQ137" i="67"/>
  <c r="AT136" i="67"/>
  <c r="AS136" i="67"/>
  <c r="AR136" i="67"/>
  <c r="AQ136" i="67"/>
  <c r="AT135" i="67"/>
  <c r="AS135" i="67"/>
  <c r="AR135" i="67"/>
  <c r="AQ135" i="67"/>
  <c r="AT134" i="67"/>
  <c r="AS134" i="67"/>
  <c r="AR134" i="67"/>
  <c r="AQ134" i="67"/>
  <c r="AT133" i="67"/>
  <c r="AS133" i="67"/>
  <c r="AR133" i="67"/>
  <c r="AQ133" i="67"/>
  <c r="AT132" i="67"/>
  <c r="AS132" i="67"/>
  <c r="AR132" i="67"/>
  <c r="AQ132" i="67"/>
  <c r="AT131" i="67"/>
  <c r="AS131" i="67"/>
  <c r="AR131" i="67"/>
  <c r="AQ131" i="67"/>
  <c r="AT130" i="67"/>
  <c r="AS130" i="67"/>
  <c r="AR130" i="67"/>
  <c r="AQ130" i="67"/>
  <c r="AT129" i="67"/>
  <c r="AS129" i="67"/>
  <c r="AR129" i="67"/>
  <c r="AQ129" i="67"/>
  <c r="AT128" i="67"/>
  <c r="AS128" i="67"/>
  <c r="AR128" i="67"/>
  <c r="AQ128" i="67"/>
  <c r="AT127" i="67"/>
  <c r="AS127" i="67"/>
  <c r="AR127" i="67"/>
  <c r="AQ127" i="67"/>
  <c r="AT126" i="67"/>
  <c r="AS126" i="67"/>
  <c r="AR126" i="67"/>
  <c r="AQ126" i="67"/>
  <c r="AT125" i="67"/>
  <c r="AS125" i="67"/>
  <c r="AR125" i="67"/>
  <c r="AQ125" i="67"/>
  <c r="AT124" i="67"/>
  <c r="AS124" i="67"/>
  <c r="AR124" i="67"/>
  <c r="AQ124" i="67"/>
  <c r="AT123" i="67"/>
  <c r="AS123" i="67"/>
  <c r="AR123" i="67"/>
  <c r="AQ123" i="67"/>
  <c r="AT122" i="67"/>
  <c r="AS122" i="67"/>
  <c r="AR122" i="67"/>
  <c r="AQ122" i="67"/>
  <c r="AT121" i="67"/>
  <c r="AS121" i="67"/>
  <c r="AR121" i="67"/>
  <c r="AQ121" i="67"/>
  <c r="AT120" i="67"/>
  <c r="AS120" i="67"/>
  <c r="AR120" i="67"/>
  <c r="AQ120" i="67"/>
  <c r="AT119" i="67"/>
  <c r="AS119" i="67"/>
  <c r="AR119" i="67"/>
  <c r="AQ119" i="67"/>
  <c r="AT118" i="67"/>
  <c r="AS118" i="67"/>
  <c r="AR118" i="67"/>
  <c r="AQ118" i="67"/>
  <c r="AT117" i="67"/>
  <c r="AS117" i="67"/>
  <c r="AR117" i="67"/>
  <c r="AQ117" i="67"/>
  <c r="AT116" i="67"/>
  <c r="AS116" i="67"/>
  <c r="AR116" i="67"/>
  <c r="AQ116" i="67"/>
  <c r="AT115" i="67"/>
  <c r="AS115" i="67"/>
  <c r="AR115" i="67"/>
  <c r="AQ115" i="67"/>
  <c r="AT114" i="67"/>
  <c r="AS114" i="67"/>
  <c r="AR114" i="67"/>
  <c r="AQ114" i="67"/>
  <c r="AT113" i="67"/>
  <c r="AS113" i="67"/>
  <c r="AR113" i="67"/>
  <c r="AQ113" i="67"/>
  <c r="AT112" i="67"/>
  <c r="AS112" i="67"/>
  <c r="AR112" i="67"/>
  <c r="AQ112" i="67"/>
  <c r="AT111" i="67"/>
  <c r="AS111" i="67"/>
  <c r="AR111" i="67"/>
  <c r="AQ111" i="67"/>
  <c r="AT110" i="67"/>
  <c r="AS110" i="67"/>
  <c r="AR110" i="67"/>
  <c r="AQ110" i="67"/>
  <c r="AT109" i="67"/>
  <c r="AS109" i="67"/>
  <c r="AR109" i="67"/>
  <c r="AQ109" i="67"/>
  <c r="AT108" i="67"/>
  <c r="AS108" i="67"/>
  <c r="AR108" i="67"/>
  <c r="AQ108" i="67"/>
  <c r="AT107" i="67"/>
  <c r="AS107" i="67"/>
  <c r="AR107" i="67"/>
  <c r="AQ107" i="67"/>
  <c r="AT106" i="67"/>
  <c r="AS106" i="67"/>
  <c r="AR106" i="67"/>
  <c r="AQ106" i="67"/>
  <c r="AT105" i="67"/>
  <c r="AS105" i="67"/>
  <c r="AR105" i="67"/>
  <c r="AQ105" i="67"/>
  <c r="AT104" i="67"/>
  <c r="AS104" i="67"/>
  <c r="AR104" i="67"/>
  <c r="AQ104" i="67"/>
  <c r="AT103" i="67"/>
  <c r="AS103" i="67"/>
  <c r="AR103" i="67"/>
  <c r="AQ103" i="67"/>
  <c r="AT102" i="67"/>
  <c r="AS102" i="67"/>
  <c r="AR102" i="67"/>
  <c r="AQ102" i="67"/>
  <c r="AT101" i="67"/>
  <c r="AS101" i="67"/>
  <c r="AR101" i="67"/>
  <c r="AQ101" i="67"/>
  <c r="AT100" i="67"/>
  <c r="AS100" i="67"/>
  <c r="AR100" i="67"/>
  <c r="AQ100" i="67"/>
  <c r="AT99" i="67"/>
  <c r="AS99" i="67"/>
  <c r="AR99" i="67"/>
  <c r="AQ99" i="67"/>
  <c r="AT98" i="67"/>
  <c r="AS98" i="67"/>
  <c r="AR98" i="67"/>
  <c r="AQ98" i="67"/>
  <c r="AT97" i="67"/>
  <c r="AS97" i="67"/>
  <c r="AR97" i="67"/>
  <c r="AQ97" i="67"/>
  <c r="AT96" i="67"/>
  <c r="AS96" i="67"/>
  <c r="AR96" i="67"/>
  <c r="AQ96" i="67"/>
  <c r="AT95" i="67"/>
  <c r="AS95" i="67"/>
  <c r="AR95" i="67"/>
  <c r="AQ95" i="67"/>
  <c r="AT94" i="67"/>
  <c r="AS94" i="67"/>
  <c r="AR94" i="67"/>
  <c r="AQ94" i="67"/>
  <c r="AT93" i="67"/>
  <c r="AS93" i="67"/>
  <c r="AR93" i="67"/>
  <c r="AQ93" i="67"/>
  <c r="AT92" i="67"/>
  <c r="AS92" i="67"/>
  <c r="AR92" i="67"/>
  <c r="AQ92" i="67"/>
  <c r="AT91" i="67"/>
  <c r="AS91" i="67"/>
  <c r="AR91" i="67"/>
  <c r="AQ91" i="67"/>
  <c r="AT90" i="67"/>
  <c r="AS90" i="67"/>
  <c r="AR90" i="67"/>
  <c r="AQ90" i="67"/>
  <c r="AT89" i="67"/>
  <c r="AS89" i="67"/>
  <c r="AR89" i="67"/>
  <c r="AQ89" i="67"/>
  <c r="AT88" i="67"/>
  <c r="AS88" i="67"/>
  <c r="AR88" i="67"/>
  <c r="AQ88" i="67"/>
  <c r="AT87" i="67"/>
  <c r="AS87" i="67"/>
  <c r="AR87" i="67"/>
  <c r="AQ87" i="67"/>
  <c r="AT86" i="67"/>
  <c r="AS86" i="67"/>
  <c r="AR86" i="67"/>
  <c r="AQ86" i="67"/>
  <c r="AT85" i="67"/>
  <c r="AS85" i="67"/>
  <c r="AR85" i="67"/>
  <c r="AQ85" i="67"/>
  <c r="AT84" i="67"/>
  <c r="AS84" i="67"/>
  <c r="AR84" i="67"/>
  <c r="AQ84" i="67"/>
  <c r="AT83" i="67"/>
  <c r="AS83" i="67"/>
  <c r="AR83" i="67"/>
  <c r="AQ83" i="67"/>
  <c r="AT82" i="67"/>
  <c r="AS82" i="67"/>
  <c r="AR82" i="67"/>
  <c r="AQ82" i="67"/>
  <c r="AT81" i="67"/>
  <c r="AS81" i="67"/>
  <c r="AR81" i="67"/>
  <c r="AQ81" i="67"/>
  <c r="AT80" i="67"/>
  <c r="AS80" i="67"/>
  <c r="AR80" i="67"/>
  <c r="AQ80" i="67"/>
  <c r="AT79" i="67"/>
  <c r="AS79" i="67"/>
  <c r="AR79" i="67"/>
  <c r="AQ79" i="67"/>
  <c r="AT78" i="67"/>
  <c r="AS78" i="67"/>
  <c r="AR78" i="67"/>
  <c r="AQ78" i="67"/>
  <c r="AT77" i="67"/>
  <c r="AS77" i="67"/>
  <c r="AR77" i="67"/>
  <c r="AQ77" i="67"/>
  <c r="AT76" i="67"/>
  <c r="AS76" i="67"/>
  <c r="AR76" i="67"/>
  <c r="AQ76" i="67"/>
  <c r="AT75" i="67"/>
  <c r="AS75" i="67"/>
  <c r="AR75" i="67"/>
  <c r="AQ75" i="67"/>
  <c r="AT74" i="67"/>
  <c r="AS74" i="67"/>
  <c r="AR74" i="67"/>
  <c r="AQ74" i="67"/>
  <c r="AT73" i="67"/>
  <c r="AS73" i="67"/>
  <c r="AR73" i="67"/>
  <c r="AQ73" i="67"/>
  <c r="AT72" i="67"/>
  <c r="AS72" i="67"/>
  <c r="AR72" i="67"/>
  <c r="AQ72" i="67"/>
  <c r="AT71" i="67"/>
  <c r="AS71" i="67"/>
  <c r="AR71" i="67"/>
  <c r="AQ71" i="67"/>
  <c r="AT70" i="67"/>
  <c r="AS70" i="67"/>
  <c r="AR70" i="67"/>
  <c r="AQ70" i="67"/>
  <c r="AT69" i="67"/>
  <c r="AS69" i="67"/>
  <c r="AR69" i="67"/>
  <c r="AQ69" i="67"/>
  <c r="AT68" i="67"/>
  <c r="AS68" i="67"/>
  <c r="AR68" i="67"/>
  <c r="AQ68" i="67"/>
  <c r="AT67" i="67"/>
  <c r="AS67" i="67"/>
  <c r="AR67" i="67"/>
  <c r="AQ67" i="67"/>
  <c r="AT66" i="67"/>
  <c r="AS66" i="67"/>
  <c r="AR66" i="67"/>
  <c r="AQ66" i="67"/>
  <c r="AT65" i="67"/>
  <c r="AS65" i="67"/>
  <c r="AR65" i="67"/>
  <c r="AQ65" i="67"/>
  <c r="AT64" i="67"/>
  <c r="AS64" i="67"/>
  <c r="AR64" i="67"/>
  <c r="AQ64" i="67"/>
  <c r="AT63" i="67"/>
  <c r="AS63" i="67"/>
  <c r="AR63" i="67"/>
  <c r="AQ63" i="67"/>
  <c r="AT62" i="67"/>
  <c r="AS62" i="67"/>
  <c r="AR62" i="67"/>
  <c r="AQ62" i="67"/>
  <c r="AT61" i="67"/>
  <c r="AS61" i="67"/>
  <c r="AR61" i="67"/>
  <c r="AQ61" i="67"/>
  <c r="AT60" i="67"/>
  <c r="AS60" i="67"/>
  <c r="AR60" i="67"/>
  <c r="AQ60" i="67"/>
  <c r="AT59" i="67"/>
  <c r="AS59" i="67"/>
  <c r="AR59" i="67"/>
  <c r="AQ59" i="67"/>
  <c r="AT58" i="67"/>
  <c r="AS58" i="67"/>
  <c r="AR58" i="67"/>
  <c r="AQ58" i="67"/>
  <c r="AT57" i="67"/>
  <c r="AS57" i="67"/>
  <c r="AR57" i="67"/>
  <c r="AQ57" i="67"/>
  <c r="AT56" i="67"/>
  <c r="AS56" i="67"/>
  <c r="AR56" i="67"/>
  <c r="AQ56" i="67"/>
  <c r="AT55" i="67"/>
  <c r="AS55" i="67"/>
  <c r="AR55" i="67"/>
  <c r="AQ55" i="67"/>
  <c r="AT54" i="67"/>
  <c r="AS54" i="67"/>
  <c r="AR54" i="67"/>
  <c r="AQ54" i="67"/>
  <c r="AT53" i="67"/>
  <c r="AS53" i="67"/>
  <c r="AR53" i="67"/>
  <c r="AQ53" i="67"/>
  <c r="AT52" i="67"/>
  <c r="AS52" i="67"/>
  <c r="AR52" i="67"/>
  <c r="AQ52" i="67"/>
  <c r="AT51" i="67"/>
  <c r="AS51" i="67"/>
  <c r="AR51" i="67"/>
  <c r="AQ51" i="67"/>
  <c r="AT50" i="67"/>
  <c r="AS50" i="67"/>
  <c r="AR50" i="67"/>
  <c r="AQ50" i="67"/>
  <c r="AT49" i="67"/>
  <c r="AS49" i="67"/>
  <c r="AR49" i="67"/>
  <c r="AQ49" i="67"/>
  <c r="AT48" i="67"/>
  <c r="AS48" i="67"/>
  <c r="AR48" i="67"/>
  <c r="AQ48" i="67"/>
  <c r="AT47" i="67"/>
  <c r="AS47" i="67"/>
  <c r="AR47" i="67"/>
  <c r="AQ47" i="67"/>
  <c r="AT46" i="67"/>
  <c r="AS46" i="67"/>
  <c r="AR46" i="67"/>
  <c r="AQ46" i="67"/>
  <c r="AT45" i="67"/>
  <c r="AS45" i="67"/>
  <c r="AR45" i="67"/>
  <c r="AQ45" i="67"/>
  <c r="AT44" i="67"/>
  <c r="AS44" i="67"/>
  <c r="AR44" i="67"/>
  <c r="AQ44" i="67"/>
  <c r="AT43" i="67"/>
  <c r="AS43" i="67"/>
  <c r="AR43" i="67"/>
  <c r="AQ43" i="67"/>
  <c r="AT42" i="67"/>
  <c r="AS42" i="67"/>
  <c r="AR42" i="67"/>
  <c r="AQ42" i="67"/>
  <c r="AT41" i="67"/>
  <c r="AS41" i="67"/>
  <c r="AR41" i="67"/>
  <c r="AQ41" i="67"/>
  <c r="AT40" i="67"/>
  <c r="AS40" i="67"/>
  <c r="AR40" i="67"/>
  <c r="AQ40" i="67"/>
  <c r="AT39" i="67"/>
  <c r="AS39" i="67"/>
  <c r="AR39" i="67"/>
  <c r="AQ39" i="67"/>
  <c r="AT38" i="67"/>
  <c r="AS38" i="67"/>
  <c r="AR38" i="67"/>
  <c r="AQ38" i="67"/>
  <c r="AT37" i="67"/>
  <c r="AS37" i="67"/>
  <c r="AR37" i="67"/>
  <c r="AQ37" i="67"/>
  <c r="AT36" i="67"/>
  <c r="AS36" i="67"/>
  <c r="AR36" i="67"/>
  <c r="AQ36" i="67"/>
  <c r="AT35" i="67"/>
  <c r="AS35" i="67"/>
  <c r="AR35" i="67"/>
  <c r="AQ35" i="67"/>
  <c r="AT34" i="67"/>
  <c r="AS34" i="67"/>
  <c r="AR34" i="67"/>
  <c r="AQ34" i="67"/>
  <c r="AT33" i="67"/>
  <c r="AS33" i="67"/>
  <c r="AR33" i="67"/>
  <c r="AQ33" i="67"/>
  <c r="AT32" i="67"/>
  <c r="AS32" i="67"/>
  <c r="AR32" i="67"/>
  <c r="AQ32" i="67"/>
  <c r="AT31" i="67"/>
  <c r="AS31" i="67"/>
  <c r="AR31" i="67"/>
  <c r="AQ31" i="67"/>
  <c r="AT30" i="67"/>
  <c r="AS30" i="67"/>
  <c r="AR30" i="67"/>
  <c r="AQ30" i="67"/>
  <c r="AT29" i="67"/>
  <c r="AS29" i="67"/>
  <c r="AR29" i="67"/>
  <c r="AQ29" i="67"/>
  <c r="AT28" i="67"/>
  <c r="AS28" i="67"/>
  <c r="AR28" i="67"/>
  <c r="AQ28" i="67"/>
  <c r="AT27" i="67"/>
  <c r="AS27" i="67"/>
  <c r="AR27" i="67"/>
  <c r="AQ27" i="67"/>
  <c r="AT26" i="67"/>
  <c r="AS26" i="67"/>
  <c r="AR26" i="67"/>
  <c r="AQ26" i="67"/>
  <c r="AT25" i="67"/>
  <c r="AS25" i="67"/>
  <c r="AR25" i="67"/>
  <c r="AQ25" i="67"/>
  <c r="AT24" i="67"/>
  <c r="AS24" i="67"/>
  <c r="AR24" i="67"/>
  <c r="AQ24" i="67"/>
  <c r="AT23" i="67"/>
  <c r="AS23" i="67"/>
  <c r="AR23" i="67"/>
  <c r="AQ23" i="67"/>
  <c r="AT22" i="67"/>
  <c r="AS22" i="67"/>
  <c r="AR22" i="67"/>
  <c r="AQ22" i="67"/>
  <c r="AT21" i="67"/>
  <c r="AS21" i="67"/>
  <c r="AR21" i="67"/>
  <c r="AQ21" i="67"/>
  <c r="AT20" i="67"/>
  <c r="AS20" i="67"/>
  <c r="AR20" i="67"/>
  <c r="AQ20" i="67"/>
  <c r="AT19" i="67"/>
  <c r="AS19" i="67"/>
  <c r="AR19" i="67"/>
  <c r="AQ19" i="67"/>
  <c r="AT18" i="67"/>
  <c r="AS18" i="67"/>
  <c r="AR18" i="67"/>
  <c r="AQ18" i="67"/>
  <c r="AT17" i="67"/>
  <c r="AS17" i="67"/>
  <c r="AR17" i="67"/>
  <c r="AQ17" i="67"/>
  <c r="AT16" i="67"/>
  <c r="AS16" i="67"/>
  <c r="AR16" i="67"/>
  <c r="AQ16" i="67"/>
  <c r="AT15" i="67"/>
  <c r="AS15" i="67"/>
  <c r="AR15" i="67"/>
  <c r="AQ15" i="67"/>
  <c r="AT14" i="67"/>
  <c r="AS14" i="67"/>
  <c r="AR14" i="67"/>
  <c r="AQ14" i="67"/>
  <c r="AT13" i="67"/>
  <c r="AS13" i="67"/>
  <c r="AR13" i="67"/>
  <c r="AQ13" i="67"/>
  <c r="AT12" i="67"/>
  <c r="AS12" i="67"/>
  <c r="AR12" i="67"/>
  <c r="AQ12" i="67"/>
  <c r="AT11" i="67"/>
  <c r="AS11" i="67"/>
  <c r="AR11" i="67"/>
  <c r="AQ11" i="67"/>
  <c r="AT10" i="67"/>
  <c r="AS10" i="67"/>
  <c r="AR10" i="67"/>
  <c r="AQ10" i="67"/>
  <c r="AT9" i="67"/>
  <c r="AS9" i="67"/>
  <c r="AR9" i="67"/>
  <c r="AQ9" i="67"/>
  <c r="AT8" i="67"/>
  <c r="AS8" i="67"/>
  <c r="AR8" i="67"/>
  <c r="AT224" i="82"/>
  <c r="AS224" i="82"/>
  <c r="AR224" i="82"/>
  <c r="AQ224" i="82"/>
  <c r="AT223" i="82"/>
  <c r="AS223" i="82"/>
  <c r="AR223" i="82"/>
  <c r="AQ223" i="82"/>
  <c r="AT222" i="82"/>
  <c r="AS222" i="82"/>
  <c r="AR222" i="82"/>
  <c r="AQ222" i="82"/>
  <c r="AT221" i="82"/>
  <c r="AS221" i="82"/>
  <c r="AR221" i="82"/>
  <c r="AQ221" i="82"/>
  <c r="AT220" i="82"/>
  <c r="AS220" i="82"/>
  <c r="AR220" i="82"/>
  <c r="AQ220" i="82"/>
  <c r="AT219" i="82"/>
  <c r="AS219" i="82"/>
  <c r="AR219" i="82"/>
  <c r="AQ219" i="82"/>
  <c r="AT218" i="82"/>
  <c r="AS218" i="82"/>
  <c r="AR218" i="82"/>
  <c r="AQ218" i="82"/>
  <c r="AT217" i="82"/>
  <c r="AS217" i="82"/>
  <c r="AR217" i="82"/>
  <c r="AQ217" i="82"/>
  <c r="AT216" i="82"/>
  <c r="AS216" i="82"/>
  <c r="AR216" i="82"/>
  <c r="AQ216" i="82"/>
  <c r="AT215" i="82"/>
  <c r="AS215" i="82"/>
  <c r="AR215" i="82"/>
  <c r="AQ215" i="82"/>
  <c r="AT214" i="82"/>
  <c r="AS214" i="82"/>
  <c r="AR214" i="82"/>
  <c r="AQ214" i="82"/>
  <c r="AT213" i="82"/>
  <c r="AS213" i="82"/>
  <c r="AR213" i="82"/>
  <c r="AQ213" i="82"/>
  <c r="AT212" i="82"/>
  <c r="AS212" i="82"/>
  <c r="AR212" i="82"/>
  <c r="AQ212" i="82"/>
  <c r="AT211" i="82"/>
  <c r="AS211" i="82"/>
  <c r="AR211" i="82"/>
  <c r="AQ211" i="82"/>
  <c r="AT210" i="82"/>
  <c r="AS210" i="82"/>
  <c r="AR210" i="82"/>
  <c r="AQ210" i="82"/>
  <c r="AT209" i="82"/>
  <c r="AS209" i="82"/>
  <c r="AR209" i="82"/>
  <c r="AQ209" i="82"/>
  <c r="AT208" i="82"/>
  <c r="AS208" i="82"/>
  <c r="AR208" i="82"/>
  <c r="AQ208" i="82"/>
  <c r="AT207" i="82"/>
  <c r="AS207" i="82"/>
  <c r="AR207" i="82"/>
  <c r="AQ207" i="82"/>
  <c r="AT206" i="82"/>
  <c r="AS206" i="82"/>
  <c r="AR206" i="82"/>
  <c r="AQ206" i="82"/>
  <c r="AT205" i="82"/>
  <c r="AS205" i="82"/>
  <c r="AR205" i="82"/>
  <c r="AQ205" i="82"/>
  <c r="AT204" i="82"/>
  <c r="AS204" i="82"/>
  <c r="AR204" i="82"/>
  <c r="AQ204" i="82"/>
  <c r="AT203" i="82"/>
  <c r="AS203" i="82"/>
  <c r="AR203" i="82"/>
  <c r="AQ203" i="82"/>
  <c r="AT202" i="82"/>
  <c r="AS202" i="82"/>
  <c r="AR202" i="82"/>
  <c r="AQ202" i="82"/>
  <c r="AT201" i="82"/>
  <c r="AS201" i="82"/>
  <c r="AR201" i="82"/>
  <c r="AQ201" i="82"/>
  <c r="AT200" i="82"/>
  <c r="AS200" i="82"/>
  <c r="AR200" i="82"/>
  <c r="AQ200" i="82"/>
  <c r="AT199" i="82"/>
  <c r="AS199" i="82"/>
  <c r="AR199" i="82"/>
  <c r="AQ199" i="82"/>
  <c r="AT198" i="82"/>
  <c r="AS198" i="82"/>
  <c r="AR198" i="82"/>
  <c r="AQ198" i="82"/>
  <c r="AT197" i="82"/>
  <c r="AS197" i="82"/>
  <c r="AR197" i="82"/>
  <c r="AQ197" i="82"/>
  <c r="AT196" i="82"/>
  <c r="AS196" i="82"/>
  <c r="AR196" i="82"/>
  <c r="AQ196" i="82"/>
  <c r="AT195" i="82"/>
  <c r="AS195" i="82"/>
  <c r="AR195" i="82"/>
  <c r="AQ195" i="82"/>
  <c r="AT194" i="82"/>
  <c r="AS194" i="82"/>
  <c r="AR194" i="82"/>
  <c r="AQ194" i="82"/>
  <c r="AT193" i="82"/>
  <c r="AS193" i="82"/>
  <c r="AR193" i="82"/>
  <c r="AQ193" i="82"/>
  <c r="AT192" i="82"/>
  <c r="AS192" i="82"/>
  <c r="AR192" i="82"/>
  <c r="AQ192" i="82"/>
  <c r="AT191" i="82"/>
  <c r="AS191" i="82"/>
  <c r="AR191" i="82"/>
  <c r="AQ191" i="82"/>
  <c r="AT190" i="82"/>
  <c r="AS190" i="82"/>
  <c r="AR190" i="82"/>
  <c r="AQ190" i="82"/>
  <c r="AT189" i="82"/>
  <c r="AS189" i="82"/>
  <c r="AR189" i="82"/>
  <c r="AQ189" i="82"/>
  <c r="AT188" i="82"/>
  <c r="AS188" i="82"/>
  <c r="AR188" i="82"/>
  <c r="AQ188" i="82"/>
  <c r="AT187" i="82"/>
  <c r="AS187" i="82"/>
  <c r="AR187" i="82"/>
  <c r="AQ187" i="82"/>
  <c r="AT186" i="82"/>
  <c r="AS186" i="82"/>
  <c r="AR186" i="82"/>
  <c r="AQ186" i="82"/>
  <c r="AT185" i="82"/>
  <c r="AS185" i="82"/>
  <c r="AR185" i="82"/>
  <c r="AQ185" i="82"/>
  <c r="AT184" i="82"/>
  <c r="AS184" i="82"/>
  <c r="AR184" i="82"/>
  <c r="AQ184" i="82"/>
  <c r="AT183" i="82"/>
  <c r="AS183" i="82"/>
  <c r="AR183" i="82"/>
  <c r="AQ183" i="82"/>
  <c r="AT182" i="82"/>
  <c r="AS182" i="82"/>
  <c r="AR182" i="82"/>
  <c r="AQ182" i="82"/>
  <c r="AT181" i="82"/>
  <c r="AS181" i="82"/>
  <c r="AR181" i="82"/>
  <c r="AQ181" i="82"/>
  <c r="AT180" i="82"/>
  <c r="AS180" i="82"/>
  <c r="AR180" i="82"/>
  <c r="AQ180" i="82"/>
  <c r="AT179" i="82"/>
  <c r="AS179" i="82"/>
  <c r="AR179" i="82"/>
  <c r="AQ179" i="82"/>
  <c r="AT178" i="82"/>
  <c r="AS178" i="82"/>
  <c r="AR178" i="82"/>
  <c r="AQ178" i="82"/>
  <c r="AT177" i="82"/>
  <c r="AS177" i="82"/>
  <c r="AR177" i="82"/>
  <c r="AQ177" i="82"/>
  <c r="AT176" i="82"/>
  <c r="AS176" i="82"/>
  <c r="AR176" i="82"/>
  <c r="AQ176" i="82"/>
  <c r="AT175" i="82"/>
  <c r="AS175" i="82"/>
  <c r="AR175" i="82"/>
  <c r="AQ175" i="82"/>
  <c r="AT174" i="82"/>
  <c r="AS174" i="82"/>
  <c r="AR174" i="82"/>
  <c r="AQ174" i="82"/>
  <c r="AT173" i="82"/>
  <c r="AS173" i="82"/>
  <c r="AR173" i="82"/>
  <c r="AQ173" i="82"/>
  <c r="AT172" i="82"/>
  <c r="AS172" i="82"/>
  <c r="AR172" i="82"/>
  <c r="AQ172" i="82"/>
  <c r="AT171" i="82"/>
  <c r="AS171" i="82"/>
  <c r="AR171" i="82"/>
  <c r="AQ171" i="82"/>
  <c r="AT170" i="82"/>
  <c r="AS170" i="82"/>
  <c r="AR170" i="82"/>
  <c r="AQ170" i="82"/>
  <c r="AT169" i="82"/>
  <c r="AS169" i="82"/>
  <c r="AR169" i="82"/>
  <c r="AQ169" i="82"/>
  <c r="AT168" i="82"/>
  <c r="AS168" i="82"/>
  <c r="AR168" i="82"/>
  <c r="AQ168" i="82"/>
  <c r="AT167" i="82"/>
  <c r="AS167" i="82"/>
  <c r="AR167" i="82"/>
  <c r="AQ167" i="82"/>
  <c r="AT166" i="82"/>
  <c r="AS166" i="82"/>
  <c r="AR166" i="82"/>
  <c r="AQ166" i="82"/>
  <c r="AT165" i="82"/>
  <c r="AS165" i="82"/>
  <c r="AR165" i="82"/>
  <c r="AQ165" i="82"/>
  <c r="AT164" i="82"/>
  <c r="AS164" i="82"/>
  <c r="AR164" i="82"/>
  <c r="AQ164" i="82"/>
  <c r="AT163" i="82"/>
  <c r="AS163" i="82"/>
  <c r="AR163" i="82"/>
  <c r="AQ163" i="82"/>
  <c r="AT162" i="82"/>
  <c r="AS162" i="82"/>
  <c r="AR162" i="82"/>
  <c r="AQ162" i="82"/>
  <c r="AT161" i="82"/>
  <c r="AS161" i="82"/>
  <c r="AR161" i="82"/>
  <c r="AQ161" i="82"/>
  <c r="AT160" i="82"/>
  <c r="AS160" i="82"/>
  <c r="AR160" i="82"/>
  <c r="AQ160" i="82"/>
  <c r="AT159" i="82"/>
  <c r="AS159" i="82"/>
  <c r="AR159" i="82"/>
  <c r="AQ159" i="82"/>
  <c r="AT158" i="82"/>
  <c r="AS158" i="82"/>
  <c r="AR158" i="82"/>
  <c r="AQ158" i="82"/>
  <c r="AT157" i="82"/>
  <c r="AS157" i="82"/>
  <c r="AR157" i="82"/>
  <c r="AQ157" i="82"/>
  <c r="AT156" i="82"/>
  <c r="AS156" i="82"/>
  <c r="AR156" i="82"/>
  <c r="AQ156" i="82"/>
  <c r="AT155" i="82"/>
  <c r="AS155" i="82"/>
  <c r="AR155" i="82"/>
  <c r="AQ155" i="82"/>
  <c r="AT154" i="82"/>
  <c r="AS154" i="82"/>
  <c r="AR154" i="82"/>
  <c r="AQ154" i="82"/>
  <c r="AT153" i="82"/>
  <c r="AS153" i="82"/>
  <c r="AR153" i="82"/>
  <c r="AQ153" i="82"/>
  <c r="AT152" i="82"/>
  <c r="AS152" i="82"/>
  <c r="AR152" i="82"/>
  <c r="AQ152" i="82"/>
  <c r="AT151" i="82"/>
  <c r="AS151" i="82"/>
  <c r="AR151" i="82"/>
  <c r="AQ151" i="82"/>
  <c r="AT150" i="82"/>
  <c r="AS150" i="82"/>
  <c r="AR150" i="82"/>
  <c r="AQ150" i="82"/>
  <c r="AT149" i="82"/>
  <c r="AS149" i="82"/>
  <c r="AR149" i="82"/>
  <c r="AQ149" i="82"/>
  <c r="AT148" i="82"/>
  <c r="AS148" i="82"/>
  <c r="AR148" i="82"/>
  <c r="AQ148" i="82"/>
  <c r="AT147" i="82"/>
  <c r="AS147" i="82"/>
  <c r="AR147" i="82"/>
  <c r="AQ147" i="82"/>
  <c r="AT146" i="82"/>
  <c r="AS146" i="82"/>
  <c r="AR146" i="82"/>
  <c r="AQ146" i="82"/>
  <c r="AT145" i="82"/>
  <c r="AS145" i="82"/>
  <c r="AR145" i="82"/>
  <c r="AQ145" i="82"/>
  <c r="AT144" i="82"/>
  <c r="AS144" i="82"/>
  <c r="AR144" i="82"/>
  <c r="AQ144" i="82"/>
  <c r="AT143" i="82"/>
  <c r="AS143" i="82"/>
  <c r="AR143" i="82"/>
  <c r="AQ143" i="82"/>
  <c r="AT142" i="82"/>
  <c r="AS142" i="82"/>
  <c r="AR142" i="82"/>
  <c r="AQ142" i="82"/>
  <c r="AT141" i="82"/>
  <c r="AS141" i="82"/>
  <c r="AR141" i="82"/>
  <c r="AQ141" i="82"/>
  <c r="AT140" i="82"/>
  <c r="AS140" i="82"/>
  <c r="AR140" i="82"/>
  <c r="AQ140" i="82"/>
  <c r="AT139" i="82"/>
  <c r="AS139" i="82"/>
  <c r="AR139" i="82"/>
  <c r="AQ139" i="82"/>
  <c r="AT138" i="82"/>
  <c r="AS138" i="82"/>
  <c r="AR138" i="82"/>
  <c r="AQ138" i="82"/>
  <c r="AT137" i="82"/>
  <c r="AS137" i="82"/>
  <c r="AR137" i="82"/>
  <c r="AQ137" i="82"/>
  <c r="AT136" i="82"/>
  <c r="AS136" i="82"/>
  <c r="AR136" i="82"/>
  <c r="AQ136" i="82"/>
  <c r="AT135" i="82"/>
  <c r="AS135" i="82"/>
  <c r="AR135" i="82"/>
  <c r="AQ135" i="82"/>
  <c r="AT134" i="82"/>
  <c r="AS134" i="82"/>
  <c r="AR134" i="82"/>
  <c r="AQ134" i="82"/>
  <c r="AT133" i="82"/>
  <c r="AS133" i="82"/>
  <c r="AR133" i="82"/>
  <c r="AQ133" i="82"/>
  <c r="AT132" i="82"/>
  <c r="AS132" i="82"/>
  <c r="AR132" i="82"/>
  <c r="AQ132" i="82"/>
  <c r="AT131" i="82"/>
  <c r="AS131" i="82"/>
  <c r="AR131" i="82"/>
  <c r="AQ131" i="82"/>
  <c r="AT130" i="82"/>
  <c r="AS130" i="82"/>
  <c r="AR130" i="82"/>
  <c r="AQ130" i="82"/>
  <c r="AT129" i="82"/>
  <c r="AS129" i="82"/>
  <c r="AR129" i="82"/>
  <c r="AQ129" i="82"/>
  <c r="AT128" i="82"/>
  <c r="AS128" i="82"/>
  <c r="AR128" i="82"/>
  <c r="AQ128" i="82"/>
  <c r="AT127" i="82"/>
  <c r="AS127" i="82"/>
  <c r="AR127" i="82"/>
  <c r="AQ127" i="82"/>
  <c r="AT126" i="82"/>
  <c r="AS126" i="82"/>
  <c r="AR126" i="82"/>
  <c r="AQ126" i="82"/>
  <c r="AT125" i="82"/>
  <c r="AS125" i="82"/>
  <c r="AR125" i="82"/>
  <c r="AQ125" i="82"/>
  <c r="AT124" i="82"/>
  <c r="AS124" i="82"/>
  <c r="AR124" i="82"/>
  <c r="AQ124" i="82"/>
  <c r="AT123" i="82"/>
  <c r="AS123" i="82"/>
  <c r="AR123" i="82"/>
  <c r="AQ123" i="82"/>
  <c r="AT122" i="82"/>
  <c r="AS122" i="82"/>
  <c r="AR122" i="82"/>
  <c r="AQ122" i="82"/>
  <c r="AT121" i="82"/>
  <c r="AS121" i="82"/>
  <c r="AR121" i="82"/>
  <c r="AQ121" i="82"/>
  <c r="AT120" i="82"/>
  <c r="AS120" i="82"/>
  <c r="AR120" i="82"/>
  <c r="AQ120" i="82"/>
  <c r="AT119" i="82"/>
  <c r="AS119" i="82"/>
  <c r="AR119" i="82"/>
  <c r="AQ119" i="82"/>
  <c r="AT118" i="82"/>
  <c r="AS118" i="82"/>
  <c r="AR118" i="82"/>
  <c r="AQ118" i="82"/>
  <c r="AT117" i="82"/>
  <c r="AS117" i="82"/>
  <c r="AR117" i="82"/>
  <c r="AQ117" i="82"/>
  <c r="AT116" i="82"/>
  <c r="AS116" i="82"/>
  <c r="AR116" i="82"/>
  <c r="AQ116" i="82"/>
  <c r="AT115" i="82"/>
  <c r="AS115" i="82"/>
  <c r="AR115" i="82"/>
  <c r="AQ115" i="82"/>
  <c r="AT114" i="82"/>
  <c r="AS114" i="82"/>
  <c r="AR114" i="82"/>
  <c r="AQ114" i="82"/>
  <c r="AT113" i="82"/>
  <c r="AS113" i="82"/>
  <c r="AR113" i="82"/>
  <c r="AQ113" i="82"/>
  <c r="AT112" i="82"/>
  <c r="AS112" i="82"/>
  <c r="AR112" i="82"/>
  <c r="AQ112" i="82"/>
  <c r="AT111" i="82"/>
  <c r="AS111" i="82"/>
  <c r="AR111" i="82"/>
  <c r="AQ111" i="82"/>
  <c r="AT110" i="82"/>
  <c r="AS110" i="82"/>
  <c r="AR110" i="82"/>
  <c r="AQ110" i="82"/>
  <c r="AT109" i="82"/>
  <c r="AS109" i="82"/>
  <c r="AR109" i="82"/>
  <c r="AQ109" i="82"/>
  <c r="AT108" i="82"/>
  <c r="AS108" i="82"/>
  <c r="AR108" i="82"/>
  <c r="AQ108" i="82"/>
  <c r="AT107" i="82"/>
  <c r="AS107" i="82"/>
  <c r="AR107" i="82"/>
  <c r="AQ107" i="82"/>
  <c r="AT106" i="82"/>
  <c r="AS106" i="82"/>
  <c r="AR106" i="82"/>
  <c r="AQ106" i="82"/>
  <c r="AT105" i="82"/>
  <c r="AS105" i="82"/>
  <c r="AR105" i="82"/>
  <c r="AQ105" i="82"/>
  <c r="AT104" i="82"/>
  <c r="AS104" i="82"/>
  <c r="AR104" i="82"/>
  <c r="AQ104" i="82"/>
  <c r="AT103" i="82"/>
  <c r="AS103" i="82"/>
  <c r="AR103" i="82"/>
  <c r="AQ103" i="82"/>
  <c r="AT102" i="82"/>
  <c r="AS102" i="82"/>
  <c r="AR102" i="82"/>
  <c r="AQ102" i="82"/>
  <c r="AT101" i="82"/>
  <c r="AS101" i="82"/>
  <c r="AR101" i="82"/>
  <c r="AQ101" i="82"/>
  <c r="AT100" i="82"/>
  <c r="AS100" i="82"/>
  <c r="AR100" i="82"/>
  <c r="AQ100" i="82"/>
  <c r="AT99" i="82"/>
  <c r="AS99" i="82"/>
  <c r="AR99" i="82"/>
  <c r="AQ99" i="82"/>
  <c r="AT98" i="82"/>
  <c r="AS98" i="82"/>
  <c r="AR98" i="82"/>
  <c r="AQ98" i="82"/>
  <c r="AT97" i="82"/>
  <c r="AS97" i="82"/>
  <c r="AR97" i="82"/>
  <c r="AQ97" i="82"/>
  <c r="AT96" i="82"/>
  <c r="AS96" i="82"/>
  <c r="AR96" i="82"/>
  <c r="AQ96" i="82"/>
  <c r="AT95" i="82"/>
  <c r="AS95" i="82"/>
  <c r="AR95" i="82"/>
  <c r="AQ95" i="82"/>
  <c r="AT94" i="82"/>
  <c r="AS94" i="82"/>
  <c r="AR94" i="82"/>
  <c r="AQ94" i="82"/>
  <c r="AT93" i="82"/>
  <c r="AS93" i="82"/>
  <c r="AR93" i="82"/>
  <c r="AQ93" i="82"/>
  <c r="AT92" i="82"/>
  <c r="AS92" i="82"/>
  <c r="AR92" i="82"/>
  <c r="AQ92" i="82"/>
  <c r="AT91" i="82"/>
  <c r="AS91" i="82"/>
  <c r="AR91" i="82"/>
  <c r="AQ91" i="82"/>
  <c r="AT90" i="82"/>
  <c r="AS90" i="82"/>
  <c r="AR90" i="82"/>
  <c r="AQ90" i="82"/>
  <c r="AT89" i="82"/>
  <c r="AS89" i="82"/>
  <c r="AR89" i="82"/>
  <c r="AQ89" i="82"/>
  <c r="AT88" i="82"/>
  <c r="AS88" i="82"/>
  <c r="AR88" i="82"/>
  <c r="AQ88" i="82"/>
  <c r="AT87" i="82"/>
  <c r="AS87" i="82"/>
  <c r="AR87" i="82"/>
  <c r="AQ87" i="82"/>
  <c r="AT86" i="82"/>
  <c r="AS86" i="82"/>
  <c r="AR86" i="82"/>
  <c r="AQ86" i="82"/>
  <c r="AT85" i="82"/>
  <c r="AS85" i="82"/>
  <c r="AR85" i="82"/>
  <c r="AQ85" i="82"/>
  <c r="AT84" i="82"/>
  <c r="AS84" i="82"/>
  <c r="AR84" i="82"/>
  <c r="AQ84" i="82"/>
  <c r="AT83" i="82"/>
  <c r="AS83" i="82"/>
  <c r="AR83" i="82"/>
  <c r="AQ83" i="82"/>
  <c r="AT82" i="82"/>
  <c r="AS82" i="82"/>
  <c r="AR82" i="82"/>
  <c r="AQ82" i="82"/>
  <c r="AT81" i="82"/>
  <c r="AS81" i="82"/>
  <c r="AR81" i="82"/>
  <c r="AQ81" i="82"/>
  <c r="AT80" i="82"/>
  <c r="AS80" i="82"/>
  <c r="AR80" i="82"/>
  <c r="AQ80" i="82"/>
  <c r="AT79" i="82"/>
  <c r="AS79" i="82"/>
  <c r="AR79" i="82"/>
  <c r="AQ79" i="82"/>
  <c r="AT78" i="82"/>
  <c r="AS78" i="82"/>
  <c r="AR78" i="82"/>
  <c r="AQ78" i="82"/>
  <c r="AT77" i="82"/>
  <c r="AS77" i="82"/>
  <c r="AR77" i="82"/>
  <c r="AQ77" i="82"/>
  <c r="AT76" i="82"/>
  <c r="AS76" i="82"/>
  <c r="AR76" i="82"/>
  <c r="AQ76" i="82"/>
  <c r="AT75" i="82"/>
  <c r="AS75" i="82"/>
  <c r="AR75" i="82"/>
  <c r="AQ75" i="82"/>
  <c r="AT74" i="82"/>
  <c r="AS74" i="82"/>
  <c r="AR74" i="82"/>
  <c r="AQ74" i="82"/>
  <c r="AT73" i="82"/>
  <c r="AS73" i="82"/>
  <c r="AR73" i="82"/>
  <c r="AQ73" i="82"/>
  <c r="AT72" i="82"/>
  <c r="AS72" i="82"/>
  <c r="AR72" i="82"/>
  <c r="AQ72" i="82"/>
  <c r="AT71" i="82"/>
  <c r="AS71" i="82"/>
  <c r="AR71" i="82"/>
  <c r="AQ71" i="82"/>
  <c r="AT70" i="82"/>
  <c r="AS70" i="82"/>
  <c r="AR70" i="82"/>
  <c r="AQ70" i="82"/>
  <c r="AT69" i="82"/>
  <c r="AS69" i="82"/>
  <c r="AR69" i="82"/>
  <c r="AQ69" i="82"/>
  <c r="AT68" i="82"/>
  <c r="AS68" i="82"/>
  <c r="AR68" i="82"/>
  <c r="AQ68" i="82"/>
  <c r="AT67" i="82"/>
  <c r="AS67" i="82"/>
  <c r="AR67" i="82"/>
  <c r="AQ67" i="82"/>
  <c r="AT66" i="82"/>
  <c r="AS66" i="82"/>
  <c r="AR66" i="82"/>
  <c r="AQ66" i="82"/>
  <c r="AT65" i="82"/>
  <c r="AS65" i="82"/>
  <c r="AR65" i="82"/>
  <c r="AQ65" i="82"/>
  <c r="AT64" i="82"/>
  <c r="AS64" i="82"/>
  <c r="AR64" i="82"/>
  <c r="AQ64" i="82"/>
  <c r="AT63" i="82"/>
  <c r="AS63" i="82"/>
  <c r="AR63" i="82"/>
  <c r="AQ63" i="82"/>
  <c r="AT62" i="82"/>
  <c r="AS62" i="82"/>
  <c r="AR62" i="82"/>
  <c r="AQ62" i="82"/>
  <c r="AT61" i="82"/>
  <c r="AS61" i="82"/>
  <c r="AR61" i="82"/>
  <c r="AQ61" i="82"/>
  <c r="AT60" i="82"/>
  <c r="AS60" i="82"/>
  <c r="AR60" i="82"/>
  <c r="AQ60" i="82"/>
  <c r="AT59" i="82"/>
  <c r="AS59" i="82"/>
  <c r="AR59" i="82"/>
  <c r="AQ59" i="82"/>
  <c r="AT58" i="82"/>
  <c r="AS58" i="82"/>
  <c r="AR58" i="82"/>
  <c r="AQ58" i="82"/>
  <c r="AT57" i="82"/>
  <c r="AS57" i="82"/>
  <c r="AR57" i="82"/>
  <c r="AQ57" i="82"/>
  <c r="AT56" i="82"/>
  <c r="AS56" i="82"/>
  <c r="AR56" i="82"/>
  <c r="AQ56" i="82"/>
  <c r="AT55" i="82"/>
  <c r="AS55" i="82"/>
  <c r="AR55" i="82"/>
  <c r="AQ55" i="82"/>
  <c r="AT54" i="82"/>
  <c r="AS54" i="82"/>
  <c r="AR54" i="82"/>
  <c r="AQ54" i="82"/>
  <c r="AT53" i="82"/>
  <c r="AS53" i="82"/>
  <c r="AR53" i="82"/>
  <c r="AQ53" i="82"/>
  <c r="AT52" i="82"/>
  <c r="AS52" i="82"/>
  <c r="AR52" i="82"/>
  <c r="AQ52" i="82"/>
  <c r="AT51" i="82"/>
  <c r="AS51" i="82"/>
  <c r="AR51" i="82"/>
  <c r="AQ51" i="82"/>
  <c r="AT50" i="82"/>
  <c r="AS50" i="82"/>
  <c r="AR50" i="82"/>
  <c r="AQ50" i="82"/>
  <c r="AT49" i="82"/>
  <c r="AS49" i="82"/>
  <c r="AR49" i="82"/>
  <c r="AQ49" i="82"/>
  <c r="AT48" i="82"/>
  <c r="AS48" i="82"/>
  <c r="AR48" i="82"/>
  <c r="AQ48" i="82"/>
  <c r="AT47" i="82"/>
  <c r="AS47" i="82"/>
  <c r="AR47" i="82"/>
  <c r="AQ47" i="82"/>
  <c r="AT46" i="82"/>
  <c r="AS46" i="82"/>
  <c r="AR46" i="82"/>
  <c r="AQ46" i="82"/>
  <c r="AT45" i="82"/>
  <c r="AS45" i="82"/>
  <c r="AR45" i="82"/>
  <c r="AQ45" i="82"/>
  <c r="AT44" i="82"/>
  <c r="AS44" i="82"/>
  <c r="AR44" i="82"/>
  <c r="AQ44" i="82"/>
  <c r="AT43" i="82"/>
  <c r="AS43" i="82"/>
  <c r="AR43" i="82"/>
  <c r="AQ43" i="82"/>
  <c r="AT42" i="82"/>
  <c r="AS42" i="82"/>
  <c r="AR42" i="82"/>
  <c r="AQ42" i="82"/>
  <c r="AT41" i="82"/>
  <c r="AS41" i="82"/>
  <c r="AR41" i="82"/>
  <c r="AQ41" i="82"/>
  <c r="AT40" i="82"/>
  <c r="AS40" i="82"/>
  <c r="AR40" i="82"/>
  <c r="AQ40" i="82"/>
  <c r="AT39" i="82"/>
  <c r="AS39" i="82"/>
  <c r="AR39" i="82"/>
  <c r="AQ39" i="82"/>
  <c r="AT38" i="82"/>
  <c r="AS38" i="82"/>
  <c r="AR38" i="82"/>
  <c r="AQ38" i="82"/>
  <c r="AT37" i="82"/>
  <c r="AS37" i="82"/>
  <c r="AR37" i="82"/>
  <c r="AQ37" i="82"/>
  <c r="AT36" i="82"/>
  <c r="AS36" i="82"/>
  <c r="AR36" i="82"/>
  <c r="AQ36" i="82"/>
  <c r="AT35" i="82"/>
  <c r="AS35" i="82"/>
  <c r="AR35" i="82"/>
  <c r="AQ35" i="82"/>
  <c r="AT34" i="82"/>
  <c r="AS34" i="82"/>
  <c r="AR34" i="82"/>
  <c r="AQ34" i="82"/>
  <c r="AT33" i="82"/>
  <c r="AS33" i="82"/>
  <c r="AR33" i="82"/>
  <c r="AQ33" i="82"/>
  <c r="AT32" i="82"/>
  <c r="AS32" i="82"/>
  <c r="AR32" i="82"/>
  <c r="AQ32" i="82"/>
  <c r="AT31" i="82"/>
  <c r="AS31" i="82"/>
  <c r="AR31" i="82"/>
  <c r="AQ31" i="82"/>
  <c r="AT30" i="82"/>
  <c r="AS30" i="82"/>
  <c r="AR30" i="82"/>
  <c r="AQ30" i="82"/>
  <c r="AT29" i="82"/>
  <c r="AS29" i="82"/>
  <c r="AR29" i="82"/>
  <c r="AQ29" i="82"/>
  <c r="AT28" i="82"/>
  <c r="AS28" i="82"/>
  <c r="AR28" i="82"/>
  <c r="AQ28" i="82"/>
  <c r="AT27" i="82"/>
  <c r="AS27" i="82"/>
  <c r="AR27" i="82"/>
  <c r="AQ27" i="82"/>
  <c r="AT26" i="82"/>
  <c r="AS26" i="82"/>
  <c r="AR26" i="82"/>
  <c r="AQ26" i="82"/>
  <c r="AT25" i="82"/>
  <c r="AS25" i="82"/>
  <c r="AR25" i="82"/>
  <c r="AQ25" i="82"/>
  <c r="AT24" i="82"/>
  <c r="AS24" i="82"/>
  <c r="AR24" i="82"/>
  <c r="AQ24" i="82"/>
  <c r="AT23" i="82"/>
  <c r="AS23" i="82"/>
  <c r="AR23" i="82"/>
  <c r="AQ23" i="82"/>
  <c r="AT22" i="82"/>
  <c r="AS22" i="82"/>
  <c r="AR22" i="82"/>
  <c r="AQ22" i="82"/>
  <c r="AT21" i="82"/>
  <c r="AS21" i="82"/>
  <c r="AR21" i="82"/>
  <c r="AQ21" i="82"/>
  <c r="AT20" i="82"/>
  <c r="AS20" i="82"/>
  <c r="AR20" i="82"/>
  <c r="AQ20" i="82"/>
  <c r="AT19" i="82"/>
  <c r="AS19" i="82"/>
  <c r="AR19" i="82"/>
  <c r="AQ19" i="82"/>
  <c r="AT18" i="82"/>
  <c r="AS18" i="82"/>
  <c r="AR18" i="82"/>
  <c r="AQ18" i="82"/>
  <c r="AT17" i="82"/>
  <c r="AS17" i="82"/>
  <c r="AR17" i="82"/>
  <c r="AQ17" i="82"/>
  <c r="AT16" i="82"/>
  <c r="AS16" i="82"/>
  <c r="AR16" i="82"/>
  <c r="AQ16" i="82"/>
  <c r="AT15" i="82"/>
  <c r="AS15" i="82"/>
  <c r="AR15" i="82"/>
  <c r="AQ15" i="82"/>
  <c r="AT14" i="82"/>
  <c r="AS14" i="82"/>
  <c r="AR14" i="82"/>
  <c r="AQ14" i="82"/>
  <c r="AT13" i="82"/>
  <c r="AS13" i="82"/>
  <c r="AR13" i="82"/>
  <c r="AQ13" i="82"/>
  <c r="AT12" i="82"/>
  <c r="AS12" i="82"/>
  <c r="AR12" i="82"/>
  <c r="AQ12" i="82"/>
  <c r="AT11" i="82"/>
  <c r="AS11" i="82"/>
  <c r="AR11" i="82"/>
  <c r="AQ11" i="82"/>
  <c r="AT10" i="82"/>
  <c r="AS10" i="82"/>
  <c r="AR10" i="82"/>
  <c r="AQ10" i="82"/>
  <c r="AT9" i="82"/>
  <c r="AS9" i="82"/>
  <c r="AR9" i="82"/>
  <c r="AQ9" i="82"/>
  <c r="AT8" i="82"/>
  <c r="AS8" i="82"/>
  <c r="AR8" i="82"/>
  <c r="AT224" i="71"/>
  <c r="AS224" i="71"/>
  <c r="AR224" i="71"/>
  <c r="AQ224" i="71"/>
  <c r="AT223" i="71"/>
  <c r="AS223" i="71"/>
  <c r="AR223" i="71"/>
  <c r="AQ223" i="71"/>
  <c r="AT222" i="71"/>
  <c r="AS222" i="71"/>
  <c r="AR222" i="71"/>
  <c r="AQ222" i="71"/>
  <c r="AT221" i="71"/>
  <c r="AS221" i="71"/>
  <c r="AR221" i="71"/>
  <c r="AQ221" i="71"/>
  <c r="AT220" i="71"/>
  <c r="AS220" i="71"/>
  <c r="AR220" i="71"/>
  <c r="AQ220" i="71"/>
  <c r="AT219" i="71"/>
  <c r="AS219" i="71"/>
  <c r="AR219" i="71"/>
  <c r="AQ219" i="71"/>
  <c r="AT218" i="71"/>
  <c r="AS218" i="71"/>
  <c r="AR218" i="71"/>
  <c r="AQ218" i="71"/>
  <c r="AT217" i="71"/>
  <c r="AS217" i="71"/>
  <c r="AR217" i="71"/>
  <c r="AQ217" i="71"/>
  <c r="AT216" i="71"/>
  <c r="AS216" i="71"/>
  <c r="AR216" i="71"/>
  <c r="AQ216" i="71"/>
  <c r="AT215" i="71"/>
  <c r="AS215" i="71"/>
  <c r="AR215" i="71"/>
  <c r="AQ215" i="71"/>
  <c r="AT214" i="71"/>
  <c r="AS214" i="71"/>
  <c r="AR214" i="71"/>
  <c r="AQ214" i="71"/>
  <c r="AT213" i="71"/>
  <c r="AS213" i="71"/>
  <c r="AR213" i="71"/>
  <c r="AQ213" i="71"/>
  <c r="AT212" i="71"/>
  <c r="AS212" i="71"/>
  <c r="AR212" i="71"/>
  <c r="AQ212" i="71"/>
  <c r="AT211" i="71"/>
  <c r="AS211" i="71"/>
  <c r="AR211" i="71"/>
  <c r="AQ211" i="71"/>
  <c r="AT210" i="71"/>
  <c r="AS210" i="71"/>
  <c r="AR210" i="71"/>
  <c r="AQ210" i="71"/>
  <c r="AT209" i="71"/>
  <c r="AS209" i="71"/>
  <c r="AR209" i="71"/>
  <c r="AQ209" i="71"/>
  <c r="AT208" i="71"/>
  <c r="AS208" i="71"/>
  <c r="AR208" i="71"/>
  <c r="AQ208" i="71"/>
  <c r="AT207" i="71"/>
  <c r="AS207" i="71"/>
  <c r="AR207" i="71"/>
  <c r="AQ207" i="71"/>
  <c r="AT206" i="71"/>
  <c r="AS206" i="71"/>
  <c r="AR206" i="71"/>
  <c r="AQ206" i="71"/>
  <c r="AT205" i="71"/>
  <c r="AS205" i="71"/>
  <c r="AR205" i="71"/>
  <c r="AQ205" i="71"/>
  <c r="AT204" i="71"/>
  <c r="AS204" i="71"/>
  <c r="AR204" i="71"/>
  <c r="AQ204" i="71"/>
  <c r="AT203" i="71"/>
  <c r="AS203" i="71"/>
  <c r="AR203" i="71"/>
  <c r="AQ203" i="71"/>
  <c r="AT202" i="71"/>
  <c r="AS202" i="71"/>
  <c r="AR202" i="71"/>
  <c r="AQ202" i="71"/>
  <c r="AT201" i="71"/>
  <c r="AS201" i="71"/>
  <c r="AR201" i="71"/>
  <c r="AQ201" i="71"/>
  <c r="AT200" i="71"/>
  <c r="AS200" i="71"/>
  <c r="AR200" i="71"/>
  <c r="AQ200" i="71"/>
  <c r="AT199" i="71"/>
  <c r="AS199" i="71"/>
  <c r="AR199" i="71"/>
  <c r="AQ199" i="71"/>
  <c r="AT198" i="71"/>
  <c r="AS198" i="71"/>
  <c r="AR198" i="71"/>
  <c r="AQ198" i="71"/>
  <c r="AT197" i="71"/>
  <c r="AS197" i="71"/>
  <c r="AR197" i="71"/>
  <c r="AQ197" i="71"/>
  <c r="AT196" i="71"/>
  <c r="AS196" i="71"/>
  <c r="AR196" i="71"/>
  <c r="AQ196" i="71"/>
  <c r="AT195" i="71"/>
  <c r="AS195" i="71"/>
  <c r="AR195" i="71"/>
  <c r="AQ195" i="71"/>
  <c r="AT194" i="71"/>
  <c r="AS194" i="71"/>
  <c r="AR194" i="71"/>
  <c r="AQ194" i="71"/>
  <c r="AT193" i="71"/>
  <c r="AS193" i="71"/>
  <c r="AR193" i="71"/>
  <c r="AQ193" i="71"/>
  <c r="AT192" i="71"/>
  <c r="AS192" i="71"/>
  <c r="AR192" i="71"/>
  <c r="AQ192" i="71"/>
  <c r="AT191" i="71"/>
  <c r="AS191" i="71"/>
  <c r="AR191" i="71"/>
  <c r="AQ191" i="71"/>
  <c r="AT190" i="71"/>
  <c r="AS190" i="71"/>
  <c r="AR190" i="71"/>
  <c r="AQ190" i="71"/>
  <c r="AT189" i="71"/>
  <c r="AS189" i="71"/>
  <c r="AR189" i="71"/>
  <c r="AQ189" i="71"/>
  <c r="AT188" i="71"/>
  <c r="AS188" i="71"/>
  <c r="AR188" i="71"/>
  <c r="AQ188" i="71"/>
  <c r="AT187" i="71"/>
  <c r="AS187" i="71"/>
  <c r="AR187" i="71"/>
  <c r="AQ187" i="71"/>
  <c r="AT186" i="71"/>
  <c r="AS186" i="71"/>
  <c r="AR186" i="71"/>
  <c r="AQ186" i="71"/>
  <c r="AT185" i="71"/>
  <c r="AS185" i="71"/>
  <c r="AR185" i="71"/>
  <c r="AQ185" i="71"/>
  <c r="AT184" i="71"/>
  <c r="AS184" i="71"/>
  <c r="AR184" i="71"/>
  <c r="AQ184" i="71"/>
  <c r="AT183" i="71"/>
  <c r="AS183" i="71"/>
  <c r="AR183" i="71"/>
  <c r="AQ183" i="71"/>
  <c r="AT182" i="71"/>
  <c r="AS182" i="71"/>
  <c r="AR182" i="71"/>
  <c r="AQ182" i="71"/>
  <c r="AT181" i="71"/>
  <c r="AS181" i="71"/>
  <c r="AR181" i="71"/>
  <c r="AQ181" i="71"/>
  <c r="AT180" i="71"/>
  <c r="AS180" i="71"/>
  <c r="AR180" i="71"/>
  <c r="AQ180" i="71"/>
  <c r="AT179" i="71"/>
  <c r="AS179" i="71"/>
  <c r="AR179" i="71"/>
  <c r="AQ179" i="71"/>
  <c r="AT178" i="71"/>
  <c r="AS178" i="71"/>
  <c r="AR178" i="71"/>
  <c r="AQ178" i="71"/>
  <c r="AT177" i="71"/>
  <c r="AS177" i="71"/>
  <c r="AR177" i="71"/>
  <c r="AQ177" i="71"/>
  <c r="AT176" i="71"/>
  <c r="AS176" i="71"/>
  <c r="AR176" i="71"/>
  <c r="AQ176" i="71"/>
  <c r="AT175" i="71"/>
  <c r="AS175" i="71"/>
  <c r="AR175" i="71"/>
  <c r="AQ175" i="71"/>
  <c r="AT174" i="71"/>
  <c r="AS174" i="71"/>
  <c r="AR174" i="71"/>
  <c r="AQ174" i="71"/>
  <c r="AT173" i="71"/>
  <c r="AS173" i="71"/>
  <c r="AR173" i="71"/>
  <c r="AQ173" i="71"/>
  <c r="AT172" i="71"/>
  <c r="AS172" i="71"/>
  <c r="AR172" i="71"/>
  <c r="AQ172" i="71"/>
  <c r="AT171" i="71"/>
  <c r="AS171" i="71"/>
  <c r="AR171" i="71"/>
  <c r="AQ171" i="71"/>
  <c r="AT170" i="71"/>
  <c r="AS170" i="71"/>
  <c r="AR170" i="71"/>
  <c r="AQ170" i="71"/>
  <c r="AT169" i="71"/>
  <c r="AS169" i="71"/>
  <c r="AR169" i="71"/>
  <c r="AQ169" i="71"/>
  <c r="AT168" i="71"/>
  <c r="AS168" i="71"/>
  <c r="AR168" i="71"/>
  <c r="AQ168" i="71"/>
  <c r="AT167" i="71"/>
  <c r="AS167" i="71"/>
  <c r="AR167" i="71"/>
  <c r="AQ167" i="71"/>
  <c r="AT166" i="71"/>
  <c r="AS166" i="71"/>
  <c r="AR166" i="71"/>
  <c r="AQ166" i="71"/>
  <c r="AT165" i="71"/>
  <c r="AS165" i="71"/>
  <c r="AR165" i="71"/>
  <c r="AQ165" i="71"/>
  <c r="AT164" i="71"/>
  <c r="AS164" i="71"/>
  <c r="AR164" i="71"/>
  <c r="AQ164" i="71"/>
  <c r="AT163" i="71"/>
  <c r="AS163" i="71"/>
  <c r="AR163" i="71"/>
  <c r="AQ163" i="71"/>
  <c r="AT162" i="71"/>
  <c r="AS162" i="71"/>
  <c r="AR162" i="71"/>
  <c r="AQ162" i="71"/>
  <c r="AT161" i="71"/>
  <c r="AS161" i="71"/>
  <c r="AR161" i="71"/>
  <c r="AQ161" i="71"/>
  <c r="AT160" i="71"/>
  <c r="AS160" i="71"/>
  <c r="AR160" i="71"/>
  <c r="AQ160" i="71"/>
  <c r="AT159" i="71"/>
  <c r="AS159" i="71"/>
  <c r="AR159" i="71"/>
  <c r="AQ159" i="71"/>
  <c r="AT158" i="71"/>
  <c r="AS158" i="71"/>
  <c r="AR158" i="71"/>
  <c r="AQ158" i="71"/>
  <c r="AT157" i="71"/>
  <c r="AS157" i="71"/>
  <c r="AR157" i="71"/>
  <c r="AQ157" i="71"/>
  <c r="AT156" i="71"/>
  <c r="AS156" i="71"/>
  <c r="AR156" i="71"/>
  <c r="AQ156" i="71"/>
  <c r="AT155" i="71"/>
  <c r="AS155" i="71"/>
  <c r="AR155" i="71"/>
  <c r="AQ155" i="71"/>
  <c r="AT154" i="71"/>
  <c r="AS154" i="71"/>
  <c r="AR154" i="71"/>
  <c r="AQ154" i="71"/>
  <c r="AT153" i="71"/>
  <c r="AS153" i="71"/>
  <c r="AR153" i="71"/>
  <c r="AQ153" i="71"/>
  <c r="AT152" i="71"/>
  <c r="AS152" i="71"/>
  <c r="AR152" i="71"/>
  <c r="AQ152" i="71"/>
  <c r="AT151" i="71"/>
  <c r="AS151" i="71"/>
  <c r="AR151" i="71"/>
  <c r="AQ151" i="71"/>
  <c r="AT150" i="71"/>
  <c r="AS150" i="71"/>
  <c r="AR150" i="71"/>
  <c r="AQ150" i="71"/>
  <c r="AT149" i="71"/>
  <c r="AS149" i="71"/>
  <c r="AR149" i="71"/>
  <c r="AQ149" i="71"/>
  <c r="AT148" i="71"/>
  <c r="AS148" i="71"/>
  <c r="AR148" i="71"/>
  <c r="AQ148" i="71"/>
  <c r="AT147" i="71"/>
  <c r="AS147" i="71"/>
  <c r="AR147" i="71"/>
  <c r="AQ147" i="71"/>
  <c r="AT146" i="71"/>
  <c r="AS146" i="71"/>
  <c r="AR146" i="71"/>
  <c r="AQ146" i="71"/>
  <c r="AT145" i="71"/>
  <c r="AS145" i="71"/>
  <c r="AR145" i="71"/>
  <c r="AQ145" i="71"/>
  <c r="AT144" i="71"/>
  <c r="AS144" i="71"/>
  <c r="AR144" i="71"/>
  <c r="AQ144" i="71"/>
  <c r="AT143" i="71"/>
  <c r="AS143" i="71"/>
  <c r="AR143" i="71"/>
  <c r="AQ143" i="71"/>
  <c r="AT142" i="71"/>
  <c r="AS142" i="71"/>
  <c r="AR142" i="71"/>
  <c r="AQ142" i="71"/>
  <c r="AT141" i="71"/>
  <c r="AS141" i="71"/>
  <c r="AR141" i="71"/>
  <c r="AQ141" i="71"/>
  <c r="AT140" i="71"/>
  <c r="AS140" i="71"/>
  <c r="AR140" i="71"/>
  <c r="AQ140" i="71"/>
  <c r="AT139" i="71"/>
  <c r="AS139" i="71"/>
  <c r="AR139" i="71"/>
  <c r="AQ139" i="71"/>
  <c r="AT138" i="71"/>
  <c r="AS138" i="71"/>
  <c r="AR138" i="71"/>
  <c r="AQ138" i="71"/>
  <c r="AT137" i="71"/>
  <c r="AS137" i="71"/>
  <c r="AR137" i="71"/>
  <c r="AQ137" i="71"/>
  <c r="AT136" i="71"/>
  <c r="AS136" i="71"/>
  <c r="AR136" i="71"/>
  <c r="AQ136" i="71"/>
  <c r="AT135" i="71"/>
  <c r="AS135" i="71"/>
  <c r="AR135" i="71"/>
  <c r="AQ135" i="71"/>
  <c r="AT134" i="71"/>
  <c r="AS134" i="71"/>
  <c r="AR134" i="71"/>
  <c r="AQ134" i="71"/>
  <c r="AT133" i="71"/>
  <c r="AS133" i="71"/>
  <c r="AR133" i="71"/>
  <c r="AQ133" i="71"/>
  <c r="AT132" i="71"/>
  <c r="AS132" i="71"/>
  <c r="AR132" i="71"/>
  <c r="AQ132" i="71"/>
  <c r="AT131" i="71"/>
  <c r="AS131" i="71"/>
  <c r="AR131" i="71"/>
  <c r="AQ131" i="71"/>
  <c r="AT130" i="71"/>
  <c r="AS130" i="71"/>
  <c r="AR130" i="71"/>
  <c r="AQ130" i="71"/>
  <c r="AT129" i="71"/>
  <c r="AS129" i="71"/>
  <c r="AR129" i="71"/>
  <c r="AQ129" i="71"/>
  <c r="AT128" i="71"/>
  <c r="AS128" i="71"/>
  <c r="AR128" i="71"/>
  <c r="AQ128" i="71"/>
  <c r="AT127" i="71"/>
  <c r="AS127" i="71"/>
  <c r="AR127" i="71"/>
  <c r="AQ127" i="71"/>
  <c r="AT126" i="71"/>
  <c r="AS126" i="71"/>
  <c r="AR126" i="71"/>
  <c r="AQ126" i="71"/>
  <c r="AT125" i="71"/>
  <c r="AS125" i="71"/>
  <c r="AR125" i="71"/>
  <c r="AQ125" i="71"/>
  <c r="AT124" i="71"/>
  <c r="AS124" i="71"/>
  <c r="AR124" i="71"/>
  <c r="AQ124" i="71"/>
  <c r="AT123" i="71"/>
  <c r="AS123" i="71"/>
  <c r="AR123" i="71"/>
  <c r="AQ123" i="71"/>
  <c r="AT122" i="71"/>
  <c r="AS122" i="71"/>
  <c r="AR122" i="71"/>
  <c r="AQ122" i="71"/>
  <c r="AT121" i="71"/>
  <c r="AS121" i="71"/>
  <c r="AR121" i="71"/>
  <c r="AQ121" i="71"/>
  <c r="AT120" i="71"/>
  <c r="AS120" i="71"/>
  <c r="AR120" i="71"/>
  <c r="AQ120" i="71"/>
  <c r="AT119" i="71"/>
  <c r="AS119" i="71"/>
  <c r="AR119" i="71"/>
  <c r="AQ119" i="71"/>
  <c r="AT118" i="71"/>
  <c r="AS118" i="71"/>
  <c r="AR118" i="71"/>
  <c r="AQ118" i="71"/>
  <c r="AT117" i="71"/>
  <c r="AS117" i="71"/>
  <c r="AR117" i="71"/>
  <c r="AQ117" i="71"/>
  <c r="AT116" i="71"/>
  <c r="AS116" i="71"/>
  <c r="AR116" i="71"/>
  <c r="AQ116" i="71"/>
  <c r="AT115" i="71"/>
  <c r="AS115" i="71"/>
  <c r="AR115" i="71"/>
  <c r="AQ115" i="71"/>
  <c r="AT114" i="71"/>
  <c r="AS114" i="71"/>
  <c r="AR114" i="71"/>
  <c r="AQ114" i="71"/>
  <c r="AT113" i="71"/>
  <c r="AS113" i="71"/>
  <c r="AR113" i="71"/>
  <c r="AQ113" i="71"/>
  <c r="AT112" i="71"/>
  <c r="AS112" i="71"/>
  <c r="AR112" i="71"/>
  <c r="AQ112" i="71"/>
  <c r="AT111" i="71"/>
  <c r="AS111" i="71"/>
  <c r="AR111" i="71"/>
  <c r="AQ111" i="71"/>
  <c r="AT110" i="71"/>
  <c r="AS110" i="71"/>
  <c r="AR110" i="71"/>
  <c r="AQ110" i="71"/>
  <c r="AT109" i="71"/>
  <c r="AS109" i="71"/>
  <c r="AR109" i="71"/>
  <c r="AQ109" i="71"/>
  <c r="AT108" i="71"/>
  <c r="AS108" i="71"/>
  <c r="AR108" i="71"/>
  <c r="AQ108" i="71"/>
  <c r="AT107" i="71"/>
  <c r="AS107" i="71"/>
  <c r="AR107" i="71"/>
  <c r="AQ107" i="71"/>
  <c r="AT106" i="71"/>
  <c r="AS106" i="71"/>
  <c r="AR106" i="71"/>
  <c r="AQ106" i="71"/>
  <c r="AT105" i="71"/>
  <c r="AS105" i="71"/>
  <c r="AR105" i="71"/>
  <c r="AQ105" i="71"/>
  <c r="AT104" i="71"/>
  <c r="AS104" i="71"/>
  <c r="AR104" i="71"/>
  <c r="AQ104" i="71"/>
  <c r="AT103" i="71"/>
  <c r="AS103" i="71"/>
  <c r="AR103" i="71"/>
  <c r="AQ103" i="71"/>
  <c r="AT102" i="71"/>
  <c r="AS102" i="71"/>
  <c r="AR102" i="71"/>
  <c r="AQ102" i="71"/>
  <c r="AT101" i="71"/>
  <c r="AS101" i="71"/>
  <c r="AR101" i="71"/>
  <c r="AQ101" i="71"/>
  <c r="AT100" i="71"/>
  <c r="AS100" i="71"/>
  <c r="AR100" i="71"/>
  <c r="AQ100" i="71"/>
  <c r="AT99" i="71"/>
  <c r="AS99" i="71"/>
  <c r="AR99" i="71"/>
  <c r="AQ99" i="71"/>
  <c r="AT98" i="71"/>
  <c r="AS98" i="71"/>
  <c r="AR98" i="71"/>
  <c r="AQ98" i="71"/>
  <c r="AT97" i="71"/>
  <c r="AS97" i="71"/>
  <c r="AR97" i="71"/>
  <c r="AQ97" i="71"/>
  <c r="AT96" i="71"/>
  <c r="AS96" i="71"/>
  <c r="AR96" i="71"/>
  <c r="AQ96" i="71"/>
  <c r="AT95" i="71"/>
  <c r="AS95" i="71"/>
  <c r="AR95" i="71"/>
  <c r="AQ95" i="71"/>
  <c r="AT94" i="71"/>
  <c r="AS94" i="71"/>
  <c r="AR94" i="71"/>
  <c r="AQ94" i="71"/>
  <c r="AT93" i="71"/>
  <c r="AS93" i="71"/>
  <c r="AR93" i="71"/>
  <c r="AQ93" i="71"/>
  <c r="AT92" i="71"/>
  <c r="AS92" i="71"/>
  <c r="AR92" i="71"/>
  <c r="AQ92" i="71"/>
  <c r="AT91" i="71"/>
  <c r="AS91" i="71"/>
  <c r="AR91" i="71"/>
  <c r="AQ91" i="71"/>
  <c r="AT90" i="71"/>
  <c r="AS90" i="71"/>
  <c r="AR90" i="71"/>
  <c r="AQ90" i="71"/>
  <c r="AT89" i="71"/>
  <c r="AS89" i="71"/>
  <c r="AR89" i="71"/>
  <c r="AQ89" i="71"/>
  <c r="AT88" i="71"/>
  <c r="AS88" i="71"/>
  <c r="AR88" i="71"/>
  <c r="AQ88" i="71"/>
  <c r="AT87" i="71"/>
  <c r="AS87" i="71"/>
  <c r="AR87" i="71"/>
  <c r="AQ87" i="71"/>
  <c r="AT86" i="71"/>
  <c r="AS86" i="71"/>
  <c r="AR86" i="71"/>
  <c r="AQ86" i="71"/>
  <c r="AT85" i="71"/>
  <c r="AS85" i="71"/>
  <c r="AR85" i="71"/>
  <c r="AQ85" i="71"/>
  <c r="AT84" i="71"/>
  <c r="AS84" i="71"/>
  <c r="AR84" i="71"/>
  <c r="AQ84" i="71"/>
  <c r="AT83" i="71"/>
  <c r="AS83" i="71"/>
  <c r="AR83" i="71"/>
  <c r="AQ83" i="71"/>
  <c r="AT82" i="71"/>
  <c r="AS82" i="71"/>
  <c r="AR82" i="71"/>
  <c r="AQ82" i="71"/>
  <c r="AT81" i="71"/>
  <c r="AS81" i="71"/>
  <c r="AR81" i="71"/>
  <c r="AQ81" i="71"/>
  <c r="AT80" i="71"/>
  <c r="AS80" i="71"/>
  <c r="AR80" i="71"/>
  <c r="AQ80" i="71"/>
  <c r="AT79" i="71"/>
  <c r="AS79" i="71"/>
  <c r="AR79" i="71"/>
  <c r="AQ79" i="71"/>
  <c r="AT78" i="71"/>
  <c r="AS78" i="71"/>
  <c r="AR78" i="71"/>
  <c r="AQ78" i="71"/>
  <c r="AT77" i="71"/>
  <c r="AS77" i="71"/>
  <c r="AR77" i="71"/>
  <c r="AQ77" i="71"/>
  <c r="AT76" i="71"/>
  <c r="AS76" i="71"/>
  <c r="AR76" i="71"/>
  <c r="AQ76" i="71"/>
  <c r="AT75" i="71"/>
  <c r="AS75" i="71"/>
  <c r="AR75" i="71"/>
  <c r="AQ75" i="71"/>
  <c r="AT74" i="71"/>
  <c r="AS74" i="71"/>
  <c r="AR74" i="71"/>
  <c r="AQ74" i="71"/>
  <c r="AT73" i="71"/>
  <c r="AS73" i="71"/>
  <c r="AR73" i="71"/>
  <c r="AQ73" i="71"/>
  <c r="AT72" i="71"/>
  <c r="AS72" i="71"/>
  <c r="AR72" i="71"/>
  <c r="AQ72" i="71"/>
  <c r="AT71" i="71"/>
  <c r="AS71" i="71"/>
  <c r="AR71" i="71"/>
  <c r="AQ71" i="71"/>
  <c r="AT70" i="71"/>
  <c r="AS70" i="71"/>
  <c r="AR70" i="71"/>
  <c r="AQ70" i="71"/>
  <c r="AT69" i="71"/>
  <c r="AS69" i="71"/>
  <c r="AR69" i="71"/>
  <c r="AQ69" i="71"/>
  <c r="AT68" i="71"/>
  <c r="AS68" i="71"/>
  <c r="AR68" i="71"/>
  <c r="AQ68" i="71"/>
  <c r="AT67" i="71"/>
  <c r="AS67" i="71"/>
  <c r="AR67" i="71"/>
  <c r="AQ67" i="71"/>
  <c r="AT66" i="71"/>
  <c r="AS66" i="71"/>
  <c r="AR66" i="71"/>
  <c r="AQ66" i="71"/>
  <c r="AT65" i="71"/>
  <c r="AS65" i="71"/>
  <c r="AR65" i="71"/>
  <c r="AQ65" i="71"/>
  <c r="AT64" i="71"/>
  <c r="AS64" i="71"/>
  <c r="AR64" i="71"/>
  <c r="AQ64" i="71"/>
  <c r="AT63" i="71"/>
  <c r="AS63" i="71"/>
  <c r="AR63" i="71"/>
  <c r="AQ63" i="71"/>
  <c r="AT62" i="71"/>
  <c r="AS62" i="71"/>
  <c r="AR62" i="71"/>
  <c r="AQ62" i="71"/>
  <c r="AT61" i="71"/>
  <c r="AS61" i="71"/>
  <c r="AR61" i="71"/>
  <c r="AQ61" i="71"/>
  <c r="AT60" i="71"/>
  <c r="AS60" i="71"/>
  <c r="AR60" i="71"/>
  <c r="AQ60" i="71"/>
  <c r="AT59" i="71"/>
  <c r="AS59" i="71"/>
  <c r="AR59" i="71"/>
  <c r="AQ59" i="71"/>
  <c r="AT58" i="71"/>
  <c r="AS58" i="71"/>
  <c r="AR58" i="71"/>
  <c r="AQ58" i="71"/>
  <c r="AT57" i="71"/>
  <c r="AS57" i="71"/>
  <c r="AR57" i="71"/>
  <c r="AQ57" i="71"/>
  <c r="AT56" i="71"/>
  <c r="AS56" i="71"/>
  <c r="AR56" i="71"/>
  <c r="AQ56" i="71"/>
  <c r="AT55" i="71"/>
  <c r="AS55" i="71"/>
  <c r="AR55" i="71"/>
  <c r="AQ55" i="71"/>
  <c r="AT54" i="71"/>
  <c r="AS54" i="71"/>
  <c r="AR54" i="71"/>
  <c r="AQ54" i="71"/>
  <c r="AT53" i="71"/>
  <c r="AS53" i="71"/>
  <c r="AR53" i="71"/>
  <c r="AQ53" i="71"/>
  <c r="AT52" i="71"/>
  <c r="AS52" i="71"/>
  <c r="AR52" i="71"/>
  <c r="AQ52" i="71"/>
  <c r="AT51" i="71"/>
  <c r="AS51" i="71"/>
  <c r="AR51" i="71"/>
  <c r="AQ51" i="71"/>
  <c r="AT50" i="71"/>
  <c r="AS50" i="71"/>
  <c r="AR50" i="71"/>
  <c r="AQ50" i="71"/>
  <c r="AT49" i="71"/>
  <c r="AS49" i="71"/>
  <c r="AR49" i="71"/>
  <c r="AQ49" i="71"/>
  <c r="AT48" i="71"/>
  <c r="AS48" i="71"/>
  <c r="AR48" i="71"/>
  <c r="AQ48" i="71"/>
  <c r="AT47" i="71"/>
  <c r="AS47" i="71"/>
  <c r="AR47" i="71"/>
  <c r="AQ47" i="71"/>
  <c r="AT46" i="71"/>
  <c r="AS46" i="71"/>
  <c r="AR46" i="71"/>
  <c r="AQ46" i="71"/>
  <c r="AT45" i="71"/>
  <c r="AS45" i="71"/>
  <c r="AR45" i="71"/>
  <c r="AQ45" i="71"/>
  <c r="AT44" i="71"/>
  <c r="AS44" i="71"/>
  <c r="AR44" i="71"/>
  <c r="AQ44" i="71"/>
  <c r="AT43" i="71"/>
  <c r="AS43" i="71"/>
  <c r="AR43" i="71"/>
  <c r="AQ43" i="71"/>
  <c r="AT42" i="71"/>
  <c r="AS42" i="71"/>
  <c r="AR42" i="71"/>
  <c r="AQ42" i="71"/>
  <c r="AT41" i="71"/>
  <c r="AS41" i="71"/>
  <c r="AR41" i="71"/>
  <c r="AQ41" i="71"/>
  <c r="AT40" i="71"/>
  <c r="AS40" i="71"/>
  <c r="AR40" i="71"/>
  <c r="AQ40" i="71"/>
  <c r="AT39" i="71"/>
  <c r="AS39" i="71"/>
  <c r="AR39" i="71"/>
  <c r="AQ39" i="71"/>
  <c r="AT38" i="71"/>
  <c r="AS38" i="71"/>
  <c r="AR38" i="71"/>
  <c r="AQ38" i="71"/>
  <c r="AT37" i="71"/>
  <c r="AS37" i="71"/>
  <c r="AR37" i="71"/>
  <c r="AQ37" i="71"/>
  <c r="AT36" i="71"/>
  <c r="AS36" i="71"/>
  <c r="AR36" i="71"/>
  <c r="AQ36" i="71"/>
  <c r="AT35" i="71"/>
  <c r="AS35" i="71"/>
  <c r="AR35" i="71"/>
  <c r="AQ35" i="71"/>
  <c r="AT34" i="71"/>
  <c r="AS34" i="71"/>
  <c r="AR34" i="71"/>
  <c r="AQ34" i="71"/>
  <c r="AT33" i="71"/>
  <c r="AS33" i="71"/>
  <c r="AR33" i="71"/>
  <c r="AQ33" i="71"/>
  <c r="AT32" i="71"/>
  <c r="AS32" i="71"/>
  <c r="AR32" i="71"/>
  <c r="AQ32" i="71"/>
  <c r="AT31" i="71"/>
  <c r="AS31" i="71"/>
  <c r="AR31" i="71"/>
  <c r="AQ31" i="71"/>
  <c r="AT30" i="71"/>
  <c r="AS30" i="71"/>
  <c r="AR30" i="71"/>
  <c r="AQ30" i="71"/>
  <c r="AT29" i="71"/>
  <c r="AS29" i="71"/>
  <c r="AR29" i="71"/>
  <c r="AQ29" i="71"/>
  <c r="AT28" i="71"/>
  <c r="AS28" i="71"/>
  <c r="AR28" i="71"/>
  <c r="AQ28" i="71"/>
  <c r="AT27" i="71"/>
  <c r="AS27" i="71"/>
  <c r="AR27" i="71"/>
  <c r="AQ27" i="71"/>
  <c r="AT26" i="71"/>
  <c r="AS26" i="71"/>
  <c r="AR26" i="71"/>
  <c r="AQ26" i="71"/>
  <c r="AT25" i="71"/>
  <c r="AS25" i="71"/>
  <c r="AR25" i="71"/>
  <c r="AQ25" i="71"/>
  <c r="AT24" i="71"/>
  <c r="AS24" i="71"/>
  <c r="AR24" i="71"/>
  <c r="AQ24" i="71"/>
  <c r="AT23" i="71"/>
  <c r="AS23" i="71"/>
  <c r="AR23" i="71"/>
  <c r="AQ23" i="71"/>
  <c r="AT22" i="71"/>
  <c r="AS22" i="71"/>
  <c r="AR22" i="71"/>
  <c r="AQ22" i="71"/>
  <c r="AT21" i="71"/>
  <c r="AS21" i="71"/>
  <c r="AR21" i="71"/>
  <c r="AQ21" i="71"/>
  <c r="AT20" i="71"/>
  <c r="AS20" i="71"/>
  <c r="AR20" i="71"/>
  <c r="AQ20" i="71"/>
  <c r="AT19" i="71"/>
  <c r="AS19" i="71"/>
  <c r="AR19" i="71"/>
  <c r="AQ19" i="71"/>
  <c r="AT18" i="71"/>
  <c r="AS18" i="71"/>
  <c r="AR18" i="71"/>
  <c r="AQ18" i="71"/>
  <c r="AT17" i="71"/>
  <c r="AS17" i="71"/>
  <c r="AR17" i="71"/>
  <c r="AQ17" i="71"/>
  <c r="AT16" i="71"/>
  <c r="AS16" i="71"/>
  <c r="AR16" i="71"/>
  <c r="AQ16" i="71"/>
  <c r="AT15" i="71"/>
  <c r="AS15" i="71"/>
  <c r="AR15" i="71"/>
  <c r="AQ15" i="71"/>
  <c r="AT14" i="71"/>
  <c r="AS14" i="71"/>
  <c r="AR14" i="71"/>
  <c r="AQ14" i="71"/>
  <c r="AT13" i="71"/>
  <c r="AS13" i="71"/>
  <c r="AR13" i="71"/>
  <c r="AQ13" i="71"/>
  <c r="AT12" i="71"/>
  <c r="AS12" i="71"/>
  <c r="AR12" i="71"/>
  <c r="AQ12" i="71"/>
  <c r="AT11" i="71"/>
  <c r="AS11" i="71"/>
  <c r="AR11" i="71"/>
  <c r="AQ11" i="71"/>
  <c r="AT10" i="71"/>
  <c r="AS10" i="71"/>
  <c r="AR10" i="71"/>
  <c r="AQ10" i="71"/>
  <c r="AT9" i="71"/>
  <c r="AS9" i="71"/>
  <c r="AR9" i="71"/>
  <c r="AQ9" i="71"/>
  <c r="AT8" i="71"/>
  <c r="AS8" i="71"/>
  <c r="AR8" i="71"/>
  <c r="AT224" i="69"/>
  <c r="AS224" i="69"/>
  <c r="AR224" i="69"/>
  <c r="AQ224" i="69"/>
  <c r="AT223" i="69"/>
  <c r="AS223" i="69"/>
  <c r="AR223" i="69"/>
  <c r="AQ223" i="69"/>
  <c r="AT222" i="69"/>
  <c r="AS222" i="69"/>
  <c r="AR222" i="69"/>
  <c r="AQ222" i="69"/>
  <c r="AT221" i="69"/>
  <c r="AS221" i="69"/>
  <c r="AR221" i="69"/>
  <c r="AQ221" i="69"/>
  <c r="AT220" i="69"/>
  <c r="AS220" i="69"/>
  <c r="AR220" i="69"/>
  <c r="AQ220" i="69"/>
  <c r="AT219" i="69"/>
  <c r="AS219" i="69"/>
  <c r="AR219" i="69"/>
  <c r="AQ219" i="69"/>
  <c r="AT218" i="69"/>
  <c r="AS218" i="69"/>
  <c r="AR218" i="69"/>
  <c r="AQ218" i="69"/>
  <c r="AT217" i="69"/>
  <c r="AS217" i="69"/>
  <c r="AR217" i="69"/>
  <c r="AQ217" i="69"/>
  <c r="AT216" i="69"/>
  <c r="AS216" i="69"/>
  <c r="AR216" i="69"/>
  <c r="AQ216" i="69"/>
  <c r="AT215" i="69"/>
  <c r="AS215" i="69"/>
  <c r="AR215" i="69"/>
  <c r="AQ215" i="69"/>
  <c r="AT214" i="69"/>
  <c r="AS214" i="69"/>
  <c r="AR214" i="69"/>
  <c r="AQ214" i="69"/>
  <c r="AT213" i="69"/>
  <c r="AS213" i="69"/>
  <c r="AR213" i="69"/>
  <c r="AQ213" i="69"/>
  <c r="AT212" i="69"/>
  <c r="AS212" i="69"/>
  <c r="AR212" i="69"/>
  <c r="AQ212" i="69"/>
  <c r="AT211" i="69"/>
  <c r="AS211" i="69"/>
  <c r="AR211" i="69"/>
  <c r="AQ211" i="69"/>
  <c r="AT210" i="69"/>
  <c r="AS210" i="69"/>
  <c r="AR210" i="69"/>
  <c r="AQ210" i="69"/>
  <c r="AT209" i="69"/>
  <c r="AS209" i="69"/>
  <c r="AR209" i="69"/>
  <c r="AQ209" i="69"/>
  <c r="AT208" i="69"/>
  <c r="AS208" i="69"/>
  <c r="AR208" i="69"/>
  <c r="AQ208" i="69"/>
  <c r="AT207" i="69"/>
  <c r="AS207" i="69"/>
  <c r="AR207" i="69"/>
  <c r="AQ207" i="69"/>
  <c r="AT206" i="69"/>
  <c r="AS206" i="69"/>
  <c r="AR206" i="69"/>
  <c r="AQ206" i="69"/>
  <c r="AT205" i="69"/>
  <c r="AS205" i="69"/>
  <c r="AR205" i="69"/>
  <c r="AQ205" i="69"/>
  <c r="AT204" i="69"/>
  <c r="AS204" i="69"/>
  <c r="AR204" i="69"/>
  <c r="AQ204" i="69"/>
  <c r="AT203" i="69"/>
  <c r="AS203" i="69"/>
  <c r="AR203" i="69"/>
  <c r="AQ203" i="69"/>
  <c r="AT202" i="69"/>
  <c r="AS202" i="69"/>
  <c r="AR202" i="69"/>
  <c r="AQ202" i="69"/>
  <c r="AT201" i="69"/>
  <c r="AS201" i="69"/>
  <c r="AR201" i="69"/>
  <c r="AQ201" i="69"/>
  <c r="AT200" i="69"/>
  <c r="AS200" i="69"/>
  <c r="AR200" i="69"/>
  <c r="AQ200" i="69"/>
  <c r="AT199" i="69"/>
  <c r="AS199" i="69"/>
  <c r="AR199" i="69"/>
  <c r="AQ199" i="69"/>
  <c r="AT198" i="69"/>
  <c r="AS198" i="69"/>
  <c r="AR198" i="69"/>
  <c r="AQ198" i="69"/>
  <c r="AT197" i="69"/>
  <c r="AS197" i="69"/>
  <c r="AR197" i="69"/>
  <c r="AQ197" i="69"/>
  <c r="AT196" i="69"/>
  <c r="AS196" i="69"/>
  <c r="AR196" i="69"/>
  <c r="AQ196" i="69"/>
  <c r="AT195" i="69"/>
  <c r="AS195" i="69"/>
  <c r="AR195" i="69"/>
  <c r="AQ195" i="69"/>
  <c r="AT194" i="69"/>
  <c r="AS194" i="69"/>
  <c r="AR194" i="69"/>
  <c r="AQ194" i="69"/>
  <c r="AT193" i="69"/>
  <c r="AS193" i="69"/>
  <c r="AR193" i="69"/>
  <c r="AQ193" i="69"/>
  <c r="AT192" i="69"/>
  <c r="AS192" i="69"/>
  <c r="AR192" i="69"/>
  <c r="AQ192" i="69"/>
  <c r="AT191" i="69"/>
  <c r="AS191" i="69"/>
  <c r="AR191" i="69"/>
  <c r="AQ191" i="69"/>
  <c r="AT190" i="69"/>
  <c r="AS190" i="69"/>
  <c r="AR190" i="69"/>
  <c r="AQ190" i="69"/>
  <c r="AT189" i="69"/>
  <c r="AS189" i="69"/>
  <c r="AR189" i="69"/>
  <c r="AQ189" i="69"/>
  <c r="AT188" i="69"/>
  <c r="AS188" i="69"/>
  <c r="AR188" i="69"/>
  <c r="AQ188" i="69"/>
  <c r="AT187" i="69"/>
  <c r="AS187" i="69"/>
  <c r="AR187" i="69"/>
  <c r="AQ187" i="69"/>
  <c r="AT186" i="69"/>
  <c r="AS186" i="69"/>
  <c r="AR186" i="69"/>
  <c r="AQ186" i="69"/>
  <c r="AT185" i="69"/>
  <c r="AS185" i="69"/>
  <c r="AR185" i="69"/>
  <c r="AQ185" i="69"/>
  <c r="AT184" i="69"/>
  <c r="AS184" i="69"/>
  <c r="AR184" i="69"/>
  <c r="AQ184" i="69"/>
  <c r="AT183" i="69"/>
  <c r="AS183" i="69"/>
  <c r="AR183" i="69"/>
  <c r="AQ183" i="69"/>
  <c r="AT182" i="69"/>
  <c r="AS182" i="69"/>
  <c r="AR182" i="69"/>
  <c r="AQ182" i="69"/>
  <c r="AT181" i="69"/>
  <c r="AS181" i="69"/>
  <c r="AR181" i="69"/>
  <c r="AQ181" i="69"/>
  <c r="AT180" i="69"/>
  <c r="AS180" i="69"/>
  <c r="AR180" i="69"/>
  <c r="AQ180" i="69"/>
  <c r="AT179" i="69"/>
  <c r="AS179" i="69"/>
  <c r="AR179" i="69"/>
  <c r="AQ179" i="69"/>
  <c r="AT178" i="69"/>
  <c r="AS178" i="69"/>
  <c r="AR178" i="69"/>
  <c r="AQ178" i="69"/>
  <c r="AT177" i="69"/>
  <c r="AS177" i="69"/>
  <c r="AR177" i="69"/>
  <c r="AQ177" i="69"/>
  <c r="AT176" i="69"/>
  <c r="AS176" i="69"/>
  <c r="AR176" i="69"/>
  <c r="AQ176" i="69"/>
  <c r="AT175" i="69"/>
  <c r="AS175" i="69"/>
  <c r="AR175" i="69"/>
  <c r="AQ175" i="69"/>
  <c r="AT174" i="69"/>
  <c r="AS174" i="69"/>
  <c r="AR174" i="69"/>
  <c r="AQ174" i="69"/>
  <c r="AT173" i="69"/>
  <c r="AS173" i="69"/>
  <c r="AR173" i="69"/>
  <c r="AQ173" i="69"/>
  <c r="AT172" i="69"/>
  <c r="AS172" i="69"/>
  <c r="AR172" i="69"/>
  <c r="AQ172" i="69"/>
  <c r="AT171" i="69"/>
  <c r="AS171" i="69"/>
  <c r="AR171" i="69"/>
  <c r="AQ171" i="69"/>
  <c r="AT170" i="69"/>
  <c r="AS170" i="69"/>
  <c r="AR170" i="69"/>
  <c r="AQ170" i="69"/>
  <c r="AT169" i="69"/>
  <c r="AS169" i="69"/>
  <c r="AR169" i="69"/>
  <c r="AQ169" i="69"/>
  <c r="AT168" i="69"/>
  <c r="AS168" i="69"/>
  <c r="AR168" i="69"/>
  <c r="AQ168" i="69"/>
  <c r="AT167" i="69"/>
  <c r="AS167" i="69"/>
  <c r="AR167" i="69"/>
  <c r="AQ167" i="69"/>
  <c r="AT166" i="69"/>
  <c r="AS166" i="69"/>
  <c r="AR166" i="69"/>
  <c r="AQ166" i="69"/>
  <c r="AT165" i="69"/>
  <c r="AS165" i="69"/>
  <c r="AR165" i="69"/>
  <c r="AQ165" i="69"/>
  <c r="AT164" i="69"/>
  <c r="AS164" i="69"/>
  <c r="AR164" i="69"/>
  <c r="AQ164" i="69"/>
  <c r="AT163" i="69"/>
  <c r="AS163" i="69"/>
  <c r="AR163" i="69"/>
  <c r="AQ163" i="69"/>
  <c r="AT162" i="69"/>
  <c r="AS162" i="69"/>
  <c r="AR162" i="69"/>
  <c r="AQ162" i="69"/>
  <c r="AT161" i="69"/>
  <c r="AS161" i="69"/>
  <c r="AR161" i="69"/>
  <c r="AQ161" i="69"/>
  <c r="AT160" i="69"/>
  <c r="AS160" i="69"/>
  <c r="AR160" i="69"/>
  <c r="AQ160" i="69"/>
  <c r="AT159" i="69"/>
  <c r="AS159" i="69"/>
  <c r="AR159" i="69"/>
  <c r="AQ159" i="69"/>
  <c r="AT158" i="69"/>
  <c r="AS158" i="69"/>
  <c r="AR158" i="69"/>
  <c r="AQ158" i="69"/>
  <c r="AT157" i="69"/>
  <c r="AS157" i="69"/>
  <c r="AR157" i="69"/>
  <c r="AQ157" i="69"/>
  <c r="AT156" i="69"/>
  <c r="AS156" i="69"/>
  <c r="AR156" i="69"/>
  <c r="AQ156" i="69"/>
  <c r="AT155" i="69"/>
  <c r="AS155" i="69"/>
  <c r="AR155" i="69"/>
  <c r="AQ155" i="69"/>
  <c r="AT154" i="69"/>
  <c r="AS154" i="69"/>
  <c r="AR154" i="69"/>
  <c r="AQ154" i="69"/>
  <c r="AT153" i="69"/>
  <c r="AS153" i="69"/>
  <c r="AR153" i="69"/>
  <c r="AQ153" i="69"/>
  <c r="AT152" i="69"/>
  <c r="AS152" i="69"/>
  <c r="AR152" i="69"/>
  <c r="AQ152" i="69"/>
  <c r="AT151" i="69"/>
  <c r="AS151" i="69"/>
  <c r="AR151" i="69"/>
  <c r="AQ151" i="69"/>
  <c r="AT150" i="69"/>
  <c r="AS150" i="69"/>
  <c r="AR150" i="69"/>
  <c r="AQ150" i="69"/>
  <c r="AT149" i="69"/>
  <c r="AS149" i="69"/>
  <c r="AR149" i="69"/>
  <c r="AQ149" i="69"/>
  <c r="AT148" i="69"/>
  <c r="AS148" i="69"/>
  <c r="AR148" i="69"/>
  <c r="AQ148" i="69"/>
  <c r="AT147" i="69"/>
  <c r="AS147" i="69"/>
  <c r="AR147" i="69"/>
  <c r="AQ147" i="69"/>
  <c r="AT146" i="69"/>
  <c r="AS146" i="69"/>
  <c r="AR146" i="69"/>
  <c r="AQ146" i="69"/>
  <c r="AT145" i="69"/>
  <c r="AS145" i="69"/>
  <c r="AR145" i="69"/>
  <c r="AQ145" i="69"/>
  <c r="AT144" i="69"/>
  <c r="AS144" i="69"/>
  <c r="AR144" i="69"/>
  <c r="AQ144" i="69"/>
  <c r="AT143" i="69"/>
  <c r="AS143" i="69"/>
  <c r="AR143" i="69"/>
  <c r="AQ143" i="69"/>
  <c r="AT142" i="69"/>
  <c r="AS142" i="69"/>
  <c r="AR142" i="69"/>
  <c r="AQ142" i="69"/>
  <c r="AT141" i="69"/>
  <c r="AS141" i="69"/>
  <c r="AR141" i="69"/>
  <c r="AQ141" i="69"/>
  <c r="AT140" i="69"/>
  <c r="AS140" i="69"/>
  <c r="AR140" i="69"/>
  <c r="AQ140" i="69"/>
  <c r="AT139" i="69"/>
  <c r="AS139" i="69"/>
  <c r="AR139" i="69"/>
  <c r="AQ139" i="69"/>
  <c r="AT138" i="69"/>
  <c r="AS138" i="69"/>
  <c r="AR138" i="69"/>
  <c r="AQ138" i="69"/>
  <c r="AT137" i="69"/>
  <c r="AS137" i="69"/>
  <c r="AR137" i="69"/>
  <c r="AQ137" i="69"/>
  <c r="AT136" i="69"/>
  <c r="AS136" i="69"/>
  <c r="AR136" i="69"/>
  <c r="AQ136" i="69"/>
  <c r="AT135" i="69"/>
  <c r="AS135" i="69"/>
  <c r="AR135" i="69"/>
  <c r="AQ135" i="69"/>
  <c r="AT134" i="69"/>
  <c r="AS134" i="69"/>
  <c r="AR134" i="69"/>
  <c r="AQ134" i="69"/>
  <c r="AT133" i="69"/>
  <c r="AS133" i="69"/>
  <c r="AR133" i="69"/>
  <c r="AQ133" i="69"/>
  <c r="AT132" i="69"/>
  <c r="AS132" i="69"/>
  <c r="AR132" i="69"/>
  <c r="AQ132" i="69"/>
  <c r="AT131" i="69"/>
  <c r="AS131" i="69"/>
  <c r="AR131" i="69"/>
  <c r="AQ131" i="69"/>
  <c r="AT130" i="69"/>
  <c r="AS130" i="69"/>
  <c r="AR130" i="69"/>
  <c r="AQ130" i="69"/>
  <c r="AT129" i="69"/>
  <c r="AS129" i="69"/>
  <c r="AR129" i="69"/>
  <c r="AQ129" i="69"/>
  <c r="AT128" i="69"/>
  <c r="AS128" i="69"/>
  <c r="AR128" i="69"/>
  <c r="AQ128" i="69"/>
  <c r="AT127" i="69"/>
  <c r="AS127" i="69"/>
  <c r="AR127" i="69"/>
  <c r="AQ127" i="69"/>
  <c r="AT126" i="69"/>
  <c r="AS126" i="69"/>
  <c r="AR126" i="69"/>
  <c r="AQ126" i="69"/>
  <c r="AT125" i="69"/>
  <c r="AS125" i="69"/>
  <c r="AR125" i="69"/>
  <c r="AQ125" i="69"/>
  <c r="AT124" i="69"/>
  <c r="AS124" i="69"/>
  <c r="AR124" i="69"/>
  <c r="AQ124" i="69"/>
  <c r="AT123" i="69"/>
  <c r="AS123" i="69"/>
  <c r="AR123" i="69"/>
  <c r="AQ123" i="69"/>
  <c r="AT122" i="69"/>
  <c r="AS122" i="69"/>
  <c r="AR122" i="69"/>
  <c r="AQ122" i="69"/>
  <c r="AT121" i="69"/>
  <c r="AS121" i="69"/>
  <c r="AR121" i="69"/>
  <c r="AQ121" i="69"/>
  <c r="AT120" i="69"/>
  <c r="AS120" i="69"/>
  <c r="AR120" i="69"/>
  <c r="AQ120" i="69"/>
  <c r="AT119" i="69"/>
  <c r="AS119" i="69"/>
  <c r="AR119" i="69"/>
  <c r="AQ119" i="69"/>
  <c r="AT118" i="69"/>
  <c r="AS118" i="69"/>
  <c r="AR118" i="69"/>
  <c r="AQ118" i="69"/>
  <c r="AT117" i="69"/>
  <c r="AS117" i="69"/>
  <c r="AR117" i="69"/>
  <c r="AQ117" i="69"/>
  <c r="AT116" i="69"/>
  <c r="AS116" i="69"/>
  <c r="AR116" i="69"/>
  <c r="AQ116" i="69"/>
  <c r="AT115" i="69"/>
  <c r="AS115" i="69"/>
  <c r="AR115" i="69"/>
  <c r="AQ115" i="69"/>
  <c r="AT114" i="69"/>
  <c r="AS114" i="69"/>
  <c r="AR114" i="69"/>
  <c r="AQ114" i="69"/>
  <c r="AT113" i="69"/>
  <c r="AS113" i="69"/>
  <c r="AR113" i="69"/>
  <c r="AQ113" i="69"/>
  <c r="AT112" i="69"/>
  <c r="AS112" i="69"/>
  <c r="AR112" i="69"/>
  <c r="AQ112" i="69"/>
  <c r="AT111" i="69"/>
  <c r="AS111" i="69"/>
  <c r="AR111" i="69"/>
  <c r="AQ111" i="69"/>
  <c r="AT110" i="69"/>
  <c r="AS110" i="69"/>
  <c r="AR110" i="69"/>
  <c r="AQ110" i="69"/>
  <c r="AT109" i="69"/>
  <c r="AS109" i="69"/>
  <c r="AR109" i="69"/>
  <c r="AQ109" i="69"/>
  <c r="AT108" i="69"/>
  <c r="AS108" i="69"/>
  <c r="AR108" i="69"/>
  <c r="AQ108" i="69"/>
  <c r="AT107" i="69"/>
  <c r="AS107" i="69"/>
  <c r="AR107" i="69"/>
  <c r="AQ107" i="69"/>
  <c r="AT106" i="69"/>
  <c r="AS106" i="69"/>
  <c r="AR106" i="69"/>
  <c r="AQ106" i="69"/>
  <c r="AT105" i="69"/>
  <c r="AS105" i="69"/>
  <c r="AR105" i="69"/>
  <c r="AQ105" i="69"/>
  <c r="AT104" i="69"/>
  <c r="AS104" i="69"/>
  <c r="AR104" i="69"/>
  <c r="AQ104" i="69"/>
  <c r="AT103" i="69"/>
  <c r="AS103" i="69"/>
  <c r="AR103" i="69"/>
  <c r="AQ103" i="69"/>
  <c r="AT102" i="69"/>
  <c r="AS102" i="69"/>
  <c r="AR102" i="69"/>
  <c r="AQ102" i="69"/>
  <c r="AT101" i="69"/>
  <c r="AS101" i="69"/>
  <c r="AR101" i="69"/>
  <c r="AQ101" i="69"/>
  <c r="AT100" i="69"/>
  <c r="AS100" i="69"/>
  <c r="AR100" i="69"/>
  <c r="AQ100" i="69"/>
  <c r="AT99" i="69"/>
  <c r="AS99" i="69"/>
  <c r="AR99" i="69"/>
  <c r="AQ99" i="69"/>
  <c r="AT98" i="69"/>
  <c r="AS98" i="69"/>
  <c r="AR98" i="69"/>
  <c r="AQ98" i="69"/>
  <c r="AT97" i="69"/>
  <c r="AS97" i="69"/>
  <c r="AR97" i="69"/>
  <c r="AQ97" i="69"/>
  <c r="AT96" i="69"/>
  <c r="AS96" i="69"/>
  <c r="AR96" i="69"/>
  <c r="AQ96" i="69"/>
  <c r="AT95" i="69"/>
  <c r="AS95" i="69"/>
  <c r="AR95" i="69"/>
  <c r="AQ95" i="69"/>
  <c r="AT94" i="69"/>
  <c r="AS94" i="69"/>
  <c r="AR94" i="69"/>
  <c r="AQ94" i="69"/>
  <c r="AT93" i="69"/>
  <c r="AS93" i="69"/>
  <c r="AR93" i="69"/>
  <c r="AQ93" i="69"/>
  <c r="AT92" i="69"/>
  <c r="AS92" i="69"/>
  <c r="AR92" i="69"/>
  <c r="AQ92" i="69"/>
  <c r="AT91" i="69"/>
  <c r="AS91" i="69"/>
  <c r="AR91" i="69"/>
  <c r="AQ91" i="69"/>
  <c r="AT90" i="69"/>
  <c r="AS90" i="69"/>
  <c r="AR90" i="69"/>
  <c r="AQ90" i="69"/>
  <c r="AT89" i="69"/>
  <c r="AS89" i="69"/>
  <c r="AR89" i="69"/>
  <c r="AQ89" i="69"/>
  <c r="AT88" i="69"/>
  <c r="AS88" i="69"/>
  <c r="AR88" i="69"/>
  <c r="AQ88" i="69"/>
  <c r="AT87" i="69"/>
  <c r="AS87" i="69"/>
  <c r="AR87" i="69"/>
  <c r="AQ87" i="69"/>
  <c r="AT86" i="69"/>
  <c r="AS86" i="69"/>
  <c r="AR86" i="69"/>
  <c r="AQ86" i="69"/>
  <c r="AT85" i="69"/>
  <c r="AS85" i="69"/>
  <c r="AR85" i="69"/>
  <c r="AQ85" i="69"/>
  <c r="AT84" i="69"/>
  <c r="AS84" i="69"/>
  <c r="AR84" i="69"/>
  <c r="AQ84" i="69"/>
  <c r="AT83" i="69"/>
  <c r="AS83" i="69"/>
  <c r="AR83" i="69"/>
  <c r="AQ83" i="69"/>
  <c r="AT82" i="69"/>
  <c r="AS82" i="69"/>
  <c r="AR82" i="69"/>
  <c r="AQ82" i="69"/>
  <c r="AT81" i="69"/>
  <c r="AS81" i="69"/>
  <c r="AR81" i="69"/>
  <c r="AQ81" i="69"/>
  <c r="AT80" i="69"/>
  <c r="AS80" i="69"/>
  <c r="AR80" i="69"/>
  <c r="AQ80" i="69"/>
  <c r="AT79" i="69"/>
  <c r="AS79" i="69"/>
  <c r="AR79" i="69"/>
  <c r="AQ79" i="69"/>
  <c r="AT78" i="69"/>
  <c r="AS78" i="69"/>
  <c r="AR78" i="69"/>
  <c r="AQ78" i="69"/>
  <c r="AT77" i="69"/>
  <c r="AS77" i="69"/>
  <c r="AR77" i="69"/>
  <c r="AQ77" i="69"/>
  <c r="AT76" i="69"/>
  <c r="AS76" i="69"/>
  <c r="AR76" i="69"/>
  <c r="AQ76" i="69"/>
  <c r="AT75" i="69"/>
  <c r="AS75" i="69"/>
  <c r="AR75" i="69"/>
  <c r="AQ75" i="69"/>
  <c r="AT74" i="69"/>
  <c r="AS74" i="69"/>
  <c r="AR74" i="69"/>
  <c r="AQ74" i="69"/>
  <c r="AT73" i="69"/>
  <c r="AS73" i="69"/>
  <c r="AR73" i="69"/>
  <c r="AQ73" i="69"/>
  <c r="AT72" i="69"/>
  <c r="AS72" i="69"/>
  <c r="AR72" i="69"/>
  <c r="AQ72" i="69"/>
  <c r="AT71" i="69"/>
  <c r="AS71" i="69"/>
  <c r="AR71" i="69"/>
  <c r="AQ71" i="69"/>
  <c r="AT70" i="69"/>
  <c r="AS70" i="69"/>
  <c r="AR70" i="69"/>
  <c r="AQ70" i="69"/>
  <c r="AT69" i="69"/>
  <c r="AS69" i="69"/>
  <c r="AR69" i="69"/>
  <c r="AQ69" i="69"/>
  <c r="AT68" i="69"/>
  <c r="AS68" i="69"/>
  <c r="AR68" i="69"/>
  <c r="AQ68" i="69"/>
  <c r="AT67" i="69"/>
  <c r="AS67" i="69"/>
  <c r="AR67" i="69"/>
  <c r="AQ67" i="69"/>
  <c r="AT66" i="69"/>
  <c r="AS66" i="69"/>
  <c r="AR66" i="69"/>
  <c r="AQ66" i="69"/>
  <c r="AT65" i="69"/>
  <c r="AS65" i="69"/>
  <c r="AR65" i="69"/>
  <c r="AQ65" i="69"/>
  <c r="AT64" i="69"/>
  <c r="AS64" i="69"/>
  <c r="AR64" i="69"/>
  <c r="AQ64" i="69"/>
  <c r="AT63" i="69"/>
  <c r="AS63" i="69"/>
  <c r="AR63" i="69"/>
  <c r="AQ63" i="69"/>
  <c r="AT62" i="69"/>
  <c r="AS62" i="69"/>
  <c r="AR62" i="69"/>
  <c r="AQ62" i="69"/>
  <c r="AT61" i="69"/>
  <c r="AS61" i="69"/>
  <c r="AR61" i="69"/>
  <c r="AQ61" i="69"/>
  <c r="AT60" i="69"/>
  <c r="AS60" i="69"/>
  <c r="AR60" i="69"/>
  <c r="AQ60" i="69"/>
  <c r="AT59" i="69"/>
  <c r="AS59" i="69"/>
  <c r="AR59" i="69"/>
  <c r="AQ59" i="69"/>
  <c r="AT58" i="69"/>
  <c r="AS58" i="69"/>
  <c r="AR58" i="69"/>
  <c r="AQ58" i="69"/>
  <c r="AT57" i="69"/>
  <c r="AS57" i="69"/>
  <c r="AR57" i="69"/>
  <c r="AQ57" i="69"/>
  <c r="AT56" i="69"/>
  <c r="AS56" i="69"/>
  <c r="AR56" i="69"/>
  <c r="AQ56" i="69"/>
  <c r="AT55" i="69"/>
  <c r="AS55" i="69"/>
  <c r="AR55" i="69"/>
  <c r="AQ55" i="69"/>
  <c r="AT54" i="69"/>
  <c r="AS54" i="69"/>
  <c r="AR54" i="69"/>
  <c r="AQ54" i="69"/>
  <c r="AT53" i="69"/>
  <c r="AS53" i="69"/>
  <c r="AR53" i="69"/>
  <c r="AQ53" i="69"/>
  <c r="AT52" i="69"/>
  <c r="AS52" i="69"/>
  <c r="AR52" i="69"/>
  <c r="AQ52" i="69"/>
  <c r="AT51" i="69"/>
  <c r="AS51" i="69"/>
  <c r="AR51" i="69"/>
  <c r="AQ51" i="69"/>
  <c r="AT50" i="69"/>
  <c r="AS50" i="69"/>
  <c r="AR50" i="69"/>
  <c r="AQ50" i="69"/>
  <c r="AT49" i="69"/>
  <c r="AS49" i="69"/>
  <c r="AR49" i="69"/>
  <c r="AQ49" i="69"/>
  <c r="AT48" i="69"/>
  <c r="AS48" i="69"/>
  <c r="AR48" i="69"/>
  <c r="AQ48" i="69"/>
  <c r="AT47" i="69"/>
  <c r="AS47" i="69"/>
  <c r="AR47" i="69"/>
  <c r="AQ47" i="69"/>
  <c r="AT46" i="69"/>
  <c r="AS46" i="69"/>
  <c r="AR46" i="69"/>
  <c r="AQ46" i="69"/>
  <c r="AT45" i="69"/>
  <c r="AS45" i="69"/>
  <c r="AR45" i="69"/>
  <c r="AQ45" i="69"/>
  <c r="AT44" i="69"/>
  <c r="AS44" i="69"/>
  <c r="AR44" i="69"/>
  <c r="AQ44" i="69"/>
  <c r="AT43" i="69"/>
  <c r="AS43" i="69"/>
  <c r="AR43" i="69"/>
  <c r="AQ43" i="69"/>
  <c r="AT42" i="69"/>
  <c r="AS42" i="69"/>
  <c r="AR42" i="69"/>
  <c r="AQ42" i="69"/>
  <c r="AT41" i="69"/>
  <c r="AS41" i="69"/>
  <c r="AR41" i="69"/>
  <c r="AQ41" i="69"/>
  <c r="AT40" i="69"/>
  <c r="AS40" i="69"/>
  <c r="AR40" i="69"/>
  <c r="AQ40" i="69"/>
  <c r="AT39" i="69"/>
  <c r="AS39" i="69"/>
  <c r="AR39" i="69"/>
  <c r="AQ39" i="69"/>
  <c r="AT38" i="69"/>
  <c r="AS38" i="69"/>
  <c r="AR38" i="69"/>
  <c r="AQ38" i="69"/>
  <c r="AT37" i="69"/>
  <c r="AS37" i="69"/>
  <c r="AR37" i="69"/>
  <c r="AQ37" i="69"/>
  <c r="AT36" i="69"/>
  <c r="AS36" i="69"/>
  <c r="AR36" i="69"/>
  <c r="AQ36" i="69"/>
  <c r="AT35" i="69"/>
  <c r="AS35" i="69"/>
  <c r="AR35" i="69"/>
  <c r="AQ35" i="69"/>
  <c r="AT34" i="69"/>
  <c r="AS34" i="69"/>
  <c r="AR34" i="69"/>
  <c r="AQ34" i="69"/>
  <c r="AT33" i="69"/>
  <c r="AS33" i="69"/>
  <c r="AR33" i="69"/>
  <c r="AQ33" i="69"/>
  <c r="AT32" i="69"/>
  <c r="AS32" i="69"/>
  <c r="AR32" i="69"/>
  <c r="AQ32" i="69"/>
  <c r="AT31" i="69"/>
  <c r="AS31" i="69"/>
  <c r="AR31" i="69"/>
  <c r="AQ31" i="69"/>
  <c r="AT30" i="69"/>
  <c r="AS30" i="69"/>
  <c r="AR30" i="69"/>
  <c r="AQ30" i="69"/>
  <c r="AT29" i="69"/>
  <c r="AS29" i="69"/>
  <c r="AR29" i="69"/>
  <c r="AQ29" i="69"/>
  <c r="AT28" i="69"/>
  <c r="AS28" i="69"/>
  <c r="AR28" i="69"/>
  <c r="AQ28" i="69"/>
  <c r="AT27" i="69"/>
  <c r="AS27" i="69"/>
  <c r="AR27" i="69"/>
  <c r="AQ27" i="69"/>
  <c r="AT26" i="69"/>
  <c r="AS26" i="69"/>
  <c r="AR26" i="69"/>
  <c r="AQ26" i="69"/>
  <c r="AT25" i="69"/>
  <c r="AS25" i="69"/>
  <c r="AR25" i="69"/>
  <c r="AQ25" i="69"/>
  <c r="AT24" i="69"/>
  <c r="AS24" i="69"/>
  <c r="AR24" i="69"/>
  <c r="AQ24" i="69"/>
  <c r="AT23" i="69"/>
  <c r="AS23" i="69"/>
  <c r="AR23" i="69"/>
  <c r="AQ23" i="69"/>
  <c r="AT22" i="69"/>
  <c r="AS22" i="69"/>
  <c r="AR22" i="69"/>
  <c r="AQ22" i="69"/>
  <c r="AT21" i="69"/>
  <c r="AS21" i="69"/>
  <c r="AR21" i="69"/>
  <c r="AQ21" i="69"/>
  <c r="AT20" i="69"/>
  <c r="AS20" i="69"/>
  <c r="AR20" i="69"/>
  <c r="AQ20" i="69"/>
  <c r="AT19" i="69"/>
  <c r="AS19" i="69"/>
  <c r="AR19" i="69"/>
  <c r="AQ19" i="69"/>
  <c r="AT18" i="69"/>
  <c r="AS18" i="69"/>
  <c r="AR18" i="69"/>
  <c r="AQ18" i="69"/>
  <c r="AT17" i="69"/>
  <c r="AS17" i="69"/>
  <c r="AR17" i="69"/>
  <c r="AQ17" i="69"/>
  <c r="AT16" i="69"/>
  <c r="AS16" i="69"/>
  <c r="AR16" i="69"/>
  <c r="AQ16" i="69"/>
  <c r="AT15" i="69"/>
  <c r="AS15" i="69"/>
  <c r="AR15" i="69"/>
  <c r="AQ15" i="69"/>
  <c r="AT14" i="69"/>
  <c r="AS14" i="69"/>
  <c r="AR14" i="69"/>
  <c r="AQ14" i="69"/>
  <c r="AT13" i="69"/>
  <c r="AS13" i="69"/>
  <c r="AR13" i="69"/>
  <c r="AQ13" i="69"/>
  <c r="AT12" i="69"/>
  <c r="AS12" i="69"/>
  <c r="AR12" i="69"/>
  <c r="AQ12" i="69"/>
  <c r="AT11" i="69"/>
  <c r="AS11" i="69"/>
  <c r="AR11" i="69"/>
  <c r="AQ11" i="69"/>
  <c r="AT10" i="69"/>
  <c r="AS10" i="69"/>
  <c r="AR10" i="69"/>
  <c r="AQ10" i="69"/>
  <c r="AT9" i="69"/>
  <c r="AS9" i="69"/>
  <c r="AR9" i="69"/>
  <c r="AQ9" i="69"/>
  <c r="AT8" i="69"/>
  <c r="AS8" i="69"/>
  <c r="AR8" i="69"/>
  <c r="AT224" i="57"/>
  <c r="AS224" i="57"/>
  <c r="AR224" i="57"/>
  <c r="AQ224" i="57"/>
  <c r="AT223" i="57"/>
  <c r="AS223" i="57"/>
  <c r="AR223" i="57"/>
  <c r="AQ223" i="57"/>
  <c r="AT222" i="57"/>
  <c r="AS222" i="57"/>
  <c r="AR222" i="57"/>
  <c r="AQ222" i="57"/>
  <c r="AT221" i="57"/>
  <c r="AS221" i="57"/>
  <c r="AR221" i="57"/>
  <c r="AQ221" i="57"/>
  <c r="AT220" i="57"/>
  <c r="AS220" i="57"/>
  <c r="AR220" i="57"/>
  <c r="AQ220" i="57"/>
  <c r="AT219" i="57"/>
  <c r="AS219" i="57"/>
  <c r="AR219" i="57"/>
  <c r="AQ219" i="57"/>
  <c r="AT218" i="57"/>
  <c r="AS218" i="57"/>
  <c r="AR218" i="57"/>
  <c r="AQ218" i="57"/>
  <c r="AT217" i="57"/>
  <c r="AS217" i="57"/>
  <c r="AR217" i="57"/>
  <c r="AQ217" i="57"/>
  <c r="AT216" i="57"/>
  <c r="AS216" i="57"/>
  <c r="AR216" i="57"/>
  <c r="AQ216" i="57"/>
  <c r="AT215" i="57"/>
  <c r="AS215" i="57"/>
  <c r="AR215" i="57"/>
  <c r="AQ215" i="57"/>
  <c r="AT214" i="57"/>
  <c r="AS214" i="57"/>
  <c r="AR214" i="57"/>
  <c r="AQ214" i="57"/>
  <c r="AT213" i="57"/>
  <c r="AS213" i="57"/>
  <c r="AR213" i="57"/>
  <c r="AQ213" i="57"/>
  <c r="AT212" i="57"/>
  <c r="AS212" i="57"/>
  <c r="AR212" i="57"/>
  <c r="AQ212" i="57"/>
  <c r="AT211" i="57"/>
  <c r="AS211" i="57"/>
  <c r="AR211" i="57"/>
  <c r="AQ211" i="57"/>
  <c r="AT210" i="57"/>
  <c r="AS210" i="57"/>
  <c r="AR210" i="57"/>
  <c r="AQ210" i="57"/>
  <c r="AT209" i="57"/>
  <c r="AS209" i="57"/>
  <c r="AR209" i="57"/>
  <c r="AQ209" i="57"/>
  <c r="AT208" i="57"/>
  <c r="AS208" i="57"/>
  <c r="AR208" i="57"/>
  <c r="AQ208" i="57"/>
  <c r="AT207" i="57"/>
  <c r="AS207" i="57"/>
  <c r="AR207" i="57"/>
  <c r="AQ207" i="57"/>
  <c r="AT206" i="57"/>
  <c r="AS206" i="57"/>
  <c r="AR206" i="57"/>
  <c r="AQ206" i="57"/>
  <c r="AT205" i="57"/>
  <c r="AS205" i="57"/>
  <c r="AR205" i="57"/>
  <c r="AQ205" i="57"/>
  <c r="AT204" i="57"/>
  <c r="AS204" i="57"/>
  <c r="AR204" i="57"/>
  <c r="AQ204" i="57"/>
  <c r="AT203" i="57"/>
  <c r="AS203" i="57"/>
  <c r="AR203" i="57"/>
  <c r="AQ203" i="57"/>
  <c r="AT202" i="57"/>
  <c r="AS202" i="57"/>
  <c r="AR202" i="57"/>
  <c r="AQ202" i="57"/>
  <c r="AT201" i="57"/>
  <c r="AS201" i="57"/>
  <c r="AR201" i="57"/>
  <c r="AQ201" i="57"/>
  <c r="AT200" i="57"/>
  <c r="AS200" i="57"/>
  <c r="AR200" i="57"/>
  <c r="AQ200" i="57"/>
  <c r="AT199" i="57"/>
  <c r="AS199" i="57"/>
  <c r="AR199" i="57"/>
  <c r="AQ199" i="57"/>
  <c r="AT198" i="57"/>
  <c r="AS198" i="57"/>
  <c r="AR198" i="57"/>
  <c r="AQ198" i="57"/>
  <c r="AT197" i="57"/>
  <c r="AS197" i="57"/>
  <c r="AR197" i="57"/>
  <c r="AQ197" i="57"/>
  <c r="AT196" i="57"/>
  <c r="AS196" i="57"/>
  <c r="AR196" i="57"/>
  <c r="AQ196" i="57"/>
  <c r="AT195" i="57"/>
  <c r="AS195" i="57"/>
  <c r="AR195" i="57"/>
  <c r="AQ195" i="57"/>
  <c r="AT194" i="57"/>
  <c r="AS194" i="57"/>
  <c r="AR194" i="57"/>
  <c r="AQ194" i="57"/>
  <c r="AT193" i="57"/>
  <c r="AS193" i="57"/>
  <c r="AR193" i="57"/>
  <c r="AQ193" i="57"/>
  <c r="AT192" i="57"/>
  <c r="AS192" i="57"/>
  <c r="AR192" i="57"/>
  <c r="AQ192" i="57"/>
  <c r="AT191" i="57"/>
  <c r="AS191" i="57"/>
  <c r="AR191" i="57"/>
  <c r="AQ191" i="57"/>
  <c r="AT190" i="57"/>
  <c r="AS190" i="57"/>
  <c r="AR190" i="57"/>
  <c r="AQ190" i="57"/>
  <c r="AT189" i="57"/>
  <c r="AS189" i="57"/>
  <c r="AR189" i="57"/>
  <c r="AQ189" i="57"/>
  <c r="AT188" i="57"/>
  <c r="AS188" i="57"/>
  <c r="AR188" i="57"/>
  <c r="AQ188" i="57"/>
  <c r="AT187" i="57"/>
  <c r="AS187" i="57"/>
  <c r="AR187" i="57"/>
  <c r="AQ187" i="57"/>
  <c r="AT186" i="57"/>
  <c r="AS186" i="57"/>
  <c r="AR186" i="57"/>
  <c r="AQ186" i="57"/>
  <c r="AT185" i="57"/>
  <c r="AS185" i="57"/>
  <c r="AR185" i="57"/>
  <c r="AQ185" i="57"/>
  <c r="AT184" i="57"/>
  <c r="AS184" i="57"/>
  <c r="AR184" i="57"/>
  <c r="AQ184" i="57"/>
  <c r="AT183" i="57"/>
  <c r="AS183" i="57"/>
  <c r="AR183" i="57"/>
  <c r="AQ183" i="57"/>
  <c r="AT182" i="57"/>
  <c r="AS182" i="57"/>
  <c r="AR182" i="57"/>
  <c r="AQ182" i="57"/>
  <c r="AT181" i="57"/>
  <c r="AS181" i="57"/>
  <c r="AR181" i="57"/>
  <c r="AQ181" i="57"/>
  <c r="AT180" i="57"/>
  <c r="AS180" i="57"/>
  <c r="AR180" i="57"/>
  <c r="AQ180" i="57"/>
  <c r="AT179" i="57"/>
  <c r="AS179" i="57"/>
  <c r="AR179" i="57"/>
  <c r="AQ179" i="57"/>
  <c r="AT178" i="57"/>
  <c r="AS178" i="57"/>
  <c r="AR178" i="57"/>
  <c r="AQ178" i="57"/>
  <c r="AT177" i="57"/>
  <c r="AS177" i="57"/>
  <c r="AR177" i="57"/>
  <c r="AQ177" i="57"/>
  <c r="AT176" i="57"/>
  <c r="AS176" i="57"/>
  <c r="AR176" i="57"/>
  <c r="AQ176" i="57"/>
  <c r="AT175" i="57"/>
  <c r="AS175" i="57"/>
  <c r="AR175" i="57"/>
  <c r="AQ175" i="57"/>
  <c r="AT174" i="57"/>
  <c r="AS174" i="57"/>
  <c r="AR174" i="57"/>
  <c r="AQ174" i="57"/>
  <c r="AT173" i="57"/>
  <c r="AS173" i="57"/>
  <c r="AR173" i="57"/>
  <c r="AQ173" i="57"/>
  <c r="AT172" i="57"/>
  <c r="AS172" i="57"/>
  <c r="AR172" i="57"/>
  <c r="AQ172" i="57"/>
  <c r="AT171" i="57"/>
  <c r="AS171" i="57"/>
  <c r="AR171" i="57"/>
  <c r="AQ171" i="57"/>
  <c r="AT170" i="57"/>
  <c r="AS170" i="57"/>
  <c r="AR170" i="57"/>
  <c r="AQ170" i="57"/>
  <c r="AT169" i="57"/>
  <c r="AS169" i="57"/>
  <c r="AR169" i="57"/>
  <c r="AQ169" i="57"/>
  <c r="AT168" i="57"/>
  <c r="AS168" i="57"/>
  <c r="AR168" i="57"/>
  <c r="AQ168" i="57"/>
  <c r="AT167" i="57"/>
  <c r="AS167" i="57"/>
  <c r="AR167" i="57"/>
  <c r="AQ167" i="57"/>
  <c r="AT166" i="57"/>
  <c r="AS166" i="57"/>
  <c r="AR166" i="57"/>
  <c r="AQ166" i="57"/>
  <c r="AT165" i="57"/>
  <c r="AS165" i="57"/>
  <c r="AR165" i="57"/>
  <c r="AQ165" i="57"/>
  <c r="AT164" i="57"/>
  <c r="AS164" i="57"/>
  <c r="AR164" i="57"/>
  <c r="AQ164" i="57"/>
  <c r="AT163" i="57"/>
  <c r="AS163" i="57"/>
  <c r="AR163" i="57"/>
  <c r="AQ163" i="57"/>
  <c r="AT162" i="57"/>
  <c r="AS162" i="57"/>
  <c r="AR162" i="57"/>
  <c r="AQ162" i="57"/>
  <c r="AT161" i="57"/>
  <c r="AS161" i="57"/>
  <c r="AR161" i="57"/>
  <c r="AQ161" i="57"/>
  <c r="AT160" i="57"/>
  <c r="AS160" i="57"/>
  <c r="AR160" i="57"/>
  <c r="AQ160" i="57"/>
  <c r="AT159" i="57"/>
  <c r="AS159" i="57"/>
  <c r="AR159" i="57"/>
  <c r="AQ159" i="57"/>
  <c r="AT158" i="57"/>
  <c r="AS158" i="57"/>
  <c r="AR158" i="57"/>
  <c r="AQ158" i="57"/>
  <c r="AT157" i="57"/>
  <c r="AS157" i="57"/>
  <c r="AR157" i="57"/>
  <c r="AQ157" i="57"/>
  <c r="AT156" i="57"/>
  <c r="AS156" i="57"/>
  <c r="AR156" i="57"/>
  <c r="AQ156" i="57"/>
  <c r="AT155" i="57"/>
  <c r="AS155" i="57"/>
  <c r="AR155" i="57"/>
  <c r="AQ155" i="57"/>
  <c r="AT154" i="57"/>
  <c r="AS154" i="57"/>
  <c r="AR154" i="57"/>
  <c r="AQ154" i="57"/>
  <c r="AT153" i="57"/>
  <c r="AS153" i="57"/>
  <c r="AR153" i="57"/>
  <c r="AQ153" i="57"/>
  <c r="AT152" i="57"/>
  <c r="AS152" i="57"/>
  <c r="AR152" i="57"/>
  <c r="AQ152" i="57"/>
  <c r="AT151" i="57"/>
  <c r="AS151" i="57"/>
  <c r="AR151" i="57"/>
  <c r="AQ151" i="57"/>
  <c r="AT150" i="57"/>
  <c r="AS150" i="57"/>
  <c r="AR150" i="57"/>
  <c r="AQ150" i="57"/>
  <c r="AT149" i="57"/>
  <c r="AS149" i="57"/>
  <c r="AR149" i="57"/>
  <c r="AQ149" i="57"/>
  <c r="AT148" i="57"/>
  <c r="AS148" i="57"/>
  <c r="AR148" i="57"/>
  <c r="AQ148" i="57"/>
  <c r="AT147" i="57"/>
  <c r="AS147" i="57"/>
  <c r="AR147" i="57"/>
  <c r="AQ147" i="57"/>
  <c r="AT146" i="57"/>
  <c r="AS146" i="57"/>
  <c r="AR146" i="57"/>
  <c r="AQ146" i="57"/>
  <c r="AT145" i="57"/>
  <c r="AS145" i="57"/>
  <c r="AR145" i="57"/>
  <c r="AQ145" i="57"/>
  <c r="AT144" i="57"/>
  <c r="AS144" i="57"/>
  <c r="AR144" i="57"/>
  <c r="AQ144" i="57"/>
  <c r="AT143" i="57"/>
  <c r="AS143" i="57"/>
  <c r="AR143" i="57"/>
  <c r="AQ143" i="57"/>
  <c r="AT142" i="57"/>
  <c r="AS142" i="57"/>
  <c r="AR142" i="57"/>
  <c r="AQ142" i="57"/>
  <c r="AT141" i="57"/>
  <c r="AS141" i="57"/>
  <c r="AR141" i="57"/>
  <c r="AQ141" i="57"/>
  <c r="AT140" i="57"/>
  <c r="AS140" i="57"/>
  <c r="AR140" i="57"/>
  <c r="AQ140" i="57"/>
  <c r="AT139" i="57"/>
  <c r="AS139" i="57"/>
  <c r="AR139" i="57"/>
  <c r="AQ139" i="57"/>
  <c r="AT138" i="57"/>
  <c r="AS138" i="57"/>
  <c r="AR138" i="57"/>
  <c r="AQ138" i="57"/>
  <c r="AT137" i="57"/>
  <c r="AS137" i="57"/>
  <c r="AR137" i="57"/>
  <c r="AQ137" i="57"/>
  <c r="AT136" i="57"/>
  <c r="AS136" i="57"/>
  <c r="AR136" i="57"/>
  <c r="AQ136" i="57"/>
  <c r="AT135" i="57"/>
  <c r="AS135" i="57"/>
  <c r="AR135" i="57"/>
  <c r="AQ135" i="57"/>
  <c r="AT134" i="57"/>
  <c r="AS134" i="57"/>
  <c r="AR134" i="57"/>
  <c r="AQ134" i="57"/>
  <c r="AT133" i="57"/>
  <c r="AS133" i="57"/>
  <c r="AR133" i="57"/>
  <c r="AQ133" i="57"/>
  <c r="AT132" i="57"/>
  <c r="AS132" i="57"/>
  <c r="AR132" i="57"/>
  <c r="AQ132" i="57"/>
  <c r="AT131" i="57"/>
  <c r="AS131" i="57"/>
  <c r="AR131" i="57"/>
  <c r="AQ131" i="57"/>
  <c r="AT130" i="57"/>
  <c r="AS130" i="57"/>
  <c r="AR130" i="57"/>
  <c r="AQ130" i="57"/>
  <c r="AT129" i="57"/>
  <c r="AS129" i="57"/>
  <c r="AR129" i="57"/>
  <c r="AQ129" i="57"/>
  <c r="AT128" i="57"/>
  <c r="AS128" i="57"/>
  <c r="AR128" i="57"/>
  <c r="AQ128" i="57"/>
  <c r="AT127" i="57"/>
  <c r="AS127" i="57"/>
  <c r="AR127" i="57"/>
  <c r="AQ127" i="57"/>
  <c r="AT126" i="57"/>
  <c r="AS126" i="57"/>
  <c r="AR126" i="57"/>
  <c r="AQ126" i="57"/>
  <c r="AT125" i="57"/>
  <c r="AS125" i="57"/>
  <c r="AR125" i="57"/>
  <c r="AQ125" i="57"/>
  <c r="AT124" i="57"/>
  <c r="AS124" i="57"/>
  <c r="AR124" i="57"/>
  <c r="AQ124" i="57"/>
  <c r="AT123" i="57"/>
  <c r="AS123" i="57"/>
  <c r="AR123" i="57"/>
  <c r="AQ123" i="57"/>
  <c r="AT122" i="57"/>
  <c r="AS122" i="57"/>
  <c r="AR122" i="57"/>
  <c r="AQ122" i="57"/>
  <c r="AT121" i="57"/>
  <c r="AS121" i="57"/>
  <c r="AR121" i="57"/>
  <c r="AQ121" i="57"/>
  <c r="AT120" i="57"/>
  <c r="AS120" i="57"/>
  <c r="AR120" i="57"/>
  <c r="AQ120" i="57"/>
  <c r="AT119" i="57"/>
  <c r="AS119" i="57"/>
  <c r="AR119" i="57"/>
  <c r="AQ119" i="57"/>
  <c r="AT118" i="57"/>
  <c r="AS118" i="57"/>
  <c r="AR118" i="57"/>
  <c r="AQ118" i="57"/>
  <c r="AT117" i="57"/>
  <c r="AS117" i="57"/>
  <c r="AR117" i="57"/>
  <c r="AQ117" i="57"/>
  <c r="AT116" i="57"/>
  <c r="AS116" i="57"/>
  <c r="AR116" i="57"/>
  <c r="AQ116" i="57"/>
  <c r="AT115" i="57"/>
  <c r="AS115" i="57"/>
  <c r="AR115" i="57"/>
  <c r="AQ115" i="57"/>
  <c r="AT114" i="57"/>
  <c r="AS114" i="57"/>
  <c r="AR114" i="57"/>
  <c r="AQ114" i="57"/>
  <c r="AT113" i="57"/>
  <c r="AS113" i="57"/>
  <c r="AR113" i="57"/>
  <c r="AQ113" i="57"/>
  <c r="AT112" i="57"/>
  <c r="AS112" i="57"/>
  <c r="AR112" i="57"/>
  <c r="AQ112" i="57"/>
  <c r="AT111" i="57"/>
  <c r="AS111" i="57"/>
  <c r="AR111" i="57"/>
  <c r="AQ111" i="57"/>
  <c r="AT110" i="57"/>
  <c r="AS110" i="57"/>
  <c r="AR110" i="57"/>
  <c r="AQ110" i="57"/>
  <c r="AT109" i="57"/>
  <c r="AS109" i="57"/>
  <c r="AR109" i="57"/>
  <c r="AQ109" i="57"/>
  <c r="AT108" i="57"/>
  <c r="AS108" i="57"/>
  <c r="AR108" i="57"/>
  <c r="AQ108" i="57"/>
  <c r="AT107" i="57"/>
  <c r="AS107" i="57"/>
  <c r="AR107" i="57"/>
  <c r="AQ107" i="57"/>
  <c r="AT106" i="57"/>
  <c r="AS106" i="57"/>
  <c r="AR106" i="57"/>
  <c r="AQ106" i="57"/>
  <c r="AT105" i="57"/>
  <c r="AS105" i="57"/>
  <c r="AR105" i="57"/>
  <c r="AQ105" i="57"/>
  <c r="AT104" i="57"/>
  <c r="AS104" i="57"/>
  <c r="AR104" i="57"/>
  <c r="AQ104" i="57"/>
  <c r="AT103" i="57"/>
  <c r="AS103" i="57"/>
  <c r="AR103" i="57"/>
  <c r="AQ103" i="57"/>
  <c r="AT102" i="57"/>
  <c r="AS102" i="57"/>
  <c r="AR102" i="57"/>
  <c r="AQ102" i="57"/>
  <c r="AT101" i="57"/>
  <c r="AS101" i="57"/>
  <c r="AR101" i="57"/>
  <c r="AQ101" i="57"/>
  <c r="AT100" i="57"/>
  <c r="AS100" i="57"/>
  <c r="AR100" i="57"/>
  <c r="AQ100" i="57"/>
  <c r="AT99" i="57"/>
  <c r="AS99" i="57"/>
  <c r="AR99" i="57"/>
  <c r="AQ99" i="57"/>
  <c r="AT98" i="57"/>
  <c r="AS98" i="57"/>
  <c r="AR98" i="57"/>
  <c r="AQ98" i="57"/>
  <c r="AT97" i="57"/>
  <c r="AS97" i="57"/>
  <c r="AR97" i="57"/>
  <c r="AQ97" i="57"/>
  <c r="AT96" i="57"/>
  <c r="AS96" i="57"/>
  <c r="AR96" i="57"/>
  <c r="AQ96" i="57"/>
  <c r="AT95" i="57"/>
  <c r="AS95" i="57"/>
  <c r="AR95" i="57"/>
  <c r="AQ95" i="57"/>
  <c r="AT94" i="57"/>
  <c r="AS94" i="57"/>
  <c r="AR94" i="57"/>
  <c r="AQ94" i="57"/>
  <c r="AT93" i="57"/>
  <c r="AS93" i="57"/>
  <c r="AR93" i="57"/>
  <c r="AQ93" i="57"/>
  <c r="AT92" i="57"/>
  <c r="AS92" i="57"/>
  <c r="AR92" i="57"/>
  <c r="AQ92" i="57"/>
  <c r="AT91" i="57"/>
  <c r="AS91" i="57"/>
  <c r="AR91" i="57"/>
  <c r="AQ91" i="57"/>
  <c r="AT90" i="57"/>
  <c r="AS90" i="57"/>
  <c r="AR90" i="57"/>
  <c r="AQ90" i="57"/>
  <c r="AT89" i="57"/>
  <c r="AS89" i="57"/>
  <c r="AR89" i="57"/>
  <c r="AQ89" i="57"/>
  <c r="AT88" i="57"/>
  <c r="AS88" i="57"/>
  <c r="AR88" i="57"/>
  <c r="AQ88" i="57"/>
  <c r="AT87" i="57"/>
  <c r="AS87" i="57"/>
  <c r="AR87" i="57"/>
  <c r="AQ87" i="57"/>
  <c r="AT86" i="57"/>
  <c r="AS86" i="57"/>
  <c r="AR86" i="57"/>
  <c r="AQ86" i="57"/>
  <c r="AT85" i="57"/>
  <c r="AS85" i="57"/>
  <c r="AR85" i="57"/>
  <c r="AQ85" i="57"/>
  <c r="AT84" i="57"/>
  <c r="AS84" i="57"/>
  <c r="AR84" i="57"/>
  <c r="AQ84" i="57"/>
  <c r="AT83" i="57"/>
  <c r="AS83" i="57"/>
  <c r="AR83" i="57"/>
  <c r="AQ83" i="57"/>
  <c r="AT82" i="57"/>
  <c r="AS82" i="57"/>
  <c r="AR82" i="57"/>
  <c r="AQ82" i="57"/>
  <c r="AT81" i="57"/>
  <c r="AS81" i="57"/>
  <c r="AR81" i="57"/>
  <c r="AQ81" i="57"/>
  <c r="AT80" i="57"/>
  <c r="AS80" i="57"/>
  <c r="AR80" i="57"/>
  <c r="AQ80" i="57"/>
  <c r="AT79" i="57"/>
  <c r="AS79" i="57"/>
  <c r="AR79" i="57"/>
  <c r="AQ79" i="57"/>
  <c r="AT78" i="57"/>
  <c r="AS78" i="57"/>
  <c r="AR78" i="57"/>
  <c r="AQ78" i="57"/>
  <c r="AT77" i="57"/>
  <c r="AS77" i="57"/>
  <c r="AR77" i="57"/>
  <c r="AQ77" i="57"/>
  <c r="AT76" i="57"/>
  <c r="AS76" i="57"/>
  <c r="AR76" i="57"/>
  <c r="AQ76" i="57"/>
  <c r="AT75" i="57"/>
  <c r="AS75" i="57"/>
  <c r="AR75" i="57"/>
  <c r="AQ75" i="57"/>
  <c r="AT74" i="57"/>
  <c r="AS74" i="57"/>
  <c r="AR74" i="57"/>
  <c r="AQ74" i="57"/>
  <c r="AT73" i="57"/>
  <c r="AS73" i="57"/>
  <c r="AR73" i="57"/>
  <c r="AQ73" i="57"/>
  <c r="AT72" i="57"/>
  <c r="AS72" i="57"/>
  <c r="AR72" i="57"/>
  <c r="AQ72" i="57"/>
  <c r="AT71" i="57"/>
  <c r="AS71" i="57"/>
  <c r="AR71" i="57"/>
  <c r="AQ71" i="57"/>
  <c r="AT70" i="57"/>
  <c r="AS70" i="57"/>
  <c r="AR70" i="57"/>
  <c r="AQ70" i="57"/>
  <c r="AT69" i="57"/>
  <c r="AS69" i="57"/>
  <c r="AR69" i="57"/>
  <c r="AQ69" i="57"/>
  <c r="AT68" i="57"/>
  <c r="AS68" i="57"/>
  <c r="AR68" i="57"/>
  <c r="AQ68" i="57"/>
  <c r="AT67" i="57"/>
  <c r="AS67" i="57"/>
  <c r="AR67" i="57"/>
  <c r="AQ67" i="57"/>
  <c r="AT66" i="57"/>
  <c r="AS66" i="57"/>
  <c r="AR66" i="57"/>
  <c r="AQ66" i="57"/>
  <c r="AT65" i="57"/>
  <c r="AS65" i="57"/>
  <c r="AR65" i="57"/>
  <c r="AQ65" i="57"/>
  <c r="AT64" i="57"/>
  <c r="AS64" i="57"/>
  <c r="AR64" i="57"/>
  <c r="AQ64" i="57"/>
  <c r="AT63" i="57"/>
  <c r="AS63" i="57"/>
  <c r="AR63" i="57"/>
  <c r="AQ63" i="57"/>
  <c r="AT62" i="57"/>
  <c r="AS62" i="57"/>
  <c r="AR62" i="57"/>
  <c r="AQ62" i="57"/>
  <c r="AT61" i="57"/>
  <c r="AS61" i="57"/>
  <c r="AR61" i="57"/>
  <c r="AQ61" i="57"/>
  <c r="AT60" i="57"/>
  <c r="AS60" i="57"/>
  <c r="AR60" i="57"/>
  <c r="AQ60" i="57"/>
  <c r="AT59" i="57"/>
  <c r="AS59" i="57"/>
  <c r="AR59" i="57"/>
  <c r="AQ59" i="57"/>
  <c r="AT58" i="57"/>
  <c r="AS58" i="57"/>
  <c r="AR58" i="57"/>
  <c r="AQ58" i="57"/>
  <c r="AT57" i="57"/>
  <c r="AS57" i="57"/>
  <c r="AR57" i="57"/>
  <c r="AQ57" i="57"/>
  <c r="AT56" i="57"/>
  <c r="AS56" i="57"/>
  <c r="AR56" i="57"/>
  <c r="AQ56" i="57"/>
  <c r="AT55" i="57"/>
  <c r="AS55" i="57"/>
  <c r="AR55" i="57"/>
  <c r="AQ55" i="57"/>
  <c r="AT54" i="57"/>
  <c r="AS54" i="57"/>
  <c r="AR54" i="57"/>
  <c r="AQ54" i="57"/>
  <c r="AT53" i="57"/>
  <c r="AS53" i="57"/>
  <c r="AR53" i="57"/>
  <c r="AQ53" i="57"/>
  <c r="AT52" i="57"/>
  <c r="AS52" i="57"/>
  <c r="AR52" i="57"/>
  <c r="AQ52" i="57"/>
  <c r="AT51" i="57"/>
  <c r="AS51" i="57"/>
  <c r="AR51" i="57"/>
  <c r="AQ51" i="57"/>
  <c r="AT50" i="57"/>
  <c r="AS50" i="57"/>
  <c r="AR50" i="57"/>
  <c r="AQ50" i="57"/>
  <c r="AT49" i="57"/>
  <c r="AS49" i="57"/>
  <c r="AR49" i="57"/>
  <c r="AQ49" i="57"/>
  <c r="AT48" i="57"/>
  <c r="AS48" i="57"/>
  <c r="AR48" i="57"/>
  <c r="AQ48" i="57"/>
  <c r="AT47" i="57"/>
  <c r="AS47" i="57"/>
  <c r="AR47" i="57"/>
  <c r="AQ47" i="57"/>
  <c r="AT46" i="57"/>
  <c r="AS46" i="57"/>
  <c r="AR46" i="57"/>
  <c r="AQ46" i="57"/>
  <c r="AT45" i="57"/>
  <c r="AS45" i="57"/>
  <c r="AR45" i="57"/>
  <c r="AQ45" i="57"/>
  <c r="AT44" i="57"/>
  <c r="AS44" i="57"/>
  <c r="AR44" i="57"/>
  <c r="AQ44" i="57"/>
  <c r="AT43" i="57"/>
  <c r="AS43" i="57"/>
  <c r="AR43" i="57"/>
  <c r="AQ43" i="57"/>
  <c r="AT42" i="57"/>
  <c r="AS42" i="57"/>
  <c r="AR42" i="57"/>
  <c r="AQ42" i="57"/>
  <c r="AT41" i="57"/>
  <c r="AS41" i="57"/>
  <c r="AR41" i="57"/>
  <c r="AQ41" i="57"/>
  <c r="AT40" i="57"/>
  <c r="AS40" i="57"/>
  <c r="AR40" i="57"/>
  <c r="AQ40" i="57"/>
  <c r="AT39" i="57"/>
  <c r="AS39" i="57"/>
  <c r="AR39" i="57"/>
  <c r="AQ39" i="57"/>
  <c r="AT38" i="57"/>
  <c r="AS38" i="57"/>
  <c r="AR38" i="57"/>
  <c r="AQ38" i="57"/>
  <c r="AT37" i="57"/>
  <c r="AS37" i="57"/>
  <c r="AR37" i="57"/>
  <c r="AQ37" i="57"/>
  <c r="AT36" i="57"/>
  <c r="AS36" i="57"/>
  <c r="AR36" i="57"/>
  <c r="AQ36" i="57"/>
  <c r="AT35" i="57"/>
  <c r="AS35" i="57"/>
  <c r="AR35" i="57"/>
  <c r="AQ35" i="57"/>
  <c r="AT34" i="57"/>
  <c r="AS34" i="57"/>
  <c r="AR34" i="57"/>
  <c r="AQ34" i="57"/>
  <c r="AT33" i="57"/>
  <c r="AS33" i="57"/>
  <c r="AR33" i="57"/>
  <c r="AQ33" i="57"/>
  <c r="AT32" i="57"/>
  <c r="AS32" i="57"/>
  <c r="AR32" i="57"/>
  <c r="AQ32" i="57"/>
  <c r="AT31" i="57"/>
  <c r="AS31" i="57"/>
  <c r="AR31" i="57"/>
  <c r="AQ31" i="57"/>
  <c r="AT30" i="57"/>
  <c r="AS30" i="57"/>
  <c r="AR30" i="57"/>
  <c r="AQ30" i="57"/>
  <c r="AT29" i="57"/>
  <c r="AS29" i="57"/>
  <c r="AR29" i="57"/>
  <c r="AQ29" i="57"/>
  <c r="AT28" i="57"/>
  <c r="AS28" i="57"/>
  <c r="AR28" i="57"/>
  <c r="AQ28" i="57"/>
  <c r="AT27" i="57"/>
  <c r="AS27" i="57"/>
  <c r="AR27" i="57"/>
  <c r="AQ27" i="57"/>
  <c r="AT26" i="57"/>
  <c r="AS26" i="57"/>
  <c r="AR26" i="57"/>
  <c r="AQ26" i="57"/>
  <c r="AT25" i="57"/>
  <c r="AS25" i="57"/>
  <c r="AR25" i="57"/>
  <c r="AQ25" i="57"/>
  <c r="AT24" i="57"/>
  <c r="AS24" i="57"/>
  <c r="AR24" i="57"/>
  <c r="AQ24" i="57"/>
  <c r="AT23" i="57"/>
  <c r="AS23" i="57"/>
  <c r="AR23" i="57"/>
  <c r="AQ23" i="57"/>
  <c r="AT22" i="57"/>
  <c r="AS22" i="57"/>
  <c r="AR22" i="57"/>
  <c r="AQ22" i="57"/>
  <c r="AT21" i="57"/>
  <c r="AS21" i="57"/>
  <c r="AR21" i="57"/>
  <c r="AQ21" i="57"/>
  <c r="AT20" i="57"/>
  <c r="AS20" i="57"/>
  <c r="AR20" i="57"/>
  <c r="AQ20" i="57"/>
  <c r="AT19" i="57"/>
  <c r="AS19" i="57"/>
  <c r="AR19" i="57"/>
  <c r="AQ19" i="57"/>
  <c r="AT18" i="57"/>
  <c r="AS18" i="57"/>
  <c r="AR18" i="57"/>
  <c r="AQ18" i="57"/>
  <c r="AT17" i="57"/>
  <c r="AS17" i="57"/>
  <c r="AR17" i="57"/>
  <c r="AQ17" i="57"/>
  <c r="AT16" i="57"/>
  <c r="AS16" i="57"/>
  <c r="AR16" i="57"/>
  <c r="AQ16" i="57"/>
  <c r="AT15" i="57"/>
  <c r="AS15" i="57"/>
  <c r="AR15" i="57"/>
  <c r="AQ15" i="57"/>
  <c r="AT14" i="57"/>
  <c r="AS14" i="57"/>
  <c r="AR14" i="57"/>
  <c r="AQ14" i="57"/>
  <c r="AT13" i="57"/>
  <c r="AS13" i="57"/>
  <c r="AR13" i="57"/>
  <c r="AQ13" i="57"/>
  <c r="AT12" i="57"/>
  <c r="AS12" i="57"/>
  <c r="AR12" i="57"/>
  <c r="AQ12" i="57"/>
  <c r="AT11" i="57"/>
  <c r="AS11" i="57"/>
  <c r="AR11" i="57"/>
  <c r="AQ11" i="57"/>
  <c r="AT10" i="57"/>
  <c r="AS10" i="57"/>
  <c r="AR10" i="57"/>
  <c r="AQ10" i="57"/>
  <c r="AT9" i="57"/>
  <c r="AS9" i="57"/>
  <c r="AR9" i="57"/>
  <c r="AQ9" i="57"/>
  <c r="AT8" i="57"/>
  <c r="AS8" i="57"/>
  <c r="AR8" i="57"/>
  <c r="AT224" i="64"/>
  <c r="AS224" i="64"/>
  <c r="AR224" i="64"/>
  <c r="AQ224" i="64"/>
  <c r="AT223" i="64"/>
  <c r="AS223" i="64"/>
  <c r="AR223" i="64"/>
  <c r="AQ223" i="64"/>
  <c r="AT222" i="64"/>
  <c r="AS222" i="64"/>
  <c r="AR222" i="64"/>
  <c r="AQ222" i="64"/>
  <c r="AT221" i="64"/>
  <c r="AS221" i="64"/>
  <c r="AR221" i="64"/>
  <c r="AQ221" i="64"/>
  <c r="AT220" i="64"/>
  <c r="AS220" i="64"/>
  <c r="AR220" i="64"/>
  <c r="AQ220" i="64"/>
  <c r="AT219" i="64"/>
  <c r="AS219" i="64"/>
  <c r="AR219" i="64"/>
  <c r="AQ219" i="64"/>
  <c r="AT218" i="64"/>
  <c r="AS218" i="64"/>
  <c r="AR218" i="64"/>
  <c r="AQ218" i="64"/>
  <c r="AT217" i="64"/>
  <c r="AS217" i="64"/>
  <c r="AR217" i="64"/>
  <c r="AQ217" i="64"/>
  <c r="AT216" i="64"/>
  <c r="AS216" i="64"/>
  <c r="AR216" i="64"/>
  <c r="AQ216" i="64"/>
  <c r="AT215" i="64"/>
  <c r="AS215" i="64"/>
  <c r="AR215" i="64"/>
  <c r="AQ215" i="64"/>
  <c r="AT214" i="64"/>
  <c r="AS214" i="64"/>
  <c r="AR214" i="64"/>
  <c r="AQ214" i="64"/>
  <c r="AT213" i="64"/>
  <c r="AS213" i="64"/>
  <c r="AR213" i="64"/>
  <c r="AQ213" i="64"/>
  <c r="AT212" i="64"/>
  <c r="AS212" i="64"/>
  <c r="AR212" i="64"/>
  <c r="AQ212" i="64"/>
  <c r="AT211" i="64"/>
  <c r="AS211" i="64"/>
  <c r="AR211" i="64"/>
  <c r="AQ211" i="64"/>
  <c r="AT210" i="64"/>
  <c r="AS210" i="64"/>
  <c r="AR210" i="64"/>
  <c r="AQ210" i="64"/>
  <c r="AT209" i="64"/>
  <c r="AS209" i="64"/>
  <c r="AR209" i="64"/>
  <c r="AQ209" i="64"/>
  <c r="AT208" i="64"/>
  <c r="AS208" i="64"/>
  <c r="AR208" i="64"/>
  <c r="AQ208" i="64"/>
  <c r="AT207" i="64"/>
  <c r="AS207" i="64"/>
  <c r="AR207" i="64"/>
  <c r="AQ207" i="64"/>
  <c r="AT206" i="64"/>
  <c r="AS206" i="64"/>
  <c r="AR206" i="64"/>
  <c r="AQ206" i="64"/>
  <c r="AT205" i="64"/>
  <c r="AS205" i="64"/>
  <c r="AR205" i="64"/>
  <c r="AQ205" i="64"/>
  <c r="AT204" i="64"/>
  <c r="AS204" i="64"/>
  <c r="AR204" i="64"/>
  <c r="AQ204" i="64"/>
  <c r="AT203" i="64"/>
  <c r="AS203" i="64"/>
  <c r="AR203" i="64"/>
  <c r="AQ203" i="64"/>
  <c r="AT202" i="64"/>
  <c r="AS202" i="64"/>
  <c r="AR202" i="64"/>
  <c r="AQ202" i="64"/>
  <c r="AT201" i="64"/>
  <c r="AS201" i="64"/>
  <c r="AR201" i="64"/>
  <c r="AQ201" i="64"/>
  <c r="AT200" i="64"/>
  <c r="AS200" i="64"/>
  <c r="AR200" i="64"/>
  <c r="AQ200" i="64"/>
  <c r="AT199" i="64"/>
  <c r="AS199" i="64"/>
  <c r="AR199" i="64"/>
  <c r="AQ199" i="64"/>
  <c r="AT198" i="64"/>
  <c r="AS198" i="64"/>
  <c r="AR198" i="64"/>
  <c r="AQ198" i="64"/>
  <c r="AT197" i="64"/>
  <c r="AS197" i="64"/>
  <c r="AR197" i="64"/>
  <c r="AQ197" i="64"/>
  <c r="AT196" i="64"/>
  <c r="AS196" i="64"/>
  <c r="AR196" i="64"/>
  <c r="AQ196" i="64"/>
  <c r="AT195" i="64"/>
  <c r="AS195" i="64"/>
  <c r="AR195" i="64"/>
  <c r="AQ195" i="64"/>
  <c r="AT194" i="64"/>
  <c r="AS194" i="64"/>
  <c r="AR194" i="64"/>
  <c r="AQ194" i="64"/>
  <c r="AT193" i="64"/>
  <c r="AS193" i="64"/>
  <c r="AR193" i="64"/>
  <c r="AQ193" i="64"/>
  <c r="AT192" i="64"/>
  <c r="AS192" i="64"/>
  <c r="AR192" i="64"/>
  <c r="AQ192" i="64"/>
  <c r="AT191" i="64"/>
  <c r="AS191" i="64"/>
  <c r="AR191" i="64"/>
  <c r="AQ191" i="64"/>
  <c r="AT190" i="64"/>
  <c r="AS190" i="64"/>
  <c r="AR190" i="64"/>
  <c r="AQ190" i="64"/>
  <c r="AT189" i="64"/>
  <c r="AS189" i="64"/>
  <c r="AR189" i="64"/>
  <c r="AQ189" i="64"/>
  <c r="AT188" i="64"/>
  <c r="AS188" i="64"/>
  <c r="AR188" i="64"/>
  <c r="AQ188" i="64"/>
  <c r="AT187" i="64"/>
  <c r="AS187" i="64"/>
  <c r="AR187" i="64"/>
  <c r="AQ187" i="64"/>
  <c r="AT186" i="64"/>
  <c r="AS186" i="64"/>
  <c r="AR186" i="64"/>
  <c r="AQ186" i="64"/>
  <c r="AT185" i="64"/>
  <c r="AS185" i="64"/>
  <c r="AR185" i="64"/>
  <c r="AQ185" i="64"/>
  <c r="AT184" i="64"/>
  <c r="AS184" i="64"/>
  <c r="AR184" i="64"/>
  <c r="AQ184" i="64"/>
  <c r="AT183" i="64"/>
  <c r="AS183" i="64"/>
  <c r="AR183" i="64"/>
  <c r="AQ183" i="64"/>
  <c r="AT182" i="64"/>
  <c r="AS182" i="64"/>
  <c r="AR182" i="64"/>
  <c r="AQ182" i="64"/>
  <c r="AT181" i="64"/>
  <c r="AS181" i="64"/>
  <c r="AR181" i="64"/>
  <c r="AQ181" i="64"/>
  <c r="AT180" i="64"/>
  <c r="AS180" i="64"/>
  <c r="AR180" i="64"/>
  <c r="AQ180" i="64"/>
  <c r="AT179" i="64"/>
  <c r="AS179" i="64"/>
  <c r="AR179" i="64"/>
  <c r="AQ179" i="64"/>
  <c r="AT178" i="64"/>
  <c r="AS178" i="64"/>
  <c r="AR178" i="64"/>
  <c r="AQ178" i="64"/>
  <c r="AT177" i="64"/>
  <c r="AS177" i="64"/>
  <c r="AR177" i="64"/>
  <c r="AQ177" i="64"/>
  <c r="AT176" i="64"/>
  <c r="AS176" i="64"/>
  <c r="AR176" i="64"/>
  <c r="AQ176" i="64"/>
  <c r="AT175" i="64"/>
  <c r="AS175" i="64"/>
  <c r="AR175" i="64"/>
  <c r="AQ175" i="64"/>
  <c r="AT174" i="64"/>
  <c r="AS174" i="64"/>
  <c r="AR174" i="64"/>
  <c r="AQ174" i="64"/>
  <c r="AT173" i="64"/>
  <c r="AS173" i="64"/>
  <c r="AR173" i="64"/>
  <c r="AQ173" i="64"/>
  <c r="AT172" i="64"/>
  <c r="AS172" i="64"/>
  <c r="AR172" i="64"/>
  <c r="AQ172" i="64"/>
  <c r="AT171" i="64"/>
  <c r="AS171" i="64"/>
  <c r="AR171" i="64"/>
  <c r="AQ171" i="64"/>
  <c r="AT170" i="64"/>
  <c r="AS170" i="64"/>
  <c r="AR170" i="64"/>
  <c r="AQ170" i="64"/>
  <c r="AT169" i="64"/>
  <c r="AS169" i="64"/>
  <c r="AR169" i="64"/>
  <c r="AQ169" i="64"/>
  <c r="AT168" i="64"/>
  <c r="AS168" i="64"/>
  <c r="AR168" i="64"/>
  <c r="AQ168" i="64"/>
  <c r="AT167" i="64"/>
  <c r="AS167" i="64"/>
  <c r="AR167" i="64"/>
  <c r="AQ167" i="64"/>
  <c r="AT166" i="64"/>
  <c r="AS166" i="64"/>
  <c r="AR166" i="64"/>
  <c r="AQ166" i="64"/>
  <c r="AT165" i="64"/>
  <c r="AS165" i="64"/>
  <c r="AR165" i="64"/>
  <c r="AQ165" i="64"/>
  <c r="AT164" i="64"/>
  <c r="AS164" i="64"/>
  <c r="AR164" i="64"/>
  <c r="AQ164" i="64"/>
  <c r="AT163" i="64"/>
  <c r="AS163" i="64"/>
  <c r="AR163" i="64"/>
  <c r="AQ163" i="64"/>
  <c r="AT162" i="64"/>
  <c r="AS162" i="64"/>
  <c r="AR162" i="64"/>
  <c r="AQ162" i="64"/>
  <c r="AT161" i="64"/>
  <c r="AS161" i="64"/>
  <c r="AR161" i="64"/>
  <c r="AQ161" i="64"/>
  <c r="AT160" i="64"/>
  <c r="AS160" i="64"/>
  <c r="AR160" i="64"/>
  <c r="AQ160" i="64"/>
  <c r="AT159" i="64"/>
  <c r="AS159" i="64"/>
  <c r="AR159" i="64"/>
  <c r="AQ159" i="64"/>
  <c r="AT158" i="64"/>
  <c r="AS158" i="64"/>
  <c r="AR158" i="64"/>
  <c r="AQ158" i="64"/>
  <c r="AT157" i="64"/>
  <c r="AS157" i="64"/>
  <c r="AR157" i="64"/>
  <c r="AQ157" i="64"/>
  <c r="AT156" i="64"/>
  <c r="AS156" i="64"/>
  <c r="AR156" i="64"/>
  <c r="AQ156" i="64"/>
  <c r="AT155" i="64"/>
  <c r="AS155" i="64"/>
  <c r="AR155" i="64"/>
  <c r="AQ155" i="64"/>
  <c r="AT154" i="64"/>
  <c r="AS154" i="64"/>
  <c r="AR154" i="64"/>
  <c r="AQ154" i="64"/>
  <c r="AT153" i="64"/>
  <c r="AS153" i="64"/>
  <c r="AR153" i="64"/>
  <c r="AQ153" i="64"/>
  <c r="AT152" i="64"/>
  <c r="AS152" i="64"/>
  <c r="AR152" i="64"/>
  <c r="AQ152" i="64"/>
  <c r="AT151" i="64"/>
  <c r="AS151" i="64"/>
  <c r="AR151" i="64"/>
  <c r="AQ151" i="64"/>
  <c r="AT150" i="64"/>
  <c r="AS150" i="64"/>
  <c r="AR150" i="64"/>
  <c r="AQ150" i="64"/>
  <c r="AT149" i="64"/>
  <c r="AS149" i="64"/>
  <c r="AR149" i="64"/>
  <c r="AQ149" i="64"/>
  <c r="AT148" i="64"/>
  <c r="AS148" i="64"/>
  <c r="AR148" i="64"/>
  <c r="AQ148" i="64"/>
  <c r="AT147" i="64"/>
  <c r="AS147" i="64"/>
  <c r="AR147" i="64"/>
  <c r="AQ147" i="64"/>
  <c r="AT146" i="64"/>
  <c r="AS146" i="64"/>
  <c r="AR146" i="64"/>
  <c r="AQ146" i="64"/>
  <c r="AT145" i="64"/>
  <c r="AS145" i="64"/>
  <c r="AR145" i="64"/>
  <c r="AQ145" i="64"/>
  <c r="AT144" i="64"/>
  <c r="AS144" i="64"/>
  <c r="AR144" i="64"/>
  <c r="AQ144" i="64"/>
  <c r="AT143" i="64"/>
  <c r="AS143" i="64"/>
  <c r="AR143" i="64"/>
  <c r="AQ143" i="64"/>
  <c r="AT142" i="64"/>
  <c r="AS142" i="64"/>
  <c r="AR142" i="64"/>
  <c r="AQ142" i="64"/>
  <c r="AT141" i="64"/>
  <c r="AS141" i="64"/>
  <c r="AR141" i="64"/>
  <c r="AQ141" i="64"/>
  <c r="AT140" i="64"/>
  <c r="AS140" i="64"/>
  <c r="AR140" i="64"/>
  <c r="AQ140" i="64"/>
  <c r="AT139" i="64"/>
  <c r="AS139" i="64"/>
  <c r="AR139" i="64"/>
  <c r="AQ139" i="64"/>
  <c r="AT138" i="64"/>
  <c r="AS138" i="64"/>
  <c r="AR138" i="64"/>
  <c r="AQ138" i="64"/>
  <c r="AT137" i="64"/>
  <c r="AS137" i="64"/>
  <c r="AR137" i="64"/>
  <c r="AQ137" i="64"/>
  <c r="AT136" i="64"/>
  <c r="AS136" i="64"/>
  <c r="AR136" i="64"/>
  <c r="AQ136" i="64"/>
  <c r="AT135" i="64"/>
  <c r="AS135" i="64"/>
  <c r="AR135" i="64"/>
  <c r="AQ135" i="64"/>
  <c r="AT134" i="64"/>
  <c r="AS134" i="64"/>
  <c r="AR134" i="64"/>
  <c r="AQ134" i="64"/>
  <c r="AT133" i="64"/>
  <c r="AS133" i="64"/>
  <c r="AR133" i="64"/>
  <c r="AQ133" i="64"/>
  <c r="AT132" i="64"/>
  <c r="AS132" i="64"/>
  <c r="AR132" i="64"/>
  <c r="AQ132" i="64"/>
  <c r="AT131" i="64"/>
  <c r="AS131" i="64"/>
  <c r="AR131" i="64"/>
  <c r="AQ131" i="64"/>
  <c r="AT130" i="64"/>
  <c r="AS130" i="64"/>
  <c r="AR130" i="64"/>
  <c r="AQ130" i="64"/>
  <c r="AT129" i="64"/>
  <c r="AS129" i="64"/>
  <c r="AR129" i="64"/>
  <c r="AQ129" i="64"/>
  <c r="AT128" i="64"/>
  <c r="AS128" i="64"/>
  <c r="AR128" i="64"/>
  <c r="AQ128" i="64"/>
  <c r="AT127" i="64"/>
  <c r="AS127" i="64"/>
  <c r="AR127" i="64"/>
  <c r="AQ127" i="64"/>
  <c r="AT126" i="64"/>
  <c r="AS126" i="64"/>
  <c r="AR126" i="64"/>
  <c r="AQ126" i="64"/>
  <c r="AT125" i="64"/>
  <c r="AS125" i="64"/>
  <c r="AR125" i="64"/>
  <c r="AQ125" i="64"/>
  <c r="AT124" i="64"/>
  <c r="AS124" i="64"/>
  <c r="AR124" i="64"/>
  <c r="AQ124" i="64"/>
  <c r="AT123" i="64"/>
  <c r="AS123" i="64"/>
  <c r="AR123" i="64"/>
  <c r="AQ123" i="64"/>
  <c r="AT122" i="64"/>
  <c r="AS122" i="64"/>
  <c r="AR122" i="64"/>
  <c r="AQ122" i="64"/>
  <c r="AT121" i="64"/>
  <c r="AS121" i="64"/>
  <c r="AR121" i="64"/>
  <c r="AQ121" i="64"/>
  <c r="AT120" i="64"/>
  <c r="AS120" i="64"/>
  <c r="AR120" i="64"/>
  <c r="AQ120" i="64"/>
  <c r="AT119" i="64"/>
  <c r="AS119" i="64"/>
  <c r="AR119" i="64"/>
  <c r="AQ119" i="64"/>
  <c r="AT118" i="64"/>
  <c r="AS118" i="64"/>
  <c r="AR118" i="64"/>
  <c r="AQ118" i="64"/>
  <c r="AT117" i="64"/>
  <c r="AS117" i="64"/>
  <c r="AR117" i="64"/>
  <c r="AQ117" i="64"/>
  <c r="AT116" i="64"/>
  <c r="AS116" i="64"/>
  <c r="AR116" i="64"/>
  <c r="AQ116" i="64"/>
  <c r="AT115" i="64"/>
  <c r="AS115" i="64"/>
  <c r="AR115" i="64"/>
  <c r="AQ115" i="64"/>
  <c r="AT114" i="64"/>
  <c r="AS114" i="64"/>
  <c r="AR114" i="64"/>
  <c r="AQ114" i="64"/>
  <c r="AT113" i="64"/>
  <c r="AS113" i="64"/>
  <c r="AR113" i="64"/>
  <c r="AQ113" i="64"/>
  <c r="AT112" i="64"/>
  <c r="AS112" i="64"/>
  <c r="AR112" i="64"/>
  <c r="AQ112" i="64"/>
  <c r="AT111" i="64"/>
  <c r="AS111" i="64"/>
  <c r="AR111" i="64"/>
  <c r="AQ111" i="64"/>
  <c r="AT110" i="64"/>
  <c r="AS110" i="64"/>
  <c r="AR110" i="64"/>
  <c r="AQ110" i="64"/>
  <c r="AT109" i="64"/>
  <c r="AS109" i="64"/>
  <c r="AR109" i="64"/>
  <c r="AQ109" i="64"/>
  <c r="AT108" i="64"/>
  <c r="AS108" i="64"/>
  <c r="AR108" i="64"/>
  <c r="AQ108" i="64"/>
  <c r="AT107" i="64"/>
  <c r="AS107" i="64"/>
  <c r="AR107" i="64"/>
  <c r="AQ107" i="64"/>
  <c r="AT106" i="64"/>
  <c r="AS106" i="64"/>
  <c r="AR106" i="64"/>
  <c r="AQ106" i="64"/>
  <c r="AT105" i="64"/>
  <c r="AS105" i="64"/>
  <c r="AR105" i="64"/>
  <c r="AQ105" i="64"/>
  <c r="AT104" i="64"/>
  <c r="AS104" i="64"/>
  <c r="AR104" i="64"/>
  <c r="AQ104" i="64"/>
  <c r="AT103" i="64"/>
  <c r="AS103" i="64"/>
  <c r="AR103" i="64"/>
  <c r="AQ103" i="64"/>
  <c r="AT102" i="64"/>
  <c r="AS102" i="64"/>
  <c r="AR102" i="64"/>
  <c r="AQ102" i="64"/>
  <c r="AT101" i="64"/>
  <c r="AS101" i="64"/>
  <c r="AR101" i="64"/>
  <c r="AQ101" i="64"/>
  <c r="AT100" i="64"/>
  <c r="AS100" i="64"/>
  <c r="AR100" i="64"/>
  <c r="AQ100" i="64"/>
  <c r="AT99" i="64"/>
  <c r="AS99" i="64"/>
  <c r="AR99" i="64"/>
  <c r="AQ99" i="64"/>
  <c r="AT98" i="64"/>
  <c r="AS98" i="64"/>
  <c r="AR98" i="64"/>
  <c r="AQ98" i="64"/>
  <c r="AT97" i="64"/>
  <c r="AS97" i="64"/>
  <c r="AR97" i="64"/>
  <c r="AQ97" i="64"/>
  <c r="AT96" i="64"/>
  <c r="AS96" i="64"/>
  <c r="AR96" i="64"/>
  <c r="AQ96" i="64"/>
  <c r="AT95" i="64"/>
  <c r="AS95" i="64"/>
  <c r="AR95" i="64"/>
  <c r="AQ95" i="64"/>
  <c r="AT94" i="64"/>
  <c r="AS94" i="64"/>
  <c r="AR94" i="64"/>
  <c r="AQ94" i="64"/>
  <c r="AT93" i="64"/>
  <c r="AS93" i="64"/>
  <c r="AR93" i="64"/>
  <c r="AQ93" i="64"/>
  <c r="AT92" i="64"/>
  <c r="AS92" i="64"/>
  <c r="AR92" i="64"/>
  <c r="AQ92" i="64"/>
  <c r="AT91" i="64"/>
  <c r="AS91" i="64"/>
  <c r="AR91" i="64"/>
  <c r="AQ91" i="64"/>
  <c r="AT90" i="64"/>
  <c r="AS90" i="64"/>
  <c r="AR90" i="64"/>
  <c r="AQ90" i="64"/>
  <c r="AT89" i="64"/>
  <c r="AS89" i="64"/>
  <c r="AR89" i="64"/>
  <c r="AQ89" i="64"/>
  <c r="AT88" i="64"/>
  <c r="AS88" i="64"/>
  <c r="AR88" i="64"/>
  <c r="AQ88" i="64"/>
  <c r="AT87" i="64"/>
  <c r="AS87" i="64"/>
  <c r="AR87" i="64"/>
  <c r="AQ87" i="64"/>
  <c r="AT86" i="64"/>
  <c r="AS86" i="64"/>
  <c r="AR86" i="64"/>
  <c r="AQ86" i="64"/>
  <c r="AT85" i="64"/>
  <c r="AS85" i="64"/>
  <c r="AR85" i="64"/>
  <c r="AQ85" i="64"/>
  <c r="AT84" i="64"/>
  <c r="AS84" i="64"/>
  <c r="AR84" i="64"/>
  <c r="AQ84" i="64"/>
  <c r="AT83" i="64"/>
  <c r="AS83" i="64"/>
  <c r="AR83" i="64"/>
  <c r="AQ83" i="64"/>
  <c r="AT82" i="64"/>
  <c r="AS82" i="64"/>
  <c r="AR82" i="64"/>
  <c r="AQ82" i="64"/>
  <c r="AT81" i="64"/>
  <c r="AS81" i="64"/>
  <c r="AR81" i="64"/>
  <c r="AQ81" i="64"/>
  <c r="AT80" i="64"/>
  <c r="AS80" i="64"/>
  <c r="AR80" i="64"/>
  <c r="AQ80" i="64"/>
  <c r="AT79" i="64"/>
  <c r="AS79" i="64"/>
  <c r="AR79" i="64"/>
  <c r="AQ79" i="64"/>
  <c r="AT78" i="64"/>
  <c r="AS78" i="64"/>
  <c r="AR78" i="64"/>
  <c r="AQ78" i="64"/>
  <c r="AT77" i="64"/>
  <c r="AS77" i="64"/>
  <c r="AR77" i="64"/>
  <c r="AQ77" i="64"/>
  <c r="AT76" i="64"/>
  <c r="AS76" i="64"/>
  <c r="AR76" i="64"/>
  <c r="AQ76" i="64"/>
  <c r="AT75" i="64"/>
  <c r="AS75" i="64"/>
  <c r="AR75" i="64"/>
  <c r="AQ75" i="64"/>
  <c r="AT74" i="64"/>
  <c r="AS74" i="64"/>
  <c r="AR74" i="64"/>
  <c r="AQ74" i="64"/>
  <c r="AT73" i="64"/>
  <c r="AS73" i="64"/>
  <c r="AR73" i="64"/>
  <c r="AQ73" i="64"/>
  <c r="AT72" i="64"/>
  <c r="AS72" i="64"/>
  <c r="AR72" i="64"/>
  <c r="AQ72" i="64"/>
  <c r="AT71" i="64"/>
  <c r="AS71" i="64"/>
  <c r="AR71" i="64"/>
  <c r="AQ71" i="64"/>
  <c r="AT70" i="64"/>
  <c r="AS70" i="64"/>
  <c r="AR70" i="64"/>
  <c r="AQ70" i="64"/>
  <c r="AT69" i="64"/>
  <c r="AS69" i="64"/>
  <c r="AR69" i="64"/>
  <c r="AQ69" i="64"/>
  <c r="AT68" i="64"/>
  <c r="AS68" i="64"/>
  <c r="AR68" i="64"/>
  <c r="AQ68" i="64"/>
  <c r="AT67" i="64"/>
  <c r="AS67" i="64"/>
  <c r="AR67" i="64"/>
  <c r="AQ67" i="64"/>
  <c r="AT66" i="64"/>
  <c r="AS66" i="64"/>
  <c r="AR66" i="64"/>
  <c r="AQ66" i="64"/>
  <c r="AT65" i="64"/>
  <c r="AS65" i="64"/>
  <c r="AR65" i="64"/>
  <c r="AQ65" i="64"/>
  <c r="AT64" i="64"/>
  <c r="AS64" i="64"/>
  <c r="AR64" i="64"/>
  <c r="AQ64" i="64"/>
  <c r="AT63" i="64"/>
  <c r="AS63" i="64"/>
  <c r="AR63" i="64"/>
  <c r="AQ63" i="64"/>
  <c r="AT62" i="64"/>
  <c r="AS62" i="64"/>
  <c r="AR62" i="64"/>
  <c r="AQ62" i="64"/>
  <c r="AT61" i="64"/>
  <c r="AS61" i="64"/>
  <c r="AR61" i="64"/>
  <c r="AQ61" i="64"/>
  <c r="AT60" i="64"/>
  <c r="AS60" i="64"/>
  <c r="AR60" i="64"/>
  <c r="AQ60" i="64"/>
  <c r="AT59" i="64"/>
  <c r="AS59" i="64"/>
  <c r="AR59" i="64"/>
  <c r="AQ59" i="64"/>
  <c r="AT58" i="64"/>
  <c r="AS58" i="64"/>
  <c r="AR58" i="64"/>
  <c r="AQ58" i="64"/>
  <c r="AT57" i="64"/>
  <c r="AS57" i="64"/>
  <c r="AR57" i="64"/>
  <c r="AQ57" i="64"/>
  <c r="AT56" i="64"/>
  <c r="AS56" i="64"/>
  <c r="AR56" i="64"/>
  <c r="AQ56" i="64"/>
  <c r="AT55" i="64"/>
  <c r="AS55" i="64"/>
  <c r="AR55" i="64"/>
  <c r="AQ55" i="64"/>
  <c r="AT54" i="64"/>
  <c r="AS54" i="64"/>
  <c r="AR54" i="64"/>
  <c r="AQ54" i="64"/>
  <c r="AT53" i="64"/>
  <c r="AS53" i="64"/>
  <c r="AR53" i="64"/>
  <c r="AQ53" i="64"/>
  <c r="AT52" i="64"/>
  <c r="AS52" i="64"/>
  <c r="AR52" i="64"/>
  <c r="AQ52" i="64"/>
  <c r="AT51" i="64"/>
  <c r="AS51" i="64"/>
  <c r="AR51" i="64"/>
  <c r="AQ51" i="64"/>
  <c r="AT50" i="64"/>
  <c r="AS50" i="64"/>
  <c r="AR50" i="64"/>
  <c r="AQ50" i="64"/>
  <c r="AT49" i="64"/>
  <c r="AS49" i="64"/>
  <c r="AR49" i="64"/>
  <c r="AQ49" i="64"/>
  <c r="AT48" i="64"/>
  <c r="AS48" i="64"/>
  <c r="AR48" i="64"/>
  <c r="AQ48" i="64"/>
  <c r="AT47" i="64"/>
  <c r="AS47" i="64"/>
  <c r="AR47" i="64"/>
  <c r="AQ47" i="64"/>
  <c r="AT46" i="64"/>
  <c r="AS46" i="64"/>
  <c r="AR46" i="64"/>
  <c r="AQ46" i="64"/>
  <c r="AT45" i="64"/>
  <c r="AS45" i="64"/>
  <c r="AR45" i="64"/>
  <c r="AQ45" i="64"/>
  <c r="AT44" i="64"/>
  <c r="AS44" i="64"/>
  <c r="AR44" i="64"/>
  <c r="AQ44" i="64"/>
  <c r="AT43" i="64"/>
  <c r="AS43" i="64"/>
  <c r="AR43" i="64"/>
  <c r="AQ43" i="64"/>
  <c r="AT42" i="64"/>
  <c r="AS42" i="64"/>
  <c r="AR42" i="64"/>
  <c r="AQ42" i="64"/>
  <c r="AT41" i="64"/>
  <c r="AS41" i="64"/>
  <c r="AR41" i="64"/>
  <c r="AQ41" i="64"/>
  <c r="AT40" i="64"/>
  <c r="AS40" i="64"/>
  <c r="AR40" i="64"/>
  <c r="AQ40" i="64"/>
  <c r="AT39" i="64"/>
  <c r="AS39" i="64"/>
  <c r="AR39" i="64"/>
  <c r="AQ39" i="64"/>
  <c r="AT38" i="64"/>
  <c r="AS38" i="64"/>
  <c r="AR38" i="64"/>
  <c r="AQ38" i="64"/>
  <c r="AT37" i="64"/>
  <c r="AS37" i="64"/>
  <c r="AR37" i="64"/>
  <c r="AQ37" i="64"/>
  <c r="AT36" i="64"/>
  <c r="AS36" i="64"/>
  <c r="AR36" i="64"/>
  <c r="AQ36" i="64"/>
  <c r="AT35" i="64"/>
  <c r="AS35" i="64"/>
  <c r="AR35" i="64"/>
  <c r="AQ35" i="64"/>
  <c r="AT34" i="64"/>
  <c r="AS34" i="64"/>
  <c r="AR34" i="64"/>
  <c r="AQ34" i="64"/>
  <c r="AT33" i="64"/>
  <c r="AS33" i="64"/>
  <c r="AR33" i="64"/>
  <c r="AQ33" i="64"/>
  <c r="AT32" i="64"/>
  <c r="AS32" i="64"/>
  <c r="AR32" i="64"/>
  <c r="AQ32" i="64"/>
  <c r="AT31" i="64"/>
  <c r="AS31" i="64"/>
  <c r="AR31" i="64"/>
  <c r="AQ31" i="64"/>
  <c r="AT30" i="64"/>
  <c r="AS30" i="64"/>
  <c r="AR30" i="64"/>
  <c r="AQ30" i="64"/>
  <c r="AT29" i="64"/>
  <c r="AS29" i="64"/>
  <c r="AR29" i="64"/>
  <c r="AQ29" i="64"/>
  <c r="AT28" i="64"/>
  <c r="AS28" i="64"/>
  <c r="AR28" i="64"/>
  <c r="AQ28" i="64"/>
  <c r="AT27" i="64"/>
  <c r="AS27" i="64"/>
  <c r="AR27" i="64"/>
  <c r="AQ27" i="64"/>
  <c r="AT26" i="64"/>
  <c r="AS26" i="64"/>
  <c r="AR26" i="64"/>
  <c r="AQ26" i="64"/>
  <c r="AT25" i="64"/>
  <c r="AS25" i="64"/>
  <c r="AR25" i="64"/>
  <c r="AQ25" i="64"/>
  <c r="AT24" i="64"/>
  <c r="AS24" i="64"/>
  <c r="AR24" i="64"/>
  <c r="AQ24" i="64"/>
  <c r="AT23" i="64"/>
  <c r="AS23" i="64"/>
  <c r="AR23" i="64"/>
  <c r="AQ23" i="64"/>
  <c r="AT22" i="64"/>
  <c r="AS22" i="64"/>
  <c r="AR22" i="64"/>
  <c r="AQ22" i="64"/>
  <c r="AT21" i="64"/>
  <c r="AS21" i="64"/>
  <c r="AR21" i="64"/>
  <c r="AQ21" i="64"/>
  <c r="AT20" i="64"/>
  <c r="AS20" i="64"/>
  <c r="AR20" i="64"/>
  <c r="AQ20" i="64"/>
  <c r="AT19" i="64"/>
  <c r="AS19" i="64"/>
  <c r="AR19" i="64"/>
  <c r="AQ19" i="64"/>
  <c r="AT18" i="64"/>
  <c r="AS18" i="64"/>
  <c r="AR18" i="64"/>
  <c r="AQ18" i="64"/>
  <c r="AT17" i="64"/>
  <c r="AS17" i="64"/>
  <c r="AR17" i="64"/>
  <c r="AQ17" i="64"/>
  <c r="AT16" i="64"/>
  <c r="AS16" i="64"/>
  <c r="AR16" i="64"/>
  <c r="AQ16" i="64"/>
  <c r="AT15" i="64"/>
  <c r="AS15" i="64"/>
  <c r="AR15" i="64"/>
  <c r="AQ15" i="64"/>
  <c r="AT14" i="64"/>
  <c r="AS14" i="64"/>
  <c r="AR14" i="64"/>
  <c r="AQ14" i="64"/>
  <c r="AT13" i="64"/>
  <c r="AS13" i="64"/>
  <c r="AR13" i="64"/>
  <c r="AQ13" i="64"/>
  <c r="AT12" i="64"/>
  <c r="AS12" i="64"/>
  <c r="AR12" i="64"/>
  <c r="AQ12" i="64"/>
  <c r="AT11" i="64"/>
  <c r="AS11" i="64"/>
  <c r="AR11" i="64"/>
  <c r="AQ11" i="64"/>
  <c r="AT10" i="64"/>
  <c r="AS10" i="64"/>
  <c r="AR10" i="64"/>
  <c r="AQ10" i="64"/>
  <c r="AT9" i="64"/>
  <c r="AS9" i="64"/>
  <c r="AR9" i="64"/>
  <c r="AQ9" i="64"/>
  <c r="AT8" i="64"/>
  <c r="AS8" i="64"/>
  <c r="AR8" i="64"/>
  <c r="AT224" i="68"/>
  <c r="AS224" i="68"/>
  <c r="AR224" i="68"/>
  <c r="AQ224" i="68"/>
  <c r="AT223" i="68"/>
  <c r="AS223" i="68"/>
  <c r="AR223" i="68"/>
  <c r="AQ223" i="68"/>
  <c r="AT222" i="68"/>
  <c r="AS222" i="68"/>
  <c r="AR222" i="68"/>
  <c r="AQ222" i="68"/>
  <c r="AT221" i="68"/>
  <c r="AS221" i="68"/>
  <c r="AR221" i="68"/>
  <c r="AQ221" i="68"/>
  <c r="AT220" i="68"/>
  <c r="AS220" i="68"/>
  <c r="AR220" i="68"/>
  <c r="AQ220" i="68"/>
  <c r="AT219" i="68"/>
  <c r="AS219" i="68"/>
  <c r="AR219" i="68"/>
  <c r="AQ219" i="68"/>
  <c r="AT218" i="68"/>
  <c r="AS218" i="68"/>
  <c r="AR218" i="68"/>
  <c r="AQ218" i="68"/>
  <c r="AT217" i="68"/>
  <c r="AS217" i="68"/>
  <c r="AR217" i="68"/>
  <c r="AQ217" i="68"/>
  <c r="AT216" i="68"/>
  <c r="AS216" i="68"/>
  <c r="AR216" i="68"/>
  <c r="AQ216" i="68"/>
  <c r="AT215" i="68"/>
  <c r="AS215" i="68"/>
  <c r="AR215" i="68"/>
  <c r="AQ215" i="68"/>
  <c r="AT214" i="68"/>
  <c r="AS214" i="68"/>
  <c r="AR214" i="68"/>
  <c r="AQ214" i="68"/>
  <c r="AT213" i="68"/>
  <c r="AS213" i="68"/>
  <c r="AR213" i="68"/>
  <c r="AQ213" i="68"/>
  <c r="AT212" i="68"/>
  <c r="AS212" i="68"/>
  <c r="AR212" i="68"/>
  <c r="AQ212" i="68"/>
  <c r="AT211" i="68"/>
  <c r="AS211" i="68"/>
  <c r="AR211" i="68"/>
  <c r="AQ211" i="68"/>
  <c r="AT210" i="68"/>
  <c r="AS210" i="68"/>
  <c r="AR210" i="68"/>
  <c r="AQ210" i="68"/>
  <c r="AT209" i="68"/>
  <c r="AS209" i="68"/>
  <c r="AR209" i="68"/>
  <c r="AQ209" i="68"/>
  <c r="AT208" i="68"/>
  <c r="AS208" i="68"/>
  <c r="AR208" i="68"/>
  <c r="AQ208" i="68"/>
  <c r="AT207" i="68"/>
  <c r="AS207" i="68"/>
  <c r="AR207" i="68"/>
  <c r="AQ207" i="68"/>
  <c r="AT206" i="68"/>
  <c r="AS206" i="68"/>
  <c r="AR206" i="68"/>
  <c r="AQ206" i="68"/>
  <c r="AT205" i="68"/>
  <c r="AS205" i="68"/>
  <c r="AR205" i="68"/>
  <c r="AQ205" i="68"/>
  <c r="AT204" i="68"/>
  <c r="AS204" i="68"/>
  <c r="AR204" i="68"/>
  <c r="AQ204" i="68"/>
  <c r="AT203" i="68"/>
  <c r="AS203" i="68"/>
  <c r="AR203" i="68"/>
  <c r="AQ203" i="68"/>
  <c r="AT202" i="68"/>
  <c r="AS202" i="68"/>
  <c r="AR202" i="68"/>
  <c r="AQ202" i="68"/>
  <c r="AT201" i="68"/>
  <c r="AS201" i="68"/>
  <c r="AR201" i="68"/>
  <c r="AQ201" i="68"/>
  <c r="AT200" i="68"/>
  <c r="AS200" i="68"/>
  <c r="AR200" i="68"/>
  <c r="AQ200" i="68"/>
  <c r="AT199" i="68"/>
  <c r="AS199" i="68"/>
  <c r="AR199" i="68"/>
  <c r="AQ199" i="68"/>
  <c r="AT198" i="68"/>
  <c r="AS198" i="68"/>
  <c r="AR198" i="68"/>
  <c r="AQ198" i="68"/>
  <c r="AT197" i="68"/>
  <c r="AS197" i="68"/>
  <c r="AR197" i="68"/>
  <c r="AQ197" i="68"/>
  <c r="AT196" i="68"/>
  <c r="AS196" i="68"/>
  <c r="AR196" i="68"/>
  <c r="AQ196" i="68"/>
  <c r="AT195" i="68"/>
  <c r="AS195" i="68"/>
  <c r="AR195" i="68"/>
  <c r="AQ195" i="68"/>
  <c r="AT194" i="68"/>
  <c r="AS194" i="68"/>
  <c r="AR194" i="68"/>
  <c r="AQ194" i="68"/>
  <c r="AT193" i="68"/>
  <c r="AS193" i="68"/>
  <c r="AR193" i="68"/>
  <c r="AQ193" i="68"/>
  <c r="AT192" i="68"/>
  <c r="AS192" i="68"/>
  <c r="AR192" i="68"/>
  <c r="AQ192" i="68"/>
  <c r="AT191" i="68"/>
  <c r="AS191" i="68"/>
  <c r="AR191" i="68"/>
  <c r="AQ191" i="68"/>
  <c r="AT190" i="68"/>
  <c r="AS190" i="68"/>
  <c r="AR190" i="68"/>
  <c r="AQ190" i="68"/>
  <c r="AT189" i="68"/>
  <c r="AS189" i="68"/>
  <c r="AR189" i="68"/>
  <c r="AQ189" i="68"/>
  <c r="AT188" i="68"/>
  <c r="AS188" i="68"/>
  <c r="AR188" i="68"/>
  <c r="AQ188" i="68"/>
  <c r="AT187" i="68"/>
  <c r="AS187" i="68"/>
  <c r="AR187" i="68"/>
  <c r="AQ187" i="68"/>
  <c r="AT186" i="68"/>
  <c r="AS186" i="68"/>
  <c r="AR186" i="68"/>
  <c r="AQ186" i="68"/>
  <c r="AT185" i="68"/>
  <c r="AS185" i="68"/>
  <c r="AR185" i="68"/>
  <c r="AQ185" i="68"/>
  <c r="AT184" i="68"/>
  <c r="AS184" i="68"/>
  <c r="AR184" i="68"/>
  <c r="AQ184" i="68"/>
  <c r="AT183" i="68"/>
  <c r="AS183" i="68"/>
  <c r="AR183" i="68"/>
  <c r="AQ183" i="68"/>
  <c r="AT182" i="68"/>
  <c r="AS182" i="68"/>
  <c r="AR182" i="68"/>
  <c r="AQ182" i="68"/>
  <c r="AT181" i="68"/>
  <c r="AS181" i="68"/>
  <c r="AR181" i="68"/>
  <c r="AQ181" i="68"/>
  <c r="AT180" i="68"/>
  <c r="AS180" i="68"/>
  <c r="AR180" i="68"/>
  <c r="AQ180" i="68"/>
  <c r="AT179" i="68"/>
  <c r="AS179" i="68"/>
  <c r="AR179" i="68"/>
  <c r="AQ179" i="68"/>
  <c r="AT178" i="68"/>
  <c r="AS178" i="68"/>
  <c r="AR178" i="68"/>
  <c r="AQ178" i="68"/>
  <c r="AT177" i="68"/>
  <c r="AS177" i="68"/>
  <c r="AR177" i="68"/>
  <c r="AQ177" i="68"/>
  <c r="AT176" i="68"/>
  <c r="AS176" i="68"/>
  <c r="AR176" i="68"/>
  <c r="AQ176" i="68"/>
  <c r="AT175" i="68"/>
  <c r="AS175" i="68"/>
  <c r="AR175" i="68"/>
  <c r="AQ175" i="68"/>
  <c r="AT174" i="68"/>
  <c r="AS174" i="68"/>
  <c r="AR174" i="68"/>
  <c r="AQ174" i="68"/>
  <c r="AT173" i="68"/>
  <c r="AS173" i="68"/>
  <c r="AR173" i="68"/>
  <c r="AQ173" i="68"/>
  <c r="AT172" i="68"/>
  <c r="AS172" i="68"/>
  <c r="AR172" i="68"/>
  <c r="AQ172" i="68"/>
  <c r="AT171" i="68"/>
  <c r="AS171" i="68"/>
  <c r="AR171" i="68"/>
  <c r="AQ171" i="68"/>
  <c r="AT170" i="68"/>
  <c r="AS170" i="68"/>
  <c r="AR170" i="68"/>
  <c r="AQ170" i="68"/>
  <c r="AT169" i="68"/>
  <c r="AS169" i="68"/>
  <c r="AR169" i="68"/>
  <c r="AQ169" i="68"/>
  <c r="AT168" i="68"/>
  <c r="AS168" i="68"/>
  <c r="AR168" i="68"/>
  <c r="AQ168" i="68"/>
  <c r="AT167" i="68"/>
  <c r="AS167" i="68"/>
  <c r="AR167" i="68"/>
  <c r="AQ167" i="68"/>
  <c r="AT166" i="68"/>
  <c r="AS166" i="68"/>
  <c r="AR166" i="68"/>
  <c r="AQ166" i="68"/>
  <c r="AT165" i="68"/>
  <c r="AS165" i="68"/>
  <c r="AR165" i="68"/>
  <c r="AQ165" i="68"/>
  <c r="AT164" i="68"/>
  <c r="AS164" i="68"/>
  <c r="AR164" i="68"/>
  <c r="AQ164" i="68"/>
  <c r="AT163" i="68"/>
  <c r="AS163" i="68"/>
  <c r="AR163" i="68"/>
  <c r="AQ163" i="68"/>
  <c r="AT162" i="68"/>
  <c r="AS162" i="68"/>
  <c r="AR162" i="68"/>
  <c r="AQ162" i="68"/>
  <c r="AT161" i="68"/>
  <c r="AS161" i="68"/>
  <c r="AR161" i="68"/>
  <c r="AQ161" i="68"/>
  <c r="AT160" i="68"/>
  <c r="AS160" i="68"/>
  <c r="AR160" i="68"/>
  <c r="AQ160" i="68"/>
  <c r="AT159" i="68"/>
  <c r="AS159" i="68"/>
  <c r="AR159" i="68"/>
  <c r="AQ159" i="68"/>
  <c r="AT158" i="68"/>
  <c r="AS158" i="68"/>
  <c r="AR158" i="68"/>
  <c r="AQ158" i="68"/>
  <c r="AT157" i="68"/>
  <c r="AS157" i="68"/>
  <c r="AR157" i="68"/>
  <c r="AQ157" i="68"/>
  <c r="AT156" i="68"/>
  <c r="AS156" i="68"/>
  <c r="AR156" i="68"/>
  <c r="AQ156" i="68"/>
  <c r="AT155" i="68"/>
  <c r="AS155" i="68"/>
  <c r="AR155" i="68"/>
  <c r="AQ155" i="68"/>
  <c r="AT154" i="68"/>
  <c r="AS154" i="68"/>
  <c r="AR154" i="68"/>
  <c r="AQ154" i="68"/>
  <c r="AT153" i="68"/>
  <c r="AS153" i="68"/>
  <c r="AR153" i="68"/>
  <c r="AQ153" i="68"/>
  <c r="AT152" i="68"/>
  <c r="AS152" i="68"/>
  <c r="AR152" i="68"/>
  <c r="AQ152" i="68"/>
  <c r="AT151" i="68"/>
  <c r="AS151" i="68"/>
  <c r="AR151" i="68"/>
  <c r="AQ151" i="68"/>
  <c r="AT150" i="68"/>
  <c r="AS150" i="68"/>
  <c r="AR150" i="68"/>
  <c r="AQ150" i="68"/>
  <c r="AT149" i="68"/>
  <c r="AS149" i="68"/>
  <c r="AR149" i="68"/>
  <c r="AQ149" i="68"/>
  <c r="AT148" i="68"/>
  <c r="AS148" i="68"/>
  <c r="AR148" i="68"/>
  <c r="AQ148" i="68"/>
  <c r="AT147" i="68"/>
  <c r="AS147" i="68"/>
  <c r="AR147" i="68"/>
  <c r="AQ147" i="68"/>
  <c r="AT146" i="68"/>
  <c r="AS146" i="68"/>
  <c r="AR146" i="68"/>
  <c r="AQ146" i="68"/>
  <c r="AT145" i="68"/>
  <c r="AS145" i="68"/>
  <c r="AR145" i="68"/>
  <c r="AQ145" i="68"/>
  <c r="AT144" i="68"/>
  <c r="AS144" i="68"/>
  <c r="AR144" i="68"/>
  <c r="AQ144" i="68"/>
  <c r="AT143" i="68"/>
  <c r="AS143" i="68"/>
  <c r="AR143" i="68"/>
  <c r="AQ143" i="68"/>
  <c r="AT142" i="68"/>
  <c r="AS142" i="68"/>
  <c r="AR142" i="68"/>
  <c r="AQ142" i="68"/>
  <c r="AT141" i="68"/>
  <c r="AS141" i="68"/>
  <c r="AR141" i="68"/>
  <c r="AQ141" i="68"/>
  <c r="AT140" i="68"/>
  <c r="AS140" i="68"/>
  <c r="AR140" i="68"/>
  <c r="AQ140" i="68"/>
  <c r="AT139" i="68"/>
  <c r="AS139" i="68"/>
  <c r="AR139" i="68"/>
  <c r="AQ139" i="68"/>
  <c r="AT138" i="68"/>
  <c r="AS138" i="68"/>
  <c r="AR138" i="68"/>
  <c r="AQ138" i="68"/>
  <c r="AT137" i="68"/>
  <c r="AS137" i="68"/>
  <c r="AR137" i="68"/>
  <c r="AQ137" i="68"/>
  <c r="AT136" i="68"/>
  <c r="AS136" i="68"/>
  <c r="AR136" i="68"/>
  <c r="AQ136" i="68"/>
  <c r="AT135" i="68"/>
  <c r="AS135" i="68"/>
  <c r="AR135" i="68"/>
  <c r="AQ135" i="68"/>
  <c r="AT134" i="68"/>
  <c r="AS134" i="68"/>
  <c r="AR134" i="68"/>
  <c r="AQ134" i="68"/>
  <c r="AT133" i="68"/>
  <c r="AS133" i="68"/>
  <c r="AR133" i="68"/>
  <c r="AQ133" i="68"/>
  <c r="AT132" i="68"/>
  <c r="AS132" i="68"/>
  <c r="AR132" i="68"/>
  <c r="AQ132" i="68"/>
  <c r="AT131" i="68"/>
  <c r="AS131" i="68"/>
  <c r="AR131" i="68"/>
  <c r="AQ131" i="68"/>
  <c r="AT130" i="68"/>
  <c r="AS130" i="68"/>
  <c r="AR130" i="68"/>
  <c r="AQ130" i="68"/>
  <c r="AT129" i="68"/>
  <c r="AS129" i="68"/>
  <c r="AR129" i="68"/>
  <c r="AQ129" i="68"/>
  <c r="AT128" i="68"/>
  <c r="AS128" i="68"/>
  <c r="AR128" i="68"/>
  <c r="AQ128" i="68"/>
  <c r="AT127" i="68"/>
  <c r="AS127" i="68"/>
  <c r="AR127" i="68"/>
  <c r="AQ127" i="68"/>
  <c r="AT126" i="68"/>
  <c r="AS126" i="68"/>
  <c r="AR126" i="68"/>
  <c r="AQ126" i="68"/>
  <c r="AT125" i="68"/>
  <c r="AS125" i="68"/>
  <c r="AR125" i="68"/>
  <c r="AQ125" i="68"/>
  <c r="AT124" i="68"/>
  <c r="AS124" i="68"/>
  <c r="AR124" i="68"/>
  <c r="AQ124" i="68"/>
  <c r="AT123" i="68"/>
  <c r="AS123" i="68"/>
  <c r="AR123" i="68"/>
  <c r="AQ123" i="68"/>
  <c r="AT122" i="68"/>
  <c r="AS122" i="68"/>
  <c r="AR122" i="68"/>
  <c r="AQ122" i="68"/>
  <c r="AT121" i="68"/>
  <c r="AS121" i="68"/>
  <c r="AR121" i="68"/>
  <c r="AQ121" i="68"/>
  <c r="AT120" i="68"/>
  <c r="AS120" i="68"/>
  <c r="AR120" i="68"/>
  <c r="AQ120" i="68"/>
  <c r="AT119" i="68"/>
  <c r="AS119" i="68"/>
  <c r="AR119" i="68"/>
  <c r="AQ119" i="68"/>
  <c r="AT118" i="68"/>
  <c r="AS118" i="68"/>
  <c r="AR118" i="68"/>
  <c r="AQ118" i="68"/>
  <c r="AT117" i="68"/>
  <c r="AS117" i="68"/>
  <c r="AR117" i="68"/>
  <c r="AQ117" i="68"/>
  <c r="AT116" i="68"/>
  <c r="AS116" i="68"/>
  <c r="AR116" i="68"/>
  <c r="AQ116" i="68"/>
  <c r="AT115" i="68"/>
  <c r="AS115" i="68"/>
  <c r="AR115" i="68"/>
  <c r="AQ115" i="68"/>
  <c r="AT114" i="68"/>
  <c r="AS114" i="68"/>
  <c r="AR114" i="68"/>
  <c r="AQ114" i="68"/>
  <c r="AT113" i="68"/>
  <c r="AS113" i="68"/>
  <c r="AR113" i="68"/>
  <c r="AQ113" i="68"/>
  <c r="AT112" i="68"/>
  <c r="AS112" i="68"/>
  <c r="AR112" i="68"/>
  <c r="AQ112" i="68"/>
  <c r="AT111" i="68"/>
  <c r="AS111" i="68"/>
  <c r="AR111" i="68"/>
  <c r="AQ111" i="68"/>
  <c r="AT110" i="68"/>
  <c r="AS110" i="68"/>
  <c r="AR110" i="68"/>
  <c r="AQ110" i="68"/>
  <c r="AT109" i="68"/>
  <c r="AS109" i="68"/>
  <c r="AR109" i="68"/>
  <c r="AQ109" i="68"/>
  <c r="AT108" i="68"/>
  <c r="AS108" i="68"/>
  <c r="AR108" i="68"/>
  <c r="AQ108" i="68"/>
  <c r="AT107" i="68"/>
  <c r="AS107" i="68"/>
  <c r="AR107" i="68"/>
  <c r="AQ107" i="68"/>
  <c r="AT106" i="68"/>
  <c r="AS106" i="68"/>
  <c r="AR106" i="68"/>
  <c r="AQ106" i="68"/>
  <c r="AT105" i="68"/>
  <c r="AS105" i="68"/>
  <c r="AR105" i="68"/>
  <c r="AQ105" i="68"/>
  <c r="AT104" i="68"/>
  <c r="AS104" i="68"/>
  <c r="AR104" i="68"/>
  <c r="AQ104" i="68"/>
  <c r="AT103" i="68"/>
  <c r="AS103" i="68"/>
  <c r="AR103" i="68"/>
  <c r="AQ103" i="68"/>
  <c r="AT102" i="68"/>
  <c r="AS102" i="68"/>
  <c r="AR102" i="68"/>
  <c r="AQ102" i="68"/>
  <c r="AT101" i="68"/>
  <c r="AS101" i="68"/>
  <c r="AR101" i="68"/>
  <c r="AQ101" i="68"/>
  <c r="AT100" i="68"/>
  <c r="AS100" i="68"/>
  <c r="AR100" i="68"/>
  <c r="AQ100" i="68"/>
  <c r="AT99" i="68"/>
  <c r="AS99" i="68"/>
  <c r="AR99" i="68"/>
  <c r="AQ99" i="68"/>
  <c r="AT98" i="68"/>
  <c r="AS98" i="68"/>
  <c r="AR98" i="68"/>
  <c r="AQ98" i="68"/>
  <c r="AT97" i="68"/>
  <c r="AS97" i="68"/>
  <c r="AR97" i="68"/>
  <c r="AQ97" i="68"/>
  <c r="AT96" i="68"/>
  <c r="AS96" i="68"/>
  <c r="AR96" i="68"/>
  <c r="AQ96" i="68"/>
  <c r="AT95" i="68"/>
  <c r="AS95" i="68"/>
  <c r="AR95" i="68"/>
  <c r="AQ95" i="68"/>
  <c r="AT94" i="68"/>
  <c r="AS94" i="68"/>
  <c r="AR94" i="68"/>
  <c r="AQ94" i="68"/>
  <c r="AT93" i="68"/>
  <c r="AS93" i="68"/>
  <c r="AR93" i="68"/>
  <c r="AQ93" i="68"/>
  <c r="AT92" i="68"/>
  <c r="AS92" i="68"/>
  <c r="AR92" i="68"/>
  <c r="AQ92" i="68"/>
  <c r="AT91" i="68"/>
  <c r="AS91" i="68"/>
  <c r="AR91" i="68"/>
  <c r="AQ91" i="68"/>
  <c r="AT90" i="68"/>
  <c r="AS90" i="68"/>
  <c r="AR90" i="68"/>
  <c r="AQ90" i="68"/>
  <c r="AT89" i="68"/>
  <c r="AS89" i="68"/>
  <c r="AR89" i="68"/>
  <c r="AQ89" i="68"/>
  <c r="AT88" i="68"/>
  <c r="AS88" i="68"/>
  <c r="AR88" i="68"/>
  <c r="AQ88" i="68"/>
  <c r="AT87" i="68"/>
  <c r="AS87" i="68"/>
  <c r="AR87" i="68"/>
  <c r="AQ87" i="68"/>
  <c r="AT86" i="68"/>
  <c r="AS86" i="68"/>
  <c r="AR86" i="68"/>
  <c r="AQ86" i="68"/>
  <c r="AT85" i="68"/>
  <c r="AS85" i="68"/>
  <c r="AR85" i="68"/>
  <c r="AQ85" i="68"/>
  <c r="AT84" i="68"/>
  <c r="AS84" i="68"/>
  <c r="AR84" i="68"/>
  <c r="AQ84" i="68"/>
  <c r="AT83" i="68"/>
  <c r="AS83" i="68"/>
  <c r="AR83" i="68"/>
  <c r="AQ83" i="68"/>
  <c r="AT82" i="68"/>
  <c r="AS82" i="68"/>
  <c r="AR82" i="68"/>
  <c r="AQ82" i="68"/>
  <c r="AT81" i="68"/>
  <c r="AS81" i="68"/>
  <c r="AR81" i="68"/>
  <c r="AQ81" i="68"/>
  <c r="AT80" i="68"/>
  <c r="AS80" i="68"/>
  <c r="AR80" i="68"/>
  <c r="AQ80" i="68"/>
  <c r="AT79" i="68"/>
  <c r="AS79" i="68"/>
  <c r="AR79" i="68"/>
  <c r="AQ79" i="68"/>
  <c r="AT78" i="68"/>
  <c r="AS78" i="68"/>
  <c r="AR78" i="68"/>
  <c r="AQ78" i="68"/>
  <c r="AT77" i="68"/>
  <c r="AS77" i="68"/>
  <c r="AR77" i="68"/>
  <c r="AQ77" i="68"/>
  <c r="AT76" i="68"/>
  <c r="AS76" i="68"/>
  <c r="AR76" i="68"/>
  <c r="AQ76" i="68"/>
  <c r="AT75" i="68"/>
  <c r="AS75" i="68"/>
  <c r="AR75" i="68"/>
  <c r="AQ75" i="68"/>
  <c r="AT74" i="68"/>
  <c r="AS74" i="68"/>
  <c r="AR74" i="68"/>
  <c r="AQ74" i="68"/>
  <c r="AT73" i="68"/>
  <c r="AS73" i="68"/>
  <c r="AR73" i="68"/>
  <c r="AQ73" i="68"/>
  <c r="AT72" i="68"/>
  <c r="AS72" i="68"/>
  <c r="AR72" i="68"/>
  <c r="AQ72" i="68"/>
  <c r="AT71" i="68"/>
  <c r="AS71" i="68"/>
  <c r="AR71" i="68"/>
  <c r="AQ71" i="68"/>
  <c r="AT70" i="68"/>
  <c r="AS70" i="68"/>
  <c r="AR70" i="68"/>
  <c r="AQ70" i="68"/>
  <c r="AT69" i="68"/>
  <c r="AS69" i="68"/>
  <c r="AR69" i="68"/>
  <c r="AQ69" i="68"/>
  <c r="AT68" i="68"/>
  <c r="AS68" i="68"/>
  <c r="AR68" i="68"/>
  <c r="AQ68" i="68"/>
  <c r="AT67" i="68"/>
  <c r="AS67" i="68"/>
  <c r="AR67" i="68"/>
  <c r="AQ67" i="68"/>
  <c r="AT66" i="68"/>
  <c r="AS66" i="68"/>
  <c r="AR66" i="68"/>
  <c r="AQ66" i="68"/>
  <c r="AT65" i="68"/>
  <c r="AS65" i="68"/>
  <c r="AR65" i="68"/>
  <c r="AQ65" i="68"/>
  <c r="AT64" i="68"/>
  <c r="AS64" i="68"/>
  <c r="AR64" i="68"/>
  <c r="AQ64" i="68"/>
  <c r="AT63" i="68"/>
  <c r="AS63" i="68"/>
  <c r="AR63" i="68"/>
  <c r="AQ63" i="68"/>
  <c r="AT62" i="68"/>
  <c r="AS62" i="68"/>
  <c r="AR62" i="68"/>
  <c r="AQ62" i="68"/>
  <c r="AT61" i="68"/>
  <c r="AS61" i="68"/>
  <c r="AR61" i="68"/>
  <c r="AQ61" i="68"/>
  <c r="AT60" i="68"/>
  <c r="AS60" i="68"/>
  <c r="AR60" i="68"/>
  <c r="AQ60" i="68"/>
  <c r="AT59" i="68"/>
  <c r="AS59" i="68"/>
  <c r="AR59" i="68"/>
  <c r="AQ59" i="68"/>
  <c r="AT58" i="68"/>
  <c r="AS58" i="68"/>
  <c r="AR58" i="68"/>
  <c r="AQ58" i="68"/>
  <c r="AT57" i="68"/>
  <c r="AS57" i="68"/>
  <c r="AR57" i="68"/>
  <c r="AQ57" i="68"/>
  <c r="AT56" i="68"/>
  <c r="AS56" i="68"/>
  <c r="AR56" i="68"/>
  <c r="AQ56" i="68"/>
  <c r="AT55" i="68"/>
  <c r="AS55" i="68"/>
  <c r="AR55" i="68"/>
  <c r="AQ55" i="68"/>
  <c r="AT54" i="68"/>
  <c r="AS54" i="68"/>
  <c r="AR54" i="68"/>
  <c r="AQ54" i="68"/>
  <c r="AT53" i="68"/>
  <c r="AS53" i="68"/>
  <c r="AR53" i="68"/>
  <c r="AQ53" i="68"/>
  <c r="AT52" i="68"/>
  <c r="AS52" i="68"/>
  <c r="AR52" i="68"/>
  <c r="AQ52" i="68"/>
  <c r="AT51" i="68"/>
  <c r="AS51" i="68"/>
  <c r="AR51" i="68"/>
  <c r="AQ51" i="68"/>
  <c r="AT50" i="68"/>
  <c r="AS50" i="68"/>
  <c r="AR50" i="68"/>
  <c r="AQ50" i="68"/>
  <c r="AT49" i="68"/>
  <c r="AS49" i="68"/>
  <c r="AR49" i="68"/>
  <c r="AQ49" i="68"/>
  <c r="AT48" i="68"/>
  <c r="AS48" i="68"/>
  <c r="AR48" i="68"/>
  <c r="AQ48" i="68"/>
  <c r="AT47" i="68"/>
  <c r="AS47" i="68"/>
  <c r="AR47" i="68"/>
  <c r="AQ47" i="68"/>
  <c r="AT46" i="68"/>
  <c r="AS46" i="68"/>
  <c r="AR46" i="68"/>
  <c r="AQ46" i="68"/>
  <c r="AT45" i="68"/>
  <c r="AS45" i="68"/>
  <c r="AR45" i="68"/>
  <c r="AQ45" i="68"/>
  <c r="AT44" i="68"/>
  <c r="AS44" i="68"/>
  <c r="AR44" i="68"/>
  <c r="AQ44" i="68"/>
  <c r="AT43" i="68"/>
  <c r="AS43" i="68"/>
  <c r="AR43" i="68"/>
  <c r="AQ43" i="68"/>
  <c r="AT42" i="68"/>
  <c r="AS42" i="68"/>
  <c r="AR42" i="68"/>
  <c r="AQ42" i="68"/>
  <c r="AT41" i="68"/>
  <c r="AS41" i="68"/>
  <c r="AR41" i="68"/>
  <c r="AQ41" i="68"/>
  <c r="AT40" i="68"/>
  <c r="AS40" i="68"/>
  <c r="AR40" i="68"/>
  <c r="AQ40" i="68"/>
  <c r="AT39" i="68"/>
  <c r="AS39" i="68"/>
  <c r="AR39" i="68"/>
  <c r="AQ39" i="68"/>
  <c r="AT38" i="68"/>
  <c r="AS38" i="68"/>
  <c r="AR38" i="68"/>
  <c r="AQ38" i="68"/>
  <c r="AT37" i="68"/>
  <c r="AS37" i="68"/>
  <c r="AR37" i="68"/>
  <c r="AQ37" i="68"/>
  <c r="AT36" i="68"/>
  <c r="AS36" i="68"/>
  <c r="AR36" i="68"/>
  <c r="AQ36" i="68"/>
  <c r="AT35" i="68"/>
  <c r="AS35" i="68"/>
  <c r="AR35" i="68"/>
  <c r="AQ35" i="68"/>
  <c r="AT34" i="68"/>
  <c r="AS34" i="68"/>
  <c r="AR34" i="68"/>
  <c r="AQ34" i="68"/>
  <c r="AT33" i="68"/>
  <c r="AS33" i="68"/>
  <c r="AR33" i="68"/>
  <c r="AQ33" i="68"/>
  <c r="AT32" i="68"/>
  <c r="AS32" i="68"/>
  <c r="AR32" i="68"/>
  <c r="AQ32" i="68"/>
  <c r="AT31" i="68"/>
  <c r="AS31" i="68"/>
  <c r="AR31" i="68"/>
  <c r="AQ31" i="68"/>
  <c r="AT30" i="68"/>
  <c r="AS30" i="68"/>
  <c r="AR30" i="68"/>
  <c r="AQ30" i="68"/>
  <c r="AT29" i="68"/>
  <c r="AS29" i="68"/>
  <c r="AR29" i="68"/>
  <c r="AQ29" i="68"/>
  <c r="AT28" i="68"/>
  <c r="AS28" i="68"/>
  <c r="AR28" i="68"/>
  <c r="AQ28" i="68"/>
  <c r="AT27" i="68"/>
  <c r="AS27" i="68"/>
  <c r="AR27" i="68"/>
  <c r="AQ27" i="68"/>
  <c r="AT26" i="68"/>
  <c r="AS26" i="68"/>
  <c r="AR26" i="68"/>
  <c r="AQ26" i="68"/>
  <c r="AT25" i="68"/>
  <c r="AS25" i="68"/>
  <c r="AR25" i="68"/>
  <c r="AQ25" i="68"/>
  <c r="AT24" i="68"/>
  <c r="AS24" i="68"/>
  <c r="AR24" i="68"/>
  <c r="AQ24" i="68"/>
  <c r="AT23" i="68"/>
  <c r="AS23" i="68"/>
  <c r="AR23" i="68"/>
  <c r="AQ23" i="68"/>
  <c r="AT22" i="68"/>
  <c r="AS22" i="68"/>
  <c r="AR22" i="68"/>
  <c r="AQ22" i="68"/>
  <c r="AT21" i="68"/>
  <c r="AS21" i="68"/>
  <c r="AR21" i="68"/>
  <c r="AQ21" i="68"/>
  <c r="AT20" i="68"/>
  <c r="AS20" i="68"/>
  <c r="AR20" i="68"/>
  <c r="AQ20" i="68"/>
  <c r="AT19" i="68"/>
  <c r="AS19" i="68"/>
  <c r="AR19" i="68"/>
  <c r="AQ19" i="68"/>
  <c r="AT18" i="68"/>
  <c r="AS18" i="68"/>
  <c r="AR18" i="68"/>
  <c r="AQ18" i="68"/>
  <c r="AT17" i="68"/>
  <c r="AS17" i="68"/>
  <c r="AR17" i="68"/>
  <c r="AQ17" i="68"/>
  <c r="AT16" i="68"/>
  <c r="AS16" i="68"/>
  <c r="AR16" i="68"/>
  <c r="AQ16" i="68"/>
  <c r="AT15" i="68"/>
  <c r="AS15" i="68"/>
  <c r="AR15" i="68"/>
  <c r="AQ15" i="68"/>
  <c r="AT14" i="68"/>
  <c r="AS14" i="68"/>
  <c r="AR14" i="68"/>
  <c r="AQ14" i="68"/>
  <c r="AT13" i="68"/>
  <c r="AS13" i="68"/>
  <c r="AR13" i="68"/>
  <c r="AQ13" i="68"/>
  <c r="AT12" i="68"/>
  <c r="AS12" i="68"/>
  <c r="AR12" i="68"/>
  <c r="AQ12" i="68"/>
  <c r="AT11" i="68"/>
  <c r="AS11" i="68"/>
  <c r="AR11" i="68"/>
  <c r="AQ11" i="68"/>
  <c r="AT10" i="68"/>
  <c r="AS10" i="68"/>
  <c r="AR10" i="68"/>
  <c r="AQ10" i="68"/>
  <c r="AT9" i="68"/>
  <c r="AS9" i="68"/>
  <c r="AR9" i="68"/>
  <c r="AQ9" i="68"/>
  <c r="AT8" i="68"/>
  <c r="AS8" i="68"/>
  <c r="AR8" i="68"/>
  <c r="AT224" i="75"/>
  <c r="AS224" i="75"/>
  <c r="AR224" i="75"/>
  <c r="AQ224" i="75"/>
  <c r="AT223" i="75"/>
  <c r="AS223" i="75"/>
  <c r="AR223" i="75"/>
  <c r="AQ223" i="75"/>
  <c r="AT222" i="75"/>
  <c r="AS222" i="75"/>
  <c r="AR222" i="75"/>
  <c r="AQ222" i="75"/>
  <c r="AT221" i="75"/>
  <c r="AS221" i="75"/>
  <c r="AR221" i="75"/>
  <c r="AQ221" i="75"/>
  <c r="AT220" i="75"/>
  <c r="AS220" i="75"/>
  <c r="AR220" i="75"/>
  <c r="AQ220" i="75"/>
  <c r="AT219" i="75"/>
  <c r="AS219" i="75"/>
  <c r="AR219" i="75"/>
  <c r="AQ219" i="75"/>
  <c r="AT218" i="75"/>
  <c r="AS218" i="75"/>
  <c r="AR218" i="75"/>
  <c r="AQ218" i="75"/>
  <c r="AT217" i="75"/>
  <c r="AS217" i="75"/>
  <c r="AR217" i="75"/>
  <c r="AQ217" i="75"/>
  <c r="AT216" i="75"/>
  <c r="AS216" i="75"/>
  <c r="AR216" i="75"/>
  <c r="AQ216" i="75"/>
  <c r="AT215" i="75"/>
  <c r="AS215" i="75"/>
  <c r="AR215" i="75"/>
  <c r="AQ215" i="75"/>
  <c r="AT214" i="75"/>
  <c r="AS214" i="75"/>
  <c r="AR214" i="75"/>
  <c r="AQ214" i="75"/>
  <c r="AT213" i="75"/>
  <c r="AS213" i="75"/>
  <c r="AR213" i="75"/>
  <c r="AQ213" i="75"/>
  <c r="AT212" i="75"/>
  <c r="AS212" i="75"/>
  <c r="AR212" i="75"/>
  <c r="AQ212" i="75"/>
  <c r="AT211" i="75"/>
  <c r="AS211" i="75"/>
  <c r="AR211" i="75"/>
  <c r="AQ211" i="75"/>
  <c r="AT210" i="75"/>
  <c r="AS210" i="75"/>
  <c r="AR210" i="75"/>
  <c r="AQ210" i="75"/>
  <c r="AT209" i="75"/>
  <c r="AS209" i="75"/>
  <c r="AR209" i="75"/>
  <c r="AQ209" i="75"/>
  <c r="AT208" i="75"/>
  <c r="AS208" i="75"/>
  <c r="AR208" i="75"/>
  <c r="AQ208" i="75"/>
  <c r="AT207" i="75"/>
  <c r="AS207" i="75"/>
  <c r="AR207" i="75"/>
  <c r="AQ207" i="75"/>
  <c r="AT206" i="75"/>
  <c r="AS206" i="75"/>
  <c r="AR206" i="75"/>
  <c r="AQ206" i="75"/>
  <c r="AT205" i="75"/>
  <c r="AS205" i="75"/>
  <c r="AR205" i="75"/>
  <c r="AQ205" i="75"/>
  <c r="AT204" i="75"/>
  <c r="AS204" i="75"/>
  <c r="AR204" i="75"/>
  <c r="AQ204" i="75"/>
  <c r="AT203" i="75"/>
  <c r="AS203" i="75"/>
  <c r="AR203" i="75"/>
  <c r="AQ203" i="75"/>
  <c r="AT202" i="75"/>
  <c r="AS202" i="75"/>
  <c r="AR202" i="75"/>
  <c r="AQ202" i="75"/>
  <c r="AT201" i="75"/>
  <c r="AS201" i="75"/>
  <c r="AR201" i="75"/>
  <c r="AQ201" i="75"/>
  <c r="AT200" i="75"/>
  <c r="AS200" i="75"/>
  <c r="AR200" i="75"/>
  <c r="AQ200" i="75"/>
  <c r="AT199" i="75"/>
  <c r="AS199" i="75"/>
  <c r="AR199" i="75"/>
  <c r="AQ199" i="75"/>
  <c r="AT198" i="75"/>
  <c r="AS198" i="75"/>
  <c r="AR198" i="75"/>
  <c r="AQ198" i="75"/>
  <c r="AT197" i="75"/>
  <c r="AS197" i="75"/>
  <c r="AR197" i="75"/>
  <c r="AQ197" i="75"/>
  <c r="AT196" i="75"/>
  <c r="AS196" i="75"/>
  <c r="AR196" i="75"/>
  <c r="AQ196" i="75"/>
  <c r="AT195" i="75"/>
  <c r="AS195" i="75"/>
  <c r="AR195" i="75"/>
  <c r="AQ195" i="75"/>
  <c r="AT194" i="75"/>
  <c r="AS194" i="75"/>
  <c r="AR194" i="75"/>
  <c r="AQ194" i="75"/>
  <c r="AT193" i="75"/>
  <c r="AS193" i="75"/>
  <c r="AR193" i="75"/>
  <c r="AQ193" i="75"/>
  <c r="AT192" i="75"/>
  <c r="AS192" i="75"/>
  <c r="AR192" i="75"/>
  <c r="AQ192" i="75"/>
  <c r="AT191" i="75"/>
  <c r="AS191" i="75"/>
  <c r="AR191" i="75"/>
  <c r="AQ191" i="75"/>
  <c r="AT190" i="75"/>
  <c r="AS190" i="75"/>
  <c r="AR190" i="75"/>
  <c r="AQ190" i="75"/>
  <c r="AT189" i="75"/>
  <c r="AS189" i="75"/>
  <c r="AR189" i="75"/>
  <c r="AQ189" i="75"/>
  <c r="AT188" i="75"/>
  <c r="AS188" i="75"/>
  <c r="AR188" i="75"/>
  <c r="AQ188" i="75"/>
  <c r="AT187" i="75"/>
  <c r="AS187" i="75"/>
  <c r="AR187" i="75"/>
  <c r="AQ187" i="75"/>
  <c r="AT186" i="75"/>
  <c r="AS186" i="75"/>
  <c r="AR186" i="75"/>
  <c r="AQ186" i="75"/>
  <c r="AT185" i="75"/>
  <c r="AS185" i="75"/>
  <c r="AR185" i="75"/>
  <c r="AQ185" i="75"/>
  <c r="AT184" i="75"/>
  <c r="AS184" i="75"/>
  <c r="AR184" i="75"/>
  <c r="AQ184" i="75"/>
  <c r="AT183" i="75"/>
  <c r="AS183" i="75"/>
  <c r="AR183" i="75"/>
  <c r="AQ183" i="75"/>
  <c r="AT182" i="75"/>
  <c r="AS182" i="75"/>
  <c r="AR182" i="75"/>
  <c r="AQ182" i="75"/>
  <c r="AT181" i="75"/>
  <c r="AS181" i="75"/>
  <c r="AR181" i="75"/>
  <c r="AQ181" i="75"/>
  <c r="AT180" i="75"/>
  <c r="AS180" i="75"/>
  <c r="AR180" i="75"/>
  <c r="AQ180" i="75"/>
  <c r="AT179" i="75"/>
  <c r="AS179" i="75"/>
  <c r="AR179" i="75"/>
  <c r="AQ179" i="75"/>
  <c r="AT178" i="75"/>
  <c r="AS178" i="75"/>
  <c r="AR178" i="75"/>
  <c r="AQ178" i="75"/>
  <c r="AT177" i="75"/>
  <c r="AS177" i="75"/>
  <c r="AR177" i="75"/>
  <c r="AQ177" i="75"/>
  <c r="AT176" i="75"/>
  <c r="AS176" i="75"/>
  <c r="AR176" i="75"/>
  <c r="AQ176" i="75"/>
  <c r="AT175" i="75"/>
  <c r="AS175" i="75"/>
  <c r="AR175" i="75"/>
  <c r="AQ175" i="75"/>
  <c r="AT174" i="75"/>
  <c r="AS174" i="75"/>
  <c r="AR174" i="75"/>
  <c r="AQ174" i="75"/>
  <c r="AT173" i="75"/>
  <c r="AS173" i="75"/>
  <c r="AR173" i="75"/>
  <c r="AQ173" i="75"/>
  <c r="AT172" i="75"/>
  <c r="AS172" i="75"/>
  <c r="AR172" i="75"/>
  <c r="AQ172" i="75"/>
  <c r="AT171" i="75"/>
  <c r="AS171" i="75"/>
  <c r="AR171" i="75"/>
  <c r="AQ171" i="75"/>
  <c r="AT170" i="75"/>
  <c r="AS170" i="75"/>
  <c r="AR170" i="75"/>
  <c r="AQ170" i="75"/>
  <c r="AT169" i="75"/>
  <c r="AS169" i="75"/>
  <c r="AR169" i="75"/>
  <c r="AQ169" i="75"/>
  <c r="AT168" i="75"/>
  <c r="AS168" i="75"/>
  <c r="AR168" i="75"/>
  <c r="AQ168" i="75"/>
  <c r="AT167" i="75"/>
  <c r="AS167" i="75"/>
  <c r="AR167" i="75"/>
  <c r="AQ167" i="75"/>
  <c r="AT166" i="75"/>
  <c r="AS166" i="75"/>
  <c r="AR166" i="75"/>
  <c r="AQ166" i="75"/>
  <c r="AT165" i="75"/>
  <c r="AS165" i="75"/>
  <c r="AR165" i="75"/>
  <c r="AQ165" i="75"/>
  <c r="AT164" i="75"/>
  <c r="AS164" i="75"/>
  <c r="AR164" i="75"/>
  <c r="AQ164" i="75"/>
  <c r="AT163" i="75"/>
  <c r="AS163" i="75"/>
  <c r="AR163" i="75"/>
  <c r="AQ163" i="75"/>
  <c r="AT162" i="75"/>
  <c r="AS162" i="75"/>
  <c r="AR162" i="75"/>
  <c r="AQ162" i="75"/>
  <c r="AT161" i="75"/>
  <c r="AS161" i="75"/>
  <c r="AR161" i="75"/>
  <c r="AQ161" i="75"/>
  <c r="AT160" i="75"/>
  <c r="AS160" i="75"/>
  <c r="AR160" i="75"/>
  <c r="AQ160" i="75"/>
  <c r="AT159" i="75"/>
  <c r="AS159" i="75"/>
  <c r="AR159" i="75"/>
  <c r="AQ159" i="75"/>
  <c r="AT158" i="75"/>
  <c r="AS158" i="75"/>
  <c r="AR158" i="75"/>
  <c r="AQ158" i="75"/>
  <c r="AT157" i="75"/>
  <c r="AS157" i="75"/>
  <c r="AR157" i="75"/>
  <c r="AQ157" i="75"/>
  <c r="AT156" i="75"/>
  <c r="AS156" i="75"/>
  <c r="AR156" i="75"/>
  <c r="AQ156" i="75"/>
  <c r="AT155" i="75"/>
  <c r="AS155" i="75"/>
  <c r="AR155" i="75"/>
  <c r="AQ155" i="75"/>
  <c r="AT154" i="75"/>
  <c r="AS154" i="75"/>
  <c r="AR154" i="75"/>
  <c r="AQ154" i="75"/>
  <c r="AT153" i="75"/>
  <c r="AS153" i="75"/>
  <c r="AR153" i="75"/>
  <c r="AQ153" i="75"/>
  <c r="AT152" i="75"/>
  <c r="AS152" i="75"/>
  <c r="AR152" i="75"/>
  <c r="AQ152" i="75"/>
  <c r="AT151" i="75"/>
  <c r="AS151" i="75"/>
  <c r="AR151" i="75"/>
  <c r="AQ151" i="75"/>
  <c r="AT150" i="75"/>
  <c r="AS150" i="75"/>
  <c r="AR150" i="75"/>
  <c r="AQ150" i="75"/>
  <c r="AT149" i="75"/>
  <c r="AS149" i="75"/>
  <c r="AR149" i="75"/>
  <c r="AQ149" i="75"/>
  <c r="AT148" i="75"/>
  <c r="AS148" i="75"/>
  <c r="AR148" i="75"/>
  <c r="AQ148" i="75"/>
  <c r="AT147" i="75"/>
  <c r="AS147" i="75"/>
  <c r="AR147" i="75"/>
  <c r="AQ147" i="75"/>
  <c r="AT146" i="75"/>
  <c r="AS146" i="75"/>
  <c r="AR146" i="75"/>
  <c r="AQ146" i="75"/>
  <c r="AT145" i="75"/>
  <c r="AS145" i="75"/>
  <c r="AR145" i="75"/>
  <c r="AQ145" i="75"/>
  <c r="AT144" i="75"/>
  <c r="AS144" i="75"/>
  <c r="AR144" i="75"/>
  <c r="AQ144" i="75"/>
  <c r="AT143" i="75"/>
  <c r="AS143" i="75"/>
  <c r="AR143" i="75"/>
  <c r="AQ143" i="75"/>
  <c r="AT142" i="75"/>
  <c r="AS142" i="75"/>
  <c r="AR142" i="75"/>
  <c r="AQ142" i="75"/>
  <c r="AT141" i="75"/>
  <c r="AS141" i="75"/>
  <c r="AR141" i="75"/>
  <c r="AQ141" i="75"/>
  <c r="AT140" i="75"/>
  <c r="AS140" i="75"/>
  <c r="AR140" i="75"/>
  <c r="AQ140" i="75"/>
  <c r="AT139" i="75"/>
  <c r="AS139" i="75"/>
  <c r="AR139" i="75"/>
  <c r="AQ139" i="75"/>
  <c r="AT138" i="75"/>
  <c r="AS138" i="75"/>
  <c r="AR138" i="75"/>
  <c r="AQ138" i="75"/>
  <c r="AT137" i="75"/>
  <c r="AS137" i="75"/>
  <c r="AR137" i="75"/>
  <c r="AQ137" i="75"/>
  <c r="AT136" i="75"/>
  <c r="AS136" i="75"/>
  <c r="AR136" i="75"/>
  <c r="AQ136" i="75"/>
  <c r="AT135" i="75"/>
  <c r="AS135" i="75"/>
  <c r="AR135" i="75"/>
  <c r="AQ135" i="75"/>
  <c r="AT134" i="75"/>
  <c r="AS134" i="75"/>
  <c r="AR134" i="75"/>
  <c r="AQ134" i="75"/>
  <c r="AT133" i="75"/>
  <c r="AS133" i="75"/>
  <c r="AR133" i="75"/>
  <c r="AQ133" i="75"/>
  <c r="AT132" i="75"/>
  <c r="AS132" i="75"/>
  <c r="AR132" i="75"/>
  <c r="AQ132" i="75"/>
  <c r="AT131" i="75"/>
  <c r="AS131" i="75"/>
  <c r="AR131" i="75"/>
  <c r="AQ131" i="75"/>
  <c r="AT130" i="75"/>
  <c r="AS130" i="75"/>
  <c r="AR130" i="75"/>
  <c r="AQ130" i="75"/>
  <c r="AT129" i="75"/>
  <c r="AS129" i="75"/>
  <c r="AR129" i="75"/>
  <c r="AQ129" i="75"/>
  <c r="AT128" i="75"/>
  <c r="AS128" i="75"/>
  <c r="AR128" i="75"/>
  <c r="AQ128" i="75"/>
  <c r="AT127" i="75"/>
  <c r="AS127" i="75"/>
  <c r="AR127" i="75"/>
  <c r="AQ127" i="75"/>
  <c r="AT126" i="75"/>
  <c r="AS126" i="75"/>
  <c r="AR126" i="75"/>
  <c r="AQ126" i="75"/>
  <c r="AT125" i="75"/>
  <c r="AS125" i="75"/>
  <c r="AR125" i="75"/>
  <c r="AQ125" i="75"/>
  <c r="AT124" i="75"/>
  <c r="AS124" i="75"/>
  <c r="AR124" i="75"/>
  <c r="AQ124" i="75"/>
  <c r="AT123" i="75"/>
  <c r="AS123" i="75"/>
  <c r="AR123" i="75"/>
  <c r="AQ123" i="75"/>
  <c r="AT122" i="75"/>
  <c r="AS122" i="75"/>
  <c r="AR122" i="75"/>
  <c r="AQ122" i="75"/>
  <c r="AT121" i="75"/>
  <c r="AS121" i="75"/>
  <c r="AR121" i="75"/>
  <c r="AQ121" i="75"/>
  <c r="AT120" i="75"/>
  <c r="AS120" i="75"/>
  <c r="AR120" i="75"/>
  <c r="AQ120" i="75"/>
  <c r="AT119" i="75"/>
  <c r="AS119" i="75"/>
  <c r="AR119" i="75"/>
  <c r="AQ119" i="75"/>
  <c r="AT118" i="75"/>
  <c r="AS118" i="75"/>
  <c r="AR118" i="75"/>
  <c r="AQ118" i="75"/>
  <c r="AT117" i="75"/>
  <c r="AS117" i="75"/>
  <c r="AR117" i="75"/>
  <c r="AQ117" i="75"/>
  <c r="AT116" i="75"/>
  <c r="AS116" i="75"/>
  <c r="AR116" i="75"/>
  <c r="AQ116" i="75"/>
  <c r="AT115" i="75"/>
  <c r="AS115" i="75"/>
  <c r="AR115" i="75"/>
  <c r="AQ115" i="75"/>
  <c r="AT114" i="75"/>
  <c r="AS114" i="75"/>
  <c r="AR114" i="75"/>
  <c r="AQ114" i="75"/>
  <c r="AT113" i="75"/>
  <c r="AS113" i="75"/>
  <c r="AR113" i="75"/>
  <c r="AQ113" i="75"/>
  <c r="AT112" i="75"/>
  <c r="AS112" i="75"/>
  <c r="AR112" i="75"/>
  <c r="AQ112" i="75"/>
  <c r="AT111" i="75"/>
  <c r="AS111" i="75"/>
  <c r="AR111" i="75"/>
  <c r="AQ111" i="75"/>
  <c r="AT110" i="75"/>
  <c r="AS110" i="75"/>
  <c r="AR110" i="75"/>
  <c r="AQ110" i="75"/>
  <c r="AT109" i="75"/>
  <c r="AS109" i="75"/>
  <c r="AR109" i="75"/>
  <c r="AQ109" i="75"/>
  <c r="AT108" i="75"/>
  <c r="AS108" i="75"/>
  <c r="AR108" i="75"/>
  <c r="AQ108" i="75"/>
  <c r="AT107" i="75"/>
  <c r="AS107" i="75"/>
  <c r="AR107" i="75"/>
  <c r="AQ107" i="75"/>
  <c r="AT106" i="75"/>
  <c r="AS106" i="75"/>
  <c r="AR106" i="75"/>
  <c r="AQ106" i="75"/>
  <c r="AT105" i="75"/>
  <c r="AS105" i="75"/>
  <c r="AR105" i="75"/>
  <c r="AQ105" i="75"/>
  <c r="AT104" i="75"/>
  <c r="AS104" i="75"/>
  <c r="AR104" i="75"/>
  <c r="AQ104" i="75"/>
  <c r="AT103" i="75"/>
  <c r="AS103" i="75"/>
  <c r="AR103" i="75"/>
  <c r="AQ103" i="75"/>
  <c r="AT102" i="75"/>
  <c r="AS102" i="75"/>
  <c r="AR102" i="75"/>
  <c r="AQ102" i="75"/>
  <c r="AT101" i="75"/>
  <c r="AS101" i="75"/>
  <c r="AR101" i="75"/>
  <c r="AQ101" i="75"/>
  <c r="AT100" i="75"/>
  <c r="AS100" i="75"/>
  <c r="AR100" i="75"/>
  <c r="AQ100" i="75"/>
  <c r="AT99" i="75"/>
  <c r="AS99" i="75"/>
  <c r="AR99" i="75"/>
  <c r="AQ99" i="75"/>
  <c r="AT98" i="75"/>
  <c r="AS98" i="75"/>
  <c r="AR98" i="75"/>
  <c r="AQ98" i="75"/>
  <c r="AT97" i="75"/>
  <c r="AS97" i="75"/>
  <c r="AR97" i="75"/>
  <c r="AQ97" i="75"/>
  <c r="AT96" i="75"/>
  <c r="AS96" i="75"/>
  <c r="AR96" i="75"/>
  <c r="AQ96" i="75"/>
  <c r="AT95" i="75"/>
  <c r="AS95" i="75"/>
  <c r="AR95" i="75"/>
  <c r="AQ95" i="75"/>
  <c r="AT94" i="75"/>
  <c r="AS94" i="75"/>
  <c r="AR94" i="75"/>
  <c r="AQ94" i="75"/>
  <c r="AT93" i="75"/>
  <c r="AS93" i="75"/>
  <c r="AR93" i="75"/>
  <c r="AQ93" i="75"/>
  <c r="AT92" i="75"/>
  <c r="AS92" i="75"/>
  <c r="AR92" i="75"/>
  <c r="AQ92" i="75"/>
  <c r="AT91" i="75"/>
  <c r="AS91" i="75"/>
  <c r="AR91" i="75"/>
  <c r="AQ91" i="75"/>
  <c r="AT90" i="75"/>
  <c r="AS90" i="75"/>
  <c r="AR90" i="75"/>
  <c r="AQ90" i="75"/>
  <c r="AT89" i="75"/>
  <c r="AS89" i="75"/>
  <c r="AR89" i="75"/>
  <c r="AQ89" i="75"/>
  <c r="AT88" i="75"/>
  <c r="AS88" i="75"/>
  <c r="AR88" i="75"/>
  <c r="AQ88" i="75"/>
  <c r="AT87" i="75"/>
  <c r="AS87" i="75"/>
  <c r="AR87" i="75"/>
  <c r="AQ87" i="75"/>
  <c r="AT86" i="75"/>
  <c r="AS86" i="75"/>
  <c r="AR86" i="75"/>
  <c r="AQ86" i="75"/>
  <c r="AT85" i="75"/>
  <c r="AS85" i="75"/>
  <c r="AR85" i="75"/>
  <c r="AQ85" i="75"/>
  <c r="AT84" i="75"/>
  <c r="AS84" i="75"/>
  <c r="AR84" i="75"/>
  <c r="AQ84" i="75"/>
  <c r="AT83" i="75"/>
  <c r="AS83" i="75"/>
  <c r="AR83" i="75"/>
  <c r="AQ83" i="75"/>
  <c r="AT82" i="75"/>
  <c r="AS82" i="75"/>
  <c r="AR82" i="75"/>
  <c r="AQ82" i="75"/>
  <c r="AT81" i="75"/>
  <c r="AS81" i="75"/>
  <c r="AR81" i="75"/>
  <c r="AQ81" i="75"/>
  <c r="AT80" i="75"/>
  <c r="AS80" i="75"/>
  <c r="AR80" i="75"/>
  <c r="AQ80" i="75"/>
  <c r="AT79" i="75"/>
  <c r="AS79" i="75"/>
  <c r="AR79" i="75"/>
  <c r="AQ79" i="75"/>
  <c r="AT78" i="75"/>
  <c r="AS78" i="75"/>
  <c r="AR78" i="75"/>
  <c r="AQ78" i="75"/>
  <c r="AT77" i="75"/>
  <c r="AS77" i="75"/>
  <c r="AR77" i="75"/>
  <c r="AQ77" i="75"/>
  <c r="AT76" i="75"/>
  <c r="AS76" i="75"/>
  <c r="AR76" i="75"/>
  <c r="AQ76" i="75"/>
  <c r="AT75" i="75"/>
  <c r="AS75" i="75"/>
  <c r="AR75" i="75"/>
  <c r="AQ75" i="75"/>
  <c r="AT74" i="75"/>
  <c r="AS74" i="75"/>
  <c r="AR74" i="75"/>
  <c r="AQ74" i="75"/>
  <c r="AT73" i="75"/>
  <c r="AS73" i="75"/>
  <c r="AR73" i="75"/>
  <c r="AQ73" i="75"/>
  <c r="AT72" i="75"/>
  <c r="AS72" i="75"/>
  <c r="AR72" i="75"/>
  <c r="AQ72" i="75"/>
  <c r="AT71" i="75"/>
  <c r="AS71" i="75"/>
  <c r="AR71" i="75"/>
  <c r="AQ71" i="75"/>
  <c r="AT70" i="75"/>
  <c r="AS70" i="75"/>
  <c r="AR70" i="75"/>
  <c r="AQ70" i="75"/>
  <c r="AT69" i="75"/>
  <c r="AS69" i="75"/>
  <c r="AR69" i="75"/>
  <c r="AQ69" i="75"/>
  <c r="AT68" i="75"/>
  <c r="AS68" i="75"/>
  <c r="AR68" i="75"/>
  <c r="AQ68" i="75"/>
  <c r="AT67" i="75"/>
  <c r="AS67" i="75"/>
  <c r="AR67" i="75"/>
  <c r="AQ67" i="75"/>
  <c r="AT66" i="75"/>
  <c r="AS66" i="75"/>
  <c r="AR66" i="75"/>
  <c r="AQ66" i="75"/>
  <c r="AT65" i="75"/>
  <c r="AS65" i="75"/>
  <c r="AR65" i="75"/>
  <c r="AQ65" i="75"/>
  <c r="AT64" i="75"/>
  <c r="AS64" i="75"/>
  <c r="AR64" i="75"/>
  <c r="AQ64" i="75"/>
  <c r="AT63" i="75"/>
  <c r="AS63" i="75"/>
  <c r="AR63" i="75"/>
  <c r="AQ63" i="75"/>
  <c r="AT62" i="75"/>
  <c r="AS62" i="75"/>
  <c r="AR62" i="75"/>
  <c r="AQ62" i="75"/>
  <c r="AT61" i="75"/>
  <c r="AS61" i="75"/>
  <c r="AR61" i="75"/>
  <c r="AQ61" i="75"/>
  <c r="AT60" i="75"/>
  <c r="AS60" i="75"/>
  <c r="AR60" i="75"/>
  <c r="AQ60" i="75"/>
  <c r="AT59" i="75"/>
  <c r="AS59" i="75"/>
  <c r="AR59" i="75"/>
  <c r="AQ59" i="75"/>
  <c r="AT58" i="75"/>
  <c r="AS58" i="75"/>
  <c r="AR58" i="75"/>
  <c r="AQ58" i="75"/>
  <c r="AT57" i="75"/>
  <c r="AS57" i="75"/>
  <c r="AR57" i="75"/>
  <c r="AQ57" i="75"/>
  <c r="AT56" i="75"/>
  <c r="AS56" i="75"/>
  <c r="AR56" i="75"/>
  <c r="AQ56" i="75"/>
  <c r="AT55" i="75"/>
  <c r="AS55" i="75"/>
  <c r="AR55" i="75"/>
  <c r="AQ55" i="75"/>
  <c r="AT54" i="75"/>
  <c r="AS54" i="75"/>
  <c r="AR54" i="75"/>
  <c r="AQ54" i="75"/>
  <c r="AT53" i="75"/>
  <c r="AS53" i="75"/>
  <c r="AR53" i="75"/>
  <c r="AQ53" i="75"/>
  <c r="AT52" i="75"/>
  <c r="AS52" i="75"/>
  <c r="AR52" i="75"/>
  <c r="AQ52" i="75"/>
  <c r="AT51" i="75"/>
  <c r="AS51" i="75"/>
  <c r="AR51" i="75"/>
  <c r="AQ51" i="75"/>
  <c r="AT50" i="75"/>
  <c r="AS50" i="75"/>
  <c r="AR50" i="75"/>
  <c r="AQ50" i="75"/>
  <c r="AT49" i="75"/>
  <c r="AS49" i="75"/>
  <c r="AR49" i="75"/>
  <c r="AQ49" i="75"/>
  <c r="AT48" i="75"/>
  <c r="AS48" i="75"/>
  <c r="AR48" i="75"/>
  <c r="AQ48" i="75"/>
  <c r="AT47" i="75"/>
  <c r="AS47" i="75"/>
  <c r="AR47" i="75"/>
  <c r="AQ47" i="75"/>
  <c r="AT46" i="75"/>
  <c r="AS46" i="75"/>
  <c r="AR46" i="75"/>
  <c r="AQ46" i="75"/>
  <c r="AT45" i="75"/>
  <c r="AS45" i="75"/>
  <c r="AR45" i="75"/>
  <c r="AQ45" i="75"/>
  <c r="AT44" i="75"/>
  <c r="AS44" i="75"/>
  <c r="AR44" i="75"/>
  <c r="AQ44" i="75"/>
  <c r="AT43" i="75"/>
  <c r="AS43" i="75"/>
  <c r="AR43" i="75"/>
  <c r="AQ43" i="75"/>
  <c r="AT42" i="75"/>
  <c r="AS42" i="75"/>
  <c r="AR42" i="75"/>
  <c r="AQ42" i="75"/>
  <c r="AT41" i="75"/>
  <c r="AS41" i="75"/>
  <c r="AR41" i="75"/>
  <c r="AQ41" i="75"/>
  <c r="AT40" i="75"/>
  <c r="AS40" i="75"/>
  <c r="AR40" i="75"/>
  <c r="AQ40" i="75"/>
  <c r="AT39" i="75"/>
  <c r="AS39" i="75"/>
  <c r="AR39" i="75"/>
  <c r="AQ39" i="75"/>
  <c r="AT38" i="75"/>
  <c r="AS38" i="75"/>
  <c r="AR38" i="75"/>
  <c r="AQ38" i="75"/>
  <c r="AT37" i="75"/>
  <c r="AS37" i="75"/>
  <c r="AR37" i="75"/>
  <c r="AQ37" i="75"/>
  <c r="AT36" i="75"/>
  <c r="AS36" i="75"/>
  <c r="AR36" i="75"/>
  <c r="AQ36" i="75"/>
  <c r="AT35" i="75"/>
  <c r="AS35" i="75"/>
  <c r="AR35" i="75"/>
  <c r="AQ35" i="75"/>
  <c r="AT34" i="75"/>
  <c r="AS34" i="75"/>
  <c r="AR34" i="75"/>
  <c r="AQ34" i="75"/>
  <c r="AT33" i="75"/>
  <c r="AS33" i="75"/>
  <c r="AR33" i="75"/>
  <c r="AQ33" i="75"/>
  <c r="AT32" i="75"/>
  <c r="AS32" i="75"/>
  <c r="AR32" i="75"/>
  <c r="AQ32" i="75"/>
  <c r="AT31" i="75"/>
  <c r="AS31" i="75"/>
  <c r="AR31" i="75"/>
  <c r="AQ31" i="75"/>
  <c r="AT30" i="75"/>
  <c r="AS30" i="75"/>
  <c r="AR30" i="75"/>
  <c r="AQ30" i="75"/>
  <c r="AT29" i="75"/>
  <c r="AS29" i="75"/>
  <c r="AR29" i="75"/>
  <c r="AQ29" i="75"/>
  <c r="AT28" i="75"/>
  <c r="AS28" i="75"/>
  <c r="AR28" i="75"/>
  <c r="AQ28" i="75"/>
  <c r="AT27" i="75"/>
  <c r="AS27" i="75"/>
  <c r="AR27" i="75"/>
  <c r="AQ27" i="75"/>
  <c r="AT26" i="75"/>
  <c r="AS26" i="75"/>
  <c r="AR26" i="75"/>
  <c r="AQ26" i="75"/>
  <c r="AT25" i="75"/>
  <c r="AS25" i="75"/>
  <c r="AR25" i="75"/>
  <c r="AQ25" i="75"/>
  <c r="AT24" i="75"/>
  <c r="AS24" i="75"/>
  <c r="AR24" i="75"/>
  <c r="AQ24" i="75"/>
  <c r="AT23" i="75"/>
  <c r="AS23" i="75"/>
  <c r="AR23" i="75"/>
  <c r="AQ23" i="75"/>
  <c r="AT22" i="75"/>
  <c r="AS22" i="75"/>
  <c r="AR22" i="75"/>
  <c r="AQ22" i="75"/>
  <c r="AT21" i="75"/>
  <c r="AS21" i="75"/>
  <c r="AR21" i="75"/>
  <c r="AQ21" i="75"/>
  <c r="AT20" i="75"/>
  <c r="AS20" i="75"/>
  <c r="AR20" i="75"/>
  <c r="AQ20" i="75"/>
  <c r="AT19" i="75"/>
  <c r="AS19" i="75"/>
  <c r="AR19" i="75"/>
  <c r="AQ19" i="75"/>
  <c r="AT18" i="75"/>
  <c r="AS18" i="75"/>
  <c r="AR18" i="75"/>
  <c r="AQ18" i="75"/>
  <c r="AT17" i="75"/>
  <c r="AS17" i="75"/>
  <c r="AR17" i="75"/>
  <c r="AQ17" i="75"/>
  <c r="AT16" i="75"/>
  <c r="AS16" i="75"/>
  <c r="AR16" i="75"/>
  <c r="AQ16" i="75"/>
  <c r="AT15" i="75"/>
  <c r="AS15" i="75"/>
  <c r="AR15" i="75"/>
  <c r="AQ15" i="75"/>
  <c r="AT14" i="75"/>
  <c r="AS14" i="75"/>
  <c r="AR14" i="75"/>
  <c r="AQ14" i="75"/>
  <c r="AT13" i="75"/>
  <c r="AS13" i="75"/>
  <c r="AR13" i="75"/>
  <c r="AQ13" i="75"/>
  <c r="AT12" i="75"/>
  <c r="AS12" i="75"/>
  <c r="AR12" i="75"/>
  <c r="AQ12" i="75"/>
  <c r="AT11" i="75"/>
  <c r="AS11" i="75"/>
  <c r="AR11" i="75"/>
  <c r="AQ11" i="75"/>
  <c r="AT10" i="75"/>
  <c r="AS10" i="75"/>
  <c r="AR10" i="75"/>
  <c r="AQ10" i="75"/>
  <c r="AT9" i="75"/>
  <c r="AS9" i="75"/>
  <c r="AR9" i="75"/>
  <c r="AQ9" i="75"/>
  <c r="AT8" i="75"/>
  <c r="AS8" i="75"/>
  <c r="AR8" i="75"/>
  <c r="AT224" i="81"/>
  <c r="AS224" i="81"/>
  <c r="AR224" i="81"/>
  <c r="AQ224" i="81"/>
  <c r="AT223" i="81"/>
  <c r="AS223" i="81"/>
  <c r="AR223" i="81"/>
  <c r="AQ223" i="81"/>
  <c r="AT222" i="81"/>
  <c r="AS222" i="81"/>
  <c r="AR222" i="81"/>
  <c r="AQ222" i="81"/>
  <c r="AT221" i="81"/>
  <c r="AS221" i="81"/>
  <c r="AR221" i="81"/>
  <c r="AQ221" i="81"/>
  <c r="AT220" i="81"/>
  <c r="AS220" i="81"/>
  <c r="AR220" i="81"/>
  <c r="AQ220" i="81"/>
  <c r="AT219" i="81"/>
  <c r="AS219" i="81"/>
  <c r="AR219" i="81"/>
  <c r="AQ219" i="81"/>
  <c r="AT218" i="81"/>
  <c r="AS218" i="81"/>
  <c r="AR218" i="81"/>
  <c r="AQ218" i="81"/>
  <c r="AT217" i="81"/>
  <c r="AS217" i="81"/>
  <c r="AR217" i="81"/>
  <c r="AQ217" i="81"/>
  <c r="AT216" i="81"/>
  <c r="AS216" i="81"/>
  <c r="AR216" i="81"/>
  <c r="AQ216" i="81"/>
  <c r="AT215" i="81"/>
  <c r="AS215" i="81"/>
  <c r="AR215" i="81"/>
  <c r="AQ215" i="81"/>
  <c r="AT214" i="81"/>
  <c r="AS214" i="81"/>
  <c r="AR214" i="81"/>
  <c r="AQ214" i="81"/>
  <c r="AT213" i="81"/>
  <c r="AS213" i="81"/>
  <c r="AR213" i="81"/>
  <c r="AQ213" i="81"/>
  <c r="AT212" i="81"/>
  <c r="AS212" i="81"/>
  <c r="AR212" i="81"/>
  <c r="AQ212" i="81"/>
  <c r="AT211" i="81"/>
  <c r="AS211" i="81"/>
  <c r="AR211" i="81"/>
  <c r="AQ211" i="81"/>
  <c r="AT210" i="81"/>
  <c r="AS210" i="81"/>
  <c r="AR210" i="81"/>
  <c r="AQ210" i="81"/>
  <c r="AT209" i="81"/>
  <c r="AS209" i="81"/>
  <c r="AR209" i="81"/>
  <c r="AQ209" i="81"/>
  <c r="AT208" i="81"/>
  <c r="AS208" i="81"/>
  <c r="AR208" i="81"/>
  <c r="AQ208" i="81"/>
  <c r="AT207" i="81"/>
  <c r="AS207" i="81"/>
  <c r="AR207" i="81"/>
  <c r="AQ207" i="81"/>
  <c r="AT206" i="81"/>
  <c r="AS206" i="81"/>
  <c r="AR206" i="81"/>
  <c r="AQ206" i="81"/>
  <c r="AT205" i="81"/>
  <c r="AS205" i="81"/>
  <c r="AR205" i="81"/>
  <c r="AQ205" i="81"/>
  <c r="AT204" i="81"/>
  <c r="AS204" i="81"/>
  <c r="AR204" i="81"/>
  <c r="AQ204" i="81"/>
  <c r="AT203" i="81"/>
  <c r="AS203" i="81"/>
  <c r="AR203" i="81"/>
  <c r="AQ203" i="81"/>
  <c r="AT202" i="81"/>
  <c r="AS202" i="81"/>
  <c r="AR202" i="81"/>
  <c r="AQ202" i="81"/>
  <c r="AT201" i="81"/>
  <c r="AS201" i="81"/>
  <c r="AR201" i="81"/>
  <c r="AQ201" i="81"/>
  <c r="AT200" i="81"/>
  <c r="AS200" i="81"/>
  <c r="AR200" i="81"/>
  <c r="AQ200" i="81"/>
  <c r="AT199" i="81"/>
  <c r="AS199" i="81"/>
  <c r="AR199" i="81"/>
  <c r="AQ199" i="81"/>
  <c r="AT198" i="81"/>
  <c r="AS198" i="81"/>
  <c r="AR198" i="81"/>
  <c r="AQ198" i="81"/>
  <c r="AT197" i="81"/>
  <c r="AS197" i="81"/>
  <c r="AR197" i="81"/>
  <c r="AQ197" i="81"/>
  <c r="AT196" i="81"/>
  <c r="AS196" i="81"/>
  <c r="AR196" i="81"/>
  <c r="AQ196" i="81"/>
  <c r="AT195" i="81"/>
  <c r="AS195" i="81"/>
  <c r="AR195" i="81"/>
  <c r="AQ195" i="81"/>
  <c r="AT194" i="81"/>
  <c r="AS194" i="81"/>
  <c r="AR194" i="81"/>
  <c r="AQ194" i="81"/>
  <c r="AT193" i="81"/>
  <c r="AS193" i="81"/>
  <c r="AR193" i="81"/>
  <c r="AQ193" i="81"/>
  <c r="AT192" i="81"/>
  <c r="AS192" i="81"/>
  <c r="AR192" i="81"/>
  <c r="AQ192" i="81"/>
  <c r="AT191" i="81"/>
  <c r="AS191" i="81"/>
  <c r="AR191" i="81"/>
  <c r="AQ191" i="81"/>
  <c r="AT190" i="81"/>
  <c r="AS190" i="81"/>
  <c r="AR190" i="81"/>
  <c r="AQ190" i="81"/>
  <c r="AT189" i="81"/>
  <c r="AS189" i="81"/>
  <c r="AR189" i="81"/>
  <c r="AQ189" i="81"/>
  <c r="AT188" i="81"/>
  <c r="AS188" i="81"/>
  <c r="AR188" i="81"/>
  <c r="AQ188" i="81"/>
  <c r="AT187" i="81"/>
  <c r="AS187" i="81"/>
  <c r="AR187" i="81"/>
  <c r="AQ187" i="81"/>
  <c r="AT186" i="81"/>
  <c r="AS186" i="81"/>
  <c r="AR186" i="81"/>
  <c r="AQ186" i="81"/>
  <c r="AT185" i="81"/>
  <c r="AS185" i="81"/>
  <c r="AR185" i="81"/>
  <c r="AQ185" i="81"/>
  <c r="AT184" i="81"/>
  <c r="AS184" i="81"/>
  <c r="AR184" i="81"/>
  <c r="AQ184" i="81"/>
  <c r="AT183" i="81"/>
  <c r="AS183" i="81"/>
  <c r="AR183" i="81"/>
  <c r="AQ183" i="81"/>
  <c r="AT182" i="81"/>
  <c r="AS182" i="81"/>
  <c r="AR182" i="81"/>
  <c r="AQ182" i="81"/>
  <c r="AT181" i="81"/>
  <c r="AS181" i="81"/>
  <c r="AR181" i="81"/>
  <c r="AQ181" i="81"/>
  <c r="AT180" i="81"/>
  <c r="AS180" i="81"/>
  <c r="AR180" i="81"/>
  <c r="AQ180" i="81"/>
  <c r="AT179" i="81"/>
  <c r="AS179" i="81"/>
  <c r="AR179" i="81"/>
  <c r="AQ179" i="81"/>
  <c r="AT178" i="81"/>
  <c r="AS178" i="81"/>
  <c r="AR178" i="81"/>
  <c r="AQ178" i="81"/>
  <c r="AT177" i="81"/>
  <c r="AS177" i="81"/>
  <c r="AR177" i="81"/>
  <c r="AQ177" i="81"/>
  <c r="AT176" i="81"/>
  <c r="AS176" i="81"/>
  <c r="AR176" i="81"/>
  <c r="AQ176" i="81"/>
  <c r="AT175" i="81"/>
  <c r="AS175" i="81"/>
  <c r="AR175" i="81"/>
  <c r="AQ175" i="81"/>
  <c r="AT174" i="81"/>
  <c r="AS174" i="81"/>
  <c r="AR174" i="81"/>
  <c r="AQ174" i="81"/>
  <c r="AT173" i="81"/>
  <c r="AS173" i="81"/>
  <c r="AR173" i="81"/>
  <c r="AQ173" i="81"/>
  <c r="AT172" i="81"/>
  <c r="AS172" i="81"/>
  <c r="AR172" i="81"/>
  <c r="AQ172" i="81"/>
  <c r="AT171" i="81"/>
  <c r="AS171" i="81"/>
  <c r="AR171" i="81"/>
  <c r="AQ171" i="81"/>
  <c r="AT170" i="81"/>
  <c r="AS170" i="81"/>
  <c r="AR170" i="81"/>
  <c r="AQ170" i="81"/>
  <c r="AT169" i="81"/>
  <c r="AS169" i="81"/>
  <c r="AR169" i="81"/>
  <c r="AQ169" i="81"/>
  <c r="AT168" i="81"/>
  <c r="AS168" i="81"/>
  <c r="AR168" i="81"/>
  <c r="AQ168" i="81"/>
  <c r="AT167" i="81"/>
  <c r="AS167" i="81"/>
  <c r="AR167" i="81"/>
  <c r="AQ167" i="81"/>
  <c r="AT166" i="81"/>
  <c r="AS166" i="81"/>
  <c r="AR166" i="81"/>
  <c r="AQ166" i="81"/>
  <c r="AT165" i="81"/>
  <c r="AS165" i="81"/>
  <c r="AR165" i="81"/>
  <c r="AQ165" i="81"/>
  <c r="AT164" i="81"/>
  <c r="AS164" i="81"/>
  <c r="AR164" i="81"/>
  <c r="AQ164" i="81"/>
  <c r="AT163" i="81"/>
  <c r="AS163" i="81"/>
  <c r="AR163" i="81"/>
  <c r="AQ163" i="81"/>
  <c r="AT162" i="81"/>
  <c r="AS162" i="81"/>
  <c r="AR162" i="81"/>
  <c r="AQ162" i="81"/>
  <c r="AT161" i="81"/>
  <c r="AS161" i="81"/>
  <c r="AR161" i="81"/>
  <c r="AQ161" i="81"/>
  <c r="AT160" i="81"/>
  <c r="AS160" i="81"/>
  <c r="AR160" i="81"/>
  <c r="AQ160" i="81"/>
  <c r="AT159" i="81"/>
  <c r="AS159" i="81"/>
  <c r="AR159" i="81"/>
  <c r="AQ159" i="81"/>
  <c r="AT158" i="81"/>
  <c r="AS158" i="81"/>
  <c r="AR158" i="81"/>
  <c r="AQ158" i="81"/>
  <c r="AT157" i="81"/>
  <c r="AS157" i="81"/>
  <c r="AR157" i="81"/>
  <c r="AQ157" i="81"/>
  <c r="AT156" i="81"/>
  <c r="AS156" i="81"/>
  <c r="AR156" i="81"/>
  <c r="AQ156" i="81"/>
  <c r="AT155" i="81"/>
  <c r="AS155" i="81"/>
  <c r="AR155" i="81"/>
  <c r="AQ155" i="81"/>
  <c r="AT154" i="81"/>
  <c r="AS154" i="81"/>
  <c r="AR154" i="81"/>
  <c r="AQ154" i="81"/>
  <c r="AT153" i="81"/>
  <c r="AS153" i="81"/>
  <c r="AR153" i="81"/>
  <c r="AQ153" i="81"/>
  <c r="AT152" i="81"/>
  <c r="AS152" i="81"/>
  <c r="AR152" i="81"/>
  <c r="AQ152" i="81"/>
  <c r="AT151" i="81"/>
  <c r="AS151" i="81"/>
  <c r="AR151" i="81"/>
  <c r="AQ151" i="81"/>
  <c r="AT150" i="81"/>
  <c r="AS150" i="81"/>
  <c r="AR150" i="81"/>
  <c r="AQ150" i="81"/>
  <c r="AT149" i="81"/>
  <c r="AS149" i="81"/>
  <c r="AR149" i="81"/>
  <c r="AQ149" i="81"/>
  <c r="AT148" i="81"/>
  <c r="AS148" i="81"/>
  <c r="AR148" i="81"/>
  <c r="AQ148" i="81"/>
  <c r="AT147" i="81"/>
  <c r="AS147" i="81"/>
  <c r="AR147" i="81"/>
  <c r="AQ147" i="81"/>
  <c r="AT146" i="81"/>
  <c r="AS146" i="81"/>
  <c r="AR146" i="81"/>
  <c r="AQ146" i="81"/>
  <c r="AT145" i="81"/>
  <c r="AS145" i="81"/>
  <c r="AR145" i="81"/>
  <c r="AQ145" i="81"/>
  <c r="AT144" i="81"/>
  <c r="AS144" i="81"/>
  <c r="AR144" i="81"/>
  <c r="AQ144" i="81"/>
  <c r="AT143" i="81"/>
  <c r="AS143" i="81"/>
  <c r="AR143" i="81"/>
  <c r="AQ143" i="81"/>
  <c r="AT142" i="81"/>
  <c r="AS142" i="81"/>
  <c r="AR142" i="81"/>
  <c r="AQ142" i="81"/>
  <c r="AT141" i="81"/>
  <c r="AS141" i="81"/>
  <c r="AR141" i="81"/>
  <c r="AQ141" i="81"/>
  <c r="AT140" i="81"/>
  <c r="AS140" i="81"/>
  <c r="AR140" i="81"/>
  <c r="AQ140" i="81"/>
  <c r="AT139" i="81"/>
  <c r="AS139" i="81"/>
  <c r="AR139" i="81"/>
  <c r="AQ139" i="81"/>
  <c r="AT138" i="81"/>
  <c r="AS138" i="81"/>
  <c r="AR138" i="81"/>
  <c r="AQ138" i="81"/>
  <c r="AT137" i="81"/>
  <c r="AS137" i="81"/>
  <c r="AR137" i="81"/>
  <c r="AQ137" i="81"/>
  <c r="AT136" i="81"/>
  <c r="AS136" i="81"/>
  <c r="AR136" i="81"/>
  <c r="AQ136" i="81"/>
  <c r="AT135" i="81"/>
  <c r="AS135" i="81"/>
  <c r="AR135" i="81"/>
  <c r="AQ135" i="81"/>
  <c r="AT134" i="81"/>
  <c r="AS134" i="81"/>
  <c r="AR134" i="81"/>
  <c r="AQ134" i="81"/>
  <c r="AT133" i="81"/>
  <c r="AS133" i="81"/>
  <c r="AR133" i="81"/>
  <c r="AQ133" i="81"/>
  <c r="AT132" i="81"/>
  <c r="AS132" i="81"/>
  <c r="AR132" i="81"/>
  <c r="AQ132" i="81"/>
  <c r="AT131" i="81"/>
  <c r="AS131" i="81"/>
  <c r="AR131" i="81"/>
  <c r="AQ131" i="81"/>
  <c r="AT130" i="81"/>
  <c r="AS130" i="81"/>
  <c r="AR130" i="81"/>
  <c r="AQ130" i="81"/>
  <c r="AT129" i="81"/>
  <c r="AS129" i="81"/>
  <c r="AR129" i="81"/>
  <c r="AQ129" i="81"/>
  <c r="AT128" i="81"/>
  <c r="AS128" i="81"/>
  <c r="AR128" i="81"/>
  <c r="AQ128" i="81"/>
  <c r="AT127" i="81"/>
  <c r="AS127" i="81"/>
  <c r="AR127" i="81"/>
  <c r="AQ127" i="81"/>
  <c r="AT126" i="81"/>
  <c r="AS126" i="81"/>
  <c r="AR126" i="81"/>
  <c r="AQ126" i="81"/>
  <c r="AT125" i="81"/>
  <c r="AS125" i="81"/>
  <c r="AR125" i="81"/>
  <c r="AQ125" i="81"/>
  <c r="AT124" i="81"/>
  <c r="AS124" i="81"/>
  <c r="AR124" i="81"/>
  <c r="AQ124" i="81"/>
  <c r="AT123" i="81"/>
  <c r="AS123" i="81"/>
  <c r="AR123" i="81"/>
  <c r="AQ123" i="81"/>
  <c r="AT122" i="81"/>
  <c r="AS122" i="81"/>
  <c r="AR122" i="81"/>
  <c r="AQ122" i="81"/>
  <c r="AT121" i="81"/>
  <c r="AS121" i="81"/>
  <c r="AR121" i="81"/>
  <c r="AQ121" i="81"/>
  <c r="AT120" i="81"/>
  <c r="AS120" i="81"/>
  <c r="AR120" i="81"/>
  <c r="AQ120" i="81"/>
  <c r="AT119" i="81"/>
  <c r="AS119" i="81"/>
  <c r="AR119" i="81"/>
  <c r="AQ119" i="81"/>
  <c r="AT118" i="81"/>
  <c r="AS118" i="81"/>
  <c r="AR118" i="81"/>
  <c r="AQ118" i="81"/>
  <c r="AT117" i="81"/>
  <c r="AS117" i="81"/>
  <c r="AR117" i="81"/>
  <c r="AQ117" i="81"/>
  <c r="AT116" i="81"/>
  <c r="AS116" i="81"/>
  <c r="AR116" i="81"/>
  <c r="AQ116" i="81"/>
  <c r="AT115" i="81"/>
  <c r="AS115" i="81"/>
  <c r="AR115" i="81"/>
  <c r="AQ115" i="81"/>
  <c r="AT114" i="81"/>
  <c r="AS114" i="81"/>
  <c r="AR114" i="81"/>
  <c r="AQ114" i="81"/>
  <c r="AT113" i="81"/>
  <c r="AS113" i="81"/>
  <c r="AR113" i="81"/>
  <c r="AQ113" i="81"/>
  <c r="AT112" i="81"/>
  <c r="AS112" i="81"/>
  <c r="AR112" i="81"/>
  <c r="AQ112" i="81"/>
  <c r="AT111" i="81"/>
  <c r="AS111" i="81"/>
  <c r="AR111" i="81"/>
  <c r="AQ111" i="81"/>
  <c r="AT110" i="81"/>
  <c r="AS110" i="81"/>
  <c r="AR110" i="81"/>
  <c r="AQ110" i="81"/>
  <c r="AT109" i="81"/>
  <c r="AS109" i="81"/>
  <c r="AR109" i="81"/>
  <c r="AQ109" i="81"/>
  <c r="AT108" i="81"/>
  <c r="AS108" i="81"/>
  <c r="AR108" i="81"/>
  <c r="AQ108" i="81"/>
  <c r="AT107" i="81"/>
  <c r="AS107" i="81"/>
  <c r="AR107" i="81"/>
  <c r="AQ107" i="81"/>
  <c r="AT106" i="81"/>
  <c r="AS106" i="81"/>
  <c r="AR106" i="81"/>
  <c r="AQ106" i="81"/>
  <c r="AT105" i="81"/>
  <c r="AS105" i="81"/>
  <c r="AR105" i="81"/>
  <c r="AQ105" i="81"/>
  <c r="AT104" i="81"/>
  <c r="AS104" i="81"/>
  <c r="AR104" i="81"/>
  <c r="AQ104" i="81"/>
  <c r="AT103" i="81"/>
  <c r="AS103" i="81"/>
  <c r="AR103" i="81"/>
  <c r="AQ103" i="81"/>
  <c r="AT102" i="81"/>
  <c r="AS102" i="81"/>
  <c r="AR102" i="81"/>
  <c r="AQ102" i="81"/>
  <c r="AT101" i="81"/>
  <c r="AS101" i="81"/>
  <c r="AR101" i="81"/>
  <c r="AQ101" i="81"/>
  <c r="AT100" i="81"/>
  <c r="AS100" i="81"/>
  <c r="AR100" i="81"/>
  <c r="AQ100" i="81"/>
  <c r="AT99" i="81"/>
  <c r="AS99" i="81"/>
  <c r="AR99" i="81"/>
  <c r="AQ99" i="81"/>
  <c r="AT98" i="81"/>
  <c r="AS98" i="81"/>
  <c r="AR98" i="81"/>
  <c r="AQ98" i="81"/>
  <c r="AT97" i="81"/>
  <c r="AS97" i="81"/>
  <c r="AR97" i="81"/>
  <c r="AQ97" i="81"/>
  <c r="AT96" i="81"/>
  <c r="AS96" i="81"/>
  <c r="AR96" i="81"/>
  <c r="AQ96" i="81"/>
  <c r="AT95" i="81"/>
  <c r="AS95" i="81"/>
  <c r="AR95" i="81"/>
  <c r="AQ95" i="81"/>
  <c r="AT94" i="81"/>
  <c r="AS94" i="81"/>
  <c r="AR94" i="81"/>
  <c r="AQ94" i="81"/>
  <c r="AT93" i="81"/>
  <c r="AS93" i="81"/>
  <c r="AR93" i="81"/>
  <c r="AQ93" i="81"/>
  <c r="AT92" i="81"/>
  <c r="AS92" i="81"/>
  <c r="AR92" i="81"/>
  <c r="AQ92" i="81"/>
  <c r="AT91" i="81"/>
  <c r="AS91" i="81"/>
  <c r="AR91" i="81"/>
  <c r="AQ91" i="81"/>
  <c r="AT90" i="81"/>
  <c r="AS90" i="81"/>
  <c r="AR90" i="81"/>
  <c r="AQ90" i="81"/>
  <c r="AT89" i="81"/>
  <c r="AS89" i="81"/>
  <c r="AR89" i="81"/>
  <c r="AQ89" i="81"/>
  <c r="AT88" i="81"/>
  <c r="AS88" i="81"/>
  <c r="AR88" i="81"/>
  <c r="AQ88" i="81"/>
  <c r="AT87" i="81"/>
  <c r="AS87" i="81"/>
  <c r="AR87" i="81"/>
  <c r="AQ87" i="81"/>
  <c r="AT86" i="81"/>
  <c r="AS86" i="81"/>
  <c r="AR86" i="81"/>
  <c r="AQ86" i="81"/>
  <c r="AT85" i="81"/>
  <c r="AS85" i="81"/>
  <c r="AR85" i="81"/>
  <c r="AQ85" i="81"/>
  <c r="AT84" i="81"/>
  <c r="AS84" i="81"/>
  <c r="AR84" i="81"/>
  <c r="AQ84" i="81"/>
  <c r="AT83" i="81"/>
  <c r="AS83" i="81"/>
  <c r="AR83" i="81"/>
  <c r="AQ83" i="81"/>
  <c r="AT82" i="81"/>
  <c r="AS82" i="81"/>
  <c r="AR82" i="81"/>
  <c r="AQ82" i="81"/>
  <c r="AT81" i="81"/>
  <c r="AS81" i="81"/>
  <c r="AR81" i="81"/>
  <c r="AQ81" i="81"/>
  <c r="AT80" i="81"/>
  <c r="AS80" i="81"/>
  <c r="AR80" i="81"/>
  <c r="AQ80" i="81"/>
  <c r="AT79" i="81"/>
  <c r="AS79" i="81"/>
  <c r="AR79" i="81"/>
  <c r="AQ79" i="81"/>
  <c r="AT78" i="81"/>
  <c r="AS78" i="81"/>
  <c r="AR78" i="81"/>
  <c r="AQ78" i="81"/>
  <c r="AT77" i="81"/>
  <c r="AS77" i="81"/>
  <c r="AR77" i="81"/>
  <c r="AQ77" i="81"/>
  <c r="AT76" i="81"/>
  <c r="AS76" i="81"/>
  <c r="AR76" i="81"/>
  <c r="AQ76" i="81"/>
  <c r="AT75" i="81"/>
  <c r="AS75" i="81"/>
  <c r="AR75" i="81"/>
  <c r="AQ75" i="81"/>
  <c r="AT74" i="81"/>
  <c r="AS74" i="81"/>
  <c r="AR74" i="81"/>
  <c r="AQ74" i="81"/>
  <c r="AT73" i="81"/>
  <c r="AS73" i="81"/>
  <c r="AR73" i="81"/>
  <c r="AQ73" i="81"/>
  <c r="AT72" i="81"/>
  <c r="AS72" i="81"/>
  <c r="AR72" i="81"/>
  <c r="AQ72" i="81"/>
  <c r="AT71" i="81"/>
  <c r="AS71" i="81"/>
  <c r="AR71" i="81"/>
  <c r="AQ71" i="81"/>
  <c r="AT70" i="81"/>
  <c r="AS70" i="81"/>
  <c r="AR70" i="81"/>
  <c r="AQ70" i="81"/>
  <c r="AT69" i="81"/>
  <c r="AS69" i="81"/>
  <c r="AR69" i="81"/>
  <c r="AQ69" i="81"/>
  <c r="AT68" i="81"/>
  <c r="AS68" i="81"/>
  <c r="AR68" i="81"/>
  <c r="AQ68" i="81"/>
  <c r="AT67" i="81"/>
  <c r="AS67" i="81"/>
  <c r="AR67" i="81"/>
  <c r="AQ67" i="81"/>
  <c r="AT66" i="81"/>
  <c r="AS66" i="81"/>
  <c r="AR66" i="81"/>
  <c r="AQ66" i="81"/>
  <c r="AT65" i="81"/>
  <c r="AS65" i="81"/>
  <c r="AR65" i="81"/>
  <c r="AQ65" i="81"/>
  <c r="AT64" i="81"/>
  <c r="AS64" i="81"/>
  <c r="AR64" i="81"/>
  <c r="AQ64" i="81"/>
  <c r="AT63" i="81"/>
  <c r="AS63" i="81"/>
  <c r="AR63" i="81"/>
  <c r="AQ63" i="81"/>
  <c r="AT62" i="81"/>
  <c r="AS62" i="81"/>
  <c r="AR62" i="81"/>
  <c r="AQ62" i="81"/>
  <c r="AT61" i="81"/>
  <c r="AS61" i="81"/>
  <c r="AR61" i="81"/>
  <c r="AQ61" i="81"/>
  <c r="AT60" i="81"/>
  <c r="AS60" i="81"/>
  <c r="AR60" i="81"/>
  <c r="AQ60" i="81"/>
  <c r="AT59" i="81"/>
  <c r="AS59" i="81"/>
  <c r="AR59" i="81"/>
  <c r="AQ59" i="81"/>
  <c r="AT58" i="81"/>
  <c r="AS58" i="81"/>
  <c r="AR58" i="81"/>
  <c r="AQ58" i="81"/>
  <c r="AT57" i="81"/>
  <c r="AS57" i="81"/>
  <c r="AR57" i="81"/>
  <c r="AQ57" i="81"/>
  <c r="AT56" i="81"/>
  <c r="AS56" i="81"/>
  <c r="AR56" i="81"/>
  <c r="AQ56" i="81"/>
  <c r="AT55" i="81"/>
  <c r="AS55" i="81"/>
  <c r="AR55" i="81"/>
  <c r="AQ55" i="81"/>
  <c r="AT54" i="81"/>
  <c r="AS54" i="81"/>
  <c r="AR54" i="81"/>
  <c r="AQ54" i="81"/>
  <c r="AT53" i="81"/>
  <c r="AS53" i="81"/>
  <c r="AR53" i="81"/>
  <c r="AQ53" i="81"/>
  <c r="AT52" i="81"/>
  <c r="AS52" i="81"/>
  <c r="AR52" i="81"/>
  <c r="AQ52" i="81"/>
  <c r="AT51" i="81"/>
  <c r="AS51" i="81"/>
  <c r="AR51" i="81"/>
  <c r="AQ51" i="81"/>
  <c r="AT50" i="81"/>
  <c r="AS50" i="81"/>
  <c r="AR50" i="81"/>
  <c r="AQ50" i="81"/>
  <c r="AT49" i="81"/>
  <c r="AS49" i="81"/>
  <c r="AR49" i="81"/>
  <c r="AQ49" i="81"/>
  <c r="AT48" i="81"/>
  <c r="AS48" i="81"/>
  <c r="AR48" i="81"/>
  <c r="AQ48" i="81"/>
  <c r="AT47" i="81"/>
  <c r="AS47" i="81"/>
  <c r="AR47" i="81"/>
  <c r="AQ47" i="81"/>
  <c r="AT46" i="81"/>
  <c r="AS46" i="81"/>
  <c r="AR46" i="81"/>
  <c r="AQ46" i="81"/>
  <c r="AT45" i="81"/>
  <c r="AS45" i="81"/>
  <c r="AR45" i="81"/>
  <c r="AQ45" i="81"/>
  <c r="AT44" i="81"/>
  <c r="AS44" i="81"/>
  <c r="AR44" i="81"/>
  <c r="AQ44" i="81"/>
  <c r="AT43" i="81"/>
  <c r="AS43" i="81"/>
  <c r="AR43" i="81"/>
  <c r="AQ43" i="81"/>
  <c r="AT42" i="81"/>
  <c r="AS42" i="81"/>
  <c r="AR42" i="81"/>
  <c r="AQ42" i="81"/>
  <c r="AT41" i="81"/>
  <c r="AS41" i="81"/>
  <c r="AR41" i="81"/>
  <c r="AQ41" i="81"/>
  <c r="AT40" i="81"/>
  <c r="AS40" i="81"/>
  <c r="AR40" i="81"/>
  <c r="AQ40" i="81"/>
  <c r="AT39" i="81"/>
  <c r="AS39" i="81"/>
  <c r="AR39" i="81"/>
  <c r="AQ39" i="81"/>
  <c r="AT38" i="81"/>
  <c r="AS38" i="81"/>
  <c r="AR38" i="81"/>
  <c r="AQ38" i="81"/>
  <c r="AT37" i="81"/>
  <c r="AS37" i="81"/>
  <c r="AR37" i="81"/>
  <c r="AQ37" i="81"/>
  <c r="AT36" i="81"/>
  <c r="AS36" i="81"/>
  <c r="AR36" i="81"/>
  <c r="AQ36" i="81"/>
  <c r="AT35" i="81"/>
  <c r="AS35" i="81"/>
  <c r="AR35" i="81"/>
  <c r="AQ35" i="81"/>
  <c r="AT34" i="81"/>
  <c r="AS34" i="81"/>
  <c r="AR34" i="81"/>
  <c r="AQ34" i="81"/>
  <c r="AT33" i="81"/>
  <c r="AS33" i="81"/>
  <c r="AR33" i="81"/>
  <c r="AQ33" i="81"/>
  <c r="AT32" i="81"/>
  <c r="AS32" i="81"/>
  <c r="AR32" i="81"/>
  <c r="AQ32" i="81"/>
  <c r="AT31" i="81"/>
  <c r="AS31" i="81"/>
  <c r="AR31" i="81"/>
  <c r="AQ31" i="81"/>
  <c r="AT30" i="81"/>
  <c r="AS30" i="81"/>
  <c r="AR30" i="81"/>
  <c r="AQ30" i="81"/>
  <c r="AT29" i="81"/>
  <c r="AS29" i="81"/>
  <c r="AR29" i="81"/>
  <c r="AQ29" i="81"/>
  <c r="AT28" i="81"/>
  <c r="AS28" i="81"/>
  <c r="AR28" i="81"/>
  <c r="AQ28" i="81"/>
  <c r="AT27" i="81"/>
  <c r="AS27" i="81"/>
  <c r="AR27" i="81"/>
  <c r="AQ27" i="81"/>
  <c r="AT26" i="81"/>
  <c r="AS26" i="81"/>
  <c r="AR26" i="81"/>
  <c r="AQ26" i="81"/>
  <c r="AT25" i="81"/>
  <c r="AS25" i="81"/>
  <c r="AR25" i="81"/>
  <c r="AQ25" i="81"/>
  <c r="AT24" i="81"/>
  <c r="AS24" i="81"/>
  <c r="AR24" i="81"/>
  <c r="AQ24" i="81"/>
  <c r="AT23" i="81"/>
  <c r="AS23" i="81"/>
  <c r="AR23" i="81"/>
  <c r="AQ23" i="81"/>
  <c r="AT22" i="81"/>
  <c r="AS22" i="81"/>
  <c r="AR22" i="81"/>
  <c r="AQ22" i="81"/>
  <c r="AT21" i="81"/>
  <c r="AS21" i="81"/>
  <c r="AR21" i="81"/>
  <c r="AQ21" i="81"/>
  <c r="AT20" i="81"/>
  <c r="AS20" i="81"/>
  <c r="AR20" i="81"/>
  <c r="AQ20" i="81"/>
  <c r="AT19" i="81"/>
  <c r="AS19" i="81"/>
  <c r="AR19" i="81"/>
  <c r="AQ19" i="81"/>
  <c r="AT18" i="81"/>
  <c r="AS18" i="81"/>
  <c r="AR18" i="81"/>
  <c r="AQ18" i="81"/>
  <c r="AT17" i="81"/>
  <c r="AS17" i="81"/>
  <c r="AR17" i="81"/>
  <c r="AQ17" i="81"/>
  <c r="AT16" i="81"/>
  <c r="AS16" i="81"/>
  <c r="AR16" i="81"/>
  <c r="AQ16" i="81"/>
  <c r="AT15" i="81"/>
  <c r="AS15" i="81"/>
  <c r="AR15" i="81"/>
  <c r="AQ15" i="81"/>
  <c r="AT14" i="81"/>
  <c r="AS14" i="81"/>
  <c r="AR14" i="81"/>
  <c r="AQ14" i="81"/>
  <c r="AT13" i="81"/>
  <c r="AS13" i="81"/>
  <c r="AR13" i="81"/>
  <c r="AQ13" i="81"/>
  <c r="AT12" i="81"/>
  <c r="AS12" i="81"/>
  <c r="AR12" i="81"/>
  <c r="AQ12" i="81"/>
  <c r="AT11" i="81"/>
  <c r="AS11" i="81"/>
  <c r="AR11" i="81"/>
  <c r="AQ11" i="81"/>
  <c r="AT10" i="81"/>
  <c r="AS10" i="81"/>
  <c r="AR10" i="81"/>
  <c r="AQ10" i="81"/>
  <c r="AT9" i="81"/>
  <c r="AS9" i="81"/>
  <c r="AR9" i="81"/>
  <c r="AQ9" i="81"/>
  <c r="AT8" i="81"/>
  <c r="AS8" i="81"/>
  <c r="AR8" i="81"/>
  <c r="AT224" i="83"/>
  <c r="AS224" i="83"/>
  <c r="AR224" i="83"/>
  <c r="AQ224" i="83"/>
  <c r="AT223" i="83"/>
  <c r="AS223" i="83"/>
  <c r="AR223" i="83"/>
  <c r="AQ223" i="83"/>
  <c r="AT222" i="83"/>
  <c r="AS222" i="83"/>
  <c r="AR222" i="83"/>
  <c r="AQ222" i="83"/>
  <c r="AT221" i="83"/>
  <c r="AS221" i="83"/>
  <c r="AR221" i="83"/>
  <c r="AQ221" i="83"/>
  <c r="AT220" i="83"/>
  <c r="AS220" i="83"/>
  <c r="AR220" i="83"/>
  <c r="AQ220" i="83"/>
  <c r="AT219" i="83"/>
  <c r="AS219" i="83"/>
  <c r="AR219" i="83"/>
  <c r="AQ219" i="83"/>
  <c r="AT218" i="83"/>
  <c r="AS218" i="83"/>
  <c r="AR218" i="83"/>
  <c r="AQ218" i="83"/>
  <c r="AT217" i="83"/>
  <c r="AS217" i="83"/>
  <c r="AR217" i="83"/>
  <c r="AQ217" i="83"/>
  <c r="AT216" i="83"/>
  <c r="AS216" i="83"/>
  <c r="AR216" i="83"/>
  <c r="AQ216" i="83"/>
  <c r="AT215" i="83"/>
  <c r="AS215" i="83"/>
  <c r="AR215" i="83"/>
  <c r="AQ215" i="83"/>
  <c r="AT214" i="83"/>
  <c r="AS214" i="83"/>
  <c r="AR214" i="83"/>
  <c r="AQ214" i="83"/>
  <c r="AT213" i="83"/>
  <c r="AS213" i="83"/>
  <c r="AR213" i="83"/>
  <c r="AQ213" i="83"/>
  <c r="AT212" i="83"/>
  <c r="AS212" i="83"/>
  <c r="AR212" i="83"/>
  <c r="AQ212" i="83"/>
  <c r="AT211" i="83"/>
  <c r="AS211" i="83"/>
  <c r="AR211" i="83"/>
  <c r="AQ211" i="83"/>
  <c r="AT210" i="83"/>
  <c r="AS210" i="83"/>
  <c r="AR210" i="83"/>
  <c r="AQ210" i="83"/>
  <c r="AT209" i="83"/>
  <c r="AS209" i="83"/>
  <c r="AR209" i="83"/>
  <c r="AQ209" i="83"/>
  <c r="AT208" i="83"/>
  <c r="AS208" i="83"/>
  <c r="AR208" i="83"/>
  <c r="AQ208" i="83"/>
  <c r="AT207" i="83"/>
  <c r="AS207" i="83"/>
  <c r="AR207" i="83"/>
  <c r="AQ207" i="83"/>
  <c r="AT206" i="83"/>
  <c r="AS206" i="83"/>
  <c r="AR206" i="83"/>
  <c r="AQ206" i="83"/>
  <c r="AT205" i="83"/>
  <c r="AS205" i="83"/>
  <c r="AR205" i="83"/>
  <c r="AQ205" i="83"/>
  <c r="AT204" i="83"/>
  <c r="AS204" i="83"/>
  <c r="AR204" i="83"/>
  <c r="AQ204" i="83"/>
  <c r="AT203" i="83"/>
  <c r="AS203" i="83"/>
  <c r="AR203" i="83"/>
  <c r="AQ203" i="83"/>
  <c r="AT202" i="83"/>
  <c r="AS202" i="83"/>
  <c r="AR202" i="83"/>
  <c r="AQ202" i="83"/>
  <c r="AT201" i="83"/>
  <c r="AS201" i="83"/>
  <c r="AR201" i="83"/>
  <c r="AQ201" i="83"/>
  <c r="AT200" i="83"/>
  <c r="AS200" i="83"/>
  <c r="AR200" i="83"/>
  <c r="AQ200" i="83"/>
  <c r="AT199" i="83"/>
  <c r="AS199" i="83"/>
  <c r="AR199" i="83"/>
  <c r="AQ199" i="83"/>
  <c r="AT198" i="83"/>
  <c r="AS198" i="83"/>
  <c r="AR198" i="83"/>
  <c r="AQ198" i="83"/>
  <c r="AT197" i="83"/>
  <c r="AS197" i="83"/>
  <c r="AR197" i="83"/>
  <c r="AQ197" i="83"/>
  <c r="AT196" i="83"/>
  <c r="AS196" i="83"/>
  <c r="AR196" i="83"/>
  <c r="AQ196" i="83"/>
  <c r="AT195" i="83"/>
  <c r="AS195" i="83"/>
  <c r="AR195" i="83"/>
  <c r="AQ195" i="83"/>
  <c r="AT194" i="83"/>
  <c r="AS194" i="83"/>
  <c r="AR194" i="83"/>
  <c r="AQ194" i="83"/>
  <c r="AT193" i="83"/>
  <c r="AS193" i="83"/>
  <c r="AR193" i="83"/>
  <c r="AQ193" i="83"/>
  <c r="AT192" i="83"/>
  <c r="AS192" i="83"/>
  <c r="AR192" i="83"/>
  <c r="AQ192" i="83"/>
  <c r="AT191" i="83"/>
  <c r="AS191" i="83"/>
  <c r="AR191" i="83"/>
  <c r="AQ191" i="83"/>
  <c r="AT190" i="83"/>
  <c r="AS190" i="83"/>
  <c r="AR190" i="83"/>
  <c r="AQ190" i="83"/>
  <c r="AT189" i="83"/>
  <c r="AS189" i="83"/>
  <c r="AR189" i="83"/>
  <c r="AQ189" i="83"/>
  <c r="AT188" i="83"/>
  <c r="AS188" i="83"/>
  <c r="AR188" i="83"/>
  <c r="AQ188" i="83"/>
  <c r="AT187" i="83"/>
  <c r="AS187" i="83"/>
  <c r="AR187" i="83"/>
  <c r="AQ187" i="83"/>
  <c r="AT186" i="83"/>
  <c r="AS186" i="83"/>
  <c r="AR186" i="83"/>
  <c r="AQ186" i="83"/>
  <c r="AT185" i="83"/>
  <c r="AS185" i="83"/>
  <c r="AR185" i="83"/>
  <c r="AQ185" i="83"/>
  <c r="AT184" i="83"/>
  <c r="AS184" i="83"/>
  <c r="AR184" i="83"/>
  <c r="AQ184" i="83"/>
  <c r="AT183" i="83"/>
  <c r="AS183" i="83"/>
  <c r="AR183" i="83"/>
  <c r="AQ183" i="83"/>
  <c r="AT182" i="83"/>
  <c r="AS182" i="83"/>
  <c r="AR182" i="83"/>
  <c r="AQ182" i="83"/>
  <c r="AT181" i="83"/>
  <c r="AS181" i="83"/>
  <c r="AR181" i="83"/>
  <c r="AQ181" i="83"/>
  <c r="AT180" i="83"/>
  <c r="AS180" i="83"/>
  <c r="AR180" i="83"/>
  <c r="AQ180" i="83"/>
  <c r="AT179" i="83"/>
  <c r="AS179" i="83"/>
  <c r="AR179" i="83"/>
  <c r="AQ179" i="83"/>
  <c r="AT178" i="83"/>
  <c r="AS178" i="83"/>
  <c r="AR178" i="83"/>
  <c r="AQ178" i="83"/>
  <c r="AT177" i="83"/>
  <c r="AS177" i="83"/>
  <c r="AR177" i="83"/>
  <c r="AQ177" i="83"/>
  <c r="AT176" i="83"/>
  <c r="AS176" i="83"/>
  <c r="AR176" i="83"/>
  <c r="AQ176" i="83"/>
  <c r="AT175" i="83"/>
  <c r="AS175" i="83"/>
  <c r="AR175" i="83"/>
  <c r="AQ175" i="83"/>
  <c r="AT174" i="83"/>
  <c r="AS174" i="83"/>
  <c r="AR174" i="83"/>
  <c r="AQ174" i="83"/>
  <c r="AT173" i="83"/>
  <c r="AS173" i="83"/>
  <c r="AR173" i="83"/>
  <c r="AQ173" i="83"/>
  <c r="AT172" i="83"/>
  <c r="AS172" i="83"/>
  <c r="AR172" i="83"/>
  <c r="AQ172" i="83"/>
  <c r="AT171" i="83"/>
  <c r="AS171" i="83"/>
  <c r="AR171" i="83"/>
  <c r="AQ171" i="83"/>
  <c r="AT170" i="83"/>
  <c r="AS170" i="83"/>
  <c r="AR170" i="83"/>
  <c r="AQ170" i="83"/>
  <c r="AT169" i="83"/>
  <c r="AS169" i="83"/>
  <c r="AR169" i="83"/>
  <c r="AQ169" i="83"/>
  <c r="AT168" i="83"/>
  <c r="AS168" i="83"/>
  <c r="AR168" i="83"/>
  <c r="AQ168" i="83"/>
  <c r="AT167" i="83"/>
  <c r="AS167" i="83"/>
  <c r="AR167" i="83"/>
  <c r="AQ167" i="83"/>
  <c r="AT166" i="83"/>
  <c r="AS166" i="83"/>
  <c r="AR166" i="83"/>
  <c r="AQ166" i="83"/>
  <c r="AT165" i="83"/>
  <c r="AS165" i="83"/>
  <c r="AR165" i="83"/>
  <c r="AQ165" i="83"/>
  <c r="AT164" i="83"/>
  <c r="AS164" i="83"/>
  <c r="AR164" i="83"/>
  <c r="AQ164" i="83"/>
  <c r="AT163" i="83"/>
  <c r="AS163" i="83"/>
  <c r="AR163" i="83"/>
  <c r="AQ163" i="83"/>
  <c r="AT162" i="83"/>
  <c r="AS162" i="83"/>
  <c r="AR162" i="83"/>
  <c r="AQ162" i="83"/>
  <c r="AT161" i="83"/>
  <c r="AS161" i="83"/>
  <c r="AR161" i="83"/>
  <c r="AQ161" i="83"/>
  <c r="AT160" i="83"/>
  <c r="AS160" i="83"/>
  <c r="AR160" i="83"/>
  <c r="AQ160" i="83"/>
  <c r="AT159" i="83"/>
  <c r="AS159" i="83"/>
  <c r="AR159" i="83"/>
  <c r="AQ159" i="83"/>
  <c r="AT158" i="83"/>
  <c r="AS158" i="83"/>
  <c r="AR158" i="83"/>
  <c r="AQ158" i="83"/>
  <c r="AT157" i="83"/>
  <c r="AS157" i="83"/>
  <c r="AR157" i="83"/>
  <c r="AQ157" i="83"/>
  <c r="AT156" i="83"/>
  <c r="AS156" i="83"/>
  <c r="AR156" i="83"/>
  <c r="AQ156" i="83"/>
  <c r="AT155" i="83"/>
  <c r="AS155" i="83"/>
  <c r="AR155" i="83"/>
  <c r="AQ155" i="83"/>
  <c r="AT154" i="83"/>
  <c r="AS154" i="83"/>
  <c r="AR154" i="83"/>
  <c r="AQ154" i="83"/>
  <c r="AT153" i="83"/>
  <c r="AS153" i="83"/>
  <c r="AR153" i="83"/>
  <c r="AQ153" i="83"/>
  <c r="AT152" i="83"/>
  <c r="AS152" i="83"/>
  <c r="AR152" i="83"/>
  <c r="AQ152" i="83"/>
  <c r="AT151" i="83"/>
  <c r="AS151" i="83"/>
  <c r="AR151" i="83"/>
  <c r="AQ151" i="83"/>
  <c r="AT150" i="83"/>
  <c r="AS150" i="83"/>
  <c r="AR150" i="83"/>
  <c r="AQ150" i="83"/>
  <c r="AT149" i="83"/>
  <c r="AS149" i="83"/>
  <c r="AR149" i="83"/>
  <c r="AQ149" i="83"/>
  <c r="AT148" i="83"/>
  <c r="AS148" i="83"/>
  <c r="AR148" i="83"/>
  <c r="AQ148" i="83"/>
  <c r="AT147" i="83"/>
  <c r="AS147" i="83"/>
  <c r="AR147" i="83"/>
  <c r="AQ147" i="83"/>
  <c r="AT146" i="83"/>
  <c r="AS146" i="83"/>
  <c r="AR146" i="83"/>
  <c r="AQ146" i="83"/>
  <c r="AT145" i="83"/>
  <c r="AS145" i="83"/>
  <c r="AR145" i="83"/>
  <c r="AQ145" i="83"/>
  <c r="AT144" i="83"/>
  <c r="AS144" i="83"/>
  <c r="AR144" i="83"/>
  <c r="AQ144" i="83"/>
  <c r="AT143" i="83"/>
  <c r="AS143" i="83"/>
  <c r="AR143" i="83"/>
  <c r="AQ143" i="83"/>
  <c r="AT142" i="83"/>
  <c r="AS142" i="83"/>
  <c r="AR142" i="83"/>
  <c r="AQ142" i="83"/>
  <c r="AT141" i="83"/>
  <c r="AS141" i="83"/>
  <c r="AR141" i="83"/>
  <c r="AQ141" i="83"/>
  <c r="AT140" i="83"/>
  <c r="AS140" i="83"/>
  <c r="AR140" i="83"/>
  <c r="AQ140" i="83"/>
  <c r="AT139" i="83"/>
  <c r="AS139" i="83"/>
  <c r="AR139" i="83"/>
  <c r="AQ139" i="83"/>
  <c r="AT138" i="83"/>
  <c r="AS138" i="83"/>
  <c r="AR138" i="83"/>
  <c r="AQ138" i="83"/>
  <c r="AT137" i="83"/>
  <c r="AS137" i="83"/>
  <c r="AR137" i="83"/>
  <c r="AQ137" i="83"/>
  <c r="AT136" i="83"/>
  <c r="AS136" i="83"/>
  <c r="AR136" i="83"/>
  <c r="AQ136" i="83"/>
  <c r="AT135" i="83"/>
  <c r="AS135" i="83"/>
  <c r="AR135" i="83"/>
  <c r="AQ135" i="83"/>
  <c r="AT134" i="83"/>
  <c r="AS134" i="83"/>
  <c r="AR134" i="83"/>
  <c r="AQ134" i="83"/>
  <c r="AT133" i="83"/>
  <c r="AS133" i="83"/>
  <c r="AR133" i="83"/>
  <c r="AQ133" i="83"/>
  <c r="AT132" i="83"/>
  <c r="AS132" i="83"/>
  <c r="AR132" i="83"/>
  <c r="AQ132" i="83"/>
  <c r="AT131" i="83"/>
  <c r="AS131" i="83"/>
  <c r="AR131" i="83"/>
  <c r="AQ131" i="83"/>
  <c r="AT130" i="83"/>
  <c r="AS130" i="83"/>
  <c r="AR130" i="83"/>
  <c r="AQ130" i="83"/>
  <c r="AT129" i="83"/>
  <c r="AS129" i="83"/>
  <c r="AR129" i="83"/>
  <c r="AQ129" i="83"/>
  <c r="AT128" i="83"/>
  <c r="AS128" i="83"/>
  <c r="AR128" i="83"/>
  <c r="AQ128" i="83"/>
  <c r="AT127" i="83"/>
  <c r="AS127" i="83"/>
  <c r="AR127" i="83"/>
  <c r="AQ127" i="83"/>
  <c r="AT126" i="83"/>
  <c r="AS126" i="83"/>
  <c r="AR126" i="83"/>
  <c r="AQ126" i="83"/>
  <c r="AT125" i="83"/>
  <c r="AS125" i="83"/>
  <c r="AR125" i="83"/>
  <c r="AQ125" i="83"/>
  <c r="AT124" i="83"/>
  <c r="AS124" i="83"/>
  <c r="AR124" i="83"/>
  <c r="AQ124" i="83"/>
  <c r="AT123" i="83"/>
  <c r="AS123" i="83"/>
  <c r="AR123" i="83"/>
  <c r="AQ123" i="83"/>
  <c r="AT122" i="83"/>
  <c r="AS122" i="83"/>
  <c r="AR122" i="83"/>
  <c r="AQ122" i="83"/>
  <c r="AT121" i="83"/>
  <c r="AS121" i="83"/>
  <c r="AR121" i="83"/>
  <c r="AQ121" i="83"/>
  <c r="AT120" i="83"/>
  <c r="AS120" i="83"/>
  <c r="AR120" i="83"/>
  <c r="AQ120" i="83"/>
  <c r="AT119" i="83"/>
  <c r="AS119" i="83"/>
  <c r="AR119" i="83"/>
  <c r="AQ119" i="83"/>
  <c r="AT118" i="83"/>
  <c r="AS118" i="83"/>
  <c r="AR118" i="83"/>
  <c r="AQ118" i="83"/>
  <c r="AT117" i="83"/>
  <c r="AS117" i="83"/>
  <c r="AR117" i="83"/>
  <c r="AQ117" i="83"/>
  <c r="AT116" i="83"/>
  <c r="AS116" i="83"/>
  <c r="AR116" i="83"/>
  <c r="AQ116" i="83"/>
  <c r="AT115" i="83"/>
  <c r="AS115" i="83"/>
  <c r="AR115" i="83"/>
  <c r="AQ115" i="83"/>
  <c r="AT114" i="83"/>
  <c r="AS114" i="83"/>
  <c r="AR114" i="83"/>
  <c r="AQ114" i="83"/>
  <c r="AT113" i="83"/>
  <c r="AS113" i="83"/>
  <c r="AR113" i="83"/>
  <c r="AQ113" i="83"/>
  <c r="AT112" i="83"/>
  <c r="AS112" i="83"/>
  <c r="AR112" i="83"/>
  <c r="AQ112" i="83"/>
  <c r="AT111" i="83"/>
  <c r="AS111" i="83"/>
  <c r="AR111" i="83"/>
  <c r="AQ111" i="83"/>
  <c r="AT110" i="83"/>
  <c r="AS110" i="83"/>
  <c r="AR110" i="83"/>
  <c r="AQ110" i="83"/>
  <c r="AT109" i="83"/>
  <c r="AS109" i="83"/>
  <c r="AR109" i="83"/>
  <c r="AQ109" i="83"/>
  <c r="AT108" i="83"/>
  <c r="AS108" i="83"/>
  <c r="AR108" i="83"/>
  <c r="AQ108" i="83"/>
  <c r="AT107" i="83"/>
  <c r="AS107" i="83"/>
  <c r="AR107" i="83"/>
  <c r="AQ107" i="83"/>
  <c r="AT106" i="83"/>
  <c r="AS106" i="83"/>
  <c r="AR106" i="83"/>
  <c r="AQ106" i="83"/>
  <c r="AT105" i="83"/>
  <c r="AS105" i="83"/>
  <c r="AR105" i="83"/>
  <c r="AQ105" i="83"/>
  <c r="AT104" i="83"/>
  <c r="AS104" i="83"/>
  <c r="AR104" i="83"/>
  <c r="AQ104" i="83"/>
  <c r="AT103" i="83"/>
  <c r="AS103" i="83"/>
  <c r="AR103" i="83"/>
  <c r="AQ103" i="83"/>
  <c r="AT102" i="83"/>
  <c r="AS102" i="83"/>
  <c r="AR102" i="83"/>
  <c r="AQ102" i="83"/>
  <c r="AT101" i="83"/>
  <c r="AS101" i="83"/>
  <c r="AR101" i="83"/>
  <c r="AQ101" i="83"/>
  <c r="AT100" i="83"/>
  <c r="AS100" i="83"/>
  <c r="AR100" i="83"/>
  <c r="AQ100" i="83"/>
  <c r="AT99" i="83"/>
  <c r="AS99" i="83"/>
  <c r="AR99" i="83"/>
  <c r="AQ99" i="83"/>
  <c r="AT98" i="83"/>
  <c r="AS98" i="83"/>
  <c r="AR98" i="83"/>
  <c r="AQ98" i="83"/>
  <c r="AT97" i="83"/>
  <c r="AS97" i="83"/>
  <c r="AR97" i="83"/>
  <c r="AQ97" i="83"/>
  <c r="AT96" i="83"/>
  <c r="AS96" i="83"/>
  <c r="AR96" i="83"/>
  <c r="AQ96" i="83"/>
  <c r="AT95" i="83"/>
  <c r="AS95" i="83"/>
  <c r="AR95" i="83"/>
  <c r="AQ95" i="83"/>
  <c r="AT94" i="83"/>
  <c r="AS94" i="83"/>
  <c r="AR94" i="83"/>
  <c r="AQ94" i="83"/>
  <c r="AT93" i="83"/>
  <c r="AS93" i="83"/>
  <c r="AR93" i="83"/>
  <c r="AQ93" i="83"/>
  <c r="AT92" i="83"/>
  <c r="AS92" i="83"/>
  <c r="AR92" i="83"/>
  <c r="AQ92" i="83"/>
  <c r="AT91" i="83"/>
  <c r="AS91" i="83"/>
  <c r="AR91" i="83"/>
  <c r="AQ91" i="83"/>
  <c r="AT90" i="83"/>
  <c r="AS90" i="83"/>
  <c r="AR90" i="83"/>
  <c r="AQ90" i="83"/>
  <c r="AT89" i="83"/>
  <c r="AS89" i="83"/>
  <c r="AR89" i="83"/>
  <c r="AQ89" i="83"/>
  <c r="AT88" i="83"/>
  <c r="AS88" i="83"/>
  <c r="AR88" i="83"/>
  <c r="AQ88" i="83"/>
  <c r="AT87" i="83"/>
  <c r="AS87" i="83"/>
  <c r="AR87" i="83"/>
  <c r="AQ87" i="83"/>
  <c r="AT86" i="83"/>
  <c r="AS86" i="83"/>
  <c r="AR86" i="83"/>
  <c r="AQ86" i="83"/>
  <c r="AT85" i="83"/>
  <c r="AS85" i="83"/>
  <c r="AR85" i="83"/>
  <c r="AQ85" i="83"/>
  <c r="AT84" i="83"/>
  <c r="AS84" i="83"/>
  <c r="AR84" i="83"/>
  <c r="AQ84" i="83"/>
  <c r="AT83" i="83"/>
  <c r="AS83" i="83"/>
  <c r="AR83" i="83"/>
  <c r="AQ83" i="83"/>
  <c r="AT82" i="83"/>
  <c r="AS82" i="83"/>
  <c r="AR82" i="83"/>
  <c r="AQ82" i="83"/>
  <c r="AT81" i="83"/>
  <c r="AS81" i="83"/>
  <c r="AR81" i="83"/>
  <c r="AQ81" i="83"/>
  <c r="AT80" i="83"/>
  <c r="AS80" i="83"/>
  <c r="AR80" i="83"/>
  <c r="AQ80" i="83"/>
  <c r="AT79" i="83"/>
  <c r="AS79" i="83"/>
  <c r="AR79" i="83"/>
  <c r="AQ79" i="83"/>
  <c r="AT78" i="83"/>
  <c r="AS78" i="83"/>
  <c r="AR78" i="83"/>
  <c r="AQ78" i="83"/>
  <c r="AT77" i="83"/>
  <c r="AS77" i="83"/>
  <c r="AR77" i="83"/>
  <c r="AQ77" i="83"/>
  <c r="AT76" i="83"/>
  <c r="AS76" i="83"/>
  <c r="AR76" i="83"/>
  <c r="AQ76" i="83"/>
  <c r="AT75" i="83"/>
  <c r="AS75" i="83"/>
  <c r="AR75" i="83"/>
  <c r="AQ75" i="83"/>
  <c r="AT74" i="83"/>
  <c r="AS74" i="83"/>
  <c r="AR74" i="83"/>
  <c r="AQ74" i="83"/>
  <c r="AT73" i="83"/>
  <c r="AS73" i="83"/>
  <c r="AR73" i="83"/>
  <c r="AQ73" i="83"/>
  <c r="AT72" i="83"/>
  <c r="AS72" i="83"/>
  <c r="AR72" i="83"/>
  <c r="AQ72" i="83"/>
  <c r="AT71" i="83"/>
  <c r="AS71" i="83"/>
  <c r="AR71" i="83"/>
  <c r="AQ71" i="83"/>
  <c r="AT70" i="83"/>
  <c r="AS70" i="83"/>
  <c r="AR70" i="83"/>
  <c r="AQ70" i="83"/>
  <c r="AT69" i="83"/>
  <c r="AS69" i="83"/>
  <c r="AR69" i="83"/>
  <c r="AQ69" i="83"/>
  <c r="AT68" i="83"/>
  <c r="AS68" i="83"/>
  <c r="AR68" i="83"/>
  <c r="AQ68" i="83"/>
  <c r="AT67" i="83"/>
  <c r="AS67" i="83"/>
  <c r="AR67" i="83"/>
  <c r="AQ67" i="83"/>
  <c r="AT66" i="83"/>
  <c r="AS66" i="83"/>
  <c r="AR66" i="83"/>
  <c r="AQ66" i="83"/>
  <c r="AT65" i="83"/>
  <c r="AS65" i="83"/>
  <c r="AR65" i="83"/>
  <c r="AQ65" i="83"/>
  <c r="AT64" i="83"/>
  <c r="AS64" i="83"/>
  <c r="AR64" i="83"/>
  <c r="AQ64" i="83"/>
  <c r="AT63" i="83"/>
  <c r="AS63" i="83"/>
  <c r="AR63" i="83"/>
  <c r="AQ63" i="83"/>
  <c r="AT62" i="83"/>
  <c r="AS62" i="83"/>
  <c r="AR62" i="83"/>
  <c r="AQ62" i="83"/>
  <c r="AT61" i="83"/>
  <c r="AS61" i="83"/>
  <c r="AR61" i="83"/>
  <c r="AQ61" i="83"/>
  <c r="AT60" i="83"/>
  <c r="AS60" i="83"/>
  <c r="AR60" i="83"/>
  <c r="AQ60" i="83"/>
  <c r="AT59" i="83"/>
  <c r="AS59" i="83"/>
  <c r="AR59" i="83"/>
  <c r="AQ59" i="83"/>
  <c r="AT58" i="83"/>
  <c r="AS58" i="83"/>
  <c r="AR58" i="83"/>
  <c r="AQ58" i="83"/>
  <c r="AT57" i="83"/>
  <c r="AS57" i="83"/>
  <c r="AR57" i="83"/>
  <c r="AQ57" i="83"/>
  <c r="AT56" i="83"/>
  <c r="AS56" i="83"/>
  <c r="AR56" i="83"/>
  <c r="AQ56" i="83"/>
  <c r="AT55" i="83"/>
  <c r="AS55" i="83"/>
  <c r="AR55" i="83"/>
  <c r="AQ55" i="83"/>
  <c r="AT54" i="83"/>
  <c r="AS54" i="83"/>
  <c r="AR54" i="83"/>
  <c r="AQ54" i="83"/>
  <c r="AT53" i="83"/>
  <c r="AS53" i="83"/>
  <c r="AR53" i="83"/>
  <c r="AQ53" i="83"/>
  <c r="AT52" i="83"/>
  <c r="AS52" i="83"/>
  <c r="AR52" i="83"/>
  <c r="AQ52" i="83"/>
  <c r="AT51" i="83"/>
  <c r="AS51" i="83"/>
  <c r="AR51" i="83"/>
  <c r="AQ51" i="83"/>
  <c r="AT50" i="83"/>
  <c r="AS50" i="83"/>
  <c r="AR50" i="83"/>
  <c r="AQ50" i="83"/>
  <c r="AT49" i="83"/>
  <c r="AS49" i="83"/>
  <c r="AR49" i="83"/>
  <c r="AQ49" i="83"/>
  <c r="AT48" i="83"/>
  <c r="AS48" i="83"/>
  <c r="AR48" i="83"/>
  <c r="AQ48" i="83"/>
  <c r="AT47" i="83"/>
  <c r="AS47" i="83"/>
  <c r="AR47" i="83"/>
  <c r="AQ47" i="83"/>
  <c r="AT46" i="83"/>
  <c r="AS46" i="83"/>
  <c r="AR46" i="83"/>
  <c r="AQ46" i="83"/>
  <c r="AT45" i="83"/>
  <c r="AS45" i="83"/>
  <c r="AR45" i="83"/>
  <c r="AQ45" i="83"/>
  <c r="AT44" i="83"/>
  <c r="AS44" i="83"/>
  <c r="AR44" i="83"/>
  <c r="AQ44" i="83"/>
  <c r="AT43" i="83"/>
  <c r="AS43" i="83"/>
  <c r="AR43" i="83"/>
  <c r="AQ43" i="83"/>
  <c r="AT42" i="83"/>
  <c r="AS42" i="83"/>
  <c r="AR42" i="83"/>
  <c r="AQ42" i="83"/>
  <c r="AT41" i="83"/>
  <c r="AS41" i="83"/>
  <c r="AR41" i="83"/>
  <c r="AQ41" i="83"/>
  <c r="AT40" i="83"/>
  <c r="AS40" i="83"/>
  <c r="AR40" i="83"/>
  <c r="AQ40" i="83"/>
  <c r="AT39" i="83"/>
  <c r="AS39" i="83"/>
  <c r="AR39" i="83"/>
  <c r="AQ39" i="83"/>
  <c r="AT38" i="83"/>
  <c r="AS38" i="83"/>
  <c r="AR38" i="83"/>
  <c r="AQ38" i="83"/>
  <c r="AT37" i="83"/>
  <c r="AS37" i="83"/>
  <c r="AR37" i="83"/>
  <c r="AQ37" i="83"/>
  <c r="AT36" i="83"/>
  <c r="AS36" i="83"/>
  <c r="AR36" i="83"/>
  <c r="AQ36" i="83"/>
  <c r="AT35" i="83"/>
  <c r="AS35" i="83"/>
  <c r="AR35" i="83"/>
  <c r="AQ35" i="83"/>
  <c r="AT34" i="83"/>
  <c r="AS34" i="83"/>
  <c r="AR34" i="83"/>
  <c r="AQ34" i="83"/>
  <c r="AT33" i="83"/>
  <c r="AS33" i="83"/>
  <c r="AR33" i="83"/>
  <c r="AQ33" i="83"/>
  <c r="AT32" i="83"/>
  <c r="AS32" i="83"/>
  <c r="AR32" i="83"/>
  <c r="AQ32" i="83"/>
  <c r="AT31" i="83"/>
  <c r="AS31" i="83"/>
  <c r="AR31" i="83"/>
  <c r="AQ31" i="83"/>
  <c r="AT30" i="83"/>
  <c r="AS30" i="83"/>
  <c r="AR30" i="83"/>
  <c r="AQ30" i="83"/>
  <c r="AT29" i="83"/>
  <c r="AS29" i="83"/>
  <c r="AR29" i="83"/>
  <c r="AQ29" i="83"/>
  <c r="AT28" i="83"/>
  <c r="AS28" i="83"/>
  <c r="AR28" i="83"/>
  <c r="AQ28" i="83"/>
  <c r="AT27" i="83"/>
  <c r="AS27" i="83"/>
  <c r="AR27" i="83"/>
  <c r="AQ27" i="83"/>
  <c r="AT26" i="83"/>
  <c r="AS26" i="83"/>
  <c r="AR26" i="83"/>
  <c r="AQ26" i="83"/>
  <c r="AT25" i="83"/>
  <c r="AS25" i="83"/>
  <c r="AR25" i="83"/>
  <c r="AQ25" i="83"/>
  <c r="AT24" i="83"/>
  <c r="AS24" i="83"/>
  <c r="AR24" i="83"/>
  <c r="AQ24" i="83"/>
  <c r="AT23" i="83"/>
  <c r="AS23" i="83"/>
  <c r="AR23" i="83"/>
  <c r="AQ23" i="83"/>
  <c r="AT22" i="83"/>
  <c r="AS22" i="83"/>
  <c r="AR22" i="83"/>
  <c r="AQ22" i="83"/>
  <c r="AT21" i="83"/>
  <c r="AS21" i="83"/>
  <c r="AR21" i="83"/>
  <c r="AQ21" i="83"/>
  <c r="AT20" i="83"/>
  <c r="AS20" i="83"/>
  <c r="AR20" i="83"/>
  <c r="AQ20" i="83"/>
  <c r="AT19" i="83"/>
  <c r="AS19" i="83"/>
  <c r="AR19" i="83"/>
  <c r="AQ19" i="83"/>
  <c r="AT18" i="83"/>
  <c r="AS18" i="83"/>
  <c r="AR18" i="83"/>
  <c r="AQ18" i="83"/>
  <c r="AT17" i="83"/>
  <c r="AS17" i="83"/>
  <c r="AR17" i="83"/>
  <c r="AQ17" i="83"/>
  <c r="AT16" i="83"/>
  <c r="AS16" i="83"/>
  <c r="AR16" i="83"/>
  <c r="AQ16" i="83"/>
  <c r="AT15" i="83"/>
  <c r="AS15" i="83"/>
  <c r="AR15" i="83"/>
  <c r="AQ15" i="83"/>
  <c r="AT14" i="83"/>
  <c r="AS14" i="83"/>
  <c r="AR14" i="83"/>
  <c r="AQ14" i="83"/>
  <c r="AT13" i="83"/>
  <c r="AS13" i="83"/>
  <c r="AR13" i="83"/>
  <c r="AQ13" i="83"/>
  <c r="AT12" i="83"/>
  <c r="AS12" i="83"/>
  <c r="AR12" i="83"/>
  <c r="AQ12" i="83"/>
  <c r="AT11" i="83"/>
  <c r="AS11" i="83"/>
  <c r="AR11" i="83"/>
  <c r="AQ11" i="83"/>
  <c r="AT10" i="83"/>
  <c r="AS10" i="83"/>
  <c r="AR10" i="83"/>
  <c r="AQ10" i="83"/>
  <c r="AT9" i="83"/>
  <c r="AS9" i="83"/>
  <c r="AR9" i="83"/>
  <c r="AQ9" i="83"/>
  <c r="AT8" i="83"/>
  <c r="AS8" i="83"/>
  <c r="AR8" i="83"/>
  <c r="AT224" i="72"/>
  <c r="AS224" i="72"/>
  <c r="AR224" i="72"/>
  <c r="AQ224" i="72"/>
  <c r="AT223" i="72"/>
  <c r="AS223" i="72"/>
  <c r="AR223" i="72"/>
  <c r="AQ223" i="72"/>
  <c r="AT222" i="72"/>
  <c r="AS222" i="72"/>
  <c r="AR222" i="72"/>
  <c r="AQ222" i="72"/>
  <c r="AT221" i="72"/>
  <c r="AS221" i="72"/>
  <c r="AR221" i="72"/>
  <c r="AQ221" i="72"/>
  <c r="AT220" i="72"/>
  <c r="AS220" i="72"/>
  <c r="AR220" i="72"/>
  <c r="AQ220" i="72"/>
  <c r="AT219" i="72"/>
  <c r="AS219" i="72"/>
  <c r="AR219" i="72"/>
  <c r="AQ219" i="72"/>
  <c r="AT218" i="72"/>
  <c r="AS218" i="72"/>
  <c r="AR218" i="72"/>
  <c r="AQ218" i="72"/>
  <c r="AT217" i="72"/>
  <c r="AS217" i="72"/>
  <c r="AR217" i="72"/>
  <c r="AQ217" i="72"/>
  <c r="AT216" i="72"/>
  <c r="AS216" i="72"/>
  <c r="AR216" i="72"/>
  <c r="AQ216" i="72"/>
  <c r="AT215" i="72"/>
  <c r="AS215" i="72"/>
  <c r="AR215" i="72"/>
  <c r="AQ215" i="72"/>
  <c r="AT214" i="72"/>
  <c r="AS214" i="72"/>
  <c r="AR214" i="72"/>
  <c r="AQ214" i="72"/>
  <c r="AT213" i="72"/>
  <c r="AS213" i="72"/>
  <c r="AR213" i="72"/>
  <c r="AQ213" i="72"/>
  <c r="AT212" i="72"/>
  <c r="AS212" i="72"/>
  <c r="AR212" i="72"/>
  <c r="AQ212" i="72"/>
  <c r="AT211" i="72"/>
  <c r="AS211" i="72"/>
  <c r="AR211" i="72"/>
  <c r="AQ211" i="72"/>
  <c r="AT210" i="72"/>
  <c r="AS210" i="72"/>
  <c r="AR210" i="72"/>
  <c r="AQ210" i="72"/>
  <c r="AT209" i="72"/>
  <c r="AS209" i="72"/>
  <c r="AR209" i="72"/>
  <c r="AQ209" i="72"/>
  <c r="AT208" i="72"/>
  <c r="AS208" i="72"/>
  <c r="AR208" i="72"/>
  <c r="AQ208" i="72"/>
  <c r="AT207" i="72"/>
  <c r="AS207" i="72"/>
  <c r="AR207" i="72"/>
  <c r="AQ207" i="72"/>
  <c r="AT206" i="72"/>
  <c r="AS206" i="72"/>
  <c r="AR206" i="72"/>
  <c r="AQ206" i="72"/>
  <c r="AT205" i="72"/>
  <c r="AS205" i="72"/>
  <c r="AR205" i="72"/>
  <c r="AQ205" i="72"/>
  <c r="AT204" i="72"/>
  <c r="AS204" i="72"/>
  <c r="AR204" i="72"/>
  <c r="AQ204" i="72"/>
  <c r="AT203" i="72"/>
  <c r="AS203" i="72"/>
  <c r="AR203" i="72"/>
  <c r="AQ203" i="72"/>
  <c r="AT202" i="72"/>
  <c r="AS202" i="72"/>
  <c r="AR202" i="72"/>
  <c r="AQ202" i="72"/>
  <c r="AT201" i="72"/>
  <c r="AS201" i="72"/>
  <c r="AR201" i="72"/>
  <c r="AQ201" i="72"/>
  <c r="AT200" i="72"/>
  <c r="AS200" i="72"/>
  <c r="AR200" i="72"/>
  <c r="AQ200" i="72"/>
  <c r="AT199" i="72"/>
  <c r="AS199" i="72"/>
  <c r="AR199" i="72"/>
  <c r="AQ199" i="72"/>
  <c r="AT198" i="72"/>
  <c r="AS198" i="72"/>
  <c r="AR198" i="72"/>
  <c r="AQ198" i="72"/>
  <c r="AT197" i="72"/>
  <c r="AS197" i="72"/>
  <c r="AR197" i="72"/>
  <c r="AQ197" i="72"/>
  <c r="AT196" i="72"/>
  <c r="AS196" i="72"/>
  <c r="AR196" i="72"/>
  <c r="AQ196" i="72"/>
  <c r="AT195" i="72"/>
  <c r="AS195" i="72"/>
  <c r="AR195" i="72"/>
  <c r="AQ195" i="72"/>
  <c r="AT194" i="72"/>
  <c r="AS194" i="72"/>
  <c r="AR194" i="72"/>
  <c r="AQ194" i="72"/>
  <c r="AT193" i="72"/>
  <c r="AS193" i="72"/>
  <c r="AR193" i="72"/>
  <c r="AQ193" i="72"/>
  <c r="AT192" i="72"/>
  <c r="AS192" i="72"/>
  <c r="AR192" i="72"/>
  <c r="AQ192" i="72"/>
  <c r="AT191" i="72"/>
  <c r="AS191" i="72"/>
  <c r="AR191" i="72"/>
  <c r="AQ191" i="72"/>
  <c r="AT190" i="72"/>
  <c r="AS190" i="72"/>
  <c r="AR190" i="72"/>
  <c r="AQ190" i="72"/>
  <c r="AT189" i="72"/>
  <c r="AS189" i="72"/>
  <c r="AR189" i="72"/>
  <c r="AQ189" i="72"/>
  <c r="AT188" i="72"/>
  <c r="AS188" i="72"/>
  <c r="AR188" i="72"/>
  <c r="AQ188" i="72"/>
  <c r="AT187" i="72"/>
  <c r="AS187" i="72"/>
  <c r="AR187" i="72"/>
  <c r="AQ187" i="72"/>
  <c r="AT186" i="72"/>
  <c r="AS186" i="72"/>
  <c r="AR186" i="72"/>
  <c r="AQ186" i="72"/>
  <c r="AT185" i="72"/>
  <c r="AS185" i="72"/>
  <c r="AR185" i="72"/>
  <c r="AQ185" i="72"/>
  <c r="AT184" i="72"/>
  <c r="AS184" i="72"/>
  <c r="AR184" i="72"/>
  <c r="AQ184" i="72"/>
  <c r="AT183" i="72"/>
  <c r="AS183" i="72"/>
  <c r="AR183" i="72"/>
  <c r="AQ183" i="72"/>
  <c r="AT182" i="72"/>
  <c r="AS182" i="72"/>
  <c r="AR182" i="72"/>
  <c r="AQ182" i="72"/>
  <c r="AT181" i="72"/>
  <c r="AS181" i="72"/>
  <c r="AR181" i="72"/>
  <c r="AQ181" i="72"/>
  <c r="AT180" i="72"/>
  <c r="AS180" i="72"/>
  <c r="AR180" i="72"/>
  <c r="AQ180" i="72"/>
  <c r="AT179" i="72"/>
  <c r="AS179" i="72"/>
  <c r="AR179" i="72"/>
  <c r="AQ179" i="72"/>
  <c r="AT178" i="72"/>
  <c r="AS178" i="72"/>
  <c r="AR178" i="72"/>
  <c r="AQ178" i="72"/>
  <c r="AT177" i="72"/>
  <c r="AS177" i="72"/>
  <c r="AR177" i="72"/>
  <c r="AQ177" i="72"/>
  <c r="AT176" i="72"/>
  <c r="AS176" i="72"/>
  <c r="AR176" i="72"/>
  <c r="AQ176" i="72"/>
  <c r="AT175" i="72"/>
  <c r="AS175" i="72"/>
  <c r="AR175" i="72"/>
  <c r="AQ175" i="72"/>
  <c r="AT174" i="72"/>
  <c r="AS174" i="72"/>
  <c r="AR174" i="72"/>
  <c r="AQ174" i="72"/>
  <c r="AT173" i="72"/>
  <c r="AS173" i="72"/>
  <c r="AR173" i="72"/>
  <c r="AQ173" i="72"/>
  <c r="AT172" i="72"/>
  <c r="AS172" i="72"/>
  <c r="AR172" i="72"/>
  <c r="AQ172" i="72"/>
  <c r="AT171" i="72"/>
  <c r="AS171" i="72"/>
  <c r="AR171" i="72"/>
  <c r="AQ171" i="72"/>
  <c r="AT170" i="72"/>
  <c r="AS170" i="72"/>
  <c r="AR170" i="72"/>
  <c r="AQ170" i="72"/>
  <c r="AT169" i="72"/>
  <c r="AS169" i="72"/>
  <c r="AR169" i="72"/>
  <c r="AQ169" i="72"/>
  <c r="AT168" i="72"/>
  <c r="AS168" i="72"/>
  <c r="AR168" i="72"/>
  <c r="AQ168" i="72"/>
  <c r="AT167" i="72"/>
  <c r="AS167" i="72"/>
  <c r="AR167" i="72"/>
  <c r="AQ167" i="72"/>
  <c r="AT166" i="72"/>
  <c r="AS166" i="72"/>
  <c r="AR166" i="72"/>
  <c r="AQ166" i="72"/>
  <c r="AT165" i="72"/>
  <c r="AS165" i="72"/>
  <c r="AR165" i="72"/>
  <c r="AQ165" i="72"/>
  <c r="AT164" i="72"/>
  <c r="AS164" i="72"/>
  <c r="AR164" i="72"/>
  <c r="AQ164" i="72"/>
  <c r="AT163" i="72"/>
  <c r="AS163" i="72"/>
  <c r="AR163" i="72"/>
  <c r="AQ163" i="72"/>
  <c r="AT162" i="72"/>
  <c r="AS162" i="72"/>
  <c r="AR162" i="72"/>
  <c r="AQ162" i="72"/>
  <c r="AT161" i="72"/>
  <c r="AS161" i="72"/>
  <c r="AR161" i="72"/>
  <c r="AQ161" i="72"/>
  <c r="AT160" i="72"/>
  <c r="AS160" i="72"/>
  <c r="AR160" i="72"/>
  <c r="AQ160" i="72"/>
  <c r="AT159" i="72"/>
  <c r="AS159" i="72"/>
  <c r="AR159" i="72"/>
  <c r="AQ159" i="72"/>
  <c r="AT158" i="72"/>
  <c r="AS158" i="72"/>
  <c r="AR158" i="72"/>
  <c r="AQ158" i="72"/>
  <c r="AT157" i="72"/>
  <c r="AS157" i="72"/>
  <c r="AR157" i="72"/>
  <c r="AQ157" i="72"/>
  <c r="AT156" i="72"/>
  <c r="AS156" i="72"/>
  <c r="AR156" i="72"/>
  <c r="AQ156" i="72"/>
  <c r="AT155" i="72"/>
  <c r="AS155" i="72"/>
  <c r="AR155" i="72"/>
  <c r="AQ155" i="72"/>
  <c r="AT154" i="72"/>
  <c r="AS154" i="72"/>
  <c r="AR154" i="72"/>
  <c r="AQ154" i="72"/>
  <c r="AT153" i="72"/>
  <c r="AS153" i="72"/>
  <c r="AR153" i="72"/>
  <c r="AQ153" i="72"/>
  <c r="AT152" i="72"/>
  <c r="AS152" i="72"/>
  <c r="AR152" i="72"/>
  <c r="AQ152" i="72"/>
  <c r="AT151" i="72"/>
  <c r="AS151" i="72"/>
  <c r="AR151" i="72"/>
  <c r="AQ151" i="72"/>
  <c r="AT150" i="72"/>
  <c r="AS150" i="72"/>
  <c r="AR150" i="72"/>
  <c r="AQ150" i="72"/>
  <c r="AT149" i="72"/>
  <c r="AS149" i="72"/>
  <c r="AR149" i="72"/>
  <c r="AQ149" i="72"/>
  <c r="AT148" i="72"/>
  <c r="AS148" i="72"/>
  <c r="AR148" i="72"/>
  <c r="AQ148" i="72"/>
  <c r="AT147" i="72"/>
  <c r="AS147" i="72"/>
  <c r="AR147" i="72"/>
  <c r="AQ147" i="72"/>
  <c r="AT146" i="72"/>
  <c r="AS146" i="72"/>
  <c r="AR146" i="72"/>
  <c r="AQ146" i="72"/>
  <c r="AT145" i="72"/>
  <c r="AS145" i="72"/>
  <c r="AR145" i="72"/>
  <c r="AQ145" i="72"/>
  <c r="AT144" i="72"/>
  <c r="AS144" i="72"/>
  <c r="AR144" i="72"/>
  <c r="AQ144" i="72"/>
  <c r="AT143" i="72"/>
  <c r="AS143" i="72"/>
  <c r="AR143" i="72"/>
  <c r="AQ143" i="72"/>
  <c r="AT142" i="72"/>
  <c r="AS142" i="72"/>
  <c r="AR142" i="72"/>
  <c r="AQ142" i="72"/>
  <c r="AT141" i="72"/>
  <c r="AS141" i="72"/>
  <c r="AR141" i="72"/>
  <c r="AQ141" i="72"/>
  <c r="AT140" i="72"/>
  <c r="AS140" i="72"/>
  <c r="AR140" i="72"/>
  <c r="AQ140" i="72"/>
  <c r="AT139" i="72"/>
  <c r="AS139" i="72"/>
  <c r="AR139" i="72"/>
  <c r="AQ139" i="72"/>
  <c r="AT138" i="72"/>
  <c r="AS138" i="72"/>
  <c r="AR138" i="72"/>
  <c r="AQ138" i="72"/>
  <c r="AT137" i="72"/>
  <c r="AS137" i="72"/>
  <c r="AR137" i="72"/>
  <c r="AQ137" i="72"/>
  <c r="AT136" i="72"/>
  <c r="AS136" i="72"/>
  <c r="AR136" i="72"/>
  <c r="AQ136" i="72"/>
  <c r="AT135" i="72"/>
  <c r="AS135" i="72"/>
  <c r="AR135" i="72"/>
  <c r="AQ135" i="72"/>
  <c r="AT134" i="72"/>
  <c r="AS134" i="72"/>
  <c r="AR134" i="72"/>
  <c r="AQ134" i="72"/>
  <c r="AT133" i="72"/>
  <c r="AS133" i="72"/>
  <c r="AR133" i="72"/>
  <c r="AQ133" i="72"/>
  <c r="AT132" i="72"/>
  <c r="AS132" i="72"/>
  <c r="AR132" i="72"/>
  <c r="AQ132" i="72"/>
  <c r="AT131" i="72"/>
  <c r="AS131" i="72"/>
  <c r="AR131" i="72"/>
  <c r="AQ131" i="72"/>
  <c r="AT130" i="72"/>
  <c r="AS130" i="72"/>
  <c r="AR130" i="72"/>
  <c r="AQ130" i="72"/>
  <c r="AT129" i="72"/>
  <c r="AS129" i="72"/>
  <c r="AR129" i="72"/>
  <c r="AQ129" i="72"/>
  <c r="AT128" i="72"/>
  <c r="AS128" i="72"/>
  <c r="AR128" i="72"/>
  <c r="AQ128" i="72"/>
  <c r="AT127" i="72"/>
  <c r="AS127" i="72"/>
  <c r="AR127" i="72"/>
  <c r="AQ127" i="72"/>
  <c r="AT126" i="72"/>
  <c r="AS126" i="72"/>
  <c r="AR126" i="72"/>
  <c r="AQ126" i="72"/>
  <c r="AT125" i="72"/>
  <c r="AS125" i="72"/>
  <c r="AR125" i="72"/>
  <c r="AQ125" i="72"/>
  <c r="AT124" i="72"/>
  <c r="AS124" i="72"/>
  <c r="AR124" i="72"/>
  <c r="AQ124" i="72"/>
  <c r="AT123" i="72"/>
  <c r="AS123" i="72"/>
  <c r="AR123" i="72"/>
  <c r="AQ123" i="72"/>
  <c r="AT122" i="72"/>
  <c r="AS122" i="72"/>
  <c r="AR122" i="72"/>
  <c r="AQ122" i="72"/>
  <c r="AT121" i="72"/>
  <c r="AS121" i="72"/>
  <c r="AR121" i="72"/>
  <c r="AQ121" i="72"/>
  <c r="AT120" i="72"/>
  <c r="AS120" i="72"/>
  <c r="AR120" i="72"/>
  <c r="AQ120" i="72"/>
  <c r="AT119" i="72"/>
  <c r="AS119" i="72"/>
  <c r="AR119" i="72"/>
  <c r="AQ119" i="72"/>
  <c r="AT118" i="72"/>
  <c r="AS118" i="72"/>
  <c r="AR118" i="72"/>
  <c r="AQ118" i="72"/>
  <c r="AT117" i="72"/>
  <c r="AS117" i="72"/>
  <c r="AR117" i="72"/>
  <c r="AQ117" i="72"/>
  <c r="AT116" i="72"/>
  <c r="AS116" i="72"/>
  <c r="AR116" i="72"/>
  <c r="AQ116" i="72"/>
  <c r="AT115" i="72"/>
  <c r="AS115" i="72"/>
  <c r="AR115" i="72"/>
  <c r="AQ115" i="72"/>
  <c r="AT114" i="72"/>
  <c r="AS114" i="72"/>
  <c r="AR114" i="72"/>
  <c r="AQ114" i="72"/>
  <c r="AT113" i="72"/>
  <c r="AS113" i="72"/>
  <c r="AR113" i="72"/>
  <c r="AQ113" i="72"/>
  <c r="AT112" i="72"/>
  <c r="AS112" i="72"/>
  <c r="AR112" i="72"/>
  <c r="AQ112" i="72"/>
  <c r="AT111" i="72"/>
  <c r="AS111" i="72"/>
  <c r="AR111" i="72"/>
  <c r="AQ111" i="72"/>
  <c r="AT110" i="72"/>
  <c r="AS110" i="72"/>
  <c r="AR110" i="72"/>
  <c r="AQ110" i="72"/>
  <c r="AT109" i="72"/>
  <c r="AS109" i="72"/>
  <c r="AR109" i="72"/>
  <c r="AQ109" i="72"/>
  <c r="AT108" i="72"/>
  <c r="AS108" i="72"/>
  <c r="AR108" i="72"/>
  <c r="AQ108" i="72"/>
  <c r="AT107" i="72"/>
  <c r="AS107" i="72"/>
  <c r="AR107" i="72"/>
  <c r="AQ107" i="72"/>
  <c r="AT106" i="72"/>
  <c r="AS106" i="72"/>
  <c r="AR106" i="72"/>
  <c r="AQ106" i="72"/>
  <c r="AT105" i="72"/>
  <c r="AS105" i="72"/>
  <c r="AR105" i="72"/>
  <c r="AQ105" i="72"/>
  <c r="AT104" i="72"/>
  <c r="AS104" i="72"/>
  <c r="AR104" i="72"/>
  <c r="AQ104" i="72"/>
  <c r="AT103" i="72"/>
  <c r="AS103" i="72"/>
  <c r="AR103" i="72"/>
  <c r="AQ103" i="72"/>
  <c r="AT102" i="72"/>
  <c r="AS102" i="72"/>
  <c r="AR102" i="72"/>
  <c r="AQ102" i="72"/>
  <c r="AT101" i="72"/>
  <c r="AS101" i="72"/>
  <c r="AR101" i="72"/>
  <c r="AQ101" i="72"/>
  <c r="AT100" i="72"/>
  <c r="AS100" i="72"/>
  <c r="AR100" i="72"/>
  <c r="AQ100" i="72"/>
  <c r="AT99" i="72"/>
  <c r="AS99" i="72"/>
  <c r="AR99" i="72"/>
  <c r="AQ99" i="72"/>
  <c r="AT98" i="72"/>
  <c r="AS98" i="72"/>
  <c r="AR98" i="72"/>
  <c r="AQ98" i="72"/>
  <c r="AT97" i="72"/>
  <c r="AS97" i="72"/>
  <c r="AR97" i="72"/>
  <c r="AQ97" i="72"/>
  <c r="AT96" i="72"/>
  <c r="AS96" i="72"/>
  <c r="AR96" i="72"/>
  <c r="AQ96" i="72"/>
  <c r="AT95" i="72"/>
  <c r="AS95" i="72"/>
  <c r="AR95" i="72"/>
  <c r="AQ95" i="72"/>
  <c r="AT94" i="72"/>
  <c r="AS94" i="72"/>
  <c r="AR94" i="72"/>
  <c r="AQ94" i="72"/>
  <c r="AT93" i="72"/>
  <c r="AS93" i="72"/>
  <c r="AR93" i="72"/>
  <c r="AQ93" i="72"/>
  <c r="AT92" i="72"/>
  <c r="AS92" i="72"/>
  <c r="AR92" i="72"/>
  <c r="AQ92" i="72"/>
  <c r="AT91" i="72"/>
  <c r="AS91" i="72"/>
  <c r="AR91" i="72"/>
  <c r="AQ91" i="72"/>
  <c r="AT90" i="72"/>
  <c r="AS90" i="72"/>
  <c r="AR90" i="72"/>
  <c r="AQ90" i="72"/>
  <c r="AT89" i="72"/>
  <c r="AS89" i="72"/>
  <c r="AR89" i="72"/>
  <c r="AQ89" i="72"/>
  <c r="AT88" i="72"/>
  <c r="AS88" i="72"/>
  <c r="AR88" i="72"/>
  <c r="AQ88" i="72"/>
  <c r="AT87" i="72"/>
  <c r="AS87" i="72"/>
  <c r="AR87" i="72"/>
  <c r="AQ87" i="72"/>
  <c r="AT86" i="72"/>
  <c r="AS86" i="72"/>
  <c r="AR86" i="72"/>
  <c r="AQ86" i="72"/>
  <c r="AT85" i="72"/>
  <c r="AS85" i="72"/>
  <c r="AR85" i="72"/>
  <c r="AQ85" i="72"/>
  <c r="AT84" i="72"/>
  <c r="AS84" i="72"/>
  <c r="AR84" i="72"/>
  <c r="AQ84" i="72"/>
  <c r="AT83" i="72"/>
  <c r="AS83" i="72"/>
  <c r="AR83" i="72"/>
  <c r="AQ83" i="72"/>
  <c r="AT82" i="72"/>
  <c r="AS82" i="72"/>
  <c r="AR82" i="72"/>
  <c r="AQ82" i="72"/>
  <c r="AT81" i="72"/>
  <c r="AS81" i="72"/>
  <c r="AR81" i="72"/>
  <c r="AQ81" i="72"/>
  <c r="AT80" i="72"/>
  <c r="AS80" i="72"/>
  <c r="AR80" i="72"/>
  <c r="AQ80" i="72"/>
  <c r="AT79" i="72"/>
  <c r="AS79" i="72"/>
  <c r="AR79" i="72"/>
  <c r="AQ79" i="72"/>
  <c r="AT78" i="72"/>
  <c r="AS78" i="72"/>
  <c r="AR78" i="72"/>
  <c r="AQ78" i="72"/>
  <c r="AT77" i="72"/>
  <c r="AS77" i="72"/>
  <c r="AR77" i="72"/>
  <c r="AQ77" i="72"/>
  <c r="AT76" i="72"/>
  <c r="AS76" i="72"/>
  <c r="AR76" i="72"/>
  <c r="AQ76" i="72"/>
  <c r="AT75" i="72"/>
  <c r="AS75" i="72"/>
  <c r="AR75" i="72"/>
  <c r="AQ75" i="72"/>
  <c r="AT74" i="72"/>
  <c r="AS74" i="72"/>
  <c r="AR74" i="72"/>
  <c r="AQ74" i="72"/>
  <c r="AT73" i="72"/>
  <c r="AS73" i="72"/>
  <c r="AR73" i="72"/>
  <c r="AQ73" i="72"/>
  <c r="AT72" i="72"/>
  <c r="AS72" i="72"/>
  <c r="AR72" i="72"/>
  <c r="AQ72" i="72"/>
  <c r="AT71" i="72"/>
  <c r="AS71" i="72"/>
  <c r="AR71" i="72"/>
  <c r="AQ71" i="72"/>
  <c r="AT70" i="72"/>
  <c r="AS70" i="72"/>
  <c r="AR70" i="72"/>
  <c r="AQ70" i="72"/>
  <c r="AT69" i="72"/>
  <c r="AS69" i="72"/>
  <c r="AR69" i="72"/>
  <c r="AQ69" i="72"/>
  <c r="AT68" i="72"/>
  <c r="AS68" i="72"/>
  <c r="AR68" i="72"/>
  <c r="AQ68" i="72"/>
  <c r="AT67" i="72"/>
  <c r="AS67" i="72"/>
  <c r="AR67" i="72"/>
  <c r="AQ67" i="72"/>
  <c r="AT66" i="72"/>
  <c r="AS66" i="72"/>
  <c r="AR66" i="72"/>
  <c r="AQ66" i="72"/>
  <c r="AT65" i="72"/>
  <c r="AS65" i="72"/>
  <c r="AR65" i="72"/>
  <c r="AQ65" i="72"/>
  <c r="AT64" i="72"/>
  <c r="AS64" i="72"/>
  <c r="AR64" i="72"/>
  <c r="AQ64" i="72"/>
  <c r="AT63" i="72"/>
  <c r="AS63" i="72"/>
  <c r="AR63" i="72"/>
  <c r="AQ63" i="72"/>
  <c r="AT62" i="72"/>
  <c r="AS62" i="72"/>
  <c r="AR62" i="72"/>
  <c r="AQ62" i="72"/>
  <c r="AT61" i="72"/>
  <c r="AS61" i="72"/>
  <c r="AR61" i="72"/>
  <c r="AQ61" i="72"/>
  <c r="AT60" i="72"/>
  <c r="AS60" i="72"/>
  <c r="AR60" i="72"/>
  <c r="AQ60" i="72"/>
  <c r="AT59" i="72"/>
  <c r="AS59" i="72"/>
  <c r="AR59" i="72"/>
  <c r="AQ59" i="72"/>
  <c r="AT58" i="72"/>
  <c r="AS58" i="72"/>
  <c r="AR58" i="72"/>
  <c r="AQ58" i="72"/>
  <c r="AT57" i="72"/>
  <c r="AS57" i="72"/>
  <c r="AR57" i="72"/>
  <c r="AQ57" i="72"/>
  <c r="AT56" i="72"/>
  <c r="AS56" i="72"/>
  <c r="AR56" i="72"/>
  <c r="AQ56" i="72"/>
  <c r="AT55" i="72"/>
  <c r="AS55" i="72"/>
  <c r="AR55" i="72"/>
  <c r="AQ55" i="72"/>
  <c r="AT54" i="72"/>
  <c r="AS54" i="72"/>
  <c r="AR54" i="72"/>
  <c r="AQ54" i="72"/>
  <c r="AT53" i="72"/>
  <c r="AS53" i="72"/>
  <c r="AR53" i="72"/>
  <c r="AQ53" i="72"/>
  <c r="AT52" i="72"/>
  <c r="AS52" i="72"/>
  <c r="AR52" i="72"/>
  <c r="AQ52" i="72"/>
  <c r="AT51" i="72"/>
  <c r="AS51" i="72"/>
  <c r="AR51" i="72"/>
  <c r="AQ51" i="72"/>
  <c r="AT50" i="72"/>
  <c r="AS50" i="72"/>
  <c r="AR50" i="72"/>
  <c r="AQ50" i="72"/>
  <c r="AT49" i="72"/>
  <c r="AS49" i="72"/>
  <c r="AR49" i="72"/>
  <c r="AQ49" i="72"/>
  <c r="AT48" i="72"/>
  <c r="AS48" i="72"/>
  <c r="AR48" i="72"/>
  <c r="AQ48" i="72"/>
  <c r="AT47" i="72"/>
  <c r="AS47" i="72"/>
  <c r="AR47" i="72"/>
  <c r="AQ47" i="72"/>
  <c r="AT46" i="72"/>
  <c r="AS46" i="72"/>
  <c r="AR46" i="72"/>
  <c r="AQ46" i="72"/>
  <c r="AT45" i="72"/>
  <c r="AS45" i="72"/>
  <c r="AR45" i="72"/>
  <c r="AQ45" i="72"/>
  <c r="AT44" i="72"/>
  <c r="AS44" i="72"/>
  <c r="AR44" i="72"/>
  <c r="AQ44" i="72"/>
  <c r="AT43" i="72"/>
  <c r="AS43" i="72"/>
  <c r="AR43" i="72"/>
  <c r="AQ43" i="72"/>
  <c r="AT42" i="72"/>
  <c r="AS42" i="72"/>
  <c r="AR42" i="72"/>
  <c r="AQ42" i="72"/>
  <c r="AT41" i="72"/>
  <c r="AS41" i="72"/>
  <c r="AR41" i="72"/>
  <c r="AQ41" i="72"/>
  <c r="AT40" i="72"/>
  <c r="AS40" i="72"/>
  <c r="AR40" i="72"/>
  <c r="AQ40" i="72"/>
  <c r="AT39" i="72"/>
  <c r="AS39" i="72"/>
  <c r="AR39" i="72"/>
  <c r="AQ39" i="72"/>
  <c r="AT38" i="72"/>
  <c r="AS38" i="72"/>
  <c r="AR38" i="72"/>
  <c r="AQ38" i="72"/>
  <c r="AT37" i="72"/>
  <c r="AS37" i="72"/>
  <c r="AR37" i="72"/>
  <c r="AQ37" i="72"/>
  <c r="AT36" i="72"/>
  <c r="AS36" i="72"/>
  <c r="AR36" i="72"/>
  <c r="AQ36" i="72"/>
  <c r="AT35" i="72"/>
  <c r="AS35" i="72"/>
  <c r="AR35" i="72"/>
  <c r="AQ35" i="72"/>
  <c r="AT34" i="72"/>
  <c r="AS34" i="72"/>
  <c r="AR34" i="72"/>
  <c r="AQ34" i="72"/>
  <c r="AT33" i="72"/>
  <c r="AS33" i="72"/>
  <c r="AR33" i="72"/>
  <c r="AQ33" i="72"/>
  <c r="AT32" i="72"/>
  <c r="AS32" i="72"/>
  <c r="AR32" i="72"/>
  <c r="AQ32" i="72"/>
  <c r="AT31" i="72"/>
  <c r="AS31" i="72"/>
  <c r="AR31" i="72"/>
  <c r="AQ31" i="72"/>
  <c r="AT30" i="72"/>
  <c r="AS30" i="72"/>
  <c r="AR30" i="72"/>
  <c r="AQ30" i="72"/>
  <c r="AT29" i="72"/>
  <c r="AS29" i="72"/>
  <c r="AR29" i="72"/>
  <c r="AQ29" i="72"/>
  <c r="AT28" i="72"/>
  <c r="AS28" i="72"/>
  <c r="AR28" i="72"/>
  <c r="AQ28" i="72"/>
  <c r="AT27" i="72"/>
  <c r="AS27" i="72"/>
  <c r="AR27" i="72"/>
  <c r="AQ27" i="72"/>
  <c r="AT26" i="72"/>
  <c r="AS26" i="72"/>
  <c r="AR26" i="72"/>
  <c r="AQ26" i="72"/>
  <c r="AT25" i="72"/>
  <c r="AS25" i="72"/>
  <c r="AR25" i="72"/>
  <c r="AQ25" i="72"/>
  <c r="AT24" i="72"/>
  <c r="AS24" i="72"/>
  <c r="AR24" i="72"/>
  <c r="AQ24" i="72"/>
  <c r="AT23" i="72"/>
  <c r="AS23" i="72"/>
  <c r="AR23" i="72"/>
  <c r="AQ23" i="72"/>
  <c r="AT22" i="72"/>
  <c r="AS22" i="72"/>
  <c r="AR22" i="72"/>
  <c r="AQ22" i="72"/>
  <c r="AT21" i="72"/>
  <c r="AS21" i="72"/>
  <c r="AR21" i="72"/>
  <c r="AQ21" i="72"/>
  <c r="AT20" i="72"/>
  <c r="AS20" i="72"/>
  <c r="AR20" i="72"/>
  <c r="AQ20" i="72"/>
  <c r="AT19" i="72"/>
  <c r="AS19" i="72"/>
  <c r="AR19" i="72"/>
  <c r="AQ19" i="72"/>
  <c r="AT18" i="72"/>
  <c r="AS18" i="72"/>
  <c r="AR18" i="72"/>
  <c r="AQ18" i="72"/>
  <c r="AT17" i="72"/>
  <c r="AS17" i="72"/>
  <c r="AR17" i="72"/>
  <c r="AQ17" i="72"/>
  <c r="AT16" i="72"/>
  <c r="AS16" i="72"/>
  <c r="AR16" i="72"/>
  <c r="AQ16" i="72"/>
  <c r="AT15" i="72"/>
  <c r="AS15" i="72"/>
  <c r="AR15" i="72"/>
  <c r="AQ15" i="72"/>
  <c r="AT14" i="72"/>
  <c r="AS14" i="72"/>
  <c r="AR14" i="72"/>
  <c r="AQ14" i="72"/>
  <c r="AT13" i="72"/>
  <c r="AS13" i="72"/>
  <c r="AR13" i="72"/>
  <c r="AQ13" i="72"/>
  <c r="AT12" i="72"/>
  <c r="AS12" i="72"/>
  <c r="AR12" i="72"/>
  <c r="AQ12" i="72"/>
  <c r="AT11" i="72"/>
  <c r="AS11" i="72"/>
  <c r="AR11" i="72"/>
  <c r="AQ11" i="72"/>
  <c r="AT10" i="72"/>
  <c r="AS10" i="72"/>
  <c r="AR10" i="72"/>
  <c r="AQ10" i="72"/>
  <c r="AT9" i="72"/>
  <c r="AS9" i="72"/>
  <c r="AR9" i="72"/>
  <c r="AQ9" i="72"/>
  <c r="AT8" i="72"/>
  <c r="AS8" i="72"/>
  <c r="AR8" i="72"/>
  <c r="AT224" i="84"/>
  <c r="AS224" i="84"/>
  <c r="AR224" i="84"/>
  <c r="AQ224" i="84"/>
  <c r="AT223" i="84"/>
  <c r="AS223" i="84"/>
  <c r="AR223" i="84"/>
  <c r="AQ223" i="84"/>
  <c r="AT222" i="84"/>
  <c r="AS222" i="84"/>
  <c r="AR222" i="84"/>
  <c r="AQ222" i="84"/>
  <c r="AT221" i="84"/>
  <c r="AS221" i="84"/>
  <c r="AR221" i="84"/>
  <c r="AQ221" i="84"/>
  <c r="AT220" i="84"/>
  <c r="AS220" i="84"/>
  <c r="AR220" i="84"/>
  <c r="AQ220" i="84"/>
  <c r="AT219" i="84"/>
  <c r="AS219" i="84"/>
  <c r="AR219" i="84"/>
  <c r="AQ219" i="84"/>
  <c r="AT218" i="84"/>
  <c r="AS218" i="84"/>
  <c r="AR218" i="84"/>
  <c r="AQ218" i="84"/>
  <c r="AT217" i="84"/>
  <c r="AS217" i="84"/>
  <c r="AR217" i="84"/>
  <c r="AQ217" i="84"/>
  <c r="AT216" i="84"/>
  <c r="AS216" i="84"/>
  <c r="AR216" i="84"/>
  <c r="AQ216" i="84"/>
  <c r="AT215" i="84"/>
  <c r="AS215" i="84"/>
  <c r="AR215" i="84"/>
  <c r="AQ215" i="84"/>
  <c r="AT214" i="84"/>
  <c r="AS214" i="84"/>
  <c r="AR214" i="84"/>
  <c r="AQ214" i="84"/>
  <c r="AT213" i="84"/>
  <c r="AS213" i="84"/>
  <c r="AR213" i="84"/>
  <c r="AQ213" i="84"/>
  <c r="AT212" i="84"/>
  <c r="AS212" i="84"/>
  <c r="AR212" i="84"/>
  <c r="AQ212" i="84"/>
  <c r="AT211" i="84"/>
  <c r="AS211" i="84"/>
  <c r="AR211" i="84"/>
  <c r="AQ211" i="84"/>
  <c r="AT210" i="84"/>
  <c r="AS210" i="84"/>
  <c r="AR210" i="84"/>
  <c r="AQ210" i="84"/>
  <c r="AT209" i="84"/>
  <c r="AS209" i="84"/>
  <c r="AR209" i="84"/>
  <c r="AQ209" i="84"/>
  <c r="AT208" i="84"/>
  <c r="AS208" i="84"/>
  <c r="AR208" i="84"/>
  <c r="AQ208" i="84"/>
  <c r="AT207" i="84"/>
  <c r="AS207" i="84"/>
  <c r="AR207" i="84"/>
  <c r="AQ207" i="84"/>
  <c r="AT206" i="84"/>
  <c r="AS206" i="84"/>
  <c r="AR206" i="84"/>
  <c r="AQ206" i="84"/>
  <c r="AT205" i="84"/>
  <c r="AS205" i="84"/>
  <c r="AR205" i="84"/>
  <c r="AQ205" i="84"/>
  <c r="AT204" i="84"/>
  <c r="AS204" i="84"/>
  <c r="AR204" i="84"/>
  <c r="AQ204" i="84"/>
  <c r="AT203" i="84"/>
  <c r="AS203" i="84"/>
  <c r="AR203" i="84"/>
  <c r="AQ203" i="84"/>
  <c r="AT202" i="84"/>
  <c r="AS202" i="84"/>
  <c r="AR202" i="84"/>
  <c r="AQ202" i="84"/>
  <c r="AT201" i="84"/>
  <c r="AS201" i="84"/>
  <c r="AR201" i="84"/>
  <c r="AQ201" i="84"/>
  <c r="AT200" i="84"/>
  <c r="AS200" i="84"/>
  <c r="AR200" i="84"/>
  <c r="AQ200" i="84"/>
  <c r="AT199" i="84"/>
  <c r="AS199" i="84"/>
  <c r="AR199" i="84"/>
  <c r="AQ199" i="84"/>
  <c r="AT198" i="84"/>
  <c r="AS198" i="84"/>
  <c r="AR198" i="84"/>
  <c r="AQ198" i="84"/>
  <c r="AT197" i="84"/>
  <c r="AS197" i="84"/>
  <c r="AR197" i="84"/>
  <c r="AQ197" i="84"/>
  <c r="AT196" i="84"/>
  <c r="AS196" i="84"/>
  <c r="AR196" i="84"/>
  <c r="AQ196" i="84"/>
  <c r="AT195" i="84"/>
  <c r="AS195" i="84"/>
  <c r="AR195" i="84"/>
  <c r="AQ195" i="84"/>
  <c r="AT194" i="84"/>
  <c r="AS194" i="84"/>
  <c r="AR194" i="84"/>
  <c r="AQ194" i="84"/>
  <c r="AT193" i="84"/>
  <c r="AS193" i="84"/>
  <c r="AR193" i="84"/>
  <c r="AQ193" i="84"/>
  <c r="AT192" i="84"/>
  <c r="AS192" i="84"/>
  <c r="AR192" i="84"/>
  <c r="AQ192" i="84"/>
  <c r="AT191" i="84"/>
  <c r="AS191" i="84"/>
  <c r="AR191" i="84"/>
  <c r="AQ191" i="84"/>
  <c r="AT190" i="84"/>
  <c r="AS190" i="84"/>
  <c r="AR190" i="84"/>
  <c r="AQ190" i="84"/>
  <c r="AT189" i="84"/>
  <c r="AS189" i="84"/>
  <c r="AR189" i="84"/>
  <c r="AQ189" i="84"/>
  <c r="AT188" i="84"/>
  <c r="AS188" i="84"/>
  <c r="AR188" i="84"/>
  <c r="AQ188" i="84"/>
  <c r="AT187" i="84"/>
  <c r="AS187" i="84"/>
  <c r="AR187" i="84"/>
  <c r="AQ187" i="84"/>
  <c r="AT186" i="84"/>
  <c r="AS186" i="84"/>
  <c r="AR186" i="84"/>
  <c r="AQ186" i="84"/>
  <c r="AT185" i="84"/>
  <c r="AS185" i="84"/>
  <c r="AR185" i="84"/>
  <c r="AQ185" i="84"/>
  <c r="AT184" i="84"/>
  <c r="AS184" i="84"/>
  <c r="AR184" i="84"/>
  <c r="AQ184" i="84"/>
  <c r="AT183" i="84"/>
  <c r="AS183" i="84"/>
  <c r="AR183" i="84"/>
  <c r="AQ183" i="84"/>
  <c r="AT182" i="84"/>
  <c r="AS182" i="84"/>
  <c r="AR182" i="84"/>
  <c r="AQ182" i="84"/>
  <c r="AT181" i="84"/>
  <c r="AS181" i="84"/>
  <c r="AR181" i="84"/>
  <c r="AQ181" i="84"/>
  <c r="AT180" i="84"/>
  <c r="AS180" i="84"/>
  <c r="AR180" i="84"/>
  <c r="AQ180" i="84"/>
  <c r="AT179" i="84"/>
  <c r="AS179" i="84"/>
  <c r="AR179" i="84"/>
  <c r="AQ179" i="84"/>
  <c r="AT178" i="84"/>
  <c r="AS178" i="84"/>
  <c r="AR178" i="84"/>
  <c r="AQ178" i="84"/>
  <c r="AT177" i="84"/>
  <c r="AS177" i="84"/>
  <c r="AR177" i="84"/>
  <c r="AQ177" i="84"/>
  <c r="AT176" i="84"/>
  <c r="AS176" i="84"/>
  <c r="AR176" i="84"/>
  <c r="AQ176" i="84"/>
  <c r="AT175" i="84"/>
  <c r="AS175" i="84"/>
  <c r="AR175" i="84"/>
  <c r="AQ175" i="84"/>
  <c r="AT174" i="84"/>
  <c r="AS174" i="84"/>
  <c r="AR174" i="84"/>
  <c r="AQ174" i="84"/>
  <c r="AT173" i="84"/>
  <c r="AS173" i="84"/>
  <c r="AR173" i="84"/>
  <c r="AQ173" i="84"/>
  <c r="AT172" i="84"/>
  <c r="AS172" i="84"/>
  <c r="AR172" i="84"/>
  <c r="AQ172" i="84"/>
  <c r="AT171" i="84"/>
  <c r="AS171" i="84"/>
  <c r="AR171" i="84"/>
  <c r="AQ171" i="84"/>
  <c r="AT170" i="84"/>
  <c r="AS170" i="84"/>
  <c r="AR170" i="84"/>
  <c r="AQ170" i="84"/>
  <c r="AT169" i="84"/>
  <c r="AS169" i="84"/>
  <c r="AR169" i="84"/>
  <c r="AQ169" i="84"/>
  <c r="AT168" i="84"/>
  <c r="AS168" i="84"/>
  <c r="AR168" i="84"/>
  <c r="AQ168" i="84"/>
  <c r="AT167" i="84"/>
  <c r="AS167" i="84"/>
  <c r="AR167" i="84"/>
  <c r="AQ167" i="84"/>
  <c r="AT166" i="84"/>
  <c r="AS166" i="84"/>
  <c r="AR166" i="84"/>
  <c r="AQ166" i="84"/>
  <c r="AT165" i="84"/>
  <c r="AS165" i="84"/>
  <c r="AR165" i="84"/>
  <c r="AQ165" i="84"/>
  <c r="AT164" i="84"/>
  <c r="AS164" i="84"/>
  <c r="AR164" i="84"/>
  <c r="AQ164" i="84"/>
  <c r="AT163" i="84"/>
  <c r="AS163" i="84"/>
  <c r="AR163" i="84"/>
  <c r="AQ163" i="84"/>
  <c r="AT162" i="84"/>
  <c r="AS162" i="84"/>
  <c r="AR162" i="84"/>
  <c r="AQ162" i="84"/>
  <c r="AT161" i="84"/>
  <c r="AS161" i="84"/>
  <c r="AR161" i="84"/>
  <c r="AQ161" i="84"/>
  <c r="AT160" i="84"/>
  <c r="AS160" i="84"/>
  <c r="AR160" i="84"/>
  <c r="AQ160" i="84"/>
  <c r="AT159" i="84"/>
  <c r="AS159" i="84"/>
  <c r="AR159" i="84"/>
  <c r="AQ159" i="84"/>
  <c r="AT158" i="84"/>
  <c r="AS158" i="84"/>
  <c r="AR158" i="84"/>
  <c r="AQ158" i="84"/>
  <c r="AT157" i="84"/>
  <c r="AS157" i="84"/>
  <c r="AR157" i="84"/>
  <c r="AQ157" i="84"/>
  <c r="AT156" i="84"/>
  <c r="AS156" i="84"/>
  <c r="AR156" i="84"/>
  <c r="AQ156" i="84"/>
  <c r="AT155" i="84"/>
  <c r="AS155" i="84"/>
  <c r="AR155" i="84"/>
  <c r="AQ155" i="84"/>
  <c r="AT154" i="84"/>
  <c r="AS154" i="84"/>
  <c r="AR154" i="84"/>
  <c r="AQ154" i="84"/>
  <c r="AT153" i="84"/>
  <c r="AS153" i="84"/>
  <c r="AR153" i="84"/>
  <c r="AQ153" i="84"/>
  <c r="AT152" i="84"/>
  <c r="AS152" i="84"/>
  <c r="AR152" i="84"/>
  <c r="AQ152" i="84"/>
  <c r="AT151" i="84"/>
  <c r="AS151" i="84"/>
  <c r="AR151" i="84"/>
  <c r="AQ151" i="84"/>
  <c r="AT150" i="84"/>
  <c r="AS150" i="84"/>
  <c r="AR150" i="84"/>
  <c r="AQ150" i="84"/>
  <c r="AT149" i="84"/>
  <c r="AS149" i="84"/>
  <c r="AR149" i="84"/>
  <c r="AQ149" i="84"/>
  <c r="AT148" i="84"/>
  <c r="AS148" i="84"/>
  <c r="AR148" i="84"/>
  <c r="AQ148" i="84"/>
  <c r="AT147" i="84"/>
  <c r="AS147" i="84"/>
  <c r="AR147" i="84"/>
  <c r="AQ147" i="84"/>
  <c r="AT146" i="84"/>
  <c r="AS146" i="84"/>
  <c r="AR146" i="84"/>
  <c r="AQ146" i="84"/>
  <c r="AT145" i="84"/>
  <c r="AS145" i="84"/>
  <c r="AR145" i="84"/>
  <c r="AQ145" i="84"/>
  <c r="AT144" i="84"/>
  <c r="AS144" i="84"/>
  <c r="AR144" i="84"/>
  <c r="AQ144" i="84"/>
  <c r="AT143" i="84"/>
  <c r="AS143" i="84"/>
  <c r="AR143" i="84"/>
  <c r="AQ143" i="84"/>
  <c r="AT142" i="84"/>
  <c r="AS142" i="84"/>
  <c r="AR142" i="84"/>
  <c r="AQ142" i="84"/>
  <c r="AT141" i="84"/>
  <c r="AS141" i="84"/>
  <c r="AR141" i="84"/>
  <c r="AQ141" i="84"/>
  <c r="AT140" i="84"/>
  <c r="AS140" i="84"/>
  <c r="AR140" i="84"/>
  <c r="AQ140" i="84"/>
  <c r="AT139" i="84"/>
  <c r="AS139" i="84"/>
  <c r="AR139" i="84"/>
  <c r="AQ139" i="84"/>
  <c r="AT138" i="84"/>
  <c r="AS138" i="84"/>
  <c r="AR138" i="84"/>
  <c r="AQ138" i="84"/>
  <c r="AT137" i="84"/>
  <c r="AS137" i="84"/>
  <c r="AR137" i="84"/>
  <c r="AQ137" i="84"/>
  <c r="AT136" i="84"/>
  <c r="AS136" i="84"/>
  <c r="AR136" i="84"/>
  <c r="AQ136" i="84"/>
  <c r="AT135" i="84"/>
  <c r="AS135" i="84"/>
  <c r="AR135" i="84"/>
  <c r="AQ135" i="84"/>
  <c r="AT134" i="84"/>
  <c r="AS134" i="84"/>
  <c r="AR134" i="84"/>
  <c r="AQ134" i="84"/>
  <c r="AT133" i="84"/>
  <c r="AS133" i="84"/>
  <c r="AR133" i="84"/>
  <c r="AQ133" i="84"/>
  <c r="AT132" i="84"/>
  <c r="AS132" i="84"/>
  <c r="AR132" i="84"/>
  <c r="AQ132" i="84"/>
  <c r="AT131" i="84"/>
  <c r="AS131" i="84"/>
  <c r="AR131" i="84"/>
  <c r="AQ131" i="84"/>
  <c r="AT130" i="84"/>
  <c r="AS130" i="84"/>
  <c r="AR130" i="84"/>
  <c r="AQ130" i="84"/>
  <c r="AT129" i="84"/>
  <c r="AS129" i="84"/>
  <c r="AR129" i="84"/>
  <c r="AQ129" i="84"/>
  <c r="AT128" i="84"/>
  <c r="AS128" i="84"/>
  <c r="AR128" i="84"/>
  <c r="AQ128" i="84"/>
  <c r="AT127" i="84"/>
  <c r="AS127" i="84"/>
  <c r="AR127" i="84"/>
  <c r="AQ127" i="84"/>
  <c r="AT126" i="84"/>
  <c r="AS126" i="84"/>
  <c r="AR126" i="84"/>
  <c r="AQ126" i="84"/>
  <c r="AT125" i="84"/>
  <c r="AS125" i="84"/>
  <c r="AR125" i="84"/>
  <c r="AQ125" i="84"/>
  <c r="AT124" i="84"/>
  <c r="AS124" i="84"/>
  <c r="AR124" i="84"/>
  <c r="AQ124" i="84"/>
  <c r="AT123" i="84"/>
  <c r="AS123" i="84"/>
  <c r="AR123" i="84"/>
  <c r="AQ123" i="84"/>
  <c r="AT122" i="84"/>
  <c r="AS122" i="84"/>
  <c r="AR122" i="84"/>
  <c r="AQ122" i="84"/>
  <c r="AT121" i="84"/>
  <c r="AS121" i="84"/>
  <c r="AR121" i="84"/>
  <c r="AQ121" i="84"/>
  <c r="AT120" i="84"/>
  <c r="AS120" i="84"/>
  <c r="AR120" i="84"/>
  <c r="AQ120" i="84"/>
  <c r="AT119" i="84"/>
  <c r="AS119" i="84"/>
  <c r="AR119" i="84"/>
  <c r="AQ119" i="84"/>
  <c r="AT118" i="84"/>
  <c r="AS118" i="84"/>
  <c r="AR118" i="84"/>
  <c r="AQ118" i="84"/>
  <c r="AT117" i="84"/>
  <c r="AS117" i="84"/>
  <c r="AR117" i="84"/>
  <c r="AQ117" i="84"/>
  <c r="AT116" i="84"/>
  <c r="AS116" i="84"/>
  <c r="AR116" i="84"/>
  <c r="AQ116" i="84"/>
  <c r="AT115" i="84"/>
  <c r="AS115" i="84"/>
  <c r="AR115" i="84"/>
  <c r="AQ115" i="84"/>
  <c r="AT114" i="84"/>
  <c r="AS114" i="84"/>
  <c r="AR114" i="84"/>
  <c r="AQ114" i="84"/>
  <c r="AT113" i="84"/>
  <c r="AS113" i="84"/>
  <c r="AR113" i="84"/>
  <c r="AQ113" i="84"/>
  <c r="AT112" i="84"/>
  <c r="AS112" i="84"/>
  <c r="AR112" i="84"/>
  <c r="AQ112" i="84"/>
  <c r="AT111" i="84"/>
  <c r="AS111" i="84"/>
  <c r="AR111" i="84"/>
  <c r="AQ111" i="84"/>
  <c r="AT110" i="84"/>
  <c r="AS110" i="84"/>
  <c r="AR110" i="84"/>
  <c r="AQ110" i="84"/>
  <c r="AT109" i="84"/>
  <c r="AS109" i="84"/>
  <c r="AR109" i="84"/>
  <c r="AQ109" i="84"/>
  <c r="AT108" i="84"/>
  <c r="AS108" i="84"/>
  <c r="AR108" i="84"/>
  <c r="AQ108" i="84"/>
  <c r="AT107" i="84"/>
  <c r="AS107" i="84"/>
  <c r="AR107" i="84"/>
  <c r="AQ107" i="84"/>
  <c r="AT106" i="84"/>
  <c r="AS106" i="84"/>
  <c r="AR106" i="84"/>
  <c r="AQ106" i="84"/>
  <c r="AT105" i="84"/>
  <c r="AS105" i="84"/>
  <c r="AR105" i="84"/>
  <c r="AQ105" i="84"/>
  <c r="AT104" i="84"/>
  <c r="AS104" i="84"/>
  <c r="AR104" i="84"/>
  <c r="AQ104" i="84"/>
  <c r="AT103" i="84"/>
  <c r="AS103" i="84"/>
  <c r="AR103" i="84"/>
  <c r="AQ103" i="84"/>
  <c r="AT102" i="84"/>
  <c r="AS102" i="84"/>
  <c r="AR102" i="84"/>
  <c r="AQ102" i="84"/>
  <c r="AT101" i="84"/>
  <c r="AS101" i="84"/>
  <c r="AR101" i="84"/>
  <c r="AQ101" i="84"/>
  <c r="AT100" i="84"/>
  <c r="AS100" i="84"/>
  <c r="AR100" i="84"/>
  <c r="AQ100" i="84"/>
  <c r="AT99" i="84"/>
  <c r="AS99" i="84"/>
  <c r="AR99" i="84"/>
  <c r="AQ99" i="84"/>
  <c r="AT98" i="84"/>
  <c r="AS98" i="84"/>
  <c r="AR98" i="84"/>
  <c r="AQ98" i="84"/>
  <c r="AT97" i="84"/>
  <c r="AS97" i="84"/>
  <c r="AR97" i="84"/>
  <c r="AQ97" i="84"/>
  <c r="AT96" i="84"/>
  <c r="AS96" i="84"/>
  <c r="AR96" i="84"/>
  <c r="AQ96" i="84"/>
  <c r="AT95" i="84"/>
  <c r="AS95" i="84"/>
  <c r="AR95" i="84"/>
  <c r="AQ95" i="84"/>
  <c r="AT94" i="84"/>
  <c r="AS94" i="84"/>
  <c r="AR94" i="84"/>
  <c r="AQ94" i="84"/>
  <c r="AT93" i="84"/>
  <c r="AS93" i="84"/>
  <c r="AR93" i="84"/>
  <c r="AQ93" i="84"/>
  <c r="AT92" i="84"/>
  <c r="AS92" i="84"/>
  <c r="AR92" i="84"/>
  <c r="AQ92" i="84"/>
  <c r="AT91" i="84"/>
  <c r="AS91" i="84"/>
  <c r="AR91" i="84"/>
  <c r="AQ91" i="84"/>
  <c r="AT90" i="84"/>
  <c r="AS90" i="84"/>
  <c r="AR90" i="84"/>
  <c r="AQ90" i="84"/>
  <c r="AT89" i="84"/>
  <c r="AS89" i="84"/>
  <c r="AR89" i="84"/>
  <c r="AQ89" i="84"/>
  <c r="AT88" i="84"/>
  <c r="AS88" i="84"/>
  <c r="AR88" i="84"/>
  <c r="AQ88" i="84"/>
  <c r="AT87" i="84"/>
  <c r="AS87" i="84"/>
  <c r="AR87" i="84"/>
  <c r="AQ87" i="84"/>
  <c r="AT86" i="84"/>
  <c r="AS86" i="84"/>
  <c r="AR86" i="84"/>
  <c r="AQ86" i="84"/>
  <c r="AT85" i="84"/>
  <c r="AS85" i="84"/>
  <c r="AR85" i="84"/>
  <c r="AQ85" i="84"/>
  <c r="AT84" i="84"/>
  <c r="AS84" i="84"/>
  <c r="AR84" i="84"/>
  <c r="AQ84" i="84"/>
  <c r="AT83" i="84"/>
  <c r="AS83" i="84"/>
  <c r="AR83" i="84"/>
  <c r="AQ83" i="84"/>
  <c r="AT82" i="84"/>
  <c r="AS82" i="84"/>
  <c r="AR82" i="84"/>
  <c r="AQ82" i="84"/>
  <c r="AT81" i="84"/>
  <c r="AS81" i="84"/>
  <c r="AR81" i="84"/>
  <c r="AQ81" i="84"/>
  <c r="AT80" i="84"/>
  <c r="AS80" i="84"/>
  <c r="AR80" i="84"/>
  <c r="AQ80" i="84"/>
  <c r="AT79" i="84"/>
  <c r="AS79" i="84"/>
  <c r="AR79" i="84"/>
  <c r="AQ79" i="84"/>
  <c r="AT78" i="84"/>
  <c r="AS78" i="84"/>
  <c r="AR78" i="84"/>
  <c r="AQ78" i="84"/>
  <c r="AT77" i="84"/>
  <c r="AS77" i="84"/>
  <c r="AR77" i="84"/>
  <c r="AQ77" i="84"/>
  <c r="AT76" i="84"/>
  <c r="AS76" i="84"/>
  <c r="AR76" i="84"/>
  <c r="AQ76" i="84"/>
  <c r="AT75" i="84"/>
  <c r="AS75" i="84"/>
  <c r="AR75" i="84"/>
  <c r="AQ75" i="84"/>
  <c r="AT74" i="84"/>
  <c r="AS74" i="84"/>
  <c r="AR74" i="84"/>
  <c r="AQ74" i="84"/>
  <c r="AT73" i="84"/>
  <c r="AS73" i="84"/>
  <c r="AR73" i="84"/>
  <c r="AQ73" i="84"/>
  <c r="AT72" i="84"/>
  <c r="AS72" i="84"/>
  <c r="AR72" i="84"/>
  <c r="AQ72" i="84"/>
  <c r="AT71" i="84"/>
  <c r="AS71" i="84"/>
  <c r="AR71" i="84"/>
  <c r="AQ71" i="84"/>
  <c r="AT70" i="84"/>
  <c r="AS70" i="84"/>
  <c r="AR70" i="84"/>
  <c r="AQ70" i="84"/>
  <c r="AT69" i="84"/>
  <c r="AS69" i="84"/>
  <c r="AR69" i="84"/>
  <c r="AQ69" i="84"/>
  <c r="AT68" i="84"/>
  <c r="AS68" i="84"/>
  <c r="AR68" i="84"/>
  <c r="AQ68" i="84"/>
  <c r="AT67" i="84"/>
  <c r="AS67" i="84"/>
  <c r="AR67" i="84"/>
  <c r="AQ67" i="84"/>
  <c r="AT66" i="84"/>
  <c r="AS66" i="84"/>
  <c r="AR66" i="84"/>
  <c r="AQ66" i="84"/>
  <c r="AT65" i="84"/>
  <c r="AS65" i="84"/>
  <c r="AR65" i="84"/>
  <c r="AQ65" i="84"/>
  <c r="AT64" i="84"/>
  <c r="AS64" i="84"/>
  <c r="AR64" i="84"/>
  <c r="AQ64" i="84"/>
  <c r="AT63" i="84"/>
  <c r="AS63" i="84"/>
  <c r="AR63" i="84"/>
  <c r="AQ63" i="84"/>
  <c r="AT62" i="84"/>
  <c r="AS62" i="84"/>
  <c r="AR62" i="84"/>
  <c r="AQ62" i="84"/>
  <c r="AT61" i="84"/>
  <c r="AS61" i="84"/>
  <c r="AR61" i="84"/>
  <c r="AQ61" i="84"/>
  <c r="AT60" i="84"/>
  <c r="AS60" i="84"/>
  <c r="AR60" i="84"/>
  <c r="AQ60" i="84"/>
  <c r="AT59" i="84"/>
  <c r="AS59" i="84"/>
  <c r="AR59" i="84"/>
  <c r="AQ59" i="84"/>
  <c r="AT58" i="84"/>
  <c r="AS58" i="84"/>
  <c r="AR58" i="84"/>
  <c r="AQ58" i="84"/>
  <c r="AT57" i="84"/>
  <c r="AS57" i="84"/>
  <c r="AR57" i="84"/>
  <c r="AQ57" i="84"/>
  <c r="AT56" i="84"/>
  <c r="AS56" i="84"/>
  <c r="AR56" i="84"/>
  <c r="AQ56" i="84"/>
  <c r="AT55" i="84"/>
  <c r="AS55" i="84"/>
  <c r="AR55" i="84"/>
  <c r="AQ55" i="84"/>
  <c r="AT54" i="84"/>
  <c r="AS54" i="84"/>
  <c r="AR54" i="84"/>
  <c r="AQ54" i="84"/>
  <c r="AT53" i="84"/>
  <c r="AS53" i="84"/>
  <c r="AR53" i="84"/>
  <c r="AQ53" i="84"/>
  <c r="AT52" i="84"/>
  <c r="AS52" i="84"/>
  <c r="AR52" i="84"/>
  <c r="AQ52" i="84"/>
  <c r="AT51" i="84"/>
  <c r="AS51" i="84"/>
  <c r="AR51" i="84"/>
  <c r="AQ51" i="84"/>
  <c r="AT50" i="84"/>
  <c r="AS50" i="84"/>
  <c r="AR50" i="84"/>
  <c r="AQ50" i="84"/>
  <c r="AT49" i="84"/>
  <c r="AS49" i="84"/>
  <c r="AR49" i="84"/>
  <c r="AQ49" i="84"/>
  <c r="AT48" i="84"/>
  <c r="AS48" i="84"/>
  <c r="AR48" i="84"/>
  <c r="AQ48" i="84"/>
  <c r="AT47" i="84"/>
  <c r="AS47" i="84"/>
  <c r="AR47" i="84"/>
  <c r="AQ47" i="84"/>
  <c r="AT46" i="84"/>
  <c r="AS46" i="84"/>
  <c r="AR46" i="84"/>
  <c r="AQ46" i="84"/>
  <c r="AT45" i="84"/>
  <c r="AS45" i="84"/>
  <c r="AR45" i="84"/>
  <c r="AQ45" i="84"/>
  <c r="AT44" i="84"/>
  <c r="AS44" i="84"/>
  <c r="AR44" i="84"/>
  <c r="AQ44" i="84"/>
  <c r="AT43" i="84"/>
  <c r="AS43" i="84"/>
  <c r="AR43" i="84"/>
  <c r="AQ43" i="84"/>
  <c r="AT42" i="84"/>
  <c r="AS42" i="84"/>
  <c r="AR42" i="84"/>
  <c r="AQ42" i="84"/>
  <c r="AT41" i="84"/>
  <c r="AS41" i="84"/>
  <c r="AR41" i="84"/>
  <c r="AQ41" i="84"/>
  <c r="AT40" i="84"/>
  <c r="AS40" i="84"/>
  <c r="AR40" i="84"/>
  <c r="AQ40" i="84"/>
  <c r="AT39" i="84"/>
  <c r="AS39" i="84"/>
  <c r="AR39" i="84"/>
  <c r="AQ39" i="84"/>
  <c r="AT38" i="84"/>
  <c r="AS38" i="84"/>
  <c r="AR38" i="84"/>
  <c r="AQ38" i="84"/>
  <c r="AT37" i="84"/>
  <c r="AS37" i="84"/>
  <c r="AR37" i="84"/>
  <c r="AQ37" i="84"/>
  <c r="AT36" i="84"/>
  <c r="AS36" i="84"/>
  <c r="AR36" i="84"/>
  <c r="AQ36" i="84"/>
  <c r="AT35" i="84"/>
  <c r="AS35" i="84"/>
  <c r="AR35" i="84"/>
  <c r="AQ35" i="84"/>
  <c r="AT34" i="84"/>
  <c r="AS34" i="84"/>
  <c r="AR34" i="84"/>
  <c r="AQ34" i="84"/>
  <c r="AT33" i="84"/>
  <c r="AS33" i="84"/>
  <c r="AR33" i="84"/>
  <c r="AQ33" i="84"/>
  <c r="AT32" i="84"/>
  <c r="AS32" i="84"/>
  <c r="AR32" i="84"/>
  <c r="AQ32" i="84"/>
  <c r="AT31" i="84"/>
  <c r="AS31" i="84"/>
  <c r="AR31" i="84"/>
  <c r="AQ31" i="84"/>
  <c r="AT30" i="84"/>
  <c r="AS30" i="84"/>
  <c r="AR30" i="84"/>
  <c r="AQ30" i="84"/>
  <c r="AT29" i="84"/>
  <c r="AS29" i="84"/>
  <c r="AR29" i="84"/>
  <c r="AQ29" i="84"/>
  <c r="AT28" i="84"/>
  <c r="AS28" i="84"/>
  <c r="AR28" i="84"/>
  <c r="AQ28" i="84"/>
  <c r="AT27" i="84"/>
  <c r="AS27" i="84"/>
  <c r="AR27" i="84"/>
  <c r="AQ27" i="84"/>
  <c r="AT26" i="84"/>
  <c r="AS26" i="84"/>
  <c r="AR26" i="84"/>
  <c r="AQ26" i="84"/>
  <c r="AT25" i="84"/>
  <c r="AS25" i="84"/>
  <c r="AR25" i="84"/>
  <c r="AQ25" i="84"/>
  <c r="AT24" i="84"/>
  <c r="AS24" i="84"/>
  <c r="AR24" i="84"/>
  <c r="AQ24" i="84"/>
  <c r="AT23" i="84"/>
  <c r="AS23" i="84"/>
  <c r="AR23" i="84"/>
  <c r="AQ23" i="84"/>
  <c r="AT22" i="84"/>
  <c r="AS22" i="84"/>
  <c r="AR22" i="84"/>
  <c r="AQ22" i="84"/>
  <c r="AT21" i="84"/>
  <c r="AS21" i="84"/>
  <c r="AR21" i="84"/>
  <c r="AQ21" i="84"/>
  <c r="AT20" i="84"/>
  <c r="AS20" i="84"/>
  <c r="AR20" i="84"/>
  <c r="AQ20" i="84"/>
  <c r="AT19" i="84"/>
  <c r="AS19" i="84"/>
  <c r="AR19" i="84"/>
  <c r="AQ19" i="84"/>
  <c r="AT18" i="84"/>
  <c r="AS18" i="84"/>
  <c r="AR18" i="84"/>
  <c r="AQ18" i="84"/>
  <c r="AT17" i="84"/>
  <c r="AS17" i="84"/>
  <c r="AR17" i="84"/>
  <c r="AQ17" i="84"/>
  <c r="AT16" i="84"/>
  <c r="AS16" i="84"/>
  <c r="AR16" i="84"/>
  <c r="AQ16" i="84"/>
  <c r="AT15" i="84"/>
  <c r="AS15" i="84"/>
  <c r="AR15" i="84"/>
  <c r="AQ15" i="84"/>
  <c r="AT14" i="84"/>
  <c r="AS14" i="84"/>
  <c r="AR14" i="84"/>
  <c r="AQ14" i="84"/>
  <c r="AT13" i="84"/>
  <c r="AS13" i="84"/>
  <c r="AR13" i="84"/>
  <c r="AQ13" i="84"/>
  <c r="AT12" i="84"/>
  <c r="AS12" i="84"/>
  <c r="AR12" i="84"/>
  <c r="AQ12" i="84"/>
  <c r="AT11" i="84"/>
  <c r="AS11" i="84"/>
  <c r="AR11" i="84"/>
  <c r="AQ11" i="84"/>
  <c r="AT10" i="84"/>
  <c r="AS10" i="84"/>
  <c r="AR10" i="84"/>
  <c r="AQ10" i="84"/>
  <c r="AT9" i="84"/>
  <c r="AS9" i="84"/>
  <c r="AR9" i="84"/>
  <c r="AQ9" i="84"/>
  <c r="AT8" i="84"/>
  <c r="AS8" i="84"/>
  <c r="AR8" i="84"/>
  <c r="AQ8" i="85"/>
  <c r="AQ8" i="65"/>
  <c r="AQ8" i="70"/>
  <c r="AQ8" i="88"/>
  <c r="AQ8" i="67"/>
  <c r="AQ8" i="82"/>
  <c r="AQ8" i="71"/>
  <c r="AQ8" i="69"/>
  <c r="AQ8" i="57"/>
  <c r="AQ8" i="64"/>
  <c r="AQ8" i="68"/>
  <c r="AQ8" i="75"/>
  <c r="AQ8" i="81"/>
  <c r="AQ8" i="83"/>
  <c r="AQ8" i="72"/>
  <c r="AQ8" i="84"/>
  <c r="W224" i="85"/>
  <c r="W223" i="85"/>
  <c r="W222" i="85"/>
  <c r="W221" i="85"/>
  <c r="W220" i="85"/>
  <c r="W219" i="85"/>
  <c r="W218" i="85"/>
  <c r="W217" i="85"/>
  <c r="W216" i="85"/>
  <c r="W215" i="85"/>
  <c r="W214" i="85"/>
  <c r="W213" i="85"/>
  <c r="W212" i="85"/>
  <c r="W211" i="85"/>
  <c r="W210" i="85"/>
  <c r="W209" i="85"/>
  <c r="W208" i="85"/>
  <c r="W207" i="85"/>
  <c r="W206" i="85"/>
  <c r="W205" i="85"/>
  <c r="W204" i="85"/>
  <c r="W203" i="85"/>
  <c r="W202" i="85"/>
  <c r="W201" i="85"/>
  <c r="W200" i="85"/>
  <c r="W199" i="85"/>
  <c r="W198" i="85"/>
  <c r="W197" i="85"/>
  <c r="W196" i="85"/>
  <c r="W195" i="85"/>
  <c r="W194" i="85"/>
  <c r="W193" i="85"/>
  <c r="W192" i="85"/>
  <c r="W191" i="85"/>
  <c r="W190" i="85"/>
  <c r="W189" i="85"/>
  <c r="W188" i="85"/>
  <c r="W187" i="85"/>
  <c r="W186" i="85"/>
  <c r="W185" i="85"/>
  <c r="W184" i="85"/>
  <c r="W183" i="85"/>
  <c r="W182" i="85"/>
  <c r="W181" i="85"/>
  <c r="W180" i="85"/>
  <c r="W179" i="85"/>
  <c r="W178" i="85"/>
  <c r="W177" i="85"/>
  <c r="W176" i="85"/>
  <c r="W175" i="85"/>
  <c r="W174" i="85"/>
  <c r="W173" i="85"/>
  <c r="W172" i="85"/>
  <c r="W171" i="85"/>
  <c r="W170" i="85"/>
  <c r="W169" i="85"/>
  <c r="W168" i="85"/>
  <c r="W167" i="85"/>
  <c r="W166" i="85"/>
  <c r="W165" i="85"/>
  <c r="W164" i="85"/>
  <c r="W163" i="85"/>
  <c r="W162" i="85"/>
  <c r="W161" i="85"/>
  <c r="W160" i="85"/>
  <c r="W159" i="85"/>
  <c r="W158" i="85"/>
  <c r="W157" i="85"/>
  <c r="W156" i="85"/>
  <c r="W155" i="85"/>
  <c r="W154" i="85"/>
  <c r="W153" i="85"/>
  <c r="W152" i="85"/>
  <c r="W151" i="85"/>
  <c r="W150" i="85"/>
  <c r="W149" i="85"/>
  <c r="W148" i="85"/>
  <c r="W147" i="85"/>
  <c r="W146" i="85"/>
  <c r="W145" i="85"/>
  <c r="W144" i="85"/>
  <c r="W143" i="85"/>
  <c r="W142" i="85"/>
  <c r="W141" i="85"/>
  <c r="W140" i="85"/>
  <c r="W139" i="85"/>
  <c r="W138" i="85"/>
  <c r="W137" i="85"/>
  <c r="W136" i="85"/>
  <c r="W135" i="85"/>
  <c r="W134" i="85"/>
  <c r="W133" i="85"/>
  <c r="W132" i="85"/>
  <c r="W131" i="85"/>
  <c r="W130" i="85"/>
  <c r="W129" i="85"/>
  <c r="W128" i="85"/>
  <c r="W127" i="85"/>
  <c r="W126" i="85"/>
  <c r="W125" i="85"/>
  <c r="W124" i="85"/>
  <c r="W123" i="85"/>
  <c r="W122" i="85"/>
  <c r="W121" i="85"/>
  <c r="W120" i="85"/>
  <c r="W119" i="85"/>
  <c r="W118" i="85"/>
  <c r="W117" i="85"/>
  <c r="W116" i="85"/>
  <c r="W115" i="85"/>
  <c r="W114" i="85"/>
  <c r="W113" i="85"/>
  <c r="W112" i="85"/>
  <c r="W111" i="85"/>
  <c r="W110" i="85"/>
  <c r="W109" i="85"/>
  <c r="W108" i="85"/>
  <c r="W107" i="85"/>
  <c r="W106" i="85"/>
  <c r="W105" i="85"/>
  <c r="W104" i="85"/>
  <c r="W103" i="85"/>
  <c r="W102" i="85"/>
  <c r="W101" i="85"/>
  <c r="W100" i="85"/>
  <c r="W99" i="85"/>
  <c r="W98" i="85"/>
  <c r="W97" i="85"/>
  <c r="W96" i="85"/>
  <c r="W95" i="85"/>
  <c r="W94" i="85"/>
  <c r="W93" i="85"/>
  <c r="W92" i="85"/>
  <c r="W91" i="85"/>
  <c r="W90" i="85"/>
  <c r="W89" i="85"/>
  <c r="W88" i="85"/>
  <c r="W87" i="85"/>
  <c r="W86" i="85"/>
  <c r="W85" i="85"/>
  <c r="W84" i="85"/>
  <c r="W83" i="85"/>
  <c r="W82" i="85"/>
  <c r="W81" i="85"/>
  <c r="W80" i="85"/>
  <c r="W79" i="85"/>
  <c r="W78" i="85"/>
  <c r="W77" i="85"/>
  <c r="W76" i="85"/>
  <c r="W75" i="85"/>
  <c r="W74" i="85"/>
  <c r="W73" i="85"/>
  <c r="W72" i="85"/>
  <c r="W71" i="85"/>
  <c r="W70" i="85"/>
  <c r="W69" i="85"/>
  <c r="W68" i="85"/>
  <c r="W67" i="85"/>
  <c r="W66" i="85"/>
  <c r="W65" i="85"/>
  <c r="W64" i="85"/>
  <c r="W63" i="85"/>
  <c r="W62" i="85"/>
  <c r="W61" i="85"/>
  <c r="W60" i="85"/>
  <c r="W59" i="85"/>
  <c r="W58" i="85"/>
  <c r="W57" i="85"/>
  <c r="W56" i="85"/>
  <c r="W55" i="85"/>
  <c r="W54" i="85"/>
  <c r="W53" i="85"/>
  <c r="W52" i="85"/>
  <c r="W51" i="85"/>
  <c r="W50" i="85"/>
  <c r="W49" i="85"/>
  <c r="W48" i="85"/>
  <c r="W47" i="85"/>
  <c r="W46" i="85"/>
  <c r="W45" i="85"/>
  <c r="W44" i="85"/>
  <c r="W43" i="85"/>
  <c r="W42" i="85"/>
  <c r="W41" i="85"/>
  <c r="W40" i="85"/>
  <c r="W39" i="85"/>
  <c r="W38" i="85"/>
  <c r="W37" i="85"/>
  <c r="W36" i="85"/>
  <c r="W35" i="85"/>
  <c r="W34" i="85"/>
  <c r="W33" i="85"/>
  <c r="W32" i="85"/>
  <c r="W31" i="85"/>
  <c r="W30" i="85"/>
  <c r="W29" i="85"/>
  <c r="W28" i="85"/>
  <c r="W27" i="85"/>
  <c r="W26" i="85"/>
  <c r="W25" i="85"/>
  <c r="W24" i="85"/>
  <c r="W23" i="85"/>
  <c r="W22" i="85"/>
  <c r="W21" i="85"/>
  <c r="W20" i="85"/>
  <c r="W19" i="85"/>
  <c r="W18" i="85"/>
  <c r="W17" i="85"/>
  <c r="W16" i="85"/>
  <c r="W15" i="85"/>
  <c r="W14" i="85"/>
  <c r="W13" i="85"/>
  <c r="W12" i="85"/>
  <c r="W11" i="85"/>
  <c r="W10" i="85"/>
  <c r="W9" i="85"/>
  <c r="W224" i="65"/>
  <c r="W223" i="65"/>
  <c r="W222" i="65"/>
  <c r="W221" i="65"/>
  <c r="W220" i="65"/>
  <c r="W219" i="65"/>
  <c r="W218" i="65"/>
  <c r="W217" i="65"/>
  <c r="W216" i="65"/>
  <c r="W215" i="65"/>
  <c r="W214" i="65"/>
  <c r="W213" i="65"/>
  <c r="W212" i="65"/>
  <c r="W211" i="65"/>
  <c r="W210" i="65"/>
  <c r="W209" i="65"/>
  <c r="W208" i="65"/>
  <c r="W207" i="65"/>
  <c r="W206" i="65"/>
  <c r="W205" i="65"/>
  <c r="W204" i="65"/>
  <c r="W203" i="65"/>
  <c r="W202" i="65"/>
  <c r="W201" i="65"/>
  <c r="W200" i="65"/>
  <c r="W199" i="65"/>
  <c r="W198" i="65"/>
  <c r="W197" i="65"/>
  <c r="W196" i="65"/>
  <c r="W195" i="65"/>
  <c r="W194" i="65"/>
  <c r="W193" i="65"/>
  <c r="W192" i="65"/>
  <c r="W191" i="65"/>
  <c r="W190" i="65"/>
  <c r="W189" i="65"/>
  <c r="W188" i="65"/>
  <c r="W187" i="65"/>
  <c r="W186" i="65"/>
  <c r="W185" i="65"/>
  <c r="W184" i="65"/>
  <c r="W183" i="65"/>
  <c r="W182" i="65"/>
  <c r="W181" i="65"/>
  <c r="W180" i="65"/>
  <c r="W179" i="65"/>
  <c r="W178" i="65"/>
  <c r="W177" i="65"/>
  <c r="W176" i="65"/>
  <c r="W175" i="65"/>
  <c r="W174" i="65"/>
  <c r="W173" i="65"/>
  <c r="W172" i="65"/>
  <c r="W171" i="65"/>
  <c r="W170" i="65"/>
  <c r="W169" i="65"/>
  <c r="W168" i="65"/>
  <c r="W167" i="65"/>
  <c r="W166" i="65"/>
  <c r="W165" i="65"/>
  <c r="W164" i="65"/>
  <c r="W163" i="65"/>
  <c r="W162" i="65"/>
  <c r="W161" i="65"/>
  <c r="W160" i="65"/>
  <c r="W159" i="65"/>
  <c r="W158" i="65"/>
  <c r="W157" i="65"/>
  <c r="W156" i="65"/>
  <c r="W155" i="65"/>
  <c r="W154" i="65"/>
  <c r="W153" i="65"/>
  <c r="W152" i="65"/>
  <c r="W151" i="65"/>
  <c r="W150" i="65"/>
  <c r="W149" i="65"/>
  <c r="W148" i="65"/>
  <c r="W147" i="65"/>
  <c r="W146" i="65"/>
  <c r="W145" i="65"/>
  <c r="W144" i="65"/>
  <c r="W143" i="65"/>
  <c r="W142" i="65"/>
  <c r="W141" i="65"/>
  <c r="W140" i="65"/>
  <c r="W139" i="65"/>
  <c r="W138" i="65"/>
  <c r="W137" i="65"/>
  <c r="W136" i="65"/>
  <c r="W135" i="65"/>
  <c r="W134" i="65"/>
  <c r="W133" i="65"/>
  <c r="W132" i="65"/>
  <c r="W131" i="65"/>
  <c r="W130" i="65"/>
  <c r="W129" i="65"/>
  <c r="W128" i="65"/>
  <c r="W127" i="65"/>
  <c r="W126" i="65"/>
  <c r="W125" i="65"/>
  <c r="W124" i="65"/>
  <c r="W123" i="65"/>
  <c r="W122" i="65"/>
  <c r="W121" i="65"/>
  <c r="W120" i="65"/>
  <c r="W119" i="65"/>
  <c r="W118" i="65"/>
  <c r="W117" i="65"/>
  <c r="W116" i="65"/>
  <c r="W115" i="65"/>
  <c r="W114" i="65"/>
  <c r="W113" i="65"/>
  <c r="W112" i="65"/>
  <c r="W111" i="65"/>
  <c r="W110" i="65"/>
  <c r="W109" i="65"/>
  <c r="W108" i="65"/>
  <c r="W107" i="65"/>
  <c r="W106" i="65"/>
  <c r="W105" i="65"/>
  <c r="W104" i="65"/>
  <c r="W103" i="65"/>
  <c r="W102" i="65"/>
  <c r="W101" i="65"/>
  <c r="W100" i="65"/>
  <c r="W99" i="65"/>
  <c r="W98" i="65"/>
  <c r="W97" i="65"/>
  <c r="W96" i="65"/>
  <c r="W95" i="65"/>
  <c r="W94" i="65"/>
  <c r="W93" i="65"/>
  <c r="W92" i="65"/>
  <c r="W91" i="65"/>
  <c r="W90" i="65"/>
  <c r="W89" i="65"/>
  <c r="W88" i="65"/>
  <c r="W87" i="65"/>
  <c r="W86" i="65"/>
  <c r="W85" i="65"/>
  <c r="W84" i="65"/>
  <c r="W83" i="65"/>
  <c r="W82" i="65"/>
  <c r="W81" i="65"/>
  <c r="W80" i="65"/>
  <c r="W79" i="65"/>
  <c r="W78" i="65"/>
  <c r="W77" i="65"/>
  <c r="W76" i="65"/>
  <c r="W75" i="65"/>
  <c r="W74" i="65"/>
  <c r="W73" i="65"/>
  <c r="W72" i="65"/>
  <c r="W71" i="65"/>
  <c r="W70" i="65"/>
  <c r="W69" i="65"/>
  <c r="W68" i="65"/>
  <c r="W67" i="65"/>
  <c r="W66" i="65"/>
  <c r="W65" i="65"/>
  <c r="W64" i="65"/>
  <c r="W63" i="65"/>
  <c r="W62" i="65"/>
  <c r="W61" i="65"/>
  <c r="W60" i="65"/>
  <c r="W59" i="65"/>
  <c r="W58" i="65"/>
  <c r="W57" i="65"/>
  <c r="W56" i="65"/>
  <c r="W55" i="65"/>
  <c r="W54" i="65"/>
  <c r="W53" i="65"/>
  <c r="W52" i="65"/>
  <c r="W51" i="65"/>
  <c r="W50" i="65"/>
  <c r="W49" i="65"/>
  <c r="W48" i="65"/>
  <c r="W47" i="65"/>
  <c r="W46" i="65"/>
  <c r="W45" i="65"/>
  <c r="W44" i="65"/>
  <c r="W43" i="65"/>
  <c r="W42" i="65"/>
  <c r="W41" i="65"/>
  <c r="W40" i="65"/>
  <c r="W39" i="65"/>
  <c r="W38" i="65"/>
  <c r="W37" i="65"/>
  <c r="W36" i="65"/>
  <c r="W35" i="65"/>
  <c r="W34" i="65"/>
  <c r="W33" i="65"/>
  <c r="W32" i="65"/>
  <c r="W31" i="65"/>
  <c r="W30" i="65"/>
  <c r="W29" i="65"/>
  <c r="W28" i="65"/>
  <c r="W27" i="65"/>
  <c r="W26" i="65"/>
  <c r="W25" i="65"/>
  <c r="W24" i="65"/>
  <c r="W23" i="65"/>
  <c r="W22" i="65"/>
  <c r="W21" i="65"/>
  <c r="W20" i="65"/>
  <c r="W19" i="65"/>
  <c r="W18" i="65"/>
  <c r="W17" i="65"/>
  <c r="W16" i="65"/>
  <c r="W15" i="65"/>
  <c r="W14" i="65"/>
  <c r="W13" i="65"/>
  <c r="W12" i="65"/>
  <c r="W11" i="65"/>
  <c r="W10" i="65"/>
  <c r="W9" i="65"/>
  <c r="W224" i="70"/>
  <c r="W223" i="70"/>
  <c r="W222" i="70"/>
  <c r="W221" i="70"/>
  <c r="W220" i="70"/>
  <c r="W219" i="70"/>
  <c r="W218" i="70"/>
  <c r="W217" i="70"/>
  <c r="W216" i="70"/>
  <c r="W215" i="70"/>
  <c r="W214" i="70"/>
  <c r="W213" i="70"/>
  <c r="W212" i="70"/>
  <c r="W211" i="70"/>
  <c r="W210" i="70"/>
  <c r="W209" i="70"/>
  <c r="W208" i="70"/>
  <c r="W207" i="70"/>
  <c r="W206" i="70"/>
  <c r="W205" i="70"/>
  <c r="W204" i="70"/>
  <c r="W203" i="70"/>
  <c r="W202" i="70"/>
  <c r="W201" i="70"/>
  <c r="W200" i="70"/>
  <c r="W199" i="70"/>
  <c r="W198" i="70"/>
  <c r="W197" i="70"/>
  <c r="W196" i="70"/>
  <c r="W195" i="70"/>
  <c r="W194" i="70"/>
  <c r="W193" i="70"/>
  <c r="W192" i="70"/>
  <c r="W191" i="70"/>
  <c r="W190" i="70"/>
  <c r="W189" i="70"/>
  <c r="W188" i="70"/>
  <c r="W187" i="70"/>
  <c r="W186" i="70"/>
  <c r="W185" i="70"/>
  <c r="W184" i="70"/>
  <c r="W183" i="70"/>
  <c r="W182" i="70"/>
  <c r="W181" i="70"/>
  <c r="W180" i="70"/>
  <c r="W179" i="70"/>
  <c r="W178" i="70"/>
  <c r="W177" i="70"/>
  <c r="W176" i="70"/>
  <c r="W175" i="70"/>
  <c r="W174" i="70"/>
  <c r="W173" i="70"/>
  <c r="W172" i="70"/>
  <c r="W171" i="70"/>
  <c r="W170" i="70"/>
  <c r="W169" i="70"/>
  <c r="W168" i="70"/>
  <c r="W167" i="70"/>
  <c r="W166" i="70"/>
  <c r="W165" i="70"/>
  <c r="W164" i="70"/>
  <c r="W163" i="70"/>
  <c r="W162" i="70"/>
  <c r="W161" i="70"/>
  <c r="W160" i="70"/>
  <c r="W159" i="70"/>
  <c r="W158" i="70"/>
  <c r="W157" i="70"/>
  <c r="W156" i="70"/>
  <c r="W155" i="70"/>
  <c r="W154" i="70"/>
  <c r="W153" i="70"/>
  <c r="W152" i="70"/>
  <c r="W151" i="70"/>
  <c r="W150" i="70"/>
  <c r="W149" i="70"/>
  <c r="W148" i="70"/>
  <c r="W147" i="70"/>
  <c r="W146" i="70"/>
  <c r="W145" i="70"/>
  <c r="W144" i="70"/>
  <c r="W143" i="70"/>
  <c r="W142" i="70"/>
  <c r="W141" i="70"/>
  <c r="W140" i="70"/>
  <c r="W139" i="70"/>
  <c r="W138" i="70"/>
  <c r="W137" i="70"/>
  <c r="W136" i="70"/>
  <c r="W135" i="70"/>
  <c r="W134" i="70"/>
  <c r="W133" i="70"/>
  <c r="W132" i="70"/>
  <c r="W131" i="70"/>
  <c r="W130" i="70"/>
  <c r="W129" i="70"/>
  <c r="W128" i="70"/>
  <c r="W127" i="70"/>
  <c r="W126" i="70"/>
  <c r="W125" i="70"/>
  <c r="W124" i="70"/>
  <c r="W123" i="70"/>
  <c r="W122" i="70"/>
  <c r="W121" i="70"/>
  <c r="W120" i="70"/>
  <c r="W119" i="70"/>
  <c r="W118" i="70"/>
  <c r="W117" i="70"/>
  <c r="W116" i="70"/>
  <c r="W115" i="70"/>
  <c r="W114" i="70"/>
  <c r="W113" i="70"/>
  <c r="W112" i="70"/>
  <c r="W111" i="70"/>
  <c r="W110" i="70"/>
  <c r="W109" i="70"/>
  <c r="W108" i="70"/>
  <c r="W107" i="70"/>
  <c r="W106" i="70"/>
  <c r="W105" i="70"/>
  <c r="W104" i="70"/>
  <c r="W103" i="70"/>
  <c r="W102" i="70"/>
  <c r="W101" i="70"/>
  <c r="W100" i="70"/>
  <c r="W99" i="70"/>
  <c r="W98" i="70"/>
  <c r="W97" i="70"/>
  <c r="W96" i="70"/>
  <c r="W95" i="70"/>
  <c r="W94" i="70"/>
  <c r="W93" i="70"/>
  <c r="W92" i="70"/>
  <c r="W91" i="70"/>
  <c r="W90" i="70"/>
  <c r="W89" i="70"/>
  <c r="W88" i="70"/>
  <c r="W87" i="70"/>
  <c r="W86" i="70"/>
  <c r="W85" i="70"/>
  <c r="W84" i="70"/>
  <c r="W83" i="70"/>
  <c r="W82" i="70"/>
  <c r="W81" i="70"/>
  <c r="W80" i="70"/>
  <c r="W79" i="70"/>
  <c r="W78" i="70"/>
  <c r="W77" i="70"/>
  <c r="W76" i="70"/>
  <c r="W75" i="70"/>
  <c r="W74" i="70"/>
  <c r="W73" i="70"/>
  <c r="W72" i="70"/>
  <c r="W71" i="70"/>
  <c r="W70" i="70"/>
  <c r="W69" i="70"/>
  <c r="W68" i="70"/>
  <c r="W67" i="70"/>
  <c r="W66" i="70"/>
  <c r="W65" i="70"/>
  <c r="W64" i="70"/>
  <c r="W63" i="70"/>
  <c r="W62" i="70"/>
  <c r="W61" i="70"/>
  <c r="W60" i="70"/>
  <c r="W59" i="70"/>
  <c r="W58" i="70"/>
  <c r="W57" i="70"/>
  <c r="W56" i="70"/>
  <c r="W55" i="70"/>
  <c r="W54" i="70"/>
  <c r="W53" i="70"/>
  <c r="W52" i="70"/>
  <c r="W51" i="70"/>
  <c r="W50" i="70"/>
  <c r="W49" i="70"/>
  <c r="W48" i="70"/>
  <c r="W47" i="70"/>
  <c r="W46" i="70"/>
  <c r="W45" i="70"/>
  <c r="W44" i="70"/>
  <c r="W43" i="70"/>
  <c r="W42" i="70"/>
  <c r="W41" i="70"/>
  <c r="W40" i="70"/>
  <c r="W39" i="70"/>
  <c r="W38" i="70"/>
  <c r="W37" i="70"/>
  <c r="W36" i="70"/>
  <c r="W35" i="70"/>
  <c r="W34" i="70"/>
  <c r="W33" i="70"/>
  <c r="W32" i="70"/>
  <c r="W31" i="70"/>
  <c r="W30" i="70"/>
  <c r="W29" i="70"/>
  <c r="W28" i="70"/>
  <c r="W27" i="70"/>
  <c r="W26" i="70"/>
  <c r="W25" i="70"/>
  <c r="W24" i="70"/>
  <c r="W23" i="70"/>
  <c r="W22" i="70"/>
  <c r="W21" i="70"/>
  <c r="W20" i="70"/>
  <c r="W19" i="70"/>
  <c r="W18" i="70"/>
  <c r="W17" i="70"/>
  <c r="W16" i="70"/>
  <c r="W15" i="70"/>
  <c r="W14" i="70"/>
  <c r="W13" i="70"/>
  <c r="W12" i="70"/>
  <c r="W11" i="70"/>
  <c r="W10" i="70"/>
  <c r="W9" i="70"/>
  <c r="W224" i="88"/>
  <c r="W223" i="88"/>
  <c r="W222" i="88"/>
  <c r="W221" i="88"/>
  <c r="W220" i="88"/>
  <c r="W219" i="88"/>
  <c r="W218" i="88"/>
  <c r="W217" i="88"/>
  <c r="W216" i="88"/>
  <c r="W215" i="88"/>
  <c r="W214" i="88"/>
  <c r="W213" i="88"/>
  <c r="W212" i="88"/>
  <c r="W211" i="88"/>
  <c r="W210" i="88"/>
  <c r="W209" i="88"/>
  <c r="W208" i="88"/>
  <c r="W207" i="88"/>
  <c r="W206" i="88"/>
  <c r="W205" i="88"/>
  <c r="W204" i="88"/>
  <c r="W203" i="88"/>
  <c r="W202" i="88"/>
  <c r="W201" i="88"/>
  <c r="W200" i="88"/>
  <c r="W199" i="88"/>
  <c r="W198" i="88"/>
  <c r="W197" i="88"/>
  <c r="W196" i="88"/>
  <c r="W195" i="88"/>
  <c r="W194" i="88"/>
  <c r="W193" i="88"/>
  <c r="W192" i="88"/>
  <c r="W191" i="88"/>
  <c r="W190" i="88"/>
  <c r="W189" i="88"/>
  <c r="W188" i="88"/>
  <c r="W187" i="88"/>
  <c r="W186" i="88"/>
  <c r="W185" i="88"/>
  <c r="W184" i="88"/>
  <c r="W183" i="88"/>
  <c r="W182" i="88"/>
  <c r="W181" i="88"/>
  <c r="W180" i="88"/>
  <c r="W179" i="88"/>
  <c r="W178" i="88"/>
  <c r="W177" i="88"/>
  <c r="W176" i="88"/>
  <c r="W175" i="88"/>
  <c r="W174" i="88"/>
  <c r="W173" i="88"/>
  <c r="W172" i="88"/>
  <c r="W171" i="88"/>
  <c r="W170" i="88"/>
  <c r="W169" i="88"/>
  <c r="W168" i="88"/>
  <c r="W167" i="88"/>
  <c r="W166" i="88"/>
  <c r="W165" i="88"/>
  <c r="W164" i="88"/>
  <c r="W163" i="88"/>
  <c r="W162" i="88"/>
  <c r="W161" i="88"/>
  <c r="W160" i="88"/>
  <c r="W159" i="88"/>
  <c r="W158" i="88"/>
  <c r="W157" i="88"/>
  <c r="W156" i="88"/>
  <c r="W155" i="88"/>
  <c r="W154" i="88"/>
  <c r="W153" i="88"/>
  <c r="W152" i="88"/>
  <c r="W151" i="88"/>
  <c r="W150" i="88"/>
  <c r="W149" i="88"/>
  <c r="W148" i="88"/>
  <c r="W147" i="88"/>
  <c r="W146" i="88"/>
  <c r="W145" i="88"/>
  <c r="W144" i="88"/>
  <c r="W143" i="88"/>
  <c r="W142" i="88"/>
  <c r="W141" i="88"/>
  <c r="W140" i="88"/>
  <c r="W139" i="88"/>
  <c r="W138" i="88"/>
  <c r="W137" i="88"/>
  <c r="W136" i="88"/>
  <c r="W135" i="88"/>
  <c r="W134" i="88"/>
  <c r="W133" i="88"/>
  <c r="W132" i="88"/>
  <c r="W131" i="88"/>
  <c r="W130" i="88"/>
  <c r="W129" i="88"/>
  <c r="W128" i="88"/>
  <c r="W127" i="88"/>
  <c r="W126" i="88"/>
  <c r="W125" i="88"/>
  <c r="W124" i="88"/>
  <c r="W123" i="88"/>
  <c r="W122" i="88"/>
  <c r="W121" i="88"/>
  <c r="W120" i="88"/>
  <c r="W119" i="88"/>
  <c r="W118" i="88"/>
  <c r="W117" i="88"/>
  <c r="W116" i="88"/>
  <c r="W115" i="88"/>
  <c r="W114" i="88"/>
  <c r="W113" i="88"/>
  <c r="W112" i="88"/>
  <c r="W111" i="88"/>
  <c r="W110" i="88"/>
  <c r="W109" i="88"/>
  <c r="W108" i="88"/>
  <c r="W107" i="88"/>
  <c r="W106" i="88"/>
  <c r="W105" i="88"/>
  <c r="W104" i="88"/>
  <c r="W103" i="88"/>
  <c r="W102" i="88"/>
  <c r="W101" i="88"/>
  <c r="W100" i="88"/>
  <c r="W99" i="88"/>
  <c r="W98" i="88"/>
  <c r="W97" i="88"/>
  <c r="W96" i="88"/>
  <c r="W95" i="88"/>
  <c r="W94" i="88"/>
  <c r="W93" i="88"/>
  <c r="W92" i="88"/>
  <c r="W91" i="88"/>
  <c r="W90" i="88"/>
  <c r="W89" i="88"/>
  <c r="W88" i="88"/>
  <c r="W87" i="88"/>
  <c r="W86" i="88"/>
  <c r="W85" i="88"/>
  <c r="W84" i="88"/>
  <c r="W83" i="88"/>
  <c r="W82" i="88"/>
  <c r="W81" i="88"/>
  <c r="W80" i="88"/>
  <c r="W79" i="88"/>
  <c r="W78" i="88"/>
  <c r="W77" i="88"/>
  <c r="W76" i="88"/>
  <c r="W75" i="88"/>
  <c r="W74" i="88"/>
  <c r="W73" i="88"/>
  <c r="W72" i="88"/>
  <c r="W71" i="88"/>
  <c r="W70" i="88"/>
  <c r="W69" i="88"/>
  <c r="W68" i="88"/>
  <c r="W67" i="88"/>
  <c r="W66" i="88"/>
  <c r="W65" i="88"/>
  <c r="W64" i="88"/>
  <c r="W63" i="88"/>
  <c r="W62" i="88"/>
  <c r="W61" i="88"/>
  <c r="W60" i="88"/>
  <c r="W59" i="88"/>
  <c r="W58" i="88"/>
  <c r="W57" i="88"/>
  <c r="W56" i="88"/>
  <c r="W55" i="88"/>
  <c r="W54" i="88"/>
  <c r="W53" i="88"/>
  <c r="W52" i="88"/>
  <c r="W51" i="88"/>
  <c r="W50" i="88"/>
  <c r="W49" i="88"/>
  <c r="W48" i="88"/>
  <c r="W47" i="88"/>
  <c r="W46" i="88"/>
  <c r="W45" i="88"/>
  <c r="W44" i="88"/>
  <c r="W43" i="88"/>
  <c r="W42" i="88"/>
  <c r="W41" i="88"/>
  <c r="W40" i="88"/>
  <c r="W39" i="88"/>
  <c r="W38" i="88"/>
  <c r="W37" i="88"/>
  <c r="W36" i="88"/>
  <c r="W35" i="88"/>
  <c r="W34" i="88"/>
  <c r="W33" i="88"/>
  <c r="W32" i="88"/>
  <c r="W31" i="88"/>
  <c r="W30" i="88"/>
  <c r="W29" i="88"/>
  <c r="W28" i="88"/>
  <c r="W27" i="88"/>
  <c r="W26" i="88"/>
  <c r="W25" i="88"/>
  <c r="W24" i="88"/>
  <c r="W23" i="88"/>
  <c r="W22" i="88"/>
  <c r="W21" i="88"/>
  <c r="W20" i="88"/>
  <c r="W19" i="88"/>
  <c r="W18" i="88"/>
  <c r="W17" i="88"/>
  <c r="W16" i="88"/>
  <c r="W15" i="88"/>
  <c r="W14" i="88"/>
  <c r="W13" i="88"/>
  <c r="W12" i="88"/>
  <c r="W11" i="88"/>
  <c r="W10" i="88"/>
  <c r="W9" i="88"/>
  <c r="W224" i="67"/>
  <c r="W223" i="67"/>
  <c r="W222" i="67"/>
  <c r="W221" i="67"/>
  <c r="W220" i="67"/>
  <c r="W219" i="67"/>
  <c r="W218" i="67"/>
  <c r="W217" i="67"/>
  <c r="W216" i="67"/>
  <c r="W215" i="67"/>
  <c r="W214" i="67"/>
  <c r="W213" i="67"/>
  <c r="W212" i="67"/>
  <c r="W211" i="67"/>
  <c r="W210" i="67"/>
  <c r="W209" i="67"/>
  <c r="W208" i="67"/>
  <c r="W207" i="67"/>
  <c r="W206" i="67"/>
  <c r="W205" i="67"/>
  <c r="W204" i="67"/>
  <c r="W203" i="67"/>
  <c r="W202" i="67"/>
  <c r="W201" i="67"/>
  <c r="W200" i="67"/>
  <c r="W199" i="67"/>
  <c r="W198" i="67"/>
  <c r="W197" i="67"/>
  <c r="W196" i="67"/>
  <c r="W195" i="67"/>
  <c r="W194" i="67"/>
  <c r="W193" i="67"/>
  <c r="W192" i="67"/>
  <c r="W191" i="67"/>
  <c r="W190" i="67"/>
  <c r="W189" i="67"/>
  <c r="W188" i="67"/>
  <c r="W187" i="67"/>
  <c r="W186" i="67"/>
  <c r="W185" i="67"/>
  <c r="W184" i="67"/>
  <c r="W183" i="67"/>
  <c r="W182" i="67"/>
  <c r="W181" i="67"/>
  <c r="W180" i="67"/>
  <c r="W179" i="67"/>
  <c r="W178" i="67"/>
  <c r="W177" i="67"/>
  <c r="W176" i="67"/>
  <c r="W175" i="67"/>
  <c r="W174" i="67"/>
  <c r="W173" i="67"/>
  <c r="W172" i="67"/>
  <c r="W171" i="67"/>
  <c r="W170" i="67"/>
  <c r="W169" i="67"/>
  <c r="W168" i="67"/>
  <c r="W167" i="67"/>
  <c r="W166" i="67"/>
  <c r="W165" i="67"/>
  <c r="W164" i="67"/>
  <c r="W163" i="67"/>
  <c r="W162" i="67"/>
  <c r="W161" i="67"/>
  <c r="W160" i="67"/>
  <c r="W159" i="67"/>
  <c r="W158" i="67"/>
  <c r="W157" i="67"/>
  <c r="W156" i="67"/>
  <c r="W155" i="67"/>
  <c r="W154" i="67"/>
  <c r="W153" i="67"/>
  <c r="W152" i="67"/>
  <c r="W151" i="67"/>
  <c r="W150" i="67"/>
  <c r="W149" i="67"/>
  <c r="W148" i="67"/>
  <c r="W147" i="67"/>
  <c r="W146" i="67"/>
  <c r="W145" i="67"/>
  <c r="W144" i="67"/>
  <c r="W143" i="67"/>
  <c r="W142" i="67"/>
  <c r="W141" i="67"/>
  <c r="W140" i="67"/>
  <c r="W139" i="67"/>
  <c r="W138" i="67"/>
  <c r="W137" i="67"/>
  <c r="W136" i="67"/>
  <c r="W135" i="67"/>
  <c r="W134" i="67"/>
  <c r="W133" i="67"/>
  <c r="W132" i="67"/>
  <c r="W131" i="67"/>
  <c r="W130" i="67"/>
  <c r="W129" i="67"/>
  <c r="W128" i="67"/>
  <c r="W127" i="67"/>
  <c r="W126" i="67"/>
  <c r="W125" i="67"/>
  <c r="W124" i="67"/>
  <c r="W123" i="67"/>
  <c r="W122" i="67"/>
  <c r="W121" i="67"/>
  <c r="W120" i="67"/>
  <c r="W119" i="67"/>
  <c r="W118" i="67"/>
  <c r="W117" i="67"/>
  <c r="W116" i="67"/>
  <c r="W115" i="67"/>
  <c r="W114" i="67"/>
  <c r="W113" i="67"/>
  <c r="W112" i="67"/>
  <c r="W111" i="67"/>
  <c r="W110" i="67"/>
  <c r="W109" i="67"/>
  <c r="W108" i="67"/>
  <c r="W107" i="67"/>
  <c r="W106" i="67"/>
  <c r="W105" i="67"/>
  <c r="W104" i="67"/>
  <c r="W103" i="67"/>
  <c r="W102" i="67"/>
  <c r="W101" i="67"/>
  <c r="W100" i="67"/>
  <c r="W99" i="67"/>
  <c r="W98" i="67"/>
  <c r="W97" i="67"/>
  <c r="W96" i="67"/>
  <c r="W95" i="67"/>
  <c r="W94" i="67"/>
  <c r="W93" i="67"/>
  <c r="W92" i="67"/>
  <c r="W91" i="67"/>
  <c r="W90" i="67"/>
  <c r="W89" i="67"/>
  <c r="W88" i="67"/>
  <c r="W87" i="67"/>
  <c r="W86" i="67"/>
  <c r="W85" i="67"/>
  <c r="W84" i="67"/>
  <c r="W83" i="67"/>
  <c r="W82" i="67"/>
  <c r="W81" i="67"/>
  <c r="W80" i="67"/>
  <c r="W79" i="67"/>
  <c r="W78" i="67"/>
  <c r="W77" i="67"/>
  <c r="W76" i="67"/>
  <c r="W75" i="67"/>
  <c r="W74" i="67"/>
  <c r="W73" i="67"/>
  <c r="W72" i="67"/>
  <c r="W71" i="67"/>
  <c r="W70" i="67"/>
  <c r="W69" i="67"/>
  <c r="W68" i="67"/>
  <c r="W67" i="67"/>
  <c r="W66" i="67"/>
  <c r="W65" i="67"/>
  <c r="W64" i="67"/>
  <c r="W63" i="67"/>
  <c r="W62" i="67"/>
  <c r="W61" i="67"/>
  <c r="W60" i="67"/>
  <c r="W59" i="67"/>
  <c r="W58" i="67"/>
  <c r="W57" i="67"/>
  <c r="W56" i="67"/>
  <c r="W55" i="67"/>
  <c r="W54" i="67"/>
  <c r="W53" i="67"/>
  <c r="W52" i="67"/>
  <c r="W51" i="67"/>
  <c r="W50" i="67"/>
  <c r="W49" i="67"/>
  <c r="W48" i="67"/>
  <c r="W47" i="67"/>
  <c r="W46" i="67"/>
  <c r="W45" i="67"/>
  <c r="W44" i="67"/>
  <c r="W43" i="67"/>
  <c r="W42" i="67"/>
  <c r="W41" i="67"/>
  <c r="W40" i="67"/>
  <c r="W39" i="67"/>
  <c r="W38" i="67"/>
  <c r="W37" i="67"/>
  <c r="W36" i="67"/>
  <c r="W35" i="67"/>
  <c r="W34" i="67"/>
  <c r="W33" i="67"/>
  <c r="W32" i="67"/>
  <c r="W31" i="67"/>
  <c r="W30" i="67"/>
  <c r="W29" i="67"/>
  <c r="W28" i="67"/>
  <c r="W27" i="67"/>
  <c r="W26" i="67"/>
  <c r="W25" i="67"/>
  <c r="W24" i="67"/>
  <c r="W23" i="67"/>
  <c r="W22" i="67"/>
  <c r="W21" i="67"/>
  <c r="W20" i="67"/>
  <c r="W19" i="67"/>
  <c r="W18" i="67"/>
  <c r="W17" i="67"/>
  <c r="W16" i="67"/>
  <c r="W15" i="67"/>
  <c r="W14" i="67"/>
  <c r="W13" i="67"/>
  <c r="W12" i="67"/>
  <c r="W11" i="67"/>
  <c r="W10" i="67"/>
  <c r="W9" i="67"/>
  <c r="W224" i="82"/>
  <c r="W223" i="82"/>
  <c r="W222" i="82"/>
  <c r="W221" i="82"/>
  <c r="W220" i="82"/>
  <c r="W219" i="82"/>
  <c r="W218" i="82"/>
  <c r="W217" i="82"/>
  <c r="W216" i="82"/>
  <c r="W215" i="82"/>
  <c r="W214" i="82"/>
  <c r="W213" i="82"/>
  <c r="W212" i="82"/>
  <c r="W211" i="82"/>
  <c r="W210" i="82"/>
  <c r="W209" i="82"/>
  <c r="W208" i="82"/>
  <c r="W207" i="82"/>
  <c r="W206" i="82"/>
  <c r="W205" i="82"/>
  <c r="W204" i="82"/>
  <c r="W203" i="82"/>
  <c r="W202" i="82"/>
  <c r="W201" i="82"/>
  <c r="W200" i="82"/>
  <c r="W199" i="82"/>
  <c r="W198" i="82"/>
  <c r="W197" i="82"/>
  <c r="W196" i="82"/>
  <c r="W195" i="82"/>
  <c r="W194" i="82"/>
  <c r="W193" i="82"/>
  <c r="W192" i="82"/>
  <c r="W191" i="82"/>
  <c r="W190" i="82"/>
  <c r="W189" i="82"/>
  <c r="W188" i="82"/>
  <c r="W187" i="82"/>
  <c r="W186" i="82"/>
  <c r="W185" i="82"/>
  <c r="W184" i="82"/>
  <c r="W183" i="82"/>
  <c r="W182" i="82"/>
  <c r="W181" i="82"/>
  <c r="W180" i="82"/>
  <c r="W179" i="82"/>
  <c r="W178" i="82"/>
  <c r="W177" i="82"/>
  <c r="W176" i="82"/>
  <c r="W175" i="82"/>
  <c r="W174" i="82"/>
  <c r="W173" i="82"/>
  <c r="W172" i="82"/>
  <c r="W171" i="82"/>
  <c r="W170" i="82"/>
  <c r="W169" i="82"/>
  <c r="W168" i="82"/>
  <c r="W167" i="82"/>
  <c r="W166" i="82"/>
  <c r="W165" i="82"/>
  <c r="W164" i="82"/>
  <c r="W163" i="82"/>
  <c r="W162" i="82"/>
  <c r="W161" i="82"/>
  <c r="W160" i="82"/>
  <c r="W159" i="82"/>
  <c r="W158" i="82"/>
  <c r="W157" i="82"/>
  <c r="W156" i="82"/>
  <c r="W155" i="82"/>
  <c r="W154" i="82"/>
  <c r="W153" i="82"/>
  <c r="W152" i="82"/>
  <c r="W151" i="82"/>
  <c r="W150" i="82"/>
  <c r="W149" i="82"/>
  <c r="W148" i="82"/>
  <c r="W147" i="82"/>
  <c r="W146" i="82"/>
  <c r="W145" i="82"/>
  <c r="W144" i="82"/>
  <c r="W143" i="82"/>
  <c r="W142" i="82"/>
  <c r="W141" i="82"/>
  <c r="W140" i="82"/>
  <c r="W139" i="82"/>
  <c r="W138" i="82"/>
  <c r="W137" i="82"/>
  <c r="W136" i="82"/>
  <c r="W135" i="82"/>
  <c r="W134" i="82"/>
  <c r="W133" i="82"/>
  <c r="W132" i="82"/>
  <c r="W131" i="82"/>
  <c r="W130" i="82"/>
  <c r="W129" i="82"/>
  <c r="W128" i="82"/>
  <c r="W127" i="82"/>
  <c r="W126" i="82"/>
  <c r="W125" i="82"/>
  <c r="W124" i="82"/>
  <c r="W123" i="82"/>
  <c r="W122" i="82"/>
  <c r="W121" i="82"/>
  <c r="W120" i="82"/>
  <c r="W119" i="82"/>
  <c r="W118" i="82"/>
  <c r="W117" i="82"/>
  <c r="W116" i="82"/>
  <c r="W115" i="82"/>
  <c r="W114" i="82"/>
  <c r="W113" i="82"/>
  <c r="W112" i="82"/>
  <c r="W111" i="82"/>
  <c r="W110" i="82"/>
  <c r="W109" i="82"/>
  <c r="W108" i="82"/>
  <c r="W107" i="82"/>
  <c r="W106" i="82"/>
  <c r="W105" i="82"/>
  <c r="W104" i="82"/>
  <c r="W103" i="82"/>
  <c r="W102" i="82"/>
  <c r="W101" i="82"/>
  <c r="W100" i="82"/>
  <c r="W99" i="82"/>
  <c r="W98" i="82"/>
  <c r="W97" i="82"/>
  <c r="W96" i="82"/>
  <c r="W95" i="82"/>
  <c r="W94" i="82"/>
  <c r="W93" i="82"/>
  <c r="W92" i="82"/>
  <c r="W91" i="82"/>
  <c r="W90" i="82"/>
  <c r="W89" i="82"/>
  <c r="W88" i="82"/>
  <c r="W87" i="82"/>
  <c r="W86" i="82"/>
  <c r="W85" i="82"/>
  <c r="W84" i="82"/>
  <c r="W83" i="82"/>
  <c r="W82" i="82"/>
  <c r="W81" i="82"/>
  <c r="W80" i="82"/>
  <c r="W79" i="82"/>
  <c r="W78" i="82"/>
  <c r="W77" i="82"/>
  <c r="W76" i="82"/>
  <c r="W75" i="82"/>
  <c r="W74" i="82"/>
  <c r="W73" i="82"/>
  <c r="W72" i="82"/>
  <c r="W71" i="82"/>
  <c r="W70" i="82"/>
  <c r="W69" i="82"/>
  <c r="W68" i="82"/>
  <c r="W67" i="82"/>
  <c r="W66" i="82"/>
  <c r="W65" i="82"/>
  <c r="W64" i="82"/>
  <c r="W63" i="82"/>
  <c r="W62" i="82"/>
  <c r="W61" i="82"/>
  <c r="W60" i="82"/>
  <c r="W59" i="82"/>
  <c r="W58" i="82"/>
  <c r="W57" i="82"/>
  <c r="W56" i="82"/>
  <c r="W55" i="82"/>
  <c r="W54" i="82"/>
  <c r="W53" i="82"/>
  <c r="W52" i="82"/>
  <c r="W51" i="82"/>
  <c r="W50" i="82"/>
  <c r="W49" i="82"/>
  <c r="W48" i="82"/>
  <c r="W47" i="82"/>
  <c r="W46" i="82"/>
  <c r="W45" i="82"/>
  <c r="W44" i="82"/>
  <c r="W43" i="82"/>
  <c r="W42" i="82"/>
  <c r="W41" i="82"/>
  <c r="W40" i="82"/>
  <c r="W39" i="82"/>
  <c r="W38" i="82"/>
  <c r="W37" i="82"/>
  <c r="W36" i="82"/>
  <c r="W35" i="82"/>
  <c r="W34" i="82"/>
  <c r="W33" i="82"/>
  <c r="W32" i="82"/>
  <c r="W31" i="82"/>
  <c r="W30" i="82"/>
  <c r="W29" i="82"/>
  <c r="W28" i="82"/>
  <c r="W27" i="82"/>
  <c r="W26" i="82"/>
  <c r="W25" i="82"/>
  <c r="W24" i="82"/>
  <c r="W23" i="82"/>
  <c r="W22" i="82"/>
  <c r="W21" i="82"/>
  <c r="W20" i="82"/>
  <c r="W19" i="82"/>
  <c r="W18" i="82"/>
  <c r="W17" i="82"/>
  <c r="W16" i="82"/>
  <c r="W15" i="82"/>
  <c r="W14" i="82"/>
  <c r="W13" i="82"/>
  <c r="W12" i="82"/>
  <c r="W11" i="82"/>
  <c r="W10" i="82"/>
  <c r="W9" i="82"/>
  <c r="W224" i="71"/>
  <c r="W223" i="71"/>
  <c r="W222" i="71"/>
  <c r="W221" i="71"/>
  <c r="W220" i="71"/>
  <c r="W219" i="71"/>
  <c r="W218" i="71"/>
  <c r="W217" i="71"/>
  <c r="W216" i="71"/>
  <c r="W215" i="71"/>
  <c r="W214" i="71"/>
  <c r="W213" i="71"/>
  <c r="W212" i="71"/>
  <c r="W211" i="71"/>
  <c r="W210" i="71"/>
  <c r="W209" i="71"/>
  <c r="W208" i="71"/>
  <c r="W207" i="71"/>
  <c r="W206" i="71"/>
  <c r="W205" i="71"/>
  <c r="W204" i="71"/>
  <c r="W203" i="71"/>
  <c r="W202" i="71"/>
  <c r="W201" i="71"/>
  <c r="W200" i="71"/>
  <c r="W199" i="71"/>
  <c r="W198" i="71"/>
  <c r="W197" i="71"/>
  <c r="W196" i="71"/>
  <c r="W195" i="71"/>
  <c r="W194" i="71"/>
  <c r="W193" i="71"/>
  <c r="W192" i="71"/>
  <c r="W191" i="71"/>
  <c r="W190" i="71"/>
  <c r="W189" i="71"/>
  <c r="W188" i="71"/>
  <c r="W187" i="71"/>
  <c r="W186" i="71"/>
  <c r="W185" i="71"/>
  <c r="W184" i="71"/>
  <c r="W183" i="71"/>
  <c r="W182" i="71"/>
  <c r="W181" i="71"/>
  <c r="W180" i="71"/>
  <c r="W179" i="71"/>
  <c r="W178" i="71"/>
  <c r="W177" i="71"/>
  <c r="W176" i="71"/>
  <c r="W175" i="71"/>
  <c r="W174" i="71"/>
  <c r="W173" i="71"/>
  <c r="W172" i="71"/>
  <c r="W171" i="71"/>
  <c r="W170" i="71"/>
  <c r="W169" i="71"/>
  <c r="W168" i="71"/>
  <c r="W167" i="71"/>
  <c r="W166" i="71"/>
  <c r="W165" i="71"/>
  <c r="W164" i="71"/>
  <c r="W163" i="71"/>
  <c r="W162" i="71"/>
  <c r="W161" i="71"/>
  <c r="W160" i="71"/>
  <c r="W159" i="71"/>
  <c r="W158" i="71"/>
  <c r="W157" i="71"/>
  <c r="W156" i="71"/>
  <c r="W155" i="71"/>
  <c r="W154" i="71"/>
  <c r="W153" i="71"/>
  <c r="W152" i="71"/>
  <c r="W151" i="71"/>
  <c r="W150" i="71"/>
  <c r="W149" i="71"/>
  <c r="W148" i="71"/>
  <c r="W147" i="71"/>
  <c r="W146" i="71"/>
  <c r="W145" i="71"/>
  <c r="W144" i="71"/>
  <c r="W143" i="71"/>
  <c r="W142" i="71"/>
  <c r="W141" i="71"/>
  <c r="W140" i="71"/>
  <c r="W139" i="71"/>
  <c r="W138" i="71"/>
  <c r="W137" i="71"/>
  <c r="W136" i="71"/>
  <c r="W135" i="71"/>
  <c r="W134" i="71"/>
  <c r="W133" i="71"/>
  <c r="W132" i="71"/>
  <c r="W131" i="71"/>
  <c r="W130" i="71"/>
  <c r="W129" i="71"/>
  <c r="W128" i="71"/>
  <c r="W127" i="71"/>
  <c r="W126" i="71"/>
  <c r="W125" i="71"/>
  <c r="W124" i="71"/>
  <c r="W123" i="71"/>
  <c r="W122" i="71"/>
  <c r="W121" i="71"/>
  <c r="W120" i="71"/>
  <c r="W119" i="71"/>
  <c r="W118" i="71"/>
  <c r="W117" i="71"/>
  <c r="W116" i="71"/>
  <c r="W115" i="71"/>
  <c r="W114" i="71"/>
  <c r="W113" i="71"/>
  <c r="W112" i="71"/>
  <c r="W111" i="71"/>
  <c r="W110" i="71"/>
  <c r="W109" i="71"/>
  <c r="W108" i="71"/>
  <c r="W107" i="71"/>
  <c r="W106" i="71"/>
  <c r="W105" i="71"/>
  <c r="W104" i="71"/>
  <c r="W103" i="71"/>
  <c r="W102" i="71"/>
  <c r="W101" i="71"/>
  <c r="W100" i="71"/>
  <c r="W99" i="71"/>
  <c r="W98" i="71"/>
  <c r="W97" i="71"/>
  <c r="W96" i="71"/>
  <c r="W95" i="71"/>
  <c r="W94" i="71"/>
  <c r="W93" i="71"/>
  <c r="W92" i="71"/>
  <c r="W91" i="71"/>
  <c r="W90" i="71"/>
  <c r="W89" i="71"/>
  <c r="W88" i="71"/>
  <c r="W87" i="71"/>
  <c r="W86" i="71"/>
  <c r="W85" i="71"/>
  <c r="W84" i="71"/>
  <c r="W83" i="71"/>
  <c r="W82" i="71"/>
  <c r="W81" i="71"/>
  <c r="W80" i="71"/>
  <c r="W79" i="71"/>
  <c r="W78" i="71"/>
  <c r="W77" i="71"/>
  <c r="W76" i="71"/>
  <c r="W75" i="71"/>
  <c r="W74" i="71"/>
  <c r="W73" i="71"/>
  <c r="W72" i="71"/>
  <c r="W71" i="71"/>
  <c r="W70" i="71"/>
  <c r="W69" i="71"/>
  <c r="W68" i="71"/>
  <c r="W67" i="71"/>
  <c r="W66" i="71"/>
  <c r="W65" i="71"/>
  <c r="W64" i="71"/>
  <c r="W63" i="71"/>
  <c r="W62" i="71"/>
  <c r="W61" i="71"/>
  <c r="W60" i="71"/>
  <c r="W59" i="71"/>
  <c r="W58" i="71"/>
  <c r="W57" i="71"/>
  <c r="W56" i="71"/>
  <c r="W55" i="71"/>
  <c r="W54" i="71"/>
  <c r="W53" i="71"/>
  <c r="W52" i="71"/>
  <c r="W51" i="71"/>
  <c r="W50" i="71"/>
  <c r="W49" i="71"/>
  <c r="W48" i="71"/>
  <c r="W47" i="71"/>
  <c r="W46" i="71"/>
  <c r="W45" i="71"/>
  <c r="W44" i="71"/>
  <c r="W43" i="71"/>
  <c r="W42" i="71"/>
  <c r="W41" i="71"/>
  <c r="W40" i="71"/>
  <c r="W39" i="71"/>
  <c r="W38" i="71"/>
  <c r="W37" i="71"/>
  <c r="W36" i="71"/>
  <c r="W35" i="71"/>
  <c r="W34" i="71"/>
  <c r="W33" i="71"/>
  <c r="W32" i="71"/>
  <c r="W31" i="71"/>
  <c r="W30" i="71"/>
  <c r="W29" i="71"/>
  <c r="W28" i="71"/>
  <c r="W27" i="71"/>
  <c r="W26" i="71"/>
  <c r="W25" i="71"/>
  <c r="W24" i="71"/>
  <c r="W23" i="71"/>
  <c r="W22" i="71"/>
  <c r="W21" i="71"/>
  <c r="W20" i="71"/>
  <c r="W19" i="71"/>
  <c r="W18" i="71"/>
  <c r="W17" i="71"/>
  <c r="W16" i="71"/>
  <c r="W15" i="71"/>
  <c r="W14" i="71"/>
  <c r="W13" i="71"/>
  <c r="W12" i="71"/>
  <c r="W11" i="71"/>
  <c r="W10" i="71"/>
  <c r="W9" i="71"/>
  <c r="W224" i="69"/>
  <c r="W223" i="69"/>
  <c r="W222" i="69"/>
  <c r="W221" i="69"/>
  <c r="W220" i="69"/>
  <c r="W219" i="69"/>
  <c r="W218" i="69"/>
  <c r="W217" i="69"/>
  <c r="W216" i="69"/>
  <c r="W215" i="69"/>
  <c r="W214" i="69"/>
  <c r="W213" i="69"/>
  <c r="W212" i="69"/>
  <c r="W211" i="69"/>
  <c r="W210" i="69"/>
  <c r="W209" i="69"/>
  <c r="W208" i="69"/>
  <c r="W207" i="69"/>
  <c r="W206" i="69"/>
  <c r="W205" i="69"/>
  <c r="W204" i="69"/>
  <c r="W203" i="69"/>
  <c r="W202" i="69"/>
  <c r="W201" i="69"/>
  <c r="W200" i="69"/>
  <c r="W199" i="69"/>
  <c r="W198" i="69"/>
  <c r="W197" i="69"/>
  <c r="W196" i="69"/>
  <c r="W195" i="69"/>
  <c r="W194" i="69"/>
  <c r="W193" i="69"/>
  <c r="W192" i="69"/>
  <c r="W191" i="69"/>
  <c r="W190" i="69"/>
  <c r="W189" i="69"/>
  <c r="W188" i="69"/>
  <c r="W187" i="69"/>
  <c r="W186" i="69"/>
  <c r="W185" i="69"/>
  <c r="W184" i="69"/>
  <c r="W183" i="69"/>
  <c r="W182" i="69"/>
  <c r="W181" i="69"/>
  <c r="W180" i="69"/>
  <c r="W179" i="69"/>
  <c r="W178" i="69"/>
  <c r="W177" i="69"/>
  <c r="W176" i="69"/>
  <c r="W175" i="69"/>
  <c r="W174" i="69"/>
  <c r="W173" i="69"/>
  <c r="W172" i="69"/>
  <c r="W171" i="69"/>
  <c r="W170" i="69"/>
  <c r="W169" i="69"/>
  <c r="W168" i="69"/>
  <c r="W167" i="69"/>
  <c r="W166" i="69"/>
  <c r="W165" i="69"/>
  <c r="W164" i="69"/>
  <c r="W163" i="69"/>
  <c r="W162" i="69"/>
  <c r="W161" i="69"/>
  <c r="W160" i="69"/>
  <c r="W159" i="69"/>
  <c r="W158" i="69"/>
  <c r="W157" i="69"/>
  <c r="W156" i="69"/>
  <c r="W155" i="69"/>
  <c r="W154" i="69"/>
  <c r="W153" i="69"/>
  <c r="W152" i="69"/>
  <c r="W151" i="69"/>
  <c r="W150" i="69"/>
  <c r="W149" i="69"/>
  <c r="W148" i="69"/>
  <c r="W147" i="69"/>
  <c r="W146" i="69"/>
  <c r="W145" i="69"/>
  <c r="W144" i="69"/>
  <c r="W143" i="69"/>
  <c r="W142" i="69"/>
  <c r="W141" i="69"/>
  <c r="W140" i="69"/>
  <c r="W139" i="69"/>
  <c r="W138" i="69"/>
  <c r="W137" i="69"/>
  <c r="W136" i="69"/>
  <c r="W135" i="69"/>
  <c r="W134" i="69"/>
  <c r="W133" i="69"/>
  <c r="W132" i="69"/>
  <c r="W131" i="69"/>
  <c r="W130" i="69"/>
  <c r="W129" i="69"/>
  <c r="W128" i="69"/>
  <c r="W127" i="69"/>
  <c r="W126" i="69"/>
  <c r="W125" i="69"/>
  <c r="W124" i="69"/>
  <c r="W123" i="69"/>
  <c r="W122" i="69"/>
  <c r="W121" i="69"/>
  <c r="W120" i="69"/>
  <c r="W119" i="69"/>
  <c r="W118" i="69"/>
  <c r="W117" i="69"/>
  <c r="W116" i="69"/>
  <c r="W115" i="69"/>
  <c r="W114" i="69"/>
  <c r="W113" i="69"/>
  <c r="W112" i="69"/>
  <c r="W111" i="69"/>
  <c r="W110" i="69"/>
  <c r="W109" i="69"/>
  <c r="W108" i="69"/>
  <c r="W107" i="69"/>
  <c r="W106" i="69"/>
  <c r="W105" i="69"/>
  <c r="W104" i="69"/>
  <c r="W103" i="69"/>
  <c r="W102" i="69"/>
  <c r="W101" i="69"/>
  <c r="W100" i="69"/>
  <c r="W99" i="69"/>
  <c r="W98" i="69"/>
  <c r="W97" i="69"/>
  <c r="W96" i="69"/>
  <c r="W95" i="69"/>
  <c r="W94" i="69"/>
  <c r="W93" i="69"/>
  <c r="W92" i="69"/>
  <c r="W91" i="69"/>
  <c r="W90" i="69"/>
  <c r="W89" i="69"/>
  <c r="W88" i="69"/>
  <c r="W87" i="69"/>
  <c r="W86" i="69"/>
  <c r="W85" i="69"/>
  <c r="W84" i="69"/>
  <c r="W83" i="69"/>
  <c r="W82" i="69"/>
  <c r="W81" i="69"/>
  <c r="W80" i="69"/>
  <c r="W79" i="69"/>
  <c r="W78" i="69"/>
  <c r="W77" i="69"/>
  <c r="W76" i="69"/>
  <c r="W75" i="69"/>
  <c r="W74" i="69"/>
  <c r="W73" i="69"/>
  <c r="W72" i="69"/>
  <c r="W71" i="69"/>
  <c r="W70" i="69"/>
  <c r="W69" i="69"/>
  <c r="W68" i="69"/>
  <c r="W67" i="69"/>
  <c r="W66" i="69"/>
  <c r="W65" i="69"/>
  <c r="W64" i="69"/>
  <c r="W63" i="69"/>
  <c r="W62" i="69"/>
  <c r="W61" i="69"/>
  <c r="W60" i="69"/>
  <c r="W59" i="69"/>
  <c r="W58" i="69"/>
  <c r="W57" i="69"/>
  <c r="W56" i="69"/>
  <c r="W55" i="69"/>
  <c r="W54" i="69"/>
  <c r="W53" i="69"/>
  <c r="W52" i="69"/>
  <c r="W51" i="69"/>
  <c r="W50" i="69"/>
  <c r="W49" i="69"/>
  <c r="W48" i="69"/>
  <c r="W47" i="69"/>
  <c r="W46" i="69"/>
  <c r="W45" i="69"/>
  <c r="W44" i="69"/>
  <c r="W43" i="69"/>
  <c r="W42" i="69"/>
  <c r="W41" i="69"/>
  <c r="W40" i="69"/>
  <c r="W39" i="69"/>
  <c r="W38" i="69"/>
  <c r="W37" i="69"/>
  <c r="W36" i="69"/>
  <c r="W35" i="69"/>
  <c r="W34" i="69"/>
  <c r="W33" i="69"/>
  <c r="W32" i="69"/>
  <c r="W31" i="69"/>
  <c r="W30" i="69"/>
  <c r="W29" i="69"/>
  <c r="W28" i="69"/>
  <c r="W27" i="69"/>
  <c r="W26" i="69"/>
  <c r="W25" i="69"/>
  <c r="W24" i="69"/>
  <c r="W23" i="69"/>
  <c r="W22" i="69"/>
  <c r="W21" i="69"/>
  <c r="W20" i="69"/>
  <c r="W19" i="69"/>
  <c r="W18" i="69"/>
  <c r="W17" i="69"/>
  <c r="W16" i="69"/>
  <c r="W15" i="69"/>
  <c r="W14" i="69"/>
  <c r="W13" i="69"/>
  <c r="W12" i="69"/>
  <c r="W11" i="69"/>
  <c r="W10" i="69"/>
  <c r="W9" i="69"/>
  <c r="W224" i="57"/>
  <c r="W223" i="57"/>
  <c r="W222" i="57"/>
  <c r="W221" i="57"/>
  <c r="W220" i="57"/>
  <c r="W219" i="57"/>
  <c r="W218" i="57"/>
  <c r="W217" i="57"/>
  <c r="W216" i="57"/>
  <c r="W215" i="57"/>
  <c r="W214" i="57"/>
  <c r="W213" i="57"/>
  <c r="W212" i="57"/>
  <c r="W211" i="57"/>
  <c r="W210" i="57"/>
  <c r="W209" i="57"/>
  <c r="W208" i="57"/>
  <c r="W207" i="57"/>
  <c r="W206" i="57"/>
  <c r="W205" i="57"/>
  <c r="W204" i="57"/>
  <c r="W203" i="57"/>
  <c r="W202" i="57"/>
  <c r="W201" i="57"/>
  <c r="W200" i="57"/>
  <c r="W199" i="57"/>
  <c r="W198" i="57"/>
  <c r="W197" i="57"/>
  <c r="W196" i="57"/>
  <c r="W195" i="57"/>
  <c r="W194" i="57"/>
  <c r="W193" i="57"/>
  <c r="W192" i="57"/>
  <c r="W191" i="57"/>
  <c r="W190" i="57"/>
  <c r="W189" i="57"/>
  <c r="W188" i="57"/>
  <c r="W187" i="57"/>
  <c r="W186" i="57"/>
  <c r="W185" i="57"/>
  <c r="W184" i="57"/>
  <c r="W183" i="57"/>
  <c r="W182" i="57"/>
  <c r="W181" i="57"/>
  <c r="W180" i="57"/>
  <c r="W179" i="57"/>
  <c r="W178" i="57"/>
  <c r="W177" i="57"/>
  <c r="W176" i="57"/>
  <c r="W175" i="57"/>
  <c r="W174" i="57"/>
  <c r="W173" i="57"/>
  <c r="W172" i="57"/>
  <c r="W171" i="57"/>
  <c r="W170" i="57"/>
  <c r="W169" i="57"/>
  <c r="W168" i="57"/>
  <c r="W167" i="57"/>
  <c r="W166" i="57"/>
  <c r="W165" i="57"/>
  <c r="W164" i="57"/>
  <c r="W163" i="57"/>
  <c r="W162" i="57"/>
  <c r="W161" i="57"/>
  <c r="W160" i="57"/>
  <c r="W159" i="57"/>
  <c r="W158" i="57"/>
  <c r="W157" i="57"/>
  <c r="W156" i="57"/>
  <c r="W155" i="57"/>
  <c r="W154" i="57"/>
  <c r="W153" i="57"/>
  <c r="W152" i="57"/>
  <c r="W151" i="57"/>
  <c r="W150" i="57"/>
  <c r="W149" i="57"/>
  <c r="W148" i="57"/>
  <c r="W147" i="57"/>
  <c r="W146" i="57"/>
  <c r="W145" i="57"/>
  <c r="W144" i="57"/>
  <c r="W143" i="57"/>
  <c r="W142" i="57"/>
  <c r="W141" i="57"/>
  <c r="W140" i="57"/>
  <c r="W139" i="57"/>
  <c r="W138" i="57"/>
  <c r="W137" i="57"/>
  <c r="W136" i="57"/>
  <c r="W135" i="57"/>
  <c r="W134" i="57"/>
  <c r="W133" i="57"/>
  <c r="W132" i="57"/>
  <c r="W131" i="57"/>
  <c r="W130" i="57"/>
  <c r="W129" i="57"/>
  <c r="W128" i="57"/>
  <c r="W127" i="57"/>
  <c r="W126" i="57"/>
  <c r="W125" i="57"/>
  <c r="W124" i="57"/>
  <c r="W123" i="57"/>
  <c r="W122" i="57"/>
  <c r="W121" i="57"/>
  <c r="W120" i="57"/>
  <c r="W119" i="57"/>
  <c r="W118" i="57"/>
  <c r="W117" i="57"/>
  <c r="W116" i="57"/>
  <c r="W115" i="57"/>
  <c r="W114" i="57"/>
  <c r="W113" i="57"/>
  <c r="W112" i="57"/>
  <c r="W111" i="57"/>
  <c r="W110" i="57"/>
  <c r="W109" i="57"/>
  <c r="W108" i="57"/>
  <c r="W107" i="57"/>
  <c r="W106" i="57"/>
  <c r="W105" i="57"/>
  <c r="W104" i="57"/>
  <c r="W103" i="57"/>
  <c r="W102" i="57"/>
  <c r="W101" i="57"/>
  <c r="W100" i="57"/>
  <c r="W99" i="57"/>
  <c r="W98" i="57"/>
  <c r="W97" i="57"/>
  <c r="W96" i="57"/>
  <c r="W95" i="57"/>
  <c r="W94" i="57"/>
  <c r="W93" i="57"/>
  <c r="W92" i="57"/>
  <c r="W91" i="57"/>
  <c r="W90" i="57"/>
  <c r="W89" i="57"/>
  <c r="W88" i="57"/>
  <c r="W87" i="57"/>
  <c r="W86" i="57"/>
  <c r="W85" i="57"/>
  <c r="W84" i="57"/>
  <c r="W83" i="57"/>
  <c r="W82" i="57"/>
  <c r="W81" i="57"/>
  <c r="W80" i="57"/>
  <c r="W79" i="57"/>
  <c r="W78" i="57"/>
  <c r="W77" i="57"/>
  <c r="W76" i="57"/>
  <c r="W75" i="57"/>
  <c r="W74" i="57"/>
  <c r="W73" i="57"/>
  <c r="W72" i="57"/>
  <c r="W71" i="57"/>
  <c r="W70" i="57"/>
  <c r="W69" i="57"/>
  <c r="W68" i="57"/>
  <c r="W67" i="57"/>
  <c r="W66" i="57"/>
  <c r="W65" i="57"/>
  <c r="W64" i="57"/>
  <c r="W63" i="57"/>
  <c r="W62" i="57"/>
  <c r="W61" i="57"/>
  <c r="W60" i="57"/>
  <c r="W59" i="57"/>
  <c r="W58" i="57"/>
  <c r="W57" i="57"/>
  <c r="W56" i="57"/>
  <c r="W55" i="57"/>
  <c r="W54" i="57"/>
  <c r="W53" i="57"/>
  <c r="W52" i="57"/>
  <c r="W51" i="57"/>
  <c r="W50" i="57"/>
  <c r="W49" i="57"/>
  <c r="W48" i="57"/>
  <c r="W47" i="57"/>
  <c r="W46" i="57"/>
  <c r="W45" i="57"/>
  <c r="W44" i="57"/>
  <c r="W43" i="57"/>
  <c r="W42" i="57"/>
  <c r="W41" i="57"/>
  <c r="W40" i="57"/>
  <c r="W39" i="57"/>
  <c r="W38" i="57"/>
  <c r="W37" i="57"/>
  <c r="W36" i="57"/>
  <c r="W35" i="57"/>
  <c r="W34" i="57"/>
  <c r="W33" i="57"/>
  <c r="W32" i="57"/>
  <c r="W31" i="57"/>
  <c r="W30" i="57"/>
  <c r="W29" i="57"/>
  <c r="W28" i="57"/>
  <c r="W27" i="57"/>
  <c r="W26" i="57"/>
  <c r="W25" i="57"/>
  <c r="W24" i="57"/>
  <c r="W23" i="57"/>
  <c r="W22" i="57"/>
  <c r="W21" i="57"/>
  <c r="W20" i="57"/>
  <c r="W19" i="57"/>
  <c r="W18" i="57"/>
  <c r="W17" i="57"/>
  <c r="W16" i="57"/>
  <c r="W15" i="57"/>
  <c r="W14" i="57"/>
  <c r="W13" i="57"/>
  <c r="W12" i="57"/>
  <c r="W11" i="57"/>
  <c r="W10" i="57"/>
  <c r="W9" i="57"/>
  <c r="W224" i="64"/>
  <c r="W223" i="64"/>
  <c r="W222" i="64"/>
  <c r="W221" i="64"/>
  <c r="W220" i="64"/>
  <c r="W219" i="64"/>
  <c r="W218" i="64"/>
  <c r="W217" i="64"/>
  <c r="W216" i="64"/>
  <c r="W215" i="64"/>
  <c r="W214" i="64"/>
  <c r="W213" i="64"/>
  <c r="W212" i="64"/>
  <c r="W211" i="64"/>
  <c r="W210" i="64"/>
  <c r="W209" i="64"/>
  <c r="W208" i="64"/>
  <c r="W207" i="64"/>
  <c r="W206" i="64"/>
  <c r="W205" i="64"/>
  <c r="W204" i="64"/>
  <c r="W203" i="64"/>
  <c r="W202" i="64"/>
  <c r="W201" i="64"/>
  <c r="W200" i="64"/>
  <c r="W199" i="64"/>
  <c r="W198" i="64"/>
  <c r="W197" i="64"/>
  <c r="W196" i="64"/>
  <c r="W195" i="64"/>
  <c r="W194" i="64"/>
  <c r="W193" i="64"/>
  <c r="W192" i="64"/>
  <c r="W191" i="64"/>
  <c r="W190" i="64"/>
  <c r="W189" i="64"/>
  <c r="W188" i="64"/>
  <c r="W187" i="64"/>
  <c r="W186" i="64"/>
  <c r="W185" i="64"/>
  <c r="W184" i="64"/>
  <c r="W183" i="64"/>
  <c r="W182" i="64"/>
  <c r="W181" i="64"/>
  <c r="W180" i="64"/>
  <c r="W179" i="64"/>
  <c r="W178" i="64"/>
  <c r="W177" i="64"/>
  <c r="W176" i="64"/>
  <c r="W175" i="64"/>
  <c r="W174" i="64"/>
  <c r="W173" i="64"/>
  <c r="W172" i="64"/>
  <c r="W171" i="64"/>
  <c r="W170" i="64"/>
  <c r="W169" i="64"/>
  <c r="W168" i="64"/>
  <c r="W167" i="64"/>
  <c r="W166" i="64"/>
  <c r="W165" i="64"/>
  <c r="W164" i="64"/>
  <c r="W163" i="64"/>
  <c r="W162" i="64"/>
  <c r="W161" i="64"/>
  <c r="W160" i="64"/>
  <c r="W159" i="64"/>
  <c r="W158" i="64"/>
  <c r="W157" i="64"/>
  <c r="W156" i="64"/>
  <c r="W155" i="64"/>
  <c r="W154" i="64"/>
  <c r="W153" i="64"/>
  <c r="W152" i="64"/>
  <c r="W151" i="64"/>
  <c r="W150" i="64"/>
  <c r="W149" i="64"/>
  <c r="W148" i="64"/>
  <c r="W147" i="64"/>
  <c r="W146" i="64"/>
  <c r="W145" i="64"/>
  <c r="W144" i="64"/>
  <c r="W143" i="64"/>
  <c r="W142" i="64"/>
  <c r="W141" i="64"/>
  <c r="W140" i="64"/>
  <c r="W139" i="64"/>
  <c r="W138" i="64"/>
  <c r="W137" i="64"/>
  <c r="W136" i="64"/>
  <c r="W135" i="64"/>
  <c r="W134" i="64"/>
  <c r="W133" i="64"/>
  <c r="W132" i="64"/>
  <c r="W131" i="64"/>
  <c r="W130" i="64"/>
  <c r="W129" i="64"/>
  <c r="W128" i="64"/>
  <c r="W127" i="64"/>
  <c r="W126" i="64"/>
  <c r="W125" i="64"/>
  <c r="W124" i="64"/>
  <c r="W123" i="64"/>
  <c r="W122" i="64"/>
  <c r="W121" i="64"/>
  <c r="W120" i="64"/>
  <c r="W119" i="64"/>
  <c r="W118" i="64"/>
  <c r="W117" i="64"/>
  <c r="W116" i="64"/>
  <c r="W115" i="64"/>
  <c r="W114" i="64"/>
  <c r="W113" i="64"/>
  <c r="W112" i="64"/>
  <c r="W111" i="64"/>
  <c r="W110" i="64"/>
  <c r="W109" i="64"/>
  <c r="W108" i="64"/>
  <c r="W107" i="64"/>
  <c r="W106" i="64"/>
  <c r="W105" i="64"/>
  <c r="W104" i="64"/>
  <c r="W103" i="64"/>
  <c r="W102" i="64"/>
  <c r="W101" i="64"/>
  <c r="W100" i="64"/>
  <c r="W99" i="64"/>
  <c r="W98" i="64"/>
  <c r="W97" i="64"/>
  <c r="W96" i="64"/>
  <c r="W95" i="64"/>
  <c r="W94" i="64"/>
  <c r="W93" i="64"/>
  <c r="W92" i="64"/>
  <c r="W91" i="64"/>
  <c r="W90" i="64"/>
  <c r="W89" i="64"/>
  <c r="W88" i="64"/>
  <c r="W87" i="64"/>
  <c r="W86" i="64"/>
  <c r="W85" i="64"/>
  <c r="W84" i="64"/>
  <c r="W83" i="64"/>
  <c r="W82" i="64"/>
  <c r="W81" i="64"/>
  <c r="W80" i="64"/>
  <c r="W79" i="64"/>
  <c r="W78" i="64"/>
  <c r="W77" i="64"/>
  <c r="W76" i="64"/>
  <c r="W75" i="64"/>
  <c r="W74" i="64"/>
  <c r="W73" i="64"/>
  <c r="W72" i="64"/>
  <c r="W71" i="64"/>
  <c r="W70" i="64"/>
  <c r="W69" i="64"/>
  <c r="W68" i="64"/>
  <c r="W67" i="64"/>
  <c r="W66" i="64"/>
  <c r="W65" i="64"/>
  <c r="W64" i="64"/>
  <c r="W63" i="64"/>
  <c r="W62" i="64"/>
  <c r="W61" i="64"/>
  <c r="W60" i="64"/>
  <c r="W59" i="64"/>
  <c r="W58" i="64"/>
  <c r="W57" i="64"/>
  <c r="W56" i="64"/>
  <c r="W55" i="64"/>
  <c r="W54" i="64"/>
  <c r="W53" i="64"/>
  <c r="W52" i="64"/>
  <c r="W51" i="64"/>
  <c r="W50" i="64"/>
  <c r="W49" i="64"/>
  <c r="W48" i="64"/>
  <c r="W47" i="64"/>
  <c r="W46" i="64"/>
  <c r="W45" i="64"/>
  <c r="W44" i="64"/>
  <c r="W43" i="64"/>
  <c r="W42" i="64"/>
  <c r="W41" i="64"/>
  <c r="W40" i="64"/>
  <c r="W39" i="64"/>
  <c r="W38" i="64"/>
  <c r="W37" i="64"/>
  <c r="W36" i="64"/>
  <c r="W35" i="64"/>
  <c r="W34" i="64"/>
  <c r="W33" i="64"/>
  <c r="W32" i="64"/>
  <c r="W31" i="64"/>
  <c r="W30" i="64"/>
  <c r="W29" i="64"/>
  <c r="W28" i="64"/>
  <c r="W27" i="64"/>
  <c r="W26" i="64"/>
  <c r="W25" i="64"/>
  <c r="W24" i="64"/>
  <c r="W23" i="64"/>
  <c r="W22" i="64"/>
  <c r="W21" i="64"/>
  <c r="W20" i="64"/>
  <c r="W19" i="64"/>
  <c r="W18" i="64"/>
  <c r="W17" i="64"/>
  <c r="W16" i="64"/>
  <c r="W15" i="64"/>
  <c r="W14" i="64"/>
  <c r="W13" i="64"/>
  <c r="W12" i="64"/>
  <c r="W11" i="64"/>
  <c r="W10" i="64"/>
  <c r="W9" i="64"/>
  <c r="W224" i="68"/>
  <c r="W223" i="68"/>
  <c r="W222" i="68"/>
  <c r="W221" i="68"/>
  <c r="W220" i="68"/>
  <c r="W219" i="68"/>
  <c r="W218" i="68"/>
  <c r="W217" i="68"/>
  <c r="W216" i="68"/>
  <c r="W215" i="68"/>
  <c r="W214" i="68"/>
  <c r="W213" i="68"/>
  <c r="W212" i="68"/>
  <c r="W211" i="68"/>
  <c r="W210" i="68"/>
  <c r="W209" i="68"/>
  <c r="W208" i="68"/>
  <c r="W207" i="68"/>
  <c r="W206" i="68"/>
  <c r="W205" i="68"/>
  <c r="W204" i="68"/>
  <c r="W203" i="68"/>
  <c r="W202" i="68"/>
  <c r="W201" i="68"/>
  <c r="W200" i="68"/>
  <c r="W199" i="68"/>
  <c r="W198" i="68"/>
  <c r="W197" i="68"/>
  <c r="W196" i="68"/>
  <c r="W195" i="68"/>
  <c r="W194" i="68"/>
  <c r="W193" i="68"/>
  <c r="W192" i="68"/>
  <c r="W191" i="68"/>
  <c r="W190" i="68"/>
  <c r="W189" i="68"/>
  <c r="W188" i="68"/>
  <c r="W187" i="68"/>
  <c r="W186" i="68"/>
  <c r="W185" i="68"/>
  <c r="W184" i="68"/>
  <c r="W183" i="68"/>
  <c r="W182" i="68"/>
  <c r="W181" i="68"/>
  <c r="W180" i="68"/>
  <c r="W179" i="68"/>
  <c r="W178" i="68"/>
  <c r="W177" i="68"/>
  <c r="W176" i="68"/>
  <c r="W175" i="68"/>
  <c r="W174" i="68"/>
  <c r="W173" i="68"/>
  <c r="W172" i="68"/>
  <c r="W171" i="68"/>
  <c r="W170" i="68"/>
  <c r="W169" i="68"/>
  <c r="W168" i="68"/>
  <c r="W167" i="68"/>
  <c r="W166" i="68"/>
  <c r="W165" i="68"/>
  <c r="W164" i="68"/>
  <c r="W163" i="68"/>
  <c r="W162" i="68"/>
  <c r="W161" i="68"/>
  <c r="W160" i="68"/>
  <c r="W159" i="68"/>
  <c r="W158" i="68"/>
  <c r="W157" i="68"/>
  <c r="W156" i="68"/>
  <c r="W155" i="68"/>
  <c r="W154" i="68"/>
  <c r="W153" i="68"/>
  <c r="W152" i="68"/>
  <c r="W151" i="68"/>
  <c r="W150" i="68"/>
  <c r="W149" i="68"/>
  <c r="W148" i="68"/>
  <c r="W147" i="68"/>
  <c r="W146" i="68"/>
  <c r="W145" i="68"/>
  <c r="W144" i="68"/>
  <c r="W143" i="68"/>
  <c r="W142" i="68"/>
  <c r="W141" i="68"/>
  <c r="W140" i="68"/>
  <c r="W139" i="68"/>
  <c r="W138" i="68"/>
  <c r="W137" i="68"/>
  <c r="W136" i="68"/>
  <c r="W135" i="68"/>
  <c r="W134" i="68"/>
  <c r="W133" i="68"/>
  <c r="W132" i="68"/>
  <c r="W131" i="68"/>
  <c r="W130" i="68"/>
  <c r="W129" i="68"/>
  <c r="W128" i="68"/>
  <c r="W127" i="68"/>
  <c r="W126" i="68"/>
  <c r="W125" i="68"/>
  <c r="W124" i="68"/>
  <c r="W123" i="68"/>
  <c r="W122" i="68"/>
  <c r="W121" i="68"/>
  <c r="W120" i="68"/>
  <c r="W119" i="68"/>
  <c r="W118" i="68"/>
  <c r="W117" i="68"/>
  <c r="W116" i="68"/>
  <c r="W115" i="68"/>
  <c r="W114" i="68"/>
  <c r="W113" i="68"/>
  <c r="W112" i="68"/>
  <c r="W111" i="68"/>
  <c r="W110" i="68"/>
  <c r="W109" i="68"/>
  <c r="W108" i="68"/>
  <c r="W107" i="68"/>
  <c r="W106" i="68"/>
  <c r="W105" i="68"/>
  <c r="W104" i="68"/>
  <c r="W103" i="68"/>
  <c r="W102" i="68"/>
  <c r="W101" i="68"/>
  <c r="W100" i="68"/>
  <c r="W99" i="68"/>
  <c r="W98" i="68"/>
  <c r="W97" i="68"/>
  <c r="W96" i="68"/>
  <c r="W95" i="68"/>
  <c r="W94" i="68"/>
  <c r="W93" i="68"/>
  <c r="W92" i="68"/>
  <c r="W91" i="68"/>
  <c r="W90" i="68"/>
  <c r="W89" i="68"/>
  <c r="W88" i="68"/>
  <c r="W87" i="68"/>
  <c r="W86" i="68"/>
  <c r="W85" i="68"/>
  <c r="W84" i="68"/>
  <c r="W83" i="68"/>
  <c r="W82" i="68"/>
  <c r="W81" i="68"/>
  <c r="W80" i="68"/>
  <c r="W79" i="68"/>
  <c r="W78" i="68"/>
  <c r="W77" i="68"/>
  <c r="W76" i="68"/>
  <c r="W75" i="68"/>
  <c r="W74" i="68"/>
  <c r="W73" i="68"/>
  <c r="W72" i="68"/>
  <c r="W71" i="68"/>
  <c r="W70" i="68"/>
  <c r="W69" i="68"/>
  <c r="W68" i="68"/>
  <c r="W67" i="68"/>
  <c r="W66" i="68"/>
  <c r="W65" i="68"/>
  <c r="W64" i="68"/>
  <c r="W63" i="68"/>
  <c r="W62" i="68"/>
  <c r="W61" i="68"/>
  <c r="W60" i="68"/>
  <c r="W59" i="68"/>
  <c r="W58" i="68"/>
  <c r="W57" i="68"/>
  <c r="W56" i="68"/>
  <c r="W55" i="68"/>
  <c r="W54" i="68"/>
  <c r="W53" i="68"/>
  <c r="W52" i="68"/>
  <c r="W51" i="68"/>
  <c r="W50" i="68"/>
  <c r="W49" i="68"/>
  <c r="W48" i="68"/>
  <c r="W47" i="68"/>
  <c r="W46" i="68"/>
  <c r="W45" i="68"/>
  <c r="W44" i="68"/>
  <c r="W43" i="68"/>
  <c r="W42" i="68"/>
  <c r="W41" i="68"/>
  <c r="W40" i="68"/>
  <c r="W39" i="68"/>
  <c r="W38" i="68"/>
  <c r="W37" i="68"/>
  <c r="W36" i="68"/>
  <c r="W35" i="68"/>
  <c r="W34" i="68"/>
  <c r="W33" i="68"/>
  <c r="W32" i="68"/>
  <c r="W31" i="68"/>
  <c r="W30" i="68"/>
  <c r="W29" i="68"/>
  <c r="W28" i="68"/>
  <c r="W27" i="68"/>
  <c r="W26" i="68"/>
  <c r="W25" i="68"/>
  <c r="W24" i="68"/>
  <c r="W23" i="68"/>
  <c r="W22" i="68"/>
  <c r="W21" i="68"/>
  <c r="W20" i="68"/>
  <c r="W19" i="68"/>
  <c r="W18" i="68"/>
  <c r="W17" i="68"/>
  <c r="W16" i="68"/>
  <c r="W15" i="68"/>
  <c r="W14" i="68"/>
  <c r="W13" i="68"/>
  <c r="W12" i="68"/>
  <c r="W11" i="68"/>
  <c r="W10" i="68"/>
  <c r="W9" i="68"/>
  <c r="W224" i="75"/>
  <c r="W223" i="75"/>
  <c r="W222" i="75"/>
  <c r="W221" i="75"/>
  <c r="W220" i="75"/>
  <c r="W219" i="75"/>
  <c r="W218" i="75"/>
  <c r="W217" i="75"/>
  <c r="W216" i="75"/>
  <c r="W215" i="75"/>
  <c r="W214" i="75"/>
  <c r="W213" i="75"/>
  <c r="W212" i="75"/>
  <c r="W211" i="75"/>
  <c r="W210" i="75"/>
  <c r="W209" i="75"/>
  <c r="W208" i="75"/>
  <c r="W207" i="75"/>
  <c r="W206" i="75"/>
  <c r="W205" i="75"/>
  <c r="W204" i="75"/>
  <c r="W203" i="75"/>
  <c r="W202" i="75"/>
  <c r="W201" i="75"/>
  <c r="W200" i="75"/>
  <c r="W199" i="75"/>
  <c r="W198" i="75"/>
  <c r="W197" i="75"/>
  <c r="W196" i="75"/>
  <c r="W195" i="75"/>
  <c r="W194" i="75"/>
  <c r="W193" i="75"/>
  <c r="W192" i="75"/>
  <c r="W191" i="75"/>
  <c r="W190" i="75"/>
  <c r="W189" i="75"/>
  <c r="W188" i="75"/>
  <c r="W187" i="75"/>
  <c r="W186" i="75"/>
  <c r="W185" i="75"/>
  <c r="W184" i="75"/>
  <c r="W183" i="75"/>
  <c r="W182" i="75"/>
  <c r="W181" i="75"/>
  <c r="W180" i="75"/>
  <c r="W179" i="75"/>
  <c r="W178" i="75"/>
  <c r="W177" i="75"/>
  <c r="W176" i="75"/>
  <c r="W175" i="75"/>
  <c r="W174" i="75"/>
  <c r="W173" i="75"/>
  <c r="W172" i="75"/>
  <c r="W171" i="75"/>
  <c r="W170" i="75"/>
  <c r="W169" i="75"/>
  <c r="W168" i="75"/>
  <c r="W167" i="75"/>
  <c r="W166" i="75"/>
  <c r="W165" i="75"/>
  <c r="W164" i="75"/>
  <c r="W163" i="75"/>
  <c r="W162" i="75"/>
  <c r="W161" i="75"/>
  <c r="W160" i="75"/>
  <c r="W159" i="75"/>
  <c r="W158" i="75"/>
  <c r="W157" i="75"/>
  <c r="W156" i="75"/>
  <c r="W155" i="75"/>
  <c r="W154" i="75"/>
  <c r="W153" i="75"/>
  <c r="W152" i="75"/>
  <c r="W151" i="75"/>
  <c r="W150" i="75"/>
  <c r="W149" i="75"/>
  <c r="W148" i="75"/>
  <c r="W147" i="75"/>
  <c r="W146" i="75"/>
  <c r="W145" i="75"/>
  <c r="W144" i="75"/>
  <c r="W143" i="75"/>
  <c r="W142" i="75"/>
  <c r="W141" i="75"/>
  <c r="W140" i="75"/>
  <c r="W139" i="75"/>
  <c r="W138" i="75"/>
  <c r="W137" i="75"/>
  <c r="W136" i="75"/>
  <c r="W135" i="75"/>
  <c r="W134" i="75"/>
  <c r="W133" i="75"/>
  <c r="W132" i="75"/>
  <c r="W131" i="75"/>
  <c r="W130" i="75"/>
  <c r="W129" i="75"/>
  <c r="W128" i="75"/>
  <c r="W127" i="75"/>
  <c r="W126" i="75"/>
  <c r="W125" i="75"/>
  <c r="W124" i="75"/>
  <c r="W123" i="75"/>
  <c r="W122" i="75"/>
  <c r="W121" i="75"/>
  <c r="W120" i="75"/>
  <c r="W119" i="75"/>
  <c r="W118" i="75"/>
  <c r="W117" i="75"/>
  <c r="W116" i="75"/>
  <c r="W115" i="75"/>
  <c r="W114" i="75"/>
  <c r="W113" i="75"/>
  <c r="W112" i="75"/>
  <c r="W111" i="75"/>
  <c r="W110" i="75"/>
  <c r="W109" i="75"/>
  <c r="W108" i="75"/>
  <c r="W107" i="75"/>
  <c r="W106" i="75"/>
  <c r="W105" i="75"/>
  <c r="W104" i="75"/>
  <c r="W103" i="75"/>
  <c r="W102" i="75"/>
  <c r="W101" i="75"/>
  <c r="W100" i="75"/>
  <c r="W99" i="75"/>
  <c r="W98" i="75"/>
  <c r="W97" i="75"/>
  <c r="W96" i="75"/>
  <c r="W95" i="75"/>
  <c r="W94" i="75"/>
  <c r="W93" i="75"/>
  <c r="W92" i="75"/>
  <c r="W91" i="75"/>
  <c r="W90" i="75"/>
  <c r="W89" i="75"/>
  <c r="W88" i="75"/>
  <c r="W87" i="75"/>
  <c r="W86" i="75"/>
  <c r="W85" i="75"/>
  <c r="W84" i="75"/>
  <c r="W83" i="75"/>
  <c r="W82" i="75"/>
  <c r="W81" i="75"/>
  <c r="W80" i="75"/>
  <c r="W79" i="75"/>
  <c r="W78" i="75"/>
  <c r="W77" i="75"/>
  <c r="W76" i="75"/>
  <c r="W75" i="75"/>
  <c r="W74" i="75"/>
  <c r="W73" i="75"/>
  <c r="W72" i="75"/>
  <c r="W71" i="75"/>
  <c r="W70" i="75"/>
  <c r="W69" i="75"/>
  <c r="W68" i="75"/>
  <c r="W67" i="75"/>
  <c r="W66" i="75"/>
  <c r="W65" i="75"/>
  <c r="W64" i="75"/>
  <c r="W63" i="75"/>
  <c r="W62" i="75"/>
  <c r="W61" i="75"/>
  <c r="W60" i="75"/>
  <c r="W59" i="75"/>
  <c r="W58" i="75"/>
  <c r="W57" i="75"/>
  <c r="W56" i="75"/>
  <c r="W55" i="75"/>
  <c r="W54" i="75"/>
  <c r="W53" i="75"/>
  <c r="W52" i="75"/>
  <c r="W51" i="75"/>
  <c r="W50" i="75"/>
  <c r="W49" i="75"/>
  <c r="W48" i="75"/>
  <c r="W47" i="75"/>
  <c r="W46" i="75"/>
  <c r="W45" i="75"/>
  <c r="W44" i="75"/>
  <c r="W43" i="75"/>
  <c r="W42" i="75"/>
  <c r="W41" i="75"/>
  <c r="W40" i="75"/>
  <c r="W39" i="75"/>
  <c r="W38" i="75"/>
  <c r="W37" i="75"/>
  <c r="W36" i="75"/>
  <c r="W35" i="75"/>
  <c r="W34" i="75"/>
  <c r="W33" i="75"/>
  <c r="W32" i="75"/>
  <c r="W31" i="75"/>
  <c r="W30" i="75"/>
  <c r="W29" i="75"/>
  <c r="W28" i="75"/>
  <c r="W27" i="75"/>
  <c r="W26" i="75"/>
  <c r="W25" i="75"/>
  <c r="W24" i="75"/>
  <c r="W23" i="75"/>
  <c r="W22" i="75"/>
  <c r="W21" i="75"/>
  <c r="W20" i="75"/>
  <c r="W19" i="75"/>
  <c r="W18" i="75"/>
  <c r="W17" i="75"/>
  <c r="W16" i="75"/>
  <c r="W15" i="75"/>
  <c r="W14" i="75"/>
  <c r="W13" i="75"/>
  <c r="W12" i="75"/>
  <c r="W11" i="75"/>
  <c r="W10" i="75"/>
  <c r="W9" i="75"/>
  <c r="W224" i="81"/>
  <c r="W223" i="81"/>
  <c r="W222" i="81"/>
  <c r="W221" i="81"/>
  <c r="W220" i="81"/>
  <c r="W219" i="81"/>
  <c r="W218" i="81"/>
  <c r="W217" i="81"/>
  <c r="W216" i="81"/>
  <c r="W215" i="81"/>
  <c r="W214" i="81"/>
  <c r="W213" i="81"/>
  <c r="W212" i="81"/>
  <c r="W211" i="81"/>
  <c r="W210" i="81"/>
  <c r="W209" i="81"/>
  <c r="W208" i="81"/>
  <c r="W207" i="81"/>
  <c r="W206" i="81"/>
  <c r="W205" i="81"/>
  <c r="W204" i="81"/>
  <c r="W203" i="81"/>
  <c r="W202" i="81"/>
  <c r="W201" i="81"/>
  <c r="W200" i="81"/>
  <c r="W199" i="81"/>
  <c r="W198" i="81"/>
  <c r="W197" i="81"/>
  <c r="W196" i="81"/>
  <c r="W195" i="81"/>
  <c r="W194" i="81"/>
  <c r="W193" i="81"/>
  <c r="W192" i="81"/>
  <c r="W191" i="81"/>
  <c r="W190" i="81"/>
  <c r="W189" i="81"/>
  <c r="W188" i="81"/>
  <c r="W187" i="81"/>
  <c r="W186" i="81"/>
  <c r="W185" i="81"/>
  <c r="W184" i="81"/>
  <c r="W183" i="81"/>
  <c r="W182" i="81"/>
  <c r="W181" i="81"/>
  <c r="W180" i="81"/>
  <c r="W179" i="81"/>
  <c r="W178" i="81"/>
  <c r="W177" i="81"/>
  <c r="W176" i="81"/>
  <c r="W175" i="81"/>
  <c r="W174" i="81"/>
  <c r="W173" i="81"/>
  <c r="W172" i="81"/>
  <c r="W171" i="81"/>
  <c r="W170" i="81"/>
  <c r="W169" i="81"/>
  <c r="W168" i="81"/>
  <c r="W167" i="81"/>
  <c r="W166" i="81"/>
  <c r="W165" i="81"/>
  <c r="W164" i="81"/>
  <c r="W163" i="81"/>
  <c r="W162" i="81"/>
  <c r="W161" i="81"/>
  <c r="W160" i="81"/>
  <c r="W159" i="81"/>
  <c r="W158" i="81"/>
  <c r="W157" i="81"/>
  <c r="W156" i="81"/>
  <c r="W155" i="81"/>
  <c r="W154" i="81"/>
  <c r="W153" i="81"/>
  <c r="W152" i="81"/>
  <c r="W151" i="81"/>
  <c r="W150" i="81"/>
  <c r="W149" i="81"/>
  <c r="W148" i="81"/>
  <c r="W147" i="81"/>
  <c r="W146" i="81"/>
  <c r="W145" i="81"/>
  <c r="W144" i="81"/>
  <c r="W143" i="81"/>
  <c r="W142" i="81"/>
  <c r="W141" i="81"/>
  <c r="W140" i="81"/>
  <c r="W139" i="81"/>
  <c r="W138" i="81"/>
  <c r="W137" i="81"/>
  <c r="W136" i="81"/>
  <c r="W135" i="81"/>
  <c r="W134" i="81"/>
  <c r="W133" i="81"/>
  <c r="W132" i="81"/>
  <c r="W131" i="81"/>
  <c r="W130" i="81"/>
  <c r="W129" i="81"/>
  <c r="W128" i="81"/>
  <c r="W127" i="81"/>
  <c r="W126" i="81"/>
  <c r="W125" i="81"/>
  <c r="W124" i="81"/>
  <c r="W123" i="81"/>
  <c r="W122" i="81"/>
  <c r="W121" i="81"/>
  <c r="W120" i="81"/>
  <c r="W119" i="81"/>
  <c r="W118" i="81"/>
  <c r="W117" i="81"/>
  <c r="W116" i="81"/>
  <c r="W115" i="81"/>
  <c r="W114" i="81"/>
  <c r="W113" i="81"/>
  <c r="W112" i="81"/>
  <c r="W111" i="81"/>
  <c r="W110" i="81"/>
  <c r="W109" i="81"/>
  <c r="W108" i="81"/>
  <c r="W107" i="81"/>
  <c r="W106" i="81"/>
  <c r="W105" i="81"/>
  <c r="W104" i="81"/>
  <c r="W103" i="81"/>
  <c r="W102" i="81"/>
  <c r="W101" i="81"/>
  <c r="W100" i="81"/>
  <c r="W99" i="81"/>
  <c r="W98" i="81"/>
  <c r="W97" i="81"/>
  <c r="W96" i="81"/>
  <c r="W95" i="81"/>
  <c r="W94" i="81"/>
  <c r="W93" i="81"/>
  <c r="W92" i="81"/>
  <c r="W91" i="81"/>
  <c r="W90" i="81"/>
  <c r="W89" i="81"/>
  <c r="W88" i="81"/>
  <c r="W87" i="81"/>
  <c r="W86" i="81"/>
  <c r="W85" i="81"/>
  <c r="W84" i="81"/>
  <c r="W83" i="81"/>
  <c r="W82" i="81"/>
  <c r="W81" i="81"/>
  <c r="W80" i="81"/>
  <c r="W79" i="81"/>
  <c r="W78" i="81"/>
  <c r="W77" i="81"/>
  <c r="W76" i="81"/>
  <c r="W75" i="81"/>
  <c r="W74" i="81"/>
  <c r="W73" i="81"/>
  <c r="W72" i="81"/>
  <c r="W71" i="81"/>
  <c r="W70" i="81"/>
  <c r="W69" i="81"/>
  <c r="W68" i="81"/>
  <c r="W67" i="81"/>
  <c r="W66" i="81"/>
  <c r="W65" i="81"/>
  <c r="W64" i="81"/>
  <c r="W63" i="81"/>
  <c r="W62" i="81"/>
  <c r="W61" i="81"/>
  <c r="W60" i="81"/>
  <c r="W59" i="81"/>
  <c r="W58" i="81"/>
  <c r="W57" i="81"/>
  <c r="W56" i="81"/>
  <c r="W55" i="81"/>
  <c r="W54" i="81"/>
  <c r="W53" i="81"/>
  <c r="W52" i="81"/>
  <c r="W51" i="81"/>
  <c r="W50" i="81"/>
  <c r="W49" i="81"/>
  <c r="W48" i="81"/>
  <c r="W47" i="81"/>
  <c r="W46" i="81"/>
  <c r="W45" i="81"/>
  <c r="W44" i="81"/>
  <c r="W43" i="81"/>
  <c r="W42" i="81"/>
  <c r="W41" i="81"/>
  <c r="W40" i="81"/>
  <c r="W39" i="81"/>
  <c r="W38" i="81"/>
  <c r="W37" i="81"/>
  <c r="W36" i="81"/>
  <c r="W35" i="81"/>
  <c r="W34" i="81"/>
  <c r="W33" i="81"/>
  <c r="W32" i="81"/>
  <c r="W31" i="81"/>
  <c r="W30" i="81"/>
  <c r="W29" i="81"/>
  <c r="W28" i="81"/>
  <c r="W27" i="81"/>
  <c r="W26" i="81"/>
  <c r="W25" i="81"/>
  <c r="W24" i="81"/>
  <c r="W23" i="81"/>
  <c r="W22" i="81"/>
  <c r="W21" i="81"/>
  <c r="W20" i="81"/>
  <c r="W19" i="81"/>
  <c r="W18" i="81"/>
  <c r="W17" i="81"/>
  <c r="W16" i="81"/>
  <c r="W15" i="81"/>
  <c r="W14" i="81"/>
  <c r="W13" i="81"/>
  <c r="W12" i="81"/>
  <c r="W11" i="81"/>
  <c r="W10" i="81"/>
  <c r="W9" i="81"/>
  <c r="W224" i="83"/>
  <c r="W223" i="83"/>
  <c r="W222" i="83"/>
  <c r="W221" i="83"/>
  <c r="W220" i="83"/>
  <c r="W219" i="83"/>
  <c r="W218" i="83"/>
  <c r="W217" i="83"/>
  <c r="W216" i="83"/>
  <c r="W215" i="83"/>
  <c r="W214" i="83"/>
  <c r="W213" i="83"/>
  <c r="W212" i="83"/>
  <c r="W211" i="83"/>
  <c r="W210" i="83"/>
  <c r="W209" i="83"/>
  <c r="W208" i="83"/>
  <c r="W207" i="83"/>
  <c r="W206" i="83"/>
  <c r="W205" i="83"/>
  <c r="W204" i="83"/>
  <c r="W203" i="83"/>
  <c r="W202" i="83"/>
  <c r="W201" i="83"/>
  <c r="W200" i="83"/>
  <c r="W199" i="83"/>
  <c r="W198" i="83"/>
  <c r="W197" i="83"/>
  <c r="W196" i="83"/>
  <c r="W195" i="83"/>
  <c r="W194" i="83"/>
  <c r="W193" i="83"/>
  <c r="W192" i="83"/>
  <c r="W191" i="83"/>
  <c r="W190" i="83"/>
  <c r="W189" i="83"/>
  <c r="W188" i="83"/>
  <c r="W187" i="83"/>
  <c r="W186" i="83"/>
  <c r="W185" i="83"/>
  <c r="W184" i="83"/>
  <c r="W183" i="83"/>
  <c r="W182" i="83"/>
  <c r="W181" i="83"/>
  <c r="W180" i="83"/>
  <c r="W179" i="83"/>
  <c r="W178" i="83"/>
  <c r="W177" i="83"/>
  <c r="W176" i="83"/>
  <c r="W175" i="83"/>
  <c r="W174" i="83"/>
  <c r="W173" i="83"/>
  <c r="W172" i="83"/>
  <c r="W171" i="83"/>
  <c r="W170" i="83"/>
  <c r="W169" i="83"/>
  <c r="W168" i="83"/>
  <c r="W167" i="83"/>
  <c r="W166" i="83"/>
  <c r="W165" i="83"/>
  <c r="W164" i="83"/>
  <c r="W163" i="83"/>
  <c r="W162" i="83"/>
  <c r="W161" i="83"/>
  <c r="W160" i="83"/>
  <c r="W159" i="83"/>
  <c r="W158" i="83"/>
  <c r="W157" i="83"/>
  <c r="W156" i="83"/>
  <c r="W155" i="83"/>
  <c r="W154" i="83"/>
  <c r="W153" i="83"/>
  <c r="W152" i="83"/>
  <c r="W151" i="83"/>
  <c r="W150" i="83"/>
  <c r="W149" i="83"/>
  <c r="W148" i="83"/>
  <c r="W147" i="83"/>
  <c r="W146" i="83"/>
  <c r="W145" i="83"/>
  <c r="W144" i="83"/>
  <c r="W143" i="83"/>
  <c r="W142" i="83"/>
  <c r="W141" i="83"/>
  <c r="W140" i="83"/>
  <c r="W139" i="83"/>
  <c r="W138" i="83"/>
  <c r="W137" i="83"/>
  <c r="W136" i="83"/>
  <c r="W135" i="83"/>
  <c r="W134" i="83"/>
  <c r="W133" i="83"/>
  <c r="W132" i="83"/>
  <c r="W131" i="83"/>
  <c r="W130" i="83"/>
  <c r="W129" i="83"/>
  <c r="W128" i="83"/>
  <c r="W127" i="83"/>
  <c r="W126" i="83"/>
  <c r="W125" i="83"/>
  <c r="W124" i="83"/>
  <c r="W123" i="83"/>
  <c r="W122" i="83"/>
  <c r="W121" i="83"/>
  <c r="W120" i="83"/>
  <c r="W119" i="83"/>
  <c r="W118" i="83"/>
  <c r="W117" i="83"/>
  <c r="W116" i="83"/>
  <c r="W115" i="83"/>
  <c r="W114" i="83"/>
  <c r="W113" i="83"/>
  <c r="W112" i="83"/>
  <c r="W111" i="83"/>
  <c r="W110" i="83"/>
  <c r="W109" i="83"/>
  <c r="W108" i="83"/>
  <c r="W107" i="83"/>
  <c r="W106" i="83"/>
  <c r="W105" i="83"/>
  <c r="W104" i="83"/>
  <c r="W103" i="83"/>
  <c r="W102" i="83"/>
  <c r="W101" i="83"/>
  <c r="W100" i="83"/>
  <c r="W99" i="83"/>
  <c r="W98" i="83"/>
  <c r="W97" i="83"/>
  <c r="W96" i="83"/>
  <c r="W95" i="83"/>
  <c r="W94" i="83"/>
  <c r="W93" i="83"/>
  <c r="W92" i="83"/>
  <c r="W91" i="83"/>
  <c r="W90" i="83"/>
  <c r="W89" i="83"/>
  <c r="W88" i="83"/>
  <c r="W87" i="83"/>
  <c r="W86" i="83"/>
  <c r="W85" i="83"/>
  <c r="W84" i="83"/>
  <c r="W83" i="83"/>
  <c r="W82" i="83"/>
  <c r="W81" i="83"/>
  <c r="W80" i="83"/>
  <c r="W79" i="83"/>
  <c r="W78" i="83"/>
  <c r="W77" i="83"/>
  <c r="W76" i="83"/>
  <c r="W75" i="83"/>
  <c r="W74" i="83"/>
  <c r="W73" i="83"/>
  <c r="W72" i="83"/>
  <c r="W71" i="83"/>
  <c r="W70" i="83"/>
  <c r="W69" i="83"/>
  <c r="W68" i="83"/>
  <c r="W67" i="83"/>
  <c r="W66" i="83"/>
  <c r="W65" i="83"/>
  <c r="W64" i="83"/>
  <c r="W63" i="83"/>
  <c r="W62" i="83"/>
  <c r="W61" i="83"/>
  <c r="W60" i="83"/>
  <c r="W59" i="83"/>
  <c r="W58" i="83"/>
  <c r="W57" i="83"/>
  <c r="W56" i="83"/>
  <c r="W55" i="83"/>
  <c r="W54" i="83"/>
  <c r="W53" i="83"/>
  <c r="W52" i="83"/>
  <c r="W51" i="83"/>
  <c r="W50" i="83"/>
  <c r="W49" i="83"/>
  <c r="W48" i="83"/>
  <c r="W47" i="83"/>
  <c r="W46" i="83"/>
  <c r="W45" i="83"/>
  <c r="W44" i="83"/>
  <c r="W43" i="83"/>
  <c r="W42" i="83"/>
  <c r="W41" i="83"/>
  <c r="W40" i="83"/>
  <c r="W39" i="83"/>
  <c r="W38" i="83"/>
  <c r="W37" i="83"/>
  <c r="W36" i="83"/>
  <c r="W35" i="83"/>
  <c r="W34" i="83"/>
  <c r="W33" i="83"/>
  <c r="W32" i="83"/>
  <c r="W31" i="83"/>
  <c r="W30" i="83"/>
  <c r="W29" i="83"/>
  <c r="W28" i="83"/>
  <c r="W27" i="83"/>
  <c r="W26" i="83"/>
  <c r="W25" i="83"/>
  <c r="W24" i="83"/>
  <c r="W23" i="83"/>
  <c r="W22" i="83"/>
  <c r="W21" i="83"/>
  <c r="W20" i="83"/>
  <c r="W19" i="83"/>
  <c r="W18" i="83"/>
  <c r="W17" i="83"/>
  <c r="W16" i="83"/>
  <c r="W15" i="83"/>
  <c r="W14" i="83"/>
  <c r="W13" i="83"/>
  <c r="W12" i="83"/>
  <c r="W11" i="83"/>
  <c r="W10" i="83"/>
  <c r="W9" i="83"/>
  <c r="W224" i="72"/>
  <c r="W223" i="72"/>
  <c r="W222" i="72"/>
  <c r="W221" i="72"/>
  <c r="W220" i="72"/>
  <c r="W219" i="72"/>
  <c r="W218" i="72"/>
  <c r="W217" i="72"/>
  <c r="W216" i="72"/>
  <c r="W215" i="72"/>
  <c r="W214" i="72"/>
  <c r="W213" i="72"/>
  <c r="W212" i="72"/>
  <c r="W211" i="72"/>
  <c r="W210" i="72"/>
  <c r="W209" i="72"/>
  <c r="W208" i="72"/>
  <c r="W207" i="72"/>
  <c r="W206" i="72"/>
  <c r="W205" i="72"/>
  <c r="W204" i="72"/>
  <c r="W203" i="72"/>
  <c r="W202" i="72"/>
  <c r="W201" i="72"/>
  <c r="W200" i="72"/>
  <c r="W199" i="72"/>
  <c r="W198" i="72"/>
  <c r="W197" i="72"/>
  <c r="W196" i="72"/>
  <c r="W195" i="72"/>
  <c r="W194" i="72"/>
  <c r="W193" i="72"/>
  <c r="W192" i="72"/>
  <c r="W191" i="72"/>
  <c r="W190" i="72"/>
  <c r="W189" i="72"/>
  <c r="W188" i="72"/>
  <c r="W187" i="72"/>
  <c r="W186" i="72"/>
  <c r="W185" i="72"/>
  <c r="W184" i="72"/>
  <c r="W183" i="72"/>
  <c r="W182" i="72"/>
  <c r="W181" i="72"/>
  <c r="W180" i="72"/>
  <c r="W179" i="72"/>
  <c r="W178" i="72"/>
  <c r="W177" i="72"/>
  <c r="W176" i="72"/>
  <c r="W175" i="72"/>
  <c r="W174" i="72"/>
  <c r="W173" i="72"/>
  <c r="W172" i="72"/>
  <c r="W171" i="72"/>
  <c r="W170" i="72"/>
  <c r="W169" i="72"/>
  <c r="W168" i="72"/>
  <c r="W167" i="72"/>
  <c r="W166" i="72"/>
  <c r="W165" i="72"/>
  <c r="W164" i="72"/>
  <c r="W163" i="72"/>
  <c r="W162" i="72"/>
  <c r="W161" i="72"/>
  <c r="W160" i="72"/>
  <c r="W159" i="72"/>
  <c r="W158" i="72"/>
  <c r="W157" i="72"/>
  <c r="W156" i="72"/>
  <c r="W155" i="72"/>
  <c r="W154" i="72"/>
  <c r="W153" i="72"/>
  <c r="W152" i="72"/>
  <c r="W151" i="72"/>
  <c r="W150" i="72"/>
  <c r="W149" i="72"/>
  <c r="W148" i="72"/>
  <c r="W147" i="72"/>
  <c r="W146" i="72"/>
  <c r="W145" i="72"/>
  <c r="W144" i="72"/>
  <c r="W143" i="72"/>
  <c r="W142" i="72"/>
  <c r="W141" i="72"/>
  <c r="W140" i="72"/>
  <c r="W139" i="72"/>
  <c r="W138" i="72"/>
  <c r="W137" i="72"/>
  <c r="W136" i="72"/>
  <c r="W135" i="72"/>
  <c r="W134" i="72"/>
  <c r="W133" i="72"/>
  <c r="W132" i="72"/>
  <c r="W131" i="72"/>
  <c r="W130" i="72"/>
  <c r="W129" i="72"/>
  <c r="W128" i="72"/>
  <c r="W127" i="72"/>
  <c r="W126" i="72"/>
  <c r="W125" i="72"/>
  <c r="W124" i="72"/>
  <c r="W123" i="72"/>
  <c r="W122" i="72"/>
  <c r="W121" i="72"/>
  <c r="W120" i="72"/>
  <c r="W119" i="72"/>
  <c r="W118" i="72"/>
  <c r="W117" i="72"/>
  <c r="W116" i="72"/>
  <c r="W115" i="72"/>
  <c r="W114" i="72"/>
  <c r="W113" i="72"/>
  <c r="W112" i="72"/>
  <c r="W111" i="72"/>
  <c r="W110" i="72"/>
  <c r="W109" i="72"/>
  <c r="W108" i="72"/>
  <c r="W107" i="72"/>
  <c r="W106" i="72"/>
  <c r="W105" i="72"/>
  <c r="W104" i="72"/>
  <c r="W103" i="72"/>
  <c r="W102" i="72"/>
  <c r="W101" i="72"/>
  <c r="W100" i="72"/>
  <c r="W99" i="72"/>
  <c r="W98" i="72"/>
  <c r="W97" i="72"/>
  <c r="W96" i="72"/>
  <c r="W95" i="72"/>
  <c r="W94" i="72"/>
  <c r="W93" i="72"/>
  <c r="W92" i="72"/>
  <c r="W91" i="72"/>
  <c r="W90" i="72"/>
  <c r="W89" i="72"/>
  <c r="W88" i="72"/>
  <c r="W87" i="72"/>
  <c r="W86" i="72"/>
  <c r="W85" i="72"/>
  <c r="W84" i="72"/>
  <c r="W83" i="72"/>
  <c r="W82" i="72"/>
  <c r="W81" i="72"/>
  <c r="W80" i="72"/>
  <c r="W79" i="72"/>
  <c r="W78" i="72"/>
  <c r="W77" i="72"/>
  <c r="W76" i="72"/>
  <c r="W75" i="72"/>
  <c r="W74" i="72"/>
  <c r="W73" i="72"/>
  <c r="W72" i="72"/>
  <c r="W71" i="72"/>
  <c r="W70" i="72"/>
  <c r="W69" i="72"/>
  <c r="W68" i="72"/>
  <c r="W67" i="72"/>
  <c r="W66" i="72"/>
  <c r="W65" i="72"/>
  <c r="W64" i="72"/>
  <c r="W63" i="72"/>
  <c r="W62" i="72"/>
  <c r="W61" i="72"/>
  <c r="W60" i="72"/>
  <c r="W59" i="72"/>
  <c r="W58" i="72"/>
  <c r="W57" i="72"/>
  <c r="W56" i="72"/>
  <c r="W55" i="72"/>
  <c r="W54" i="72"/>
  <c r="W53" i="72"/>
  <c r="W52" i="72"/>
  <c r="W51" i="72"/>
  <c r="W50" i="72"/>
  <c r="W49" i="72"/>
  <c r="W48" i="72"/>
  <c r="W47" i="72"/>
  <c r="W46" i="72"/>
  <c r="W45" i="72"/>
  <c r="W44" i="72"/>
  <c r="W43" i="72"/>
  <c r="W42" i="72"/>
  <c r="W41" i="72"/>
  <c r="W40" i="72"/>
  <c r="W39" i="72"/>
  <c r="W38" i="72"/>
  <c r="W37" i="72"/>
  <c r="W36" i="72"/>
  <c r="W35" i="72"/>
  <c r="W34" i="72"/>
  <c r="W33" i="72"/>
  <c r="W32" i="72"/>
  <c r="W31" i="72"/>
  <c r="W30" i="72"/>
  <c r="W29" i="72"/>
  <c r="W28" i="72"/>
  <c r="W27" i="72"/>
  <c r="W26" i="72"/>
  <c r="W25" i="72"/>
  <c r="W24" i="72"/>
  <c r="W23" i="72"/>
  <c r="W22" i="72"/>
  <c r="W21" i="72"/>
  <c r="W20" i="72"/>
  <c r="W19" i="72"/>
  <c r="W18" i="72"/>
  <c r="W17" i="72"/>
  <c r="W16" i="72"/>
  <c r="W15" i="72"/>
  <c r="W14" i="72"/>
  <c r="W13" i="72"/>
  <c r="W12" i="72"/>
  <c r="W11" i="72"/>
  <c r="W10" i="72"/>
  <c r="W9" i="72"/>
  <c r="W224" i="84"/>
  <c r="W223" i="84"/>
  <c r="W222" i="84"/>
  <c r="W221" i="84"/>
  <c r="W220" i="84"/>
  <c r="W219" i="84"/>
  <c r="W218" i="84"/>
  <c r="W217" i="84"/>
  <c r="W216" i="84"/>
  <c r="W215" i="84"/>
  <c r="W214" i="84"/>
  <c r="W213" i="84"/>
  <c r="W212" i="84"/>
  <c r="W211" i="84"/>
  <c r="W210" i="84"/>
  <c r="W209" i="84"/>
  <c r="W208" i="84"/>
  <c r="W207" i="84"/>
  <c r="W206" i="84"/>
  <c r="W205" i="84"/>
  <c r="W204" i="84"/>
  <c r="W203" i="84"/>
  <c r="W202" i="84"/>
  <c r="W201" i="84"/>
  <c r="W200" i="84"/>
  <c r="W199" i="84"/>
  <c r="W198" i="84"/>
  <c r="W197" i="84"/>
  <c r="W196" i="84"/>
  <c r="W195" i="84"/>
  <c r="W194" i="84"/>
  <c r="W193" i="84"/>
  <c r="W192" i="84"/>
  <c r="W191" i="84"/>
  <c r="W190" i="84"/>
  <c r="W189" i="84"/>
  <c r="W188" i="84"/>
  <c r="W187" i="84"/>
  <c r="W186" i="84"/>
  <c r="W185" i="84"/>
  <c r="W184" i="84"/>
  <c r="W183" i="84"/>
  <c r="W182" i="84"/>
  <c r="W181" i="84"/>
  <c r="W180" i="84"/>
  <c r="W179" i="84"/>
  <c r="W178" i="84"/>
  <c r="W177" i="84"/>
  <c r="W176" i="84"/>
  <c r="W175" i="84"/>
  <c r="W174" i="84"/>
  <c r="W173" i="84"/>
  <c r="W172" i="84"/>
  <c r="W171" i="84"/>
  <c r="W170" i="84"/>
  <c r="W169" i="84"/>
  <c r="W168" i="84"/>
  <c r="W167" i="84"/>
  <c r="W166" i="84"/>
  <c r="W165" i="84"/>
  <c r="W164" i="84"/>
  <c r="W163" i="84"/>
  <c r="W162" i="84"/>
  <c r="W161" i="84"/>
  <c r="W160" i="84"/>
  <c r="W159" i="84"/>
  <c r="W158" i="84"/>
  <c r="W157" i="84"/>
  <c r="W156" i="84"/>
  <c r="W155" i="84"/>
  <c r="W154" i="84"/>
  <c r="W153" i="84"/>
  <c r="W152" i="84"/>
  <c r="W151" i="84"/>
  <c r="W150" i="84"/>
  <c r="W149" i="84"/>
  <c r="W148" i="84"/>
  <c r="W147" i="84"/>
  <c r="W146" i="84"/>
  <c r="W145" i="84"/>
  <c r="W144" i="84"/>
  <c r="W143" i="84"/>
  <c r="W142" i="84"/>
  <c r="W141" i="84"/>
  <c r="W140" i="84"/>
  <c r="W139" i="84"/>
  <c r="W138" i="84"/>
  <c r="W137" i="84"/>
  <c r="W136" i="84"/>
  <c r="W135" i="84"/>
  <c r="W134" i="84"/>
  <c r="W133" i="84"/>
  <c r="W132" i="84"/>
  <c r="W131" i="84"/>
  <c r="W130" i="84"/>
  <c r="W129" i="84"/>
  <c r="W128" i="84"/>
  <c r="W127" i="84"/>
  <c r="W126" i="84"/>
  <c r="W125" i="84"/>
  <c r="W124" i="84"/>
  <c r="W123" i="84"/>
  <c r="W122" i="84"/>
  <c r="W121" i="84"/>
  <c r="W120" i="84"/>
  <c r="W119" i="84"/>
  <c r="W118" i="84"/>
  <c r="W117" i="84"/>
  <c r="W116" i="84"/>
  <c r="W115" i="84"/>
  <c r="W114" i="84"/>
  <c r="W113" i="84"/>
  <c r="W112" i="84"/>
  <c r="W111" i="84"/>
  <c r="W110" i="84"/>
  <c r="W109" i="84"/>
  <c r="W108" i="84"/>
  <c r="W107" i="84"/>
  <c r="W106" i="84"/>
  <c r="W105" i="84"/>
  <c r="W104" i="84"/>
  <c r="W103" i="84"/>
  <c r="W102" i="84"/>
  <c r="W101" i="84"/>
  <c r="W100" i="84"/>
  <c r="W99" i="84"/>
  <c r="W98" i="84"/>
  <c r="W97" i="84"/>
  <c r="W96" i="84"/>
  <c r="W95" i="84"/>
  <c r="W94" i="84"/>
  <c r="W93" i="84"/>
  <c r="W92" i="84"/>
  <c r="W91" i="84"/>
  <c r="W90" i="84"/>
  <c r="W89" i="84"/>
  <c r="W88" i="84"/>
  <c r="W87" i="84"/>
  <c r="W86" i="84"/>
  <c r="W85" i="84"/>
  <c r="W84" i="84"/>
  <c r="W83" i="84"/>
  <c r="W82" i="84"/>
  <c r="W81" i="84"/>
  <c r="W80" i="84"/>
  <c r="W79" i="84"/>
  <c r="W78" i="84"/>
  <c r="W77" i="84"/>
  <c r="W76" i="84"/>
  <c r="W75" i="84"/>
  <c r="W74" i="84"/>
  <c r="W73" i="84"/>
  <c r="W72" i="84"/>
  <c r="W71" i="84"/>
  <c r="W70" i="84"/>
  <c r="W69" i="84"/>
  <c r="W68" i="84"/>
  <c r="W67" i="84"/>
  <c r="W66" i="84"/>
  <c r="W65" i="84"/>
  <c r="W64" i="84"/>
  <c r="W63" i="84"/>
  <c r="W62" i="84"/>
  <c r="W61" i="84"/>
  <c r="W60" i="84"/>
  <c r="W59" i="84"/>
  <c r="W58" i="84"/>
  <c r="W57" i="84"/>
  <c r="W56" i="84"/>
  <c r="W55" i="84"/>
  <c r="W54" i="84"/>
  <c r="W53" i="84"/>
  <c r="W52" i="84"/>
  <c r="W51" i="84"/>
  <c r="W50" i="84"/>
  <c r="W49" i="84"/>
  <c r="W48" i="84"/>
  <c r="W47" i="84"/>
  <c r="W46" i="84"/>
  <c r="W45" i="84"/>
  <c r="W44" i="84"/>
  <c r="W43" i="84"/>
  <c r="W42" i="84"/>
  <c r="W41" i="84"/>
  <c r="W40" i="84"/>
  <c r="W39" i="84"/>
  <c r="W38" i="84"/>
  <c r="W37" i="84"/>
  <c r="W36" i="84"/>
  <c r="W35" i="84"/>
  <c r="W34" i="84"/>
  <c r="W33" i="84"/>
  <c r="W32" i="84"/>
  <c r="W31" i="84"/>
  <c r="W30" i="84"/>
  <c r="W29" i="84"/>
  <c r="W28" i="84"/>
  <c r="W27" i="84"/>
  <c r="W26" i="84"/>
  <c r="W25" i="84"/>
  <c r="W24" i="84"/>
  <c r="W23" i="84"/>
  <c r="W22" i="84"/>
  <c r="W21" i="84"/>
  <c r="W20" i="84"/>
  <c r="W19" i="84"/>
  <c r="W18" i="84"/>
  <c r="W17" i="84"/>
  <c r="W16" i="84"/>
  <c r="W15" i="84"/>
  <c r="W14" i="84"/>
  <c r="W13" i="84"/>
  <c r="W12" i="84"/>
  <c r="W11" i="84"/>
  <c r="W10" i="84"/>
  <c r="W9" i="84"/>
  <c r="W8" i="85"/>
  <c r="W8" i="65"/>
  <c r="W8" i="70"/>
  <c r="W8" i="88"/>
  <c r="W8" i="67"/>
  <c r="W8" i="82"/>
  <c r="W8" i="71"/>
  <c r="W8" i="69"/>
  <c r="W8" i="57"/>
  <c r="W8" i="64"/>
  <c r="W8" i="68"/>
  <c r="W8" i="75"/>
  <c r="W8" i="81"/>
  <c r="W8" i="83"/>
  <c r="W8" i="72"/>
  <c r="W8" i="84"/>
  <c r="W234" i="85" l="1"/>
  <c r="W233" i="85"/>
  <c r="W232" i="85"/>
  <c r="W231" i="85"/>
  <c r="W234" i="84"/>
  <c r="W233" i="84"/>
  <c r="W232" i="84"/>
  <c r="W231" i="84"/>
  <c r="W234" i="65"/>
  <c r="W233" i="65"/>
  <c r="W232" i="65"/>
  <c r="W231" i="65"/>
  <c r="W234" i="70"/>
  <c r="W233" i="70"/>
  <c r="W232" i="70"/>
  <c r="W231" i="70"/>
  <c r="W234" i="88"/>
  <c r="W233" i="88"/>
  <c r="W232" i="88"/>
  <c r="W231" i="88"/>
  <c r="W234" i="67"/>
  <c r="W233" i="67"/>
  <c r="W232" i="67"/>
  <c r="W231" i="67"/>
  <c r="W234" i="82"/>
  <c r="W233" i="82"/>
  <c r="W232" i="82"/>
  <c r="W231" i="82"/>
  <c r="W234" i="71"/>
  <c r="W233" i="71"/>
  <c r="W232" i="71"/>
  <c r="W231" i="71"/>
  <c r="W234" i="69"/>
  <c r="W233" i="69"/>
  <c r="W232" i="69"/>
  <c r="W231" i="69"/>
  <c r="W234" i="57"/>
  <c r="W233" i="57"/>
  <c r="W232" i="57"/>
  <c r="W231" i="57"/>
  <c r="W234" i="64"/>
  <c r="W233" i="64"/>
  <c r="W232" i="64"/>
  <c r="W231" i="64"/>
  <c r="W234" i="68"/>
  <c r="W233" i="68"/>
  <c r="W232" i="68"/>
  <c r="W231" i="68"/>
  <c r="W234" i="75"/>
  <c r="W233" i="75"/>
  <c r="W232" i="75"/>
  <c r="W231" i="75"/>
  <c r="W234" i="81"/>
  <c r="W233" i="81"/>
  <c r="W232" i="81"/>
  <c r="W231" i="81"/>
  <c r="W234" i="83"/>
  <c r="W233" i="83"/>
  <c r="W232" i="83"/>
  <c r="W231" i="83"/>
  <c r="W234" i="72"/>
  <c r="W233" i="72"/>
  <c r="W232" i="72"/>
  <c r="W231" i="72"/>
  <c r="X185" i="49" l="1"/>
  <c r="X189" i="49"/>
  <c r="X201" i="49"/>
  <c r="X217" i="49"/>
  <c r="X9" i="49"/>
  <c r="X13" i="49"/>
  <c r="X21" i="49"/>
  <c r="X25" i="49"/>
  <c r="X29" i="49"/>
  <c r="X37" i="49"/>
  <c r="X41" i="49"/>
  <c r="X45" i="49"/>
  <c r="X53" i="49"/>
  <c r="X57" i="49"/>
  <c r="X61" i="49"/>
  <c r="X69" i="49"/>
  <c r="X73" i="49"/>
  <c r="X77" i="49"/>
  <c r="X85" i="49"/>
  <c r="X89" i="49"/>
  <c r="X93" i="49"/>
  <c r="X101" i="49"/>
  <c r="X105" i="49"/>
  <c r="X109" i="49"/>
  <c r="X117" i="49"/>
  <c r="X121" i="49"/>
  <c r="X125" i="49"/>
  <c r="X133" i="49"/>
  <c r="X137" i="49"/>
  <c r="X141" i="49"/>
  <c r="X149" i="49"/>
  <c r="X153" i="49"/>
  <c r="X157" i="49"/>
  <c r="X165" i="49"/>
  <c r="X169" i="49"/>
  <c r="X173" i="49"/>
  <c r="X181" i="49"/>
  <c r="X197" i="49"/>
  <c r="X205" i="49"/>
  <c r="X213" i="49"/>
  <c r="X221" i="49"/>
  <c r="X12" i="49"/>
  <c r="X16" i="49"/>
  <c r="X20" i="49"/>
  <c r="X24" i="49"/>
  <c r="X28" i="49"/>
  <c r="X32" i="49"/>
  <c r="X36" i="49"/>
  <c r="X40" i="49"/>
  <c r="X44" i="49"/>
  <c r="X48" i="49"/>
  <c r="X52" i="49"/>
  <c r="X56" i="49"/>
  <c r="X60" i="49"/>
  <c r="X64" i="49"/>
  <c r="X68" i="49"/>
  <c r="X72" i="49"/>
  <c r="X76" i="49"/>
  <c r="X80" i="49"/>
  <c r="X84" i="49"/>
  <c r="X88" i="49"/>
  <c r="X92" i="49"/>
  <c r="X96" i="49"/>
  <c r="X100" i="49"/>
  <c r="X104" i="49"/>
  <c r="X112" i="49"/>
  <c r="X116" i="49"/>
  <c r="X128" i="49"/>
  <c r="X132" i="49"/>
  <c r="X144" i="49"/>
  <c r="X148" i="49"/>
  <c r="X160" i="49"/>
  <c r="X164" i="49"/>
  <c r="X176" i="49"/>
  <c r="X180" i="49"/>
  <c r="X192" i="49"/>
  <c r="X196" i="49"/>
  <c r="X208" i="49"/>
  <c r="X212" i="49"/>
  <c r="X224" i="49"/>
  <c r="X108" i="49"/>
  <c r="X120" i="49"/>
  <c r="X124" i="49"/>
  <c r="X136" i="49"/>
  <c r="X140" i="49"/>
  <c r="X152" i="49"/>
  <c r="X156" i="49"/>
  <c r="X168" i="49"/>
  <c r="X172" i="49"/>
  <c r="X184" i="49"/>
  <c r="X188" i="49"/>
  <c r="X200" i="49"/>
  <c r="X204" i="49"/>
  <c r="X216" i="49"/>
  <c r="X220" i="49"/>
  <c r="X11" i="49"/>
  <c r="X15" i="49"/>
  <c r="X17" i="49"/>
  <c r="X19" i="49"/>
  <c r="X23" i="49"/>
  <c r="X27" i="49"/>
  <c r="X31" i="49"/>
  <c r="X33" i="49"/>
  <c r="X35" i="49"/>
  <c r="X39" i="49"/>
  <c r="X43" i="49"/>
  <c r="X47" i="49"/>
  <c r="X49" i="49"/>
  <c r="X51" i="49"/>
  <c r="X55" i="49"/>
  <c r="X59" i="49"/>
  <c r="X63" i="49"/>
  <c r="X65" i="49"/>
  <c r="X67" i="49"/>
  <c r="X71" i="49"/>
  <c r="X75" i="49"/>
  <c r="X79" i="49"/>
  <c r="X81" i="49"/>
  <c r="X83" i="49"/>
  <c r="X87" i="49"/>
  <c r="X91" i="49"/>
  <c r="X95" i="49"/>
  <c r="X97" i="49"/>
  <c r="X99" i="49"/>
  <c r="X103" i="49"/>
  <c r="X107" i="49"/>
  <c r="X111" i="49"/>
  <c r="X113" i="49"/>
  <c r="X115" i="49"/>
  <c r="X119" i="49"/>
  <c r="X123" i="49"/>
  <c r="X127" i="49"/>
  <c r="X129" i="49"/>
  <c r="X131" i="49"/>
  <c r="X135" i="49"/>
  <c r="X139" i="49"/>
  <c r="X143" i="49"/>
  <c r="X145" i="49"/>
  <c r="X147" i="49"/>
  <c r="X151" i="49"/>
  <c r="X155" i="49"/>
  <c r="X159" i="49"/>
  <c r="X161" i="49"/>
  <c r="X163" i="49"/>
  <c r="X167" i="49"/>
  <c r="X171" i="49"/>
  <c r="X175" i="49"/>
  <c r="X177" i="49"/>
  <c r="X179" i="49"/>
  <c r="X183" i="49"/>
  <c r="X187" i="49"/>
  <c r="X191" i="49"/>
  <c r="X193" i="49"/>
  <c r="X195" i="49"/>
  <c r="X199" i="49"/>
  <c r="X203" i="49"/>
  <c r="X207" i="49"/>
  <c r="X209" i="49"/>
  <c r="X211" i="49"/>
  <c r="X215" i="49"/>
  <c r="X219" i="49"/>
  <c r="X223" i="49"/>
  <c r="X10" i="49"/>
  <c r="X14" i="49"/>
  <c r="X18" i="49"/>
  <c r="X22" i="49"/>
  <c r="X26" i="49"/>
  <c r="X30" i="49"/>
  <c r="X34" i="49"/>
  <c r="X38" i="49"/>
  <c r="X42" i="49"/>
  <c r="X46" i="49"/>
  <c r="X50" i="49"/>
  <c r="X54" i="49"/>
  <c r="X58" i="49"/>
  <c r="X62" i="49"/>
  <c r="X66" i="49"/>
  <c r="X70" i="49"/>
  <c r="X74" i="49"/>
  <c r="X78" i="49"/>
  <c r="X82" i="49"/>
  <c r="X86" i="49"/>
  <c r="X90" i="49"/>
  <c r="X94" i="49"/>
  <c r="X98" i="49"/>
  <c r="X102" i="49"/>
  <c r="X106" i="49"/>
  <c r="X110" i="49"/>
  <c r="X114" i="49"/>
  <c r="X118" i="49"/>
  <c r="X122" i="49"/>
  <c r="X126" i="49"/>
  <c r="X130" i="49"/>
  <c r="X134" i="49"/>
  <c r="X146" i="49"/>
  <c r="X150" i="49"/>
  <c r="X162" i="49"/>
  <c r="X166" i="49"/>
  <c r="X178" i="49"/>
  <c r="X182" i="49"/>
  <c r="X194" i="49"/>
  <c r="X198" i="49"/>
  <c r="X210" i="49"/>
  <c r="X214" i="49"/>
  <c r="X138" i="49"/>
  <c r="X142" i="49"/>
  <c r="X154" i="49"/>
  <c r="X158" i="49"/>
  <c r="X170" i="49"/>
  <c r="X174" i="49"/>
  <c r="X186" i="49"/>
  <c r="X190" i="49"/>
  <c r="X202" i="49"/>
  <c r="X206" i="49"/>
  <c r="X218" i="49"/>
  <c r="X222" i="49"/>
  <c r="X8" i="49"/>
  <c r="Z231" i="49"/>
  <c r="Z230" i="49"/>
  <c r="Z229" i="49"/>
  <c r="Z228" i="49"/>
  <c r="AT234" i="85"/>
  <c r="AS234" i="85"/>
  <c r="AR234" i="85"/>
  <c r="AQ234" i="85"/>
  <c r="AT233" i="85"/>
  <c r="AS233" i="85"/>
  <c r="AR233" i="85"/>
  <c r="AQ233" i="85"/>
  <c r="AT232" i="85"/>
  <c r="AS232" i="85"/>
  <c r="AR232" i="85"/>
  <c r="AQ232" i="85"/>
  <c r="AT231" i="85"/>
  <c r="AS231" i="85"/>
  <c r="AR231" i="85"/>
  <c r="AQ231" i="85"/>
  <c r="AS234" i="70"/>
  <c r="AR234" i="70"/>
  <c r="AQ234" i="70"/>
  <c r="AT233" i="70"/>
  <c r="AS233" i="70"/>
  <c r="AR233" i="70"/>
  <c r="AQ233" i="70"/>
  <c r="AT232" i="70"/>
  <c r="AS232" i="70"/>
  <c r="AR232" i="70"/>
  <c r="AQ232" i="70"/>
  <c r="AT231" i="70"/>
  <c r="AS231" i="70"/>
  <c r="AR231" i="70"/>
  <c r="AQ231" i="70"/>
  <c r="AT234" i="65"/>
  <c r="AS234" i="65"/>
  <c r="AR234" i="65"/>
  <c r="AQ234" i="65"/>
  <c r="AT233" i="65"/>
  <c r="AS233" i="65"/>
  <c r="AR233" i="65"/>
  <c r="AQ233" i="65"/>
  <c r="AT232" i="65"/>
  <c r="AS232" i="65"/>
  <c r="AR232" i="65"/>
  <c r="AQ232" i="65"/>
  <c r="AT231" i="65"/>
  <c r="AS231" i="65"/>
  <c r="AR231" i="65"/>
  <c r="AQ231" i="65"/>
  <c r="AT234" i="88"/>
  <c r="AS234" i="88"/>
  <c r="AR234" i="88"/>
  <c r="AQ234" i="88"/>
  <c r="AT233" i="88"/>
  <c r="AS233" i="88"/>
  <c r="AR233" i="88"/>
  <c r="AQ233" i="88"/>
  <c r="AT232" i="88"/>
  <c r="AS232" i="88"/>
  <c r="AR232" i="88"/>
  <c r="AQ232" i="88"/>
  <c r="AT231" i="88"/>
  <c r="AS231" i="88"/>
  <c r="AR231" i="88"/>
  <c r="AQ231" i="88"/>
  <c r="AT234" i="67"/>
  <c r="AS234" i="67"/>
  <c r="AR234" i="67"/>
  <c r="AQ234" i="67"/>
  <c r="AT233" i="67"/>
  <c r="AS233" i="67"/>
  <c r="AR233" i="67"/>
  <c r="AQ233" i="67"/>
  <c r="AT232" i="67"/>
  <c r="AS232" i="67"/>
  <c r="AR232" i="67"/>
  <c r="AQ232" i="67"/>
  <c r="AT231" i="67"/>
  <c r="AS231" i="67"/>
  <c r="AR231" i="67"/>
  <c r="AQ231" i="67"/>
  <c r="AT234" i="82"/>
  <c r="AS234" i="82"/>
  <c r="AR234" i="82"/>
  <c r="AQ234" i="82"/>
  <c r="AT233" i="82"/>
  <c r="AS233" i="82"/>
  <c r="AR233" i="82"/>
  <c r="AQ233" i="82"/>
  <c r="AT232" i="82"/>
  <c r="AS232" i="82"/>
  <c r="AR232" i="82"/>
  <c r="AQ232" i="82"/>
  <c r="AT231" i="82"/>
  <c r="AS231" i="82"/>
  <c r="AR231" i="82"/>
  <c r="AQ231" i="82"/>
  <c r="AT234" i="71"/>
  <c r="AS234" i="71"/>
  <c r="AR234" i="71"/>
  <c r="AQ234" i="71"/>
  <c r="AT233" i="71"/>
  <c r="AS233" i="71"/>
  <c r="AR233" i="71"/>
  <c r="AQ233" i="71"/>
  <c r="AT232" i="71"/>
  <c r="AS232" i="71"/>
  <c r="AR232" i="71"/>
  <c r="AQ232" i="71"/>
  <c r="AT231" i="71"/>
  <c r="AS231" i="71"/>
  <c r="AR231" i="71"/>
  <c r="AQ231" i="71"/>
  <c r="AT234" i="69"/>
  <c r="AS234" i="69"/>
  <c r="AR234" i="69"/>
  <c r="AQ234" i="69"/>
  <c r="AT233" i="69"/>
  <c r="AS233" i="69"/>
  <c r="AR233" i="69"/>
  <c r="AQ233" i="69"/>
  <c r="AT232" i="69"/>
  <c r="AS232" i="69"/>
  <c r="AR232" i="69"/>
  <c r="AQ232" i="69"/>
  <c r="AT231" i="69"/>
  <c r="AS231" i="69"/>
  <c r="AR231" i="69"/>
  <c r="AQ231" i="69"/>
  <c r="AT234" i="57"/>
  <c r="AS234" i="57"/>
  <c r="AR234" i="57"/>
  <c r="AQ234" i="57"/>
  <c r="AT233" i="57"/>
  <c r="AS233" i="57"/>
  <c r="AR233" i="57"/>
  <c r="AQ233" i="57"/>
  <c r="AT232" i="57"/>
  <c r="AS232" i="57"/>
  <c r="AR232" i="57"/>
  <c r="AQ232" i="57"/>
  <c r="AT231" i="57"/>
  <c r="AS231" i="57"/>
  <c r="AR231" i="57"/>
  <c r="AQ231" i="57"/>
  <c r="AT234" i="64"/>
  <c r="AS234" i="64"/>
  <c r="AR234" i="64"/>
  <c r="AQ234" i="64"/>
  <c r="AT233" i="64"/>
  <c r="AS233" i="64"/>
  <c r="AR233" i="64"/>
  <c r="AQ233" i="64"/>
  <c r="AT232" i="64"/>
  <c r="AS232" i="64"/>
  <c r="AR232" i="64"/>
  <c r="AQ232" i="64"/>
  <c r="AT231" i="64"/>
  <c r="AS231" i="64"/>
  <c r="AR231" i="64"/>
  <c r="AQ231" i="64"/>
  <c r="AT234" i="68"/>
  <c r="AS234" i="68"/>
  <c r="AR234" i="68"/>
  <c r="AQ234" i="68"/>
  <c r="AT233" i="68"/>
  <c r="AS233" i="68"/>
  <c r="AR233" i="68"/>
  <c r="AQ233" i="68"/>
  <c r="AT232" i="68"/>
  <c r="AS232" i="68"/>
  <c r="AR232" i="68"/>
  <c r="AQ232" i="68"/>
  <c r="AT231" i="68"/>
  <c r="AS231" i="68"/>
  <c r="AR231" i="68"/>
  <c r="AQ231" i="68"/>
  <c r="AT234" i="75"/>
  <c r="AS234" i="75"/>
  <c r="AR234" i="75"/>
  <c r="AQ234" i="75"/>
  <c r="AT233" i="75"/>
  <c r="AS233" i="75"/>
  <c r="AR233" i="75"/>
  <c r="AQ233" i="75"/>
  <c r="AT232" i="75"/>
  <c r="AS232" i="75"/>
  <c r="AR232" i="75"/>
  <c r="AQ232" i="75"/>
  <c r="AT231" i="75"/>
  <c r="AS231" i="75"/>
  <c r="AR231" i="75"/>
  <c r="AQ231" i="75"/>
  <c r="AT234" i="81"/>
  <c r="AS234" i="81"/>
  <c r="AR234" i="81"/>
  <c r="AQ234" i="81"/>
  <c r="AT233" i="81"/>
  <c r="AS233" i="81"/>
  <c r="AR233" i="81"/>
  <c r="AQ233" i="81"/>
  <c r="AT232" i="81"/>
  <c r="AS232" i="81"/>
  <c r="AR232" i="81"/>
  <c r="AQ232" i="81"/>
  <c r="AT231" i="81"/>
  <c r="AS231" i="81"/>
  <c r="AR231" i="81"/>
  <c r="AQ231" i="81"/>
  <c r="AT234" i="83"/>
  <c r="AS234" i="83"/>
  <c r="AR234" i="83"/>
  <c r="AQ234" i="83"/>
  <c r="AT233" i="83"/>
  <c r="AS233" i="83"/>
  <c r="AR233" i="83"/>
  <c r="AQ233" i="83"/>
  <c r="AT232" i="83"/>
  <c r="AS232" i="83"/>
  <c r="AR232" i="83"/>
  <c r="AQ232" i="83"/>
  <c r="AT231" i="83"/>
  <c r="AS231" i="83"/>
  <c r="AR231" i="83"/>
  <c r="AQ231" i="83"/>
  <c r="AT234" i="72"/>
  <c r="AS234" i="72"/>
  <c r="AR234" i="72"/>
  <c r="AQ234" i="72"/>
  <c r="AT233" i="72"/>
  <c r="AS233" i="72"/>
  <c r="AR233" i="72"/>
  <c r="AQ233" i="72"/>
  <c r="AT232" i="72"/>
  <c r="AS232" i="72"/>
  <c r="AR232" i="72"/>
  <c r="AQ232" i="72"/>
  <c r="AT231" i="72"/>
  <c r="AS231" i="72"/>
  <c r="AR231" i="72"/>
  <c r="AQ231" i="72"/>
  <c r="AT234" i="84"/>
  <c r="AS234" i="84"/>
  <c r="AR234" i="84"/>
  <c r="AQ234" i="84"/>
  <c r="AT233" i="84"/>
  <c r="AS233" i="84"/>
  <c r="AR233" i="84"/>
  <c r="AQ233" i="84"/>
  <c r="AT232" i="84"/>
  <c r="AS232" i="84"/>
  <c r="AR232" i="84"/>
  <c r="AQ232" i="84"/>
  <c r="AT231" i="84"/>
  <c r="AS231" i="84"/>
  <c r="AR231" i="84"/>
  <c r="AQ231" i="84"/>
  <c r="H7" i="85"/>
  <c r="I7" i="85" s="1"/>
  <c r="J7" i="85" s="1"/>
  <c r="K7" i="85" s="1"/>
  <c r="L7" i="85" s="1"/>
  <c r="M7" i="85" s="1"/>
  <c r="N7" i="85" s="1"/>
  <c r="O7" i="85" s="1"/>
  <c r="P7" i="85" s="1"/>
  <c r="Q7" i="85" s="1"/>
  <c r="R7" i="85" s="1"/>
  <c r="S7" i="85" s="1"/>
  <c r="T7" i="85" s="1"/>
  <c r="U7" i="85" s="1"/>
  <c r="V7" i="85" s="1"/>
  <c r="H7" i="84"/>
  <c r="I7" i="84" s="1"/>
  <c r="J7" i="84" s="1"/>
  <c r="K7" i="84" s="1"/>
  <c r="L7" i="84" s="1"/>
  <c r="M7" i="84" s="1"/>
  <c r="N7" i="84" s="1"/>
  <c r="O7" i="84" s="1"/>
  <c r="P7" i="84" s="1"/>
  <c r="Q7" i="84" s="1"/>
  <c r="R7" i="84" s="1"/>
  <c r="S7" i="84" s="1"/>
  <c r="T7" i="84" s="1"/>
  <c r="U7" i="84" s="1"/>
  <c r="V7" i="84" s="1"/>
  <c r="H7" i="70"/>
  <c r="I7" i="70" s="1"/>
  <c r="J7" i="70" s="1"/>
  <c r="K7" i="70" s="1"/>
  <c r="L7" i="70" s="1"/>
  <c r="M7" i="70" s="1"/>
  <c r="N7" i="70" s="1"/>
  <c r="O7" i="70" s="1"/>
  <c r="P7" i="70" s="1"/>
  <c r="Q7" i="70" s="1"/>
  <c r="R7" i="70" s="1"/>
  <c r="S7" i="70" s="1"/>
  <c r="T7" i="70" s="1"/>
  <c r="U7" i="70" s="1"/>
  <c r="V7" i="70" s="1"/>
  <c r="H7" i="88"/>
  <c r="I7" i="88" s="1"/>
  <c r="J7" i="88" s="1"/>
  <c r="K7" i="88" s="1"/>
  <c r="L7" i="88" s="1"/>
  <c r="M7" i="88" s="1"/>
  <c r="N7" i="88" s="1"/>
  <c r="O7" i="88" s="1"/>
  <c r="P7" i="88" s="1"/>
  <c r="Q7" i="88" s="1"/>
  <c r="R7" i="88" s="1"/>
  <c r="S7" i="88" s="1"/>
  <c r="T7" i="88" s="1"/>
  <c r="U7" i="88" s="1"/>
  <c r="V7" i="88" s="1"/>
  <c r="H7" i="67"/>
  <c r="I7" i="67" s="1"/>
  <c r="J7" i="67" s="1"/>
  <c r="K7" i="67" s="1"/>
  <c r="L7" i="67" s="1"/>
  <c r="M7" i="67" s="1"/>
  <c r="N7" i="67" s="1"/>
  <c r="O7" i="67" s="1"/>
  <c r="P7" i="67" s="1"/>
  <c r="Q7" i="67" s="1"/>
  <c r="R7" i="67" s="1"/>
  <c r="S7" i="67" s="1"/>
  <c r="T7" i="67" s="1"/>
  <c r="U7" i="67" s="1"/>
  <c r="V7" i="67" s="1"/>
  <c r="H7" i="82"/>
  <c r="I7" i="82" s="1"/>
  <c r="J7" i="82" s="1"/>
  <c r="K7" i="82" s="1"/>
  <c r="L7" i="82" s="1"/>
  <c r="M7" i="82" s="1"/>
  <c r="N7" i="82" s="1"/>
  <c r="O7" i="82" s="1"/>
  <c r="P7" i="82" s="1"/>
  <c r="Q7" i="82" s="1"/>
  <c r="R7" i="82" s="1"/>
  <c r="S7" i="82" s="1"/>
  <c r="T7" i="82" s="1"/>
  <c r="U7" i="82" s="1"/>
  <c r="V7" i="82" s="1"/>
  <c r="H7" i="71"/>
  <c r="I7" i="71" s="1"/>
  <c r="J7" i="71" s="1"/>
  <c r="K7" i="71" s="1"/>
  <c r="L7" i="71" s="1"/>
  <c r="M7" i="71" s="1"/>
  <c r="N7" i="71" s="1"/>
  <c r="O7" i="71" s="1"/>
  <c r="P7" i="71" s="1"/>
  <c r="Q7" i="71" s="1"/>
  <c r="R7" i="71" s="1"/>
  <c r="S7" i="71" s="1"/>
  <c r="T7" i="71" s="1"/>
  <c r="U7" i="71" s="1"/>
  <c r="V7" i="71" s="1"/>
  <c r="H7" i="69"/>
  <c r="I7" i="69" s="1"/>
  <c r="J7" i="69" s="1"/>
  <c r="K7" i="69" s="1"/>
  <c r="L7" i="69" s="1"/>
  <c r="M7" i="69" s="1"/>
  <c r="N7" i="69" s="1"/>
  <c r="O7" i="69" s="1"/>
  <c r="P7" i="69" s="1"/>
  <c r="Q7" i="69" s="1"/>
  <c r="R7" i="69" s="1"/>
  <c r="S7" i="69" s="1"/>
  <c r="T7" i="69" s="1"/>
  <c r="U7" i="69" s="1"/>
  <c r="V7" i="69" s="1"/>
  <c r="H7" i="57"/>
  <c r="I7" i="57" s="1"/>
  <c r="J7" i="57" s="1"/>
  <c r="K7" i="57" s="1"/>
  <c r="L7" i="57" s="1"/>
  <c r="M7" i="57" s="1"/>
  <c r="N7" i="57" s="1"/>
  <c r="O7" i="57" s="1"/>
  <c r="P7" i="57" s="1"/>
  <c r="Q7" i="57" s="1"/>
  <c r="R7" i="57" s="1"/>
  <c r="S7" i="57" s="1"/>
  <c r="T7" i="57" s="1"/>
  <c r="U7" i="57" s="1"/>
  <c r="V7" i="57" s="1"/>
  <c r="H7" i="64"/>
  <c r="I7" i="64" s="1"/>
  <c r="J7" i="64" s="1"/>
  <c r="K7" i="64" s="1"/>
  <c r="L7" i="64" s="1"/>
  <c r="M7" i="64" s="1"/>
  <c r="N7" i="64" s="1"/>
  <c r="O7" i="64" s="1"/>
  <c r="P7" i="64" s="1"/>
  <c r="Q7" i="64" s="1"/>
  <c r="R7" i="64" s="1"/>
  <c r="S7" i="64" s="1"/>
  <c r="T7" i="64" s="1"/>
  <c r="U7" i="64" s="1"/>
  <c r="V7" i="64" s="1"/>
  <c r="H7" i="68"/>
  <c r="I7" i="68" s="1"/>
  <c r="J7" i="68" s="1"/>
  <c r="K7" i="68" s="1"/>
  <c r="L7" i="68" s="1"/>
  <c r="M7" i="68" s="1"/>
  <c r="N7" i="68" s="1"/>
  <c r="O7" i="68" s="1"/>
  <c r="P7" i="68" s="1"/>
  <c r="Q7" i="68" s="1"/>
  <c r="R7" i="68" s="1"/>
  <c r="S7" i="68" s="1"/>
  <c r="T7" i="68" s="1"/>
  <c r="U7" i="68" s="1"/>
  <c r="V7" i="68" s="1"/>
  <c r="H7" i="75"/>
  <c r="I7" i="75" s="1"/>
  <c r="J7" i="75" s="1"/>
  <c r="K7" i="75" s="1"/>
  <c r="L7" i="75" s="1"/>
  <c r="M7" i="75" s="1"/>
  <c r="N7" i="75" s="1"/>
  <c r="O7" i="75" s="1"/>
  <c r="P7" i="75" s="1"/>
  <c r="Q7" i="75" s="1"/>
  <c r="R7" i="75" s="1"/>
  <c r="S7" i="75" s="1"/>
  <c r="T7" i="75" s="1"/>
  <c r="U7" i="75" s="1"/>
  <c r="V7" i="75" s="1"/>
  <c r="H7" i="81"/>
  <c r="I7" i="81" s="1"/>
  <c r="J7" i="81" s="1"/>
  <c r="K7" i="81" s="1"/>
  <c r="L7" i="81" s="1"/>
  <c r="M7" i="81" s="1"/>
  <c r="N7" i="81" s="1"/>
  <c r="O7" i="81" s="1"/>
  <c r="P7" i="81" s="1"/>
  <c r="Q7" i="81" s="1"/>
  <c r="R7" i="81" s="1"/>
  <c r="S7" i="81" s="1"/>
  <c r="T7" i="81" s="1"/>
  <c r="U7" i="81" s="1"/>
  <c r="V7" i="81" s="1"/>
  <c r="H7" i="83"/>
  <c r="I7" i="83" s="1"/>
  <c r="J7" i="83" s="1"/>
  <c r="K7" i="83" s="1"/>
  <c r="L7" i="83" s="1"/>
  <c r="M7" i="83" s="1"/>
  <c r="N7" i="83" s="1"/>
  <c r="O7" i="83" s="1"/>
  <c r="P7" i="83" s="1"/>
  <c r="Q7" i="83" s="1"/>
  <c r="R7" i="83" s="1"/>
  <c r="S7" i="83" s="1"/>
  <c r="T7" i="83" s="1"/>
  <c r="U7" i="83" s="1"/>
  <c r="V7" i="83" s="1"/>
  <c r="H7" i="72"/>
  <c r="I7" i="72" s="1"/>
  <c r="J7" i="72" s="1"/>
  <c r="K7" i="72" s="1"/>
  <c r="L7" i="72" s="1"/>
  <c r="M7" i="72" s="1"/>
  <c r="N7" i="72" s="1"/>
  <c r="O7" i="72" s="1"/>
  <c r="P7" i="72" s="1"/>
  <c r="Q7" i="72" s="1"/>
  <c r="R7" i="72" s="1"/>
  <c r="S7" i="72" s="1"/>
  <c r="T7" i="72" s="1"/>
  <c r="U7" i="72" s="1"/>
  <c r="V7" i="72" s="1"/>
  <c r="E231" i="49"/>
  <c r="X228" i="49" l="1"/>
  <c r="X229" i="49"/>
  <c r="X230" i="49"/>
  <c r="X231" i="49"/>
  <c r="W230" i="88"/>
  <c r="G230" i="88"/>
  <c r="H230" i="88" s="1"/>
  <c r="I230" i="88" s="1"/>
  <c r="J230" i="88" s="1"/>
  <c r="K230" i="88" s="1"/>
  <c r="L230" i="88" s="1"/>
  <c r="M230" i="88" s="1"/>
  <c r="N230" i="88" s="1"/>
  <c r="O230" i="88" s="1"/>
  <c r="P230" i="88" s="1"/>
  <c r="Q230" i="88" s="1"/>
  <c r="R230" i="88" s="1"/>
  <c r="B9" i="88"/>
  <c r="B10" i="88" s="1"/>
  <c r="B11" i="88" s="1"/>
  <c r="B12" i="88" s="1"/>
  <c r="B13" i="88" s="1"/>
  <c r="B14" i="88" s="1"/>
  <c r="B15" i="88" s="1"/>
  <c r="B16" i="88" s="1"/>
  <c r="B17" i="88" s="1"/>
  <c r="B18" i="88" s="1"/>
  <c r="B19" i="88" s="1"/>
  <c r="B20" i="88" s="1"/>
  <c r="B21" i="88" s="1"/>
  <c r="B22" i="88" s="1"/>
  <c r="B23" i="88" s="1"/>
  <c r="B24" i="88" s="1"/>
  <c r="B25" i="88" s="1"/>
  <c r="B26" i="88" s="1"/>
  <c r="B27" i="88" s="1"/>
  <c r="B28" i="88" s="1"/>
  <c r="B29" i="88" s="1"/>
  <c r="B30" i="88" s="1"/>
  <c r="B31" i="88" s="1"/>
  <c r="B32" i="88" s="1"/>
  <c r="B33" i="88" s="1"/>
  <c r="B34" i="88" s="1"/>
  <c r="B35" i="88" s="1"/>
  <c r="B36" i="88" s="1"/>
  <c r="B37" i="88" s="1"/>
  <c r="B38" i="88" s="1"/>
  <c r="B39" i="88" s="1"/>
  <c r="B40" i="88" s="1"/>
  <c r="B41" i="88" s="1"/>
  <c r="B42" i="88" s="1"/>
  <c r="B43" i="88" s="1"/>
  <c r="B44" i="88" s="1"/>
  <c r="B45" i="88" s="1"/>
  <c r="B46" i="88" s="1"/>
  <c r="B47" i="88" s="1"/>
  <c r="B48" i="88" s="1"/>
  <c r="B49" i="88" s="1"/>
  <c r="B50" i="88" s="1"/>
  <c r="B51" i="88" s="1"/>
  <c r="B52" i="88" s="1"/>
  <c r="B53" i="88" s="1"/>
  <c r="B54" i="88" s="1"/>
  <c r="B55" i="88" s="1"/>
  <c r="B56" i="88" s="1"/>
  <c r="B57" i="88" s="1"/>
  <c r="B58" i="88" s="1"/>
  <c r="B59" i="88" s="1"/>
  <c r="B60" i="88" s="1"/>
  <c r="B61" i="88" s="1"/>
  <c r="B62" i="88" s="1"/>
  <c r="B63" i="88" s="1"/>
  <c r="B64" i="88" s="1"/>
  <c r="B65" i="88" s="1"/>
  <c r="B66" i="88" s="1"/>
  <c r="B67" i="88" s="1"/>
  <c r="B68" i="88" s="1"/>
  <c r="B69" i="88" s="1"/>
  <c r="B70" i="88" s="1"/>
  <c r="B71" i="88" s="1"/>
  <c r="B72" i="88" s="1"/>
  <c r="B73" i="88" s="1"/>
  <c r="B74" i="88" s="1"/>
  <c r="B75" i="88" s="1"/>
  <c r="B76" i="88" s="1"/>
  <c r="B77" i="88" s="1"/>
  <c r="B78" i="88" s="1"/>
  <c r="B79" i="88" s="1"/>
  <c r="B80" i="88" s="1"/>
  <c r="B81" i="88" s="1"/>
  <c r="B82" i="88" s="1"/>
  <c r="B83" i="88" s="1"/>
  <c r="B84" i="88" s="1"/>
  <c r="B85" i="88" s="1"/>
  <c r="B86" i="88" s="1"/>
  <c r="B87" i="88" s="1"/>
  <c r="B88" i="88" s="1"/>
  <c r="B89" i="88" s="1"/>
  <c r="B90" i="88" s="1"/>
  <c r="B91" i="88" s="1"/>
  <c r="B92" i="88" s="1"/>
  <c r="B93" i="88" s="1"/>
  <c r="B94" i="88" s="1"/>
  <c r="B95" i="88" s="1"/>
  <c r="B96" i="88" s="1"/>
  <c r="B97" i="88" s="1"/>
  <c r="B98" i="88" s="1"/>
  <c r="B99" i="88" s="1"/>
  <c r="B100" i="88" s="1"/>
  <c r="B101" i="88" s="1"/>
  <c r="B102" i="88" s="1"/>
  <c r="B103" i="88" s="1"/>
  <c r="B104" i="88" s="1"/>
  <c r="B105" i="88" s="1"/>
  <c r="B106" i="88" s="1"/>
  <c r="B107" i="88" s="1"/>
  <c r="B108" i="88" s="1"/>
  <c r="B109" i="88" s="1"/>
  <c r="B110" i="88" s="1"/>
  <c r="B111" i="88" s="1"/>
  <c r="B112" i="88" s="1"/>
  <c r="B113" i="88" s="1"/>
  <c r="B114" i="88" s="1"/>
  <c r="B115" i="88" s="1"/>
  <c r="B116" i="88" s="1"/>
  <c r="B117" i="88" s="1"/>
  <c r="B118" i="88" s="1"/>
  <c r="B119" i="88" s="1"/>
  <c r="B120" i="88" s="1"/>
  <c r="B121" i="88" s="1"/>
  <c r="B122" i="88" s="1"/>
  <c r="B123" i="88" s="1"/>
  <c r="B124" i="88" s="1"/>
  <c r="B125" i="88" s="1"/>
  <c r="B126" i="88" s="1"/>
  <c r="B127" i="88" s="1"/>
  <c r="B128" i="88" s="1"/>
  <c r="B129" i="88" s="1"/>
  <c r="B130" i="88" s="1"/>
  <c r="B131" i="88" s="1"/>
  <c r="B132" i="88" s="1"/>
  <c r="B133" i="88" s="1"/>
  <c r="B134" i="88" s="1"/>
  <c r="B135" i="88" s="1"/>
  <c r="B136" i="88" s="1"/>
  <c r="B137" i="88" s="1"/>
  <c r="B138" i="88" s="1"/>
  <c r="B139" i="88" s="1"/>
  <c r="B140" i="88" s="1"/>
  <c r="B141" i="88" s="1"/>
  <c r="B142" i="88" s="1"/>
  <c r="B143" i="88" s="1"/>
  <c r="B144" i="88" s="1"/>
  <c r="B145" i="88" s="1"/>
  <c r="B146" i="88" s="1"/>
  <c r="B147" i="88" s="1"/>
  <c r="B148" i="88" s="1"/>
  <c r="B149" i="88" s="1"/>
  <c r="B150" i="88" s="1"/>
  <c r="B151" i="88" s="1"/>
  <c r="B152" i="88" s="1"/>
  <c r="B153" i="88" s="1"/>
  <c r="B154" i="88" s="1"/>
  <c r="B155" i="88" s="1"/>
  <c r="B156" i="88" s="1"/>
  <c r="B157" i="88" s="1"/>
  <c r="B158" i="88" s="1"/>
  <c r="B159" i="88" s="1"/>
  <c r="B160" i="88" s="1"/>
  <c r="B161" i="88" s="1"/>
  <c r="B162" i="88" s="1"/>
  <c r="B163" i="88" s="1"/>
  <c r="B164" i="88" s="1"/>
  <c r="B165" i="88" s="1"/>
  <c r="B166" i="88" s="1"/>
  <c r="B167" i="88" s="1"/>
  <c r="B168" i="88" s="1"/>
  <c r="B169" i="88" s="1"/>
  <c r="B170" i="88" s="1"/>
  <c r="B171" i="88" s="1"/>
  <c r="B172" i="88" s="1"/>
  <c r="B173" i="88" s="1"/>
  <c r="B174" i="88" s="1"/>
  <c r="B175" i="88" s="1"/>
  <c r="B176" i="88" s="1"/>
  <c r="B177" i="88" s="1"/>
  <c r="B178" i="88" s="1"/>
  <c r="B179" i="88" s="1"/>
  <c r="B180" i="88" s="1"/>
  <c r="B181" i="88" s="1"/>
  <c r="B182" i="88" s="1"/>
  <c r="B183" i="88" s="1"/>
  <c r="B184" i="88" s="1"/>
  <c r="B185" i="88" s="1"/>
  <c r="B186" i="88" s="1"/>
  <c r="B187" i="88" s="1"/>
  <c r="B188" i="88" s="1"/>
  <c r="B189" i="88" s="1"/>
  <c r="B190" i="88" s="1"/>
  <c r="B191" i="88" s="1"/>
  <c r="B192" i="88" s="1"/>
  <c r="B193" i="88" s="1"/>
  <c r="B194" i="88" s="1"/>
  <c r="B195" i="88" s="1"/>
  <c r="B196" i="88" s="1"/>
  <c r="B197" i="88" s="1"/>
  <c r="B198" i="88" s="1"/>
  <c r="B199" i="88" s="1"/>
  <c r="B200" i="88" s="1"/>
  <c r="B201" i="88" s="1"/>
  <c r="B202" i="88" s="1"/>
  <c r="B203" i="88" s="1"/>
  <c r="B204" i="88" s="1"/>
  <c r="B205" i="88" s="1"/>
  <c r="B206" i="88" s="1"/>
  <c r="B207" i="88" s="1"/>
  <c r="B208" i="88" s="1"/>
  <c r="B209" i="88" s="1"/>
  <c r="B210" i="88" s="1"/>
  <c r="B211" i="88" s="1"/>
  <c r="B212" i="88" s="1"/>
  <c r="B213" i="88" s="1"/>
  <c r="B214" i="88" s="1"/>
  <c r="B215" i="88" s="1"/>
  <c r="B216" i="88" s="1"/>
  <c r="B217" i="88" s="1"/>
  <c r="B218" i="88" s="1"/>
  <c r="B219" i="88" s="1"/>
  <c r="B220" i="88" s="1"/>
  <c r="B221" i="88" s="1"/>
  <c r="B222" i="88" s="1"/>
  <c r="B223" i="88" s="1"/>
  <c r="B224" i="88" s="1"/>
  <c r="Z7" i="88"/>
  <c r="AA3" i="88"/>
  <c r="AB3" i="88" s="1"/>
  <c r="AC3" i="88" s="1"/>
  <c r="AD3" i="88" s="1"/>
  <c r="AE3" i="88" s="1"/>
  <c r="AF3" i="88" s="1"/>
  <c r="AG3" i="88" s="1"/>
  <c r="AH3" i="88" s="1"/>
  <c r="AI3" i="88" s="1"/>
  <c r="AJ3" i="88" s="1"/>
  <c r="H3" i="88"/>
  <c r="I3" i="88" s="1"/>
  <c r="J3" i="88" s="1"/>
  <c r="K3" i="88" s="1"/>
  <c r="L3" i="88" s="1"/>
  <c r="M3" i="88" s="1"/>
  <c r="N3" i="88" s="1"/>
  <c r="O3" i="88" s="1"/>
  <c r="P3" i="88" s="1"/>
  <c r="Q3" i="88" s="1"/>
  <c r="AQ7" i="88" l="1"/>
  <c r="AR7" i="88" s="1"/>
  <c r="AS7" i="88" s="1"/>
  <c r="AT7" i="88" s="1"/>
  <c r="AA7" i="88"/>
  <c r="AB7" i="88" s="1"/>
  <c r="AC7" i="88" s="1"/>
  <c r="AD7" i="88" s="1"/>
  <c r="AE7" i="88" s="1"/>
  <c r="AF7" i="88" s="1"/>
  <c r="AG7" i="88" s="1"/>
  <c r="AH7" i="88" s="1"/>
  <c r="AI7" i="88" s="1"/>
  <c r="AJ7" i="88" s="1"/>
  <c r="AK7" i="88" s="1"/>
  <c r="AL7" i="88" s="1"/>
  <c r="AM7" i="88" s="1"/>
  <c r="AN7" i="88" s="1"/>
  <c r="AO7" i="88" s="1"/>
  <c r="S230" i="88"/>
  <c r="T230" i="88" l="1"/>
  <c r="U230" i="88" l="1"/>
  <c r="E230" i="49"/>
  <c r="D230" i="49"/>
  <c r="E229" i="49"/>
  <c r="D229" i="49"/>
  <c r="D228" i="49"/>
  <c r="E228" i="49"/>
  <c r="AC15" i="49" l="1"/>
  <c r="AD9" i="49"/>
  <c r="AL13" i="49"/>
  <c r="Z16" i="49"/>
  <c r="AD18" i="49"/>
  <c r="Z34" i="49"/>
  <c r="AL40" i="49"/>
  <c r="AH56" i="49"/>
  <c r="AL70" i="49"/>
  <c r="Z82" i="49"/>
  <c r="Z100" i="49"/>
  <c r="AD111" i="49"/>
  <c r="AD120" i="49"/>
  <c r="AH128" i="49"/>
  <c r="AH137" i="49"/>
  <c r="AL148" i="49"/>
  <c r="AH161" i="49"/>
  <c r="AD183" i="49"/>
  <c r="AD189" i="49"/>
  <c r="AH203" i="49"/>
  <c r="AI13" i="49"/>
  <c r="AM15" i="49"/>
  <c r="AE20" i="49"/>
  <c r="AI22" i="49"/>
  <c r="AM24" i="49"/>
  <c r="AE26" i="49"/>
  <c r="AI28" i="49"/>
  <c r="AI31" i="49"/>
  <c r="AA33" i="49"/>
  <c r="AE35" i="49"/>
  <c r="AA39" i="49"/>
  <c r="AI43" i="49"/>
  <c r="AM45" i="49"/>
  <c r="AE47" i="49"/>
  <c r="AA48" i="49"/>
  <c r="AI52" i="49"/>
  <c r="AM54" i="49"/>
  <c r="AI58" i="49"/>
  <c r="AM60" i="49"/>
  <c r="AE65" i="49"/>
  <c r="AA66" i="49"/>
  <c r="AE68" i="49"/>
  <c r="AM69" i="49"/>
  <c r="AE71" i="49"/>
  <c r="AI73" i="49"/>
  <c r="AM75" i="49"/>
  <c r="AA78" i="49"/>
  <c r="AE80" i="49"/>
  <c r="AA84" i="49"/>
  <c r="AI85" i="49"/>
  <c r="AA90" i="49"/>
  <c r="AE92" i="49"/>
  <c r="AE95" i="49"/>
  <c r="AB15" i="49"/>
  <c r="AF29" i="49"/>
  <c r="AF50" i="49"/>
  <c r="AH20" i="49"/>
  <c r="AD27" i="49"/>
  <c r="AD36" i="49"/>
  <c r="Z43" i="49"/>
  <c r="AD45" i="49"/>
  <c r="AL49" i="49"/>
  <c r="Z52" i="49"/>
  <c r="AL55" i="49"/>
  <c r="Z64" i="49"/>
  <c r="AL79" i="49"/>
  <c r="AH104" i="49"/>
  <c r="Z118" i="49"/>
  <c r="AL124" i="49"/>
  <c r="AH131" i="49"/>
  <c r="AL142" i="49"/>
  <c r="AH152" i="49"/>
  <c r="AH164" i="49"/>
  <c r="AL175" i="49"/>
  <c r="AH179" i="49"/>
  <c r="Z190" i="49"/>
  <c r="AH194" i="49"/>
  <c r="AL199" i="49"/>
  <c r="Z205" i="49"/>
  <c r="Z223" i="49"/>
  <c r="AA9" i="49"/>
  <c r="AI10" i="49"/>
  <c r="AA12" i="49"/>
  <c r="AE14" i="49"/>
  <c r="AI16" i="49"/>
  <c r="AA18" i="49"/>
  <c r="AA21" i="49"/>
  <c r="AE23" i="49"/>
  <c r="AI25" i="49"/>
  <c r="AM27" i="49"/>
  <c r="AA30" i="49"/>
  <c r="AM30" i="49"/>
  <c r="AE32" i="49"/>
  <c r="AM36" i="49"/>
  <c r="AE38" i="49"/>
  <c r="AM39" i="49"/>
  <c r="AE41" i="49"/>
  <c r="AM42" i="49"/>
  <c r="AA45" i="49"/>
  <c r="AI46" i="49"/>
  <c r="AM48" i="49"/>
  <c r="AE50" i="49"/>
  <c r="AM51" i="49"/>
  <c r="AA54" i="49"/>
  <c r="AI55" i="49"/>
  <c r="AM57" i="49"/>
  <c r="AE59" i="49"/>
  <c r="AE62" i="49"/>
  <c r="AM63" i="49"/>
  <c r="AM66" i="49"/>
  <c r="AI70" i="49"/>
  <c r="AE74" i="49"/>
  <c r="AI76" i="49"/>
  <c r="AI79" i="49"/>
  <c r="AM81" i="49"/>
  <c r="AE83" i="49"/>
  <c r="AA87" i="49"/>
  <c r="AI88" i="49"/>
  <c r="AM90" i="49"/>
  <c r="AA93" i="49"/>
  <c r="AI94" i="49"/>
  <c r="AM96" i="49"/>
  <c r="AF23" i="49"/>
  <c r="AN99" i="49"/>
  <c r="AJ182" i="49"/>
  <c r="AF189" i="49"/>
  <c r="AN196" i="49"/>
  <c r="AN211" i="49"/>
  <c r="AG8" i="49"/>
  <c r="AC9" i="49"/>
  <c r="AO9" i="49"/>
  <c r="AK10" i="49"/>
  <c r="AG11" i="49"/>
  <c r="AG20" i="49"/>
  <c r="AG26" i="49"/>
  <c r="AK40" i="49"/>
  <c r="AO54" i="49"/>
  <c r="AK130" i="49"/>
  <c r="AG155" i="49"/>
  <c r="AG161" i="49"/>
  <c r="AL22" i="49"/>
  <c r="AH29" i="49"/>
  <c r="Z49" i="49"/>
  <c r="AH50" i="49"/>
  <c r="AH53" i="49"/>
  <c r="AH59" i="49"/>
  <c r="AL61" i="49"/>
  <c r="AH77" i="49"/>
  <c r="AD102" i="49"/>
  <c r="AH122" i="49"/>
  <c r="AL130" i="49"/>
  <c r="AH143" i="49"/>
  <c r="AL151" i="49"/>
  <c r="AH155" i="49"/>
  <c r="AL157" i="49"/>
  <c r="Z178" i="49"/>
  <c r="AD192" i="49"/>
  <c r="AD198" i="49"/>
  <c r="AD207" i="49"/>
  <c r="Z217" i="49"/>
  <c r="AE8" i="49"/>
  <c r="AM9" i="49"/>
  <c r="AE11" i="49"/>
  <c r="AM12" i="49"/>
  <c r="AA15" i="49"/>
  <c r="AE17" i="49"/>
  <c r="AM18" i="49"/>
  <c r="AI19" i="49"/>
  <c r="AM21" i="49"/>
  <c r="AA24" i="49"/>
  <c r="AA27" i="49"/>
  <c r="AE29" i="49"/>
  <c r="AM33" i="49"/>
  <c r="AI34" i="49"/>
  <c r="AA36" i="49"/>
  <c r="AI37" i="49"/>
  <c r="AI40" i="49"/>
  <c r="AA42" i="49"/>
  <c r="AE44" i="49"/>
  <c r="AI49" i="49"/>
  <c r="AA51" i="49"/>
  <c r="AE53" i="49"/>
  <c r="AE56" i="49"/>
  <c r="AA57" i="49"/>
  <c r="AA60" i="49"/>
  <c r="AI61" i="49"/>
  <c r="AA63" i="49"/>
  <c r="AI64" i="49"/>
  <c r="AI67" i="49"/>
  <c r="AA69" i="49"/>
  <c r="AA72" i="49"/>
  <c r="AM72" i="49"/>
  <c r="AA75" i="49"/>
  <c r="AE77" i="49"/>
  <c r="AM78" i="49"/>
  <c r="AA81" i="49"/>
  <c r="AI82" i="49"/>
  <c r="AM84" i="49"/>
  <c r="AE86" i="49"/>
  <c r="AM87" i="49"/>
  <c r="AE89" i="49"/>
  <c r="AI91" i="49"/>
  <c r="AM93" i="49"/>
  <c r="AA96" i="49"/>
  <c r="AB9" i="49"/>
  <c r="AN150" i="49"/>
  <c r="AL97" i="49"/>
  <c r="AH38" i="49"/>
  <c r="AH47" i="49"/>
  <c r="AD168" i="49"/>
  <c r="AD37" i="49"/>
  <c r="AD115" i="49"/>
  <c r="AE9" i="49"/>
  <c r="AM10" i="49"/>
  <c r="AE12" i="49"/>
  <c r="AM13" i="49"/>
  <c r="AE15" i="49"/>
  <c r="AM16" i="49"/>
  <c r="AE18" i="49"/>
  <c r="AM19" i="49"/>
  <c r="AE21" i="49"/>
  <c r="AM22" i="49"/>
  <c r="AE24" i="49"/>
  <c r="AM25" i="49"/>
  <c r="AE27" i="49"/>
  <c r="AM28" i="49"/>
  <c r="AE30" i="49"/>
  <c r="AM31" i="49"/>
  <c r="AE33" i="49"/>
  <c r="AM34" i="49"/>
  <c r="AE36" i="49"/>
  <c r="AM37" i="49"/>
  <c r="AE39" i="49"/>
  <c r="AM40" i="49"/>
  <c r="AE42" i="49"/>
  <c r="AM43" i="49"/>
  <c r="AE45" i="49"/>
  <c r="AM46" i="49"/>
  <c r="AE48" i="49"/>
  <c r="AM49" i="49"/>
  <c r="AE51" i="49"/>
  <c r="AA52" i="49"/>
  <c r="AE54" i="49"/>
  <c r="AJ114" i="49"/>
  <c r="AH209" i="49"/>
  <c r="AD54" i="49"/>
  <c r="AD174" i="49"/>
  <c r="AH9" i="49"/>
  <c r="Z17" i="49"/>
  <c r="AL23" i="49"/>
  <c r="Z62" i="49"/>
  <c r="AL89" i="49"/>
  <c r="AI8" i="49"/>
  <c r="AA10" i="49"/>
  <c r="AI11" i="49"/>
  <c r="AA13" i="49"/>
  <c r="AI14" i="49"/>
  <c r="AA16" i="49"/>
  <c r="AI17" i="49"/>
  <c r="AA19" i="49"/>
  <c r="AI20" i="49"/>
  <c r="AA22" i="49"/>
  <c r="AI23" i="49"/>
  <c r="AA25" i="49"/>
  <c r="AI26" i="49"/>
  <c r="AA28" i="49"/>
  <c r="AI29" i="49"/>
  <c r="AA31" i="49"/>
  <c r="AI32" i="49"/>
  <c r="AA34" i="49"/>
  <c r="AI35" i="49"/>
  <c r="AA37" i="49"/>
  <c r="AI38" i="49"/>
  <c r="AA40" i="49"/>
  <c r="AI41" i="49"/>
  <c r="AA43" i="49"/>
  <c r="AI44" i="49"/>
  <c r="AA46" i="49"/>
  <c r="AI47" i="49"/>
  <c r="AA49" i="49"/>
  <c r="AI50" i="49"/>
  <c r="AM52" i="49"/>
  <c r="AI53" i="49"/>
  <c r="AL31" i="49"/>
  <c r="AL154" i="49"/>
  <c r="AI97" i="49"/>
  <c r="AE98" i="49"/>
  <c r="AA99" i="49"/>
  <c r="AM99" i="49"/>
  <c r="AI100" i="49"/>
  <c r="AE101" i="49"/>
  <c r="AA102" i="49"/>
  <c r="AM102" i="49"/>
  <c r="AI103" i="49"/>
  <c r="AE104" i="49"/>
  <c r="AA105" i="49"/>
  <c r="AM105" i="49"/>
  <c r="AI106" i="49"/>
  <c r="AE107" i="49"/>
  <c r="AA108" i="49"/>
  <c r="AM108" i="49"/>
  <c r="AI109" i="49"/>
  <c r="AE110" i="49"/>
  <c r="AA111" i="49"/>
  <c r="AM111" i="49"/>
  <c r="AI112" i="49"/>
  <c r="AE113" i="49"/>
  <c r="AA114" i="49"/>
  <c r="AM114" i="49"/>
  <c r="AI115" i="49"/>
  <c r="AE116" i="49"/>
  <c r="AA117" i="49"/>
  <c r="AM117" i="49"/>
  <c r="AI118" i="49"/>
  <c r="AE119" i="49"/>
  <c r="AA120" i="49"/>
  <c r="AM120" i="49"/>
  <c r="AI121" i="49"/>
  <c r="AE122" i="49"/>
  <c r="AA123" i="49"/>
  <c r="AM123" i="49"/>
  <c r="AI124" i="49"/>
  <c r="AE125" i="49"/>
  <c r="AA126" i="49"/>
  <c r="AM126" i="49"/>
  <c r="AI127" i="49"/>
  <c r="AE128" i="49"/>
  <c r="AA129" i="49"/>
  <c r="AM129" i="49"/>
  <c r="AI130" i="49"/>
  <c r="AE131" i="49"/>
  <c r="AA132" i="49"/>
  <c r="AM132" i="49"/>
  <c r="AI133" i="49"/>
  <c r="AE134" i="49"/>
  <c r="AA135" i="49"/>
  <c r="AM135" i="49"/>
  <c r="AI136" i="49"/>
  <c r="AE137" i="49"/>
  <c r="AA138" i="49"/>
  <c r="AM138" i="49"/>
  <c r="AI139" i="49"/>
  <c r="AE140" i="49"/>
  <c r="AA141" i="49"/>
  <c r="AM141" i="49"/>
  <c r="AI142" i="49"/>
  <c r="AE143" i="49"/>
  <c r="AA144" i="49"/>
  <c r="AM144" i="49"/>
  <c r="AI145" i="49"/>
  <c r="AE146" i="49"/>
  <c r="AA147" i="49"/>
  <c r="AM147" i="49"/>
  <c r="AI148" i="49"/>
  <c r="AE149" i="49"/>
  <c r="AA150" i="49"/>
  <c r="AM150" i="49"/>
  <c r="AI151" i="49"/>
  <c r="AE152" i="49"/>
  <c r="AA153" i="49"/>
  <c r="AM153" i="49"/>
  <c r="AI154" i="49"/>
  <c r="AE155" i="49"/>
  <c r="AA156" i="49"/>
  <c r="AM156" i="49"/>
  <c r="AI157" i="49"/>
  <c r="AE158" i="49"/>
  <c r="AA159" i="49"/>
  <c r="AM159" i="49"/>
  <c r="AI160" i="49"/>
  <c r="AE161" i="49"/>
  <c r="AA162" i="49"/>
  <c r="AM162" i="49"/>
  <c r="AI163" i="49"/>
  <c r="AE164" i="49"/>
  <c r="AA165" i="49"/>
  <c r="AM165" i="49"/>
  <c r="AI166" i="49"/>
  <c r="AE167" i="49"/>
  <c r="AA168" i="49"/>
  <c r="AM168" i="49"/>
  <c r="AI169" i="49"/>
  <c r="AE170" i="49"/>
  <c r="AA171" i="49"/>
  <c r="AM171" i="49"/>
  <c r="AI172" i="49"/>
  <c r="AE173" i="49"/>
  <c r="AA174" i="49"/>
  <c r="AM174" i="49"/>
  <c r="AI175" i="49"/>
  <c r="AE176" i="49"/>
  <c r="AA177" i="49"/>
  <c r="AM177" i="49"/>
  <c r="AI178" i="49"/>
  <c r="AE179" i="49"/>
  <c r="AA180" i="49"/>
  <c r="AM180" i="49"/>
  <c r="AI181" i="49"/>
  <c r="AE182" i="49"/>
  <c r="AA183" i="49"/>
  <c r="AM183" i="49"/>
  <c r="AI184" i="49"/>
  <c r="AE185" i="49"/>
  <c r="AA186" i="49"/>
  <c r="AM186" i="49"/>
  <c r="AI187" i="49"/>
  <c r="AE188" i="49"/>
  <c r="AA189" i="49"/>
  <c r="AM189" i="49"/>
  <c r="AI190" i="49"/>
  <c r="AE191" i="49"/>
  <c r="AA192" i="49"/>
  <c r="AM192" i="49"/>
  <c r="AI193" i="49"/>
  <c r="AE194" i="49"/>
  <c r="AA195" i="49"/>
  <c r="AM195" i="49"/>
  <c r="AI196" i="49"/>
  <c r="AE197" i="49"/>
  <c r="AA198" i="49"/>
  <c r="AM198" i="49"/>
  <c r="AI199" i="49"/>
  <c r="AE200" i="49"/>
  <c r="AA201" i="49"/>
  <c r="AM201" i="49"/>
  <c r="AI202" i="49"/>
  <c r="AE203" i="49"/>
  <c r="AA204" i="49"/>
  <c r="AM204" i="49"/>
  <c r="AI205" i="49"/>
  <c r="AE206" i="49"/>
  <c r="AA207" i="49"/>
  <c r="AM207" i="49"/>
  <c r="AI208" i="49"/>
  <c r="AE209" i="49"/>
  <c r="AA210" i="49"/>
  <c r="AM210" i="49"/>
  <c r="AI211" i="49"/>
  <c r="AE212" i="49"/>
  <c r="AA213" i="49"/>
  <c r="AM213" i="49"/>
  <c r="AI214" i="49"/>
  <c r="AE215" i="49"/>
  <c r="AA216" i="49"/>
  <c r="AM216" i="49"/>
  <c r="AI217" i="49"/>
  <c r="AE218" i="49"/>
  <c r="AA219" i="49"/>
  <c r="AM219" i="49"/>
  <c r="AI220" i="49"/>
  <c r="AE221" i="49"/>
  <c r="AA222" i="49"/>
  <c r="AM222" i="49"/>
  <c r="AI223" i="49"/>
  <c r="AE224" i="49"/>
  <c r="AM55" i="49"/>
  <c r="AI59" i="49"/>
  <c r="AE60" i="49"/>
  <c r="AI62" i="49"/>
  <c r="AA64" i="49"/>
  <c r="AI65" i="49"/>
  <c r="AE69" i="49"/>
  <c r="AI77" i="49"/>
  <c r="AI89" i="49"/>
  <c r="AM100" i="49"/>
  <c r="AI101" i="49"/>
  <c r="AM103" i="49"/>
  <c r="AE111" i="49"/>
  <c r="AI113" i="49"/>
  <c r="AA115" i="49"/>
  <c r="AI116" i="49"/>
  <c r="AI119" i="49"/>
  <c r="AE120" i="49"/>
  <c r="AA124" i="49"/>
  <c r="AA130" i="49"/>
  <c r="AI134" i="49"/>
  <c r="AA136" i="49"/>
  <c r="AM136" i="49"/>
  <c r="AI137" i="49"/>
  <c r="AE138" i="49"/>
  <c r="AI140" i="49"/>
  <c r="AI143" i="49"/>
  <c r="AA145" i="49"/>
  <c r="AA148" i="49"/>
  <c r="AI149" i="49"/>
  <c r="AI152" i="49"/>
  <c r="AA157" i="49"/>
  <c r="AI161" i="49"/>
  <c r="AM163" i="49"/>
  <c r="AE165" i="49"/>
  <c r="AA166" i="49"/>
  <c r="AM166" i="49"/>
  <c r="AE168" i="49"/>
  <c r="AI170" i="49"/>
  <c r="AM172" i="49"/>
  <c r="AJ8" i="49"/>
  <c r="AB13" i="49"/>
  <c r="AN19" i="49"/>
  <c r="AJ23" i="49"/>
  <c r="AB28" i="49"/>
  <c r="AN31" i="49"/>
  <c r="AF36" i="49"/>
  <c r="AN37" i="49"/>
  <c r="AF39" i="49"/>
  <c r="AB40" i="49"/>
  <c r="AJ41" i="49"/>
  <c r="AF42" i="49"/>
  <c r="AB43" i="49"/>
  <c r="AN43" i="49"/>
  <c r="AJ44" i="49"/>
  <c r="AF45" i="49"/>
  <c r="AB46" i="49"/>
  <c r="AN46" i="49"/>
  <c r="AJ47" i="49"/>
  <c r="AF48" i="49"/>
  <c r="AB49" i="49"/>
  <c r="AN49" i="49"/>
  <c r="AF51" i="49"/>
  <c r="AC33" i="49"/>
  <c r="AG35" i="49"/>
  <c r="AK43" i="49"/>
  <c r="AG53" i="49"/>
  <c r="AD53" i="49"/>
  <c r="AL99" i="49"/>
  <c r="AM58" i="49"/>
  <c r="AA61" i="49"/>
  <c r="AE63" i="49"/>
  <c r="AA67" i="49"/>
  <c r="AI68" i="49"/>
  <c r="AM70" i="49"/>
  <c r="AE72" i="49"/>
  <c r="AM73" i="49"/>
  <c r="AE75" i="49"/>
  <c r="AA79" i="49"/>
  <c r="AI80" i="49"/>
  <c r="AM82" i="49"/>
  <c r="AE84" i="49"/>
  <c r="AM85" i="49"/>
  <c r="AI86" i="49"/>
  <c r="AE87" i="49"/>
  <c r="AM88" i="49"/>
  <c r="AM91" i="49"/>
  <c r="AE93" i="49"/>
  <c r="AM94" i="49"/>
  <c r="AE96" i="49"/>
  <c r="AM97" i="49"/>
  <c r="AE99" i="49"/>
  <c r="AI104" i="49"/>
  <c r="AM106" i="49"/>
  <c r="AE108" i="49"/>
  <c r="AM109" i="49"/>
  <c r="AA112" i="49"/>
  <c r="AE114" i="49"/>
  <c r="AM115" i="49"/>
  <c r="AE117" i="49"/>
  <c r="AM118" i="49"/>
  <c r="AA121" i="49"/>
  <c r="AI122" i="49"/>
  <c r="AI125" i="49"/>
  <c r="AA127" i="49"/>
  <c r="AI128" i="49"/>
  <c r="AM130" i="49"/>
  <c r="AI131" i="49"/>
  <c r="AE132" i="49"/>
  <c r="AM133" i="49"/>
  <c r="AM139" i="49"/>
  <c r="AA142" i="49"/>
  <c r="AE144" i="49"/>
  <c r="AM145" i="49"/>
  <c r="AI146" i="49"/>
  <c r="AM148" i="49"/>
  <c r="AE150" i="49"/>
  <c r="AM151" i="49"/>
  <c r="AM154" i="49"/>
  <c r="AE156" i="49"/>
  <c r="AI158" i="49"/>
  <c r="AI164" i="49"/>
  <c r="AI167" i="49"/>
  <c r="AA169" i="49"/>
  <c r="AA172" i="49"/>
  <c r="AE174" i="49"/>
  <c r="AE103" i="49"/>
  <c r="AE109" i="49"/>
  <c r="AI165" i="49"/>
  <c r="AF9" i="49"/>
  <c r="AN10" i="49"/>
  <c r="AF12" i="49"/>
  <c r="AF15" i="49"/>
  <c r="AN16" i="49"/>
  <c r="AF18" i="49"/>
  <c r="AB19" i="49"/>
  <c r="AF21" i="49"/>
  <c r="AN22" i="49"/>
  <c r="AB25" i="49"/>
  <c r="AF27" i="49"/>
  <c r="AJ29" i="49"/>
  <c r="AF30" i="49"/>
  <c r="AN34" i="49"/>
  <c r="AJ35" i="49"/>
  <c r="AJ38" i="49"/>
  <c r="AJ50" i="49"/>
  <c r="AA55" i="49"/>
  <c r="AI56" i="49"/>
  <c r="AE57" i="49"/>
  <c r="AA58" i="49"/>
  <c r="AM61" i="49"/>
  <c r="AM64" i="49"/>
  <c r="AE66" i="49"/>
  <c r="AM67" i="49"/>
  <c r="AA70" i="49"/>
  <c r="AI71" i="49"/>
  <c r="AA73" i="49"/>
  <c r="AI74" i="49"/>
  <c r="AA76" i="49"/>
  <c r="AM76" i="49"/>
  <c r="AE78" i="49"/>
  <c r="AM79" i="49"/>
  <c r="AE81" i="49"/>
  <c r="AA82" i="49"/>
  <c r="AI83" i="49"/>
  <c r="AA85" i="49"/>
  <c r="AA88" i="49"/>
  <c r="AE90" i="49"/>
  <c r="AA91" i="49"/>
  <c r="AI92" i="49"/>
  <c r="AA94" i="49"/>
  <c r="AI95" i="49"/>
  <c r="AA97" i="49"/>
  <c r="AI98" i="49"/>
  <c r="AA100" i="49"/>
  <c r="AE102" i="49"/>
  <c r="AA103" i="49"/>
  <c r="AE105" i="49"/>
  <c r="AA106" i="49"/>
  <c r="AI107" i="49"/>
  <c r="AA109" i="49"/>
  <c r="AI110" i="49"/>
  <c r="AM112" i="49"/>
  <c r="AA118" i="49"/>
  <c r="AM121" i="49"/>
  <c r="AE123" i="49"/>
  <c r="AM124" i="49"/>
  <c r="AE126" i="49"/>
  <c r="AM127" i="49"/>
  <c r="AE129" i="49"/>
  <c r="AA133" i="49"/>
  <c r="AE135" i="49"/>
  <c r="AA139" i="49"/>
  <c r="AE141" i="49"/>
  <c r="AM142" i="49"/>
  <c r="AE147" i="49"/>
  <c r="AA151" i="49"/>
  <c r="AE153" i="49"/>
  <c r="AA154" i="49"/>
  <c r="AI155" i="49"/>
  <c r="AM157" i="49"/>
  <c r="AE159" i="49"/>
  <c r="AA160" i="49"/>
  <c r="AM160" i="49"/>
  <c r="AE162" i="49"/>
  <c r="AA163" i="49"/>
  <c r="AM169" i="49"/>
  <c r="AE171" i="49"/>
  <c r="AI173" i="49"/>
  <c r="AE82" i="49"/>
  <c r="AA110" i="49"/>
  <c r="AB10" i="49"/>
  <c r="AJ11" i="49"/>
  <c r="AN13" i="49"/>
  <c r="AJ14" i="49"/>
  <c r="AB16" i="49"/>
  <c r="AJ17" i="49"/>
  <c r="AJ20" i="49"/>
  <c r="AB22" i="49"/>
  <c r="AF24" i="49"/>
  <c r="AN25" i="49"/>
  <c r="AJ26" i="49"/>
  <c r="AN28" i="49"/>
  <c r="AB31" i="49"/>
  <c r="AJ32" i="49"/>
  <c r="AF33" i="49"/>
  <c r="AB34" i="49"/>
  <c r="AB37" i="49"/>
  <c r="AN40" i="49"/>
  <c r="AB52" i="49"/>
  <c r="AN52" i="49"/>
  <c r="AJ53" i="49"/>
  <c r="AF54" i="49"/>
  <c r="AB55" i="49"/>
  <c r="AN55" i="49"/>
  <c r="AJ56" i="49"/>
  <c r="AF57" i="49"/>
  <c r="AB58" i="49"/>
  <c r="AN58" i="49"/>
  <c r="AJ59" i="49"/>
  <c r="AF60" i="49"/>
  <c r="AB61" i="49"/>
  <c r="AN61" i="49"/>
  <c r="AJ62" i="49"/>
  <c r="AF63" i="49"/>
  <c r="AB64" i="49"/>
  <c r="AN64" i="49"/>
  <c r="AJ65" i="49"/>
  <c r="AF66" i="49"/>
  <c r="AB67" i="49"/>
  <c r="AN67" i="49"/>
  <c r="AJ68" i="49"/>
  <c r="AF69" i="49"/>
  <c r="AB70" i="49"/>
  <c r="AN70" i="49"/>
  <c r="AJ71" i="49"/>
  <c r="AF72" i="49"/>
  <c r="AB73" i="49"/>
  <c r="AN73" i="49"/>
  <c r="AJ74" i="49"/>
  <c r="AF75" i="49"/>
  <c r="AB76" i="49"/>
  <c r="AN76" i="49"/>
  <c r="AJ77" i="49"/>
  <c r="AF78" i="49"/>
  <c r="AB79" i="49"/>
  <c r="AN79" i="49"/>
  <c r="AJ80" i="49"/>
  <c r="AF81" i="49"/>
  <c r="AB82" i="49"/>
  <c r="AN82" i="49"/>
  <c r="AJ83" i="49"/>
  <c r="AF84" i="49"/>
  <c r="AB85" i="49"/>
  <c r="AN85" i="49"/>
  <c r="AJ86" i="49"/>
  <c r="AF87" i="49"/>
  <c r="AB88" i="49"/>
  <c r="AN88" i="49"/>
  <c r="AJ89" i="49"/>
  <c r="AF90" i="49"/>
  <c r="AB91" i="49"/>
  <c r="AN91" i="49"/>
  <c r="AJ92" i="49"/>
  <c r="AJ209" i="49"/>
  <c r="AB94" i="49"/>
  <c r="AF96" i="49"/>
  <c r="AN97" i="49"/>
  <c r="AJ98" i="49"/>
  <c r="AJ101" i="49"/>
  <c r="AN103" i="49"/>
  <c r="AJ104" i="49"/>
  <c r="AB106" i="49"/>
  <c r="AJ107" i="49"/>
  <c r="AF108" i="49"/>
  <c r="AJ110" i="49"/>
  <c r="AB112" i="49"/>
  <c r="AJ113" i="49"/>
  <c r="AJ119" i="49"/>
  <c r="AF120" i="49"/>
  <c r="AB121" i="49"/>
  <c r="AJ122" i="49"/>
  <c r="AF123" i="49"/>
  <c r="AB124" i="49"/>
  <c r="AN124" i="49"/>
  <c r="AJ125" i="49"/>
  <c r="AF126" i="49"/>
  <c r="AB127" i="49"/>
  <c r="AN127" i="49"/>
  <c r="AF129" i="49"/>
  <c r="AB133" i="49"/>
  <c r="AB136" i="49"/>
  <c r="AJ137" i="49"/>
  <c r="AF138" i="49"/>
  <c r="AN139" i="49"/>
  <c r="AJ140" i="49"/>
  <c r="AB142" i="49"/>
  <c r="AJ143" i="49"/>
  <c r="AF144" i="49"/>
  <c r="AN145" i="49"/>
  <c r="AJ146" i="49"/>
  <c r="AB148" i="49"/>
  <c r="AJ149" i="49"/>
  <c r="AF153" i="49"/>
  <c r="AN154" i="49"/>
  <c r="AF156" i="49"/>
  <c r="AN157" i="49"/>
  <c r="AJ158" i="49"/>
  <c r="AF159" i="49"/>
  <c r="AB163" i="49"/>
  <c r="AN163" i="49"/>
  <c r="AB166" i="49"/>
  <c r="AJ167" i="49"/>
  <c r="AB169" i="49"/>
  <c r="AJ170" i="49"/>
  <c r="AB172" i="49"/>
  <c r="AJ173" i="49"/>
  <c r="AF174" i="49"/>
  <c r="AB190" i="49"/>
  <c r="AB208" i="49"/>
  <c r="AB223" i="49"/>
  <c r="AG23" i="49"/>
  <c r="AC45" i="49"/>
  <c r="AC138" i="49"/>
  <c r="AG143" i="49"/>
  <c r="Z63" i="49"/>
  <c r="AL72" i="49"/>
  <c r="AH103" i="49"/>
  <c r="AL204" i="49"/>
  <c r="AL113" i="49"/>
  <c r="AO24" i="49"/>
  <c r="AC27" i="49"/>
  <c r="AK28" i="49"/>
  <c r="AG128" i="49"/>
  <c r="AG152" i="49"/>
  <c r="AO204" i="49"/>
  <c r="AH73" i="49"/>
  <c r="Z78" i="49"/>
  <c r="AH118" i="49"/>
  <c r="AF93" i="49"/>
  <c r="AN94" i="49"/>
  <c r="AJ95" i="49"/>
  <c r="AB97" i="49"/>
  <c r="AF99" i="49"/>
  <c r="AB100" i="49"/>
  <c r="AN100" i="49"/>
  <c r="AF102" i="49"/>
  <c r="AB103" i="49"/>
  <c r="AF105" i="49"/>
  <c r="AN106" i="49"/>
  <c r="AB109" i="49"/>
  <c r="AN109" i="49"/>
  <c r="AF111" i="49"/>
  <c r="AN112" i="49"/>
  <c r="AF114" i="49"/>
  <c r="AB115" i="49"/>
  <c r="AN115" i="49"/>
  <c r="AJ116" i="49"/>
  <c r="AF117" i="49"/>
  <c r="AB118" i="49"/>
  <c r="AN118" i="49"/>
  <c r="AN121" i="49"/>
  <c r="AJ128" i="49"/>
  <c r="AB130" i="49"/>
  <c r="AN130" i="49"/>
  <c r="AJ131" i="49"/>
  <c r="AF132" i="49"/>
  <c r="AN133" i="49"/>
  <c r="AJ134" i="49"/>
  <c r="AF135" i="49"/>
  <c r="AN136" i="49"/>
  <c r="AB139" i="49"/>
  <c r="AF141" i="49"/>
  <c r="AN142" i="49"/>
  <c r="AB145" i="49"/>
  <c r="AF147" i="49"/>
  <c r="AN148" i="49"/>
  <c r="AF150" i="49"/>
  <c r="AB151" i="49"/>
  <c r="AN151" i="49"/>
  <c r="AJ152" i="49"/>
  <c r="AB154" i="49"/>
  <c r="AJ155" i="49"/>
  <c r="AB157" i="49"/>
  <c r="AB160" i="49"/>
  <c r="AN160" i="49"/>
  <c r="AJ161" i="49"/>
  <c r="AF162" i="49"/>
  <c r="AJ164" i="49"/>
  <c r="AF165" i="49"/>
  <c r="AN166" i="49"/>
  <c r="AF168" i="49"/>
  <c r="AN169" i="49"/>
  <c r="AF171" i="49"/>
  <c r="AN172" i="49"/>
  <c r="AB175" i="49"/>
  <c r="AN184" i="49"/>
  <c r="AJ194" i="49"/>
  <c r="AB205" i="49"/>
  <c r="AB217" i="49"/>
  <c r="Z44" i="49"/>
  <c r="AJ69" i="49"/>
  <c r="AB71" i="49"/>
  <c r="AN77" i="49"/>
  <c r="AJ87" i="49"/>
  <c r="AF91" i="49"/>
  <c r="AB101" i="49"/>
  <c r="AN107" i="49"/>
  <c r="AB110" i="49"/>
  <c r="AB116" i="49"/>
  <c r="AF121" i="49"/>
  <c r="AJ135" i="49"/>
  <c r="AN149" i="49"/>
  <c r="AO10" i="49"/>
  <c r="AK11" i="49"/>
  <c r="AC13" i="49"/>
  <c r="AK14" i="49"/>
  <c r="AK17" i="49"/>
  <c r="AC19" i="49"/>
  <c r="AC22" i="49"/>
  <c r="AO22" i="49"/>
  <c r="AK23" i="49"/>
  <c r="AC25" i="49"/>
  <c r="AO25" i="49"/>
  <c r="AK26" i="49"/>
  <c r="AG27" i="49"/>
  <c r="AC28" i="49"/>
  <c r="AG30" i="49"/>
  <c r="AG33" i="49"/>
  <c r="AK35" i="49"/>
  <c r="AG36" i="49"/>
  <c r="AO37" i="49"/>
  <c r="AK38" i="49"/>
  <c r="AG39" i="49"/>
  <c r="AC40" i="49"/>
  <c r="AK41" i="49"/>
  <c r="AC43" i="49"/>
  <c r="AK44" i="49"/>
  <c r="AC46" i="49"/>
  <c r="AC49" i="49"/>
  <c r="AO49" i="49"/>
  <c r="AG51" i="49"/>
  <c r="AO52" i="49"/>
  <c r="AK53" i="49"/>
  <c r="AO55" i="49"/>
  <c r="AG57" i="49"/>
  <c r="AC58" i="49"/>
  <c r="AO58" i="49"/>
  <c r="AK59" i="49"/>
  <c r="AG60" i="49"/>
  <c r="AC61" i="49"/>
  <c r="AO61" i="49"/>
  <c r="AG63" i="49"/>
  <c r="AO64" i="49"/>
  <c r="Z20" i="49"/>
  <c r="Z23" i="49"/>
  <c r="AL29" i="49"/>
  <c r="AD40" i="49"/>
  <c r="AD43" i="49"/>
  <c r="AL50" i="49"/>
  <c r="AH57" i="49"/>
  <c r="AH69" i="49"/>
  <c r="AD82" i="49"/>
  <c r="AH93" i="49"/>
  <c r="Z104" i="49"/>
  <c r="AD109" i="49"/>
  <c r="AL158" i="49"/>
  <c r="AF8" i="49"/>
  <c r="AJ28" i="49"/>
  <c r="AJ40" i="49"/>
  <c r="AB57" i="49"/>
  <c r="AF137" i="49"/>
  <c r="AN159" i="49"/>
  <c r="AN192" i="49"/>
  <c r="AH10" i="49"/>
  <c r="AD17" i="49"/>
  <c r="AH19" i="49"/>
  <c r="Z24" i="49"/>
  <c r="AH28" i="49"/>
  <c r="Z33" i="49"/>
  <c r="AD35" i="49"/>
  <c r="AL39" i="49"/>
  <c r="AD44" i="49"/>
  <c r="AD47" i="49"/>
  <c r="Z48" i="49"/>
  <c r="AH49" i="49"/>
  <c r="AL51" i="49"/>
  <c r="AD56" i="49"/>
  <c r="AH58" i="49"/>
  <c r="Z60" i="49"/>
  <c r="AH61" i="49"/>
  <c r="AD65" i="49"/>
  <c r="AH67" i="49"/>
  <c r="Z72" i="49"/>
  <c r="AL78" i="49"/>
  <c r="AH79" i="49"/>
  <c r="AD83" i="49"/>
  <c r="AL84" i="49"/>
  <c r="AD86" i="49"/>
  <c r="Z87" i="49"/>
  <c r="Z90" i="49"/>
  <c r="AH91" i="49"/>
  <c r="AD92" i="49"/>
  <c r="AL93" i="49"/>
  <c r="Z96" i="49"/>
  <c r="Z99" i="49"/>
  <c r="AL105" i="49"/>
  <c r="AD113" i="49"/>
  <c r="AD116" i="49"/>
  <c r="Z117" i="49"/>
  <c r="Z120" i="49"/>
  <c r="AL120" i="49"/>
  <c r="AD125" i="49"/>
  <c r="AH133" i="49"/>
  <c r="AL135" i="49"/>
  <c r="AD170" i="49"/>
  <c r="AL174" i="49"/>
  <c r="Z177" i="49"/>
  <c r="AL186" i="49"/>
  <c r="AD191" i="49"/>
  <c r="AL201" i="49"/>
  <c r="AL213" i="49"/>
  <c r="AH220" i="49"/>
  <c r="AC30" i="49"/>
  <c r="AC126" i="49"/>
  <c r="AK127" i="49"/>
  <c r="AG146" i="49"/>
  <c r="AG167" i="49"/>
  <c r="AJ57" i="49"/>
  <c r="AH11" i="49"/>
  <c r="AL46" i="49"/>
  <c r="Z91" i="49"/>
  <c r="AH146" i="49"/>
  <c r="AL184" i="49"/>
  <c r="AH218" i="49"/>
  <c r="AJ60" i="49"/>
  <c r="AF64" i="49"/>
  <c r="AF67" i="49"/>
  <c r="AB74" i="49"/>
  <c r="AJ75" i="49"/>
  <c r="AJ84" i="49"/>
  <c r="AF94" i="49"/>
  <c r="AB98" i="49"/>
  <c r="AJ111" i="49"/>
  <c r="AF118" i="49"/>
  <c r="AB125" i="49"/>
  <c r="AN140" i="49"/>
  <c r="AN158" i="49"/>
  <c r="AK8" i="49"/>
  <c r="AG9" i="49"/>
  <c r="AC10" i="49"/>
  <c r="AG12" i="49"/>
  <c r="AO13" i="49"/>
  <c r="AG15" i="49"/>
  <c r="AC16" i="49"/>
  <c r="AO16" i="49"/>
  <c r="AG18" i="49"/>
  <c r="AO19" i="49"/>
  <c r="AK20" i="49"/>
  <c r="AG21" i="49"/>
  <c r="AG24" i="49"/>
  <c r="AO28" i="49"/>
  <c r="AK29" i="49"/>
  <c r="AC31" i="49"/>
  <c r="AO31" i="49"/>
  <c r="AK32" i="49"/>
  <c r="AC34" i="49"/>
  <c r="AO34" i="49"/>
  <c r="AC37" i="49"/>
  <c r="AO40" i="49"/>
  <c r="AG42" i="49"/>
  <c r="AO43" i="49"/>
  <c r="AG45" i="49"/>
  <c r="AO46" i="49"/>
  <c r="AK47" i="49"/>
  <c r="AG48" i="49"/>
  <c r="AK50" i="49"/>
  <c r="AC52" i="49"/>
  <c r="AG54" i="49"/>
  <c r="AC55" i="49"/>
  <c r="AK56" i="49"/>
  <c r="AK62" i="49"/>
  <c r="AC64" i="49"/>
  <c r="AL14" i="49"/>
  <c r="AL26" i="49"/>
  <c r="Z35" i="49"/>
  <c r="AD61" i="49"/>
  <c r="AD94" i="49"/>
  <c r="AH108" i="49"/>
  <c r="Z131" i="49"/>
  <c r="AF20" i="49"/>
  <c r="AF26" i="49"/>
  <c r="AF35" i="49"/>
  <c r="AJ43" i="49"/>
  <c r="AJ124" i="49"/>
  <c r="AJ145" i="49"/>
  <c r="AF179" i="49"/>
  <c r="AD8" i="49"/>
  <c r="AL12" i="49"/>
  <c r="Z15" i="49"/>
  <c r="AL21" i="49"/>
  <c r="AD26" i="49"/>
  <c r="AL30" i="49"/>
  <c r="AH37" i="49"/>
  <c r="Z42" i="49"/>
  <c r="AH46" i="49"/>
  <c r="Z54" i="49"/>
  <c r="AL54" i="49"/>
  <c r="AL57" i="49"/>
  <c r="AD59" i="49"/>
  <c r="AH64" i="49"/>
  <c r="Z66" i="49"/>
  <c r="AL66" i="49"/>
  <c r="AL69" i="49"/>
  <c r="AD71" i="49"/>
  <c r="AL75" i="49"/>
  <c r="AH76" i="49"/>
  <c r="AD80" i="49"/>
  <c r="AL81" i="49"/>
  <c r="Z84" i="49"/>
  <c r="AH85" i="49"/>
  <c r="Z93" i="49"/>
  <c r="AL96" i="49"/>
  <c r="AD98" i="49"/>
  <c r="AH100" i="49"/>
  <c r="Z102" i="49"/>
  <c r="AD104" i="49"/>
  <c r="Z105" i="49"/>
  <c r="AH106" i="49"/>
  <c r="AD107" i="49"/>
  <c r="Z108" i="49"/>
  <c r="AD110" i="49"/>
  <c r="AL111" i="49"/>
  <c r="AH112" i="49"/>
  <c r="Z114" i="49"/>
  <c r="AD119" i="49"/>
  <c r="AD122" i="49"/>
  <c r="AL123" i="49"/>
  <c r="AD134" i="49"/>
  <c r="AL162" i="49"/>
  <c r="AL165" i="49"/>
  <c r="AD173" i="49"/>
  <c r="AD188" i="49"/>
  <c r="AL189" i="49"/>
  <c r="AH193" i="49"/>
  <c r="AD200" i="49"/>
  <c r="AD206" i="49"/>
  <c r="AH208" i="49"/>
  <c r="Z210" i="49"/>
  <c r="AD215" i="49"/>
  <c r="AL219" i="49"/>
  <c r="AL222" i="49"/>
  <c r="AO12" i="49"/>
  <c r="AO126" i="49"/>
  <c r="AO129" i="49"/>
  <c r="AO147" i="49"/>
  <c r="AO156" i="49"/>
  <c r="AK184" i="49"/>
  <c r="AD57" i="49"/>
  <c r="AD84" i="49"/>
  <c r="AL145" i="49"/>
  <c r="AL63" i="49"/>
  <c r="AL87" i="49"/>
  <c r="AH124" i="49"/>
  <c r="AD179" i="49"/>
  <c r="Z25" i="49"/>
  <c r="AD51" i="49"/>
  <c r="Z58" i="49"/>
  <c r="AL58" i="49"/>
  <c r="AD60" i="49"/>
  <c r="Z61" i="49"/>
  <c r="AH62" i="49"/>
  <c r="AD63" i="49"/>
  <c r="AL64" i="49"/>
  <c r="AH65" i="49"/>
  <c r="Z67" i="49"/>
  <c r="AD138" i="49"/>
  <c r="AL139" i="49"/>
  <c r="AL160" i="49"/>
  <c r="AA175" i="49"/>
  <c r="AM175" i="49"/>
  <c r="AI176" i="49"/>
  <c r="AE177" i="49"/>
  <c r="AA178" i="49"/>
  <c r="AM178" i="49"/>
  <c r="AI179" i="49"/>
  <c r="AE180" i="49"/>
  <c r="AA181" i="49"/>
  <c r="AM181" i="49"/>
  <c r="AI182" i="49"/>
  <c r="AE183" i="49"/>
  <c r="AA184" i="49"/>
  <c r="AM184" i="49"/>
  <c r="AI185" i="49"/>
  <c r="AE186" i="49"/>
  <c r="AA187" i="49"/>
  <c r="AM187" i="49"/>
  <c r="AI188" i="49"/>
  <c r="AE189" i="49"/>
  <c r="AA190" i="49"/>
  <c r="AM190" i="49"/>
  <c r="AI191" i="49"/>
  <c r="AE192" i="49"/>
  <c r="AA193" i="49"/>
  <c r="AM193" i="49"/>
  <c r="AI194" i="49"/>
  <c r="AE195" i="49"/>
  <c r="AA196" i="49"/>
  <c r="AM196" i="49"/>
  <c r="AI197" i="49"/>
  <c r="AE198" i="49"/>
  <c r="AA199" i="49"/>
  <c r="AM199" i="49"/>
  <c r="AI200" i="49"/>
  <c r="AE201" i="49"/>
  <c r="AA202" i="49"/>
  <c r="AM202" i="49"/>
  <c r="AI203" i="49"/>
  <c r="AE204" i="49"/>
  <c r="AA205" i="49"/>
  <c r="AM205" i="49"/>
  <c r="AI206" i="49"/>
  <c r="AE207" i="49"/>
  <c r="AA208" i="49"/>
  <c r="AM208" i="49"/>
  <c r="AI209" i="49"/>
  <c r="AE210" i="49"/>
  <c r="AA211" i="49"/>
  <c r="AM211" i="49"/>
  <c r="AI212" i="49"/>
  <c r="AE213" i="49"/>
  <c r="AA214" i="49"/>
  <c r="AM214" i="49"/>
  <c r="AI215" i="49"/>
  <c r="AE216" i="49"/>
  <c r="AA217" i="49"/>
  <c r="AM217" i="49"/>
  <c r="AI218" i="49"/>
  <c r="AE219" i="49"/>
  <c r="AA220" i="49"/>
  <c r="AM220" i="49"/>
  <c r="AI221" i="49"/>
  <c r="AE222" i="49"/>
  <c r="AA223" i="49"/>
  <c r="AM223" i="49"/>
  <c r="AI224" i="49"/>
  <c r="AF17" i="49"/>
  <c r="AB18" i="49"/>
  <c r="AJ37" i="49"/>
  <c r="AF38" i="49"/>
  <c r="AF77" i="49"/>
  <c r="AN87" i="49"/>
  <c r="AN141" i="49"/>
  <c r="AG67" i="49"/>
  <c r="AK114" i="49"/>
  <c r="AC12" i="49"/>
  <c r="AK13" i="49"/>
  <c r="AG14" i="49"/>
  <c r="AO15" i="49"/>
  <c r="AK16" i="49"/>
  <c r="AG17" i="49"/>
  <c r="AC18" i="49"/>
  <c r="AO18" i="49"/>
  <c r="AK19" i="49"/>
  <c r="AC21" i="49"/>
  <c r="AO21" i="49"/>
  <c r="AK22" i="49"/>
  <c r="AC24" i="49"/>
  <c r="AK25" i="49"/>
  <c r="AO27" i="49"/>
  <c r="AG29" i="49"/>
  <c r="AO30" i="49"/>
  <c r="AK31" i="49"/>
  <c r="AG32" i="49"/>
  <c r="AO33" i="49"/>
  <c r="AK34" i="49"/>
  <c r="AC36" i="49"/>
  <c r="AO36" i="49"/>
  <c r="AK37" i="49"/>
  <c r="AG38" i="49"/>
  <c r="AC39" i="49"/>
  <c r="AO39" i="49"/>
  <c r="AG41" i="49"/>
  <c r="AC42" i="49"/>
  <c r="AO42" i="49"/>
  <c r="AG44" i="49"/>
  <c r="AO45" i="49"/>
  <c r="AK46" i="49"/>
  <c r="AG47" i="49"/>
  <c r="AC48" i="49"/>
  <c r="AO48" i="49"/>
  <c r="AK49" i="49"/>
  <c r="AG50" i="49"/>
  <c r="AC51" i="49"/>
  <c r="AO51" i="49"/>
  <c r="AK52" i="49"/>
  <c r="AC54" i="49"/>
  <c r="AK55" i="49"/>
  <c r="AG56" i="49"/>
  <c r="AC57" i="49"/>
  <c r="AO57" i="49"/>
  <c r="AK58" i="49"/>
  <c r="AG59" i="49"/>
  <c r="AC60" i="49"/>
  <c r="AO60" i="49"/>
  <c r="AK61" i="49"/>
  <c r="AG62" i="49"/>
  <c r="AC63" i="49"/>
  <c r="AO63" i="49"/>
  <c r="AK64" i="49"/>
  <c r="AC129" i="49"/>
  <c r="AK133" i="49"/>
  <c r="AC135" i="49"/>
  <c r="AG137" i="49"/>
  <c r="AO138" i="49"/>
  <c r="AK142" i="49"/>
  <c r="AK145" i="49"/>
  <c r="AK148" i="49"/>
  <c r="AK151" i="49"/>
  <c r="AK154" i="49"/>
  <c r="AK157" i="49"/>
  <c r="AK160" i="49"/>
  <c r="AG164" i="49"/>
  <c r="AO177" i="49"/>
  <c r="AG191" i="49"/>
  <c r="AC198" i="49"/>
  <c r="AK211" i="49"/>
  <c r="AG218" i="49"/>
  <c r="AL67" i="49"/>
  <c r="AD69" i="49"/>
  <c r="Z70" i="49"/>
  <c r="AH71" i="49"/>
  <c r="AD72" i="49"/>
  <c r="AL73" i="49"/>
  <c r="AH74" i="49"/>
  <c r="Z76" i="49"/>
  <c r="AL76" i="49"/>
  <c r="AD78" i="49"/>
  <c r="Z79" i="49"/>
  <c r="AH80" i="49"/>
  <c r="AD81" i="49"/>
  <c r="AL82" i="49"/>
  <c r="AH83" i="49"/>
  <c r="Z85" i="49"/>
  <c r="AL85" i="49"/>
  <c r="AD87" i="49"/>
  <c r="Z88" i="49"/>
  <c r="AH89" i="49"/>
  <c r="AD90" i="49"/>
  <c r="AL91" i="49"/>
  <c r="AH92" i="49"/>
  <c r="Z94" i="49"/>
  <c r="AL94" i="49"/>
  <c r="AD96" i="49"/>
  <c r="Z97" i="49"/>
  <c r="AH98" i="49"/>
  <c r="AD99" i="49"/>
  <c r="AL100" i="49"/>
  <c r="AH101" i="49"/>
  <c r="Z103" i="49"/>
  <c r="AL103" i="49"/>
  <c r="AD105" i="49"/>
  <c r="Z106" i="49"/>
  <c r="AH107" i="49"/>
  <c r="AD108" i="49"/>
  <c r="AL109" i="49"/>
  <c r="AH110" i="49"/>
  <c r="Z112" i="49"/>
  <c r="AL112" i="49"/>
  <c r="AD114" i="49"/>
  <c r="Z115" i="49"/>
  <c r="AH116" i="49"/>
  <c r="AD117" i="49"/>
  <c r="AL118" i="49"/>
  <c r="AH119" i="49"/>
  <c r="Z121" i="49"/>
  <c r="AL121" i="49"/>
  <c r="AD123" i="49"/>
  <c r="Z124" i="49"/>
  <c r="AH125" i="49"/>
  <c r="AL127" i="49"/>
  <c r="AD129" i="49"/>
  <c r="Z139" i="49"/>
  <c r="Z163" i="49"/>
  <c r="AH170" i="49"/>
  <c r="AD171" i="49"/>
  <c r="AH173" i="49"/>
  <c r="AL178" i="49"/>
  <c r="AD180" i="49"/>
  <c r="AH185" i="49"/>
  <c r="AD186" i="49"/>
  <c r="Z193" i="49"/>
  <c r="AL193" i="49"/>
  <c r="Z199" i="49"/>
  <c r="AH200" i="49"/>
  <c r="AL205" i="49"/>
  <c r="AH206" i="49"/>
  <c r="AD213" i="49"/>
  <c r="Z214" i="49"/>
  <c r="AD219" i="49"/>
  <c r="AL220" i="49"/>
  <c r="AK69" i="49"/>
  <c r="AK135" i="49"/>
  <c r="Z11" i="49"/>
  <c r="AH12" i="49"/>
  <c r="AD16" i="49"/>
  <c r="AD19" i="49"/>
  <c r="AH24" i="49"/>
  <c r="AH27" i="49"/>
  <c r="AH30" i="49"/>
  <c r="AL32" i="49"/>
  <c r="AL35" i="49"/>
  <c r="Z38" i="49"/>
  <c r="AH39" i="49"/>
  <c r="AH42" i="49"/>
  <c r="AD46" i="49"/>
  <c r="AH48" i="49"/>
  <c r="Z50" i="49"/>
  <c r="Z53" i="49"/>
  <c r="AH54" i="49"/>
  <c r="AL56" i="49"/>
  <c r="AL59" i="49"/>
  <c r="AD64" i="49"/>
  <c r="AH66" i="49"/>
  <c r="AL68" i="49"/>
  <c r="AL71" i="49"/>
  <c r="Z77" i="49"/>
  <c r="AD79" i="49"/>
  <c r="Z86" i="49"/>
  <c r="AD88" i="49"/>
  <c r="AD91" i="49"/>
  <c r="AH96" i="49"/>
  <c r="AD103" i="49"/>
  <c r="AL107" i="49"/>
  <c r="Z110" i="49"/>
  <c r="AH111" i="49"/>
  <c r="AH114" i="49"/>
  <c r="AL125" i="49"/>
  <c r="AH126" i="49"/>
  <c r="AL128" i="49"/>
  <c r="AL131" i="49"/>
  <c r="AL134" i="49"/>
  <c r="Z137" i="49"/>
  <c r="AH138" i="49"/>
  <c r="AL140" i="49"/>
  <c r="Z143" i="49"/>
  <c r="AD145" i="49"/>
  <c r="AL146" i="49"/>
  <c r="AH147" i="49"/>
  <c r="AL149" i="49"/>
  <c r="Z152" i="49"/>
  <c r="AD154" i="49"/>
  <c r="AH156" i="49"/>
  <c r="AH159" i="49"/>
  <c r="AL161" i="49"/>
  <c r="AD163" i="49"/>
  <c r="AH165" i="49"/>
  <c r="AL167" i="49"/>
  <c r="AD169" i="49"/>
  <c r="AH171" i="49"/>
  <c r="AL173" i="49"/>
  <c r="Z176" i="49"/>
  <c r="AD178" i="49"/>
  <c r="AL179" i="49"/>
  <c r="Z182" i="49"/>
  <c r="AH183" i="49"/>
  <c r="AH186" i="49"/>
  <c r="AH189" i="49"/>
  <c r="AH192" i="49"/>
  <c r="AL194" i="49"/>
  <c r="Z197" i="49"/>
  <c r="AD199" i="49"/>
  <c r="AH201" i="49"/>
  <c r="AH204" i="49"/>
  <c r="AL206" i="49"/>
  <c r="AH210" i="49"/>
  <c r="Z212" i="49"/>
  <c r="AH213" i="49"/>
  <c r="AL215" i="49"/>
  <c r="AH219" i="49"/>
  <c r="Z221" i="49"/>
  <c r="AL224" i="49"/>
  <c r="AN9" i="49"/>
  <c r="AJ19" i="49"/>
  <c r="AN21" i="49"/>
  <c r="AJ22" i="49"/>
  <c r="AB24" i="49"/>
  <c r="AN24" i="49"/>
  <c r="AN27" i="49"/>
  <c r="AN30" i="49"/>
  <c r="AJ31" i="49"/>
  <c r="AJ34" i="49"/>
  <c r="AN39" i="49"/>
  <c r="AN42" i="49"/>
  <c r="AB45" i="49"/>
  <c r="AF47" i="49"/>
  <c r="AJ49" i="49"/>
  <c r="AB51" i="49"/>
  <c r="AJ52" i="49"/>
  <c r="AN54" i="49"/>
  <c r="AF59" i="49"/>
  <c r="AJ61" i="49"/>
  <c r="AJ67" i="49"/>
  <c r="AJ70" i="49"/>
  <c r="AN72" i="49"/>
  <c r="AB75" i="49"/>
  <c r="AN78" i="49"/>
  <c r="AF83" i="49"/>
  <c r="AJ88" i="49"/>
  <c r="AB90" i="49"/>
  <c r="AB93" i="49"/>
  <c r="AF95" i="49"/>
  <c r="AJ103" i="49"/>
  <c r="AB108" i="49"/>
  <c r="AF113" i="49"/>
  <c r="AJ115" i="49"/>
  <c r="AF122" i="49"/>
  <c r="AF128" i="49"/>
  <c r="AF134" i="49"/>
  <c r="AB138" i="49"/>
  <c r="AJ148" i="49"/>
  <c r="AJ151" i="49"/>
  <c r="AN156" i="49"/>
  <c r="AF167" i="49"/>
  <c r="AJ172" i="49"/>
  <c r="AN174" i="49"/>
  <c r="AJ184" i="49"/>
  <c r="AB198" i="49"/>
  <c r="AF200" i="49"/>
  <c r="AB207" i="49"/>
  <c r="AF218" i="49"/>
  <c r="AB222" i="49"/>
  <c r="AA8" i="49"/>
  <c r="AM8" i="49"/>
  <c r="AI9" i="49"/>
  <c r="AE10" i="49"/>
  <c r="AA11" i="49"/>
  <c r="AM11" i="49"/>
  <c r="AI12" i="49"/>
  <c r="AE13" i="49"/>
  <c r="AA14" i="49"/>
  <c r="AM14" i="49"/>
  <c r="AI15" i="49"/>
  <c r="AE16" i="49"/>
  <c r="AA17" i="49"/>
  <c r="AM17" i="49"/>
  <c r="AI18" i="49"/>
  <c r="AE19" i="49"/>
  <c r="AA20" i="49"/>
  <c r="AM20" i="49"/>
  <c r="AI21" i="49"/>
  <c r="AE22" i="49"/>
  <c r="AA23" i="49"/>
  <c r="AM23" i="49"/>
  <c r="AI24" i="49"/>
  <c r="AE25" i="49"/>
  <c r="AA26" i="49"/>
  <c r="AM26" i="49"/>
  <c r="AI27" i="49"/>
  <c r="AE28" i="49"/>
  <c r="AA29" i="49"/>
  <c r="AM29" i="49"/>
  <c r="AI30" i="49"/>
  <c r="AE31" i="49"/>
  <c r="AI57" i="49"/>
  <c r="AI69" i="49"/>
  <c r="AI75" i="49"/>
  <c r="AE76" i="49"/>
  <c r="AE94" i="49"/>
  <c r="AI96" i="49"/>
  <c r="AI102" i="49"/>
  <c r="AA116" i="49"/>
  <c r="AE118" i="49"/>
  <c r="AM140" i="49"/>
  <c r="AI171" i="49"/>
  <c r="AK60" i="49"/>
  <c r="AG112" i="49"/>
  <c r="AG121" i="49"/>
  <c r="AG133" i="49"/>
  <c r="AK87" i="49"/>
  <c r="AO131" i="49"/>
  <c r="AD10" i="49"/>
  <c r="AD13" i="49"/>
  <c r="Z14" i="49"/>
  <c r="AL17" i="49"/>
  <c r="AL20" i="49"/>
  <c r="AD22" i="49"/>
  <c r="Z26" i="49"/>
  <c r="Z29" i="49"/>
  <c r="AD31" i="49"/>
  <c r="AH33" i="49"/>
  <c r="Z41" i="49"/>
  <c r="AH45" i="49"/>
  <c r="AL47" i="49"/>
  <c r="AH51" i="49"/>
  <c r="AL53" i="49"/>
  <c r="Z56" i="49"/>
  <c r="AD58" i="49"/>
  <c r="Z59" i="49"/>
  <c r="AL62" i="49"/>
  <c r="AL65" i="49"/>
  <c r="Z68" i="49"/>
  <c r="AH72" i="49"/>
  <c r="Z74" i="49"/>
  <c r="AH75" i="49"/>
  <c r="AL77" i="49"/>
  <c r="Z80" i="49"/>
  <c r="Z83" i="49"/>
  <c r="AH84" i="49"/>
  <c r="AL86" i="49"/>
  <c r="AH90" i="49"/>
  <c r="AL92" i="49"/>
  <c r="AL95" i="49"/>
  <c r="Z98" i="49"/>
  <c r="AL98" i="49"/>
  <c r="AD100" i="49"/>
  <c r="AH102" i="49"/>
  <c r="AL104" i="49"/>
  <c r="AD106" i="49"/>
  <c r="AL110" i="49"/>
  <c r="Z113" i="49"/>
  <c r="AL116" i="49"/>
  <c r="AD118" i="49"/>
  <c r="AL119" i="49"/>
  <c r="AD121" i="49"/>
  <c r="AL122" i="49"/>
  <c r="Z125" i="49"/>
  <c r="AD127" i="49"/>
  <c r="AH129" i="49"/>
  <c r="AH132" i="49"/>
  <c r="Z134" i="49"/>
  <c r="AD136" i="49"/>
  <c r="Z140" i="49"/>
  <c r="AD142" i="49"/>
  <c r="AH144" i="49"/>
  <c r="Z149" i="49"/>
  <c r="AH150" i="49"/>
  <c r="AL152" i="49"/>
  <c r="AH153" i="49"/>
  <c r="AL155" i="49"/>
  <c r="Z158" i="49"/>
  <c r="AD160" i="49"/>
  <c r="AH162" i="49"/>
  <c r="AL164" i="49"/>
  <c r="Z167" i="49"/>
  <c r="Z170" i="49"/>
  <c r="Z173" i="49"/>
  <c r="AD175" i="49"/>
  <c r="AH177" i="49"/>
  <c r="AH180" i="49"/>
  <c r="AD184" i="49"/>
  <c r="Z185" i="49"/>
  <c r="AD187" i="49"/>
  <c r="AL188" i="49"/>
  <c r="Z191" i="49"/>
  <c r="AD193" i="49"/>
  <c r="AD196" i="49"/>
  <c r="AH198" i="49"/>
  <c r="AL200" i="49"/>
  <c r="AL203" i="49"/>
  <c r="AD205" i="49"/>
  <c r="AH207" i="49"/>
  <c r="Z209" i="49"/>
  <c r="AD211" i="49"/>
  <c r="AL212" i="49"/>
  <c r="Z215" i="49"/>
  <c r="AH216" i="49"/>
  <c r="Z218" i="49"/>
  <c r="AL221" i="49"/>
  <c r="AD223" i="49"/>
  <c r="AF11" i="49"/>
  <c r="AJ13" i="49"/>
  <c r="AJ25" i="49"/>
  <c r="AB30" i="49"/>
  <c r="AF32" i="49"/>
  <c r="AN33" i="49"/>
  <c r="AN36" i="49"/>
  <c r="AF41" i="49"/>
  <c r="AF44" i="49"/>
  <c r="AJ46" i="49"/>
  <c r="AN48" i="49"/>
  <c r="AN51" i="49"/>
  <c r="AF53" i="49"/>
  <c r="AJ55" i="49"/>
  <c r="AF56" i="49"/>
  <c r="AN60" i="49"/>
  <c r="AN63" i="49"/>
  <c r="AF65" i="49"/>
  <c r="AN69" i="49"/>
  <c r="AB72" i="49"/>
  <c r="AJ79" i="49"/>
  <c r="AB81" i="49"/>
  <c r="AF86" i="49"/>
  <c r="AN90" i="49"/>
  <c r="AB102" i="49"/>
  <c r="AF104" i="49"/>
  <c r="AN105" i="49"/>
  <c r="AB111" i="49"/>
  <c r="AJ112" i="49"/>
  <c r="AN117" i="49"/>
  <c r="AB120" i="49"/>
  <c r="AJ121" i="49"/>
  <c r="AN126" i="49"/>
  <c r="AN135" i="49"/>
  <c r="AN138" i="49"/>
  <c r="AN144" i="49"/>
  <c r="AN153" i="49"/>
  <c r="AJ160" i="49"/>
  <c r="AN165" i="49"/>
  <c r="AF170" i="49"/>
  <c r="AN177" i="49"/>
  <c r="AB180" i="49"/>
  <c r="AB195" i="49"/>
  <c r="AJ199" i="49"/>
  <c r="AN204" i="49"/>
  <c r="AB213" i="49"/>
  <c r="AJ220" i="49"/>
  <c r="AG94" i="49"/>
  <c r="AG127" i="49"/>
  <c r="AL8" i="49"/>
  <c r="AL11" i="49"/>
  <c r="AH15" i="49"/>
  <c r="AH18" i="49"/>
  <c r="AH21" i="49"/>
  <c r="AD25" i="49"/>
  <c r="AD28" i="49"/>
  <c r="Z32" i="49"/>
  <c r="AD34" i="49"/>
  <c r="AH36" i="49"/>
  <c r="AL38" i="49"/>
  <c r="AL41" i="49"/>
  <c r="AL44" i="49"/>
  <c r="Z47" i="49"/>
  <c r="AD49" i="49"/>
  <c r="AD52" i="49"/>
  <c r="AD55" i="49"/>
  <c r="AH60" i="49"/>
  <c r="AH63" i="49"/>
  <c r="Z65" i="49"/>
  <c r="AD67" i="49"/>
  <c r="AD70" i="49"/>
  <c r="Z71" i="49"/>
  <c r="AD73" i="49"/>
  <c r="AL74" i="49"/>
  <c r="AD76" i="49"/>
  <c r="AH78" i="49"/>
  <c r="AL80" i="49"/>
  <c r="AH81" i="49"/>
  <c r="AL83" i="49"/>
  <c r="AD85" i="49"/>
  <c r="AH87" i="49"/>
  <c r="Z89" i="49"/>
  <c r="Z92" i="49"/>
  <c r="Z95" i="49"/>
  <c r="AD97" i="49"/>
  <c r="AH99" i="49"/>
  <c r="Z101" i="49"/>
  <c r="AL101" i="49"/>
  <c r="AH105" i="49"/>
  <c r="Z107" i="49"/>
  <c r="AD112" i="49"/>
  <c r="Z116" i="49"/>
  <c r="AH117" i="49"/>
  <c r="Z119" i="49"/>
  <c r="AH120" i="49"/>
  <c r="Z122" i="49"/>
  <c r="AH123" i="49"/>
  <c r="AD124" i="49"/>
  <c r="Z128" i="49"/>
  <c r="AD130" i="49"/>
  <c r="AD133" i="49"/>
  <c r="AH135" i="49"/>
  <c r="AL137" i="49"/>
  <c r="AD139" i="49"/>
  <c r="AH141" i="49"/>
  <c r="AL143" i="49"/>
  <c r="Z146" i="49"/>
  <c r="AD148" i="49"/>
  <c r="AD151" i="49"/>
  <c r="Z155" i="49"/>
  <c r="AD157" i="49"/>
  <c r="Z161" i="49"/>
  <c r="Z164" i="49"/>
  <c r="AD166" i="49"/>
  <c r="AH168" i="49"/>
  <c r="AL170" i="49"/>
  <c r="AD172" i="49"/>
  <c r="AH174" i="49"/>
  <c r="AL176" i="49"/>
  <c r="Z179" i="49"/>
  <c r="AD181" i="49"/>
  <c r="AL182" i="49"/>
  <c r="AL185" i="49"/>
  <c r="Z188" i="49"/>
  <c r="AD190" i="49"/>
  <c r="AL191" i="49"/>
  <c r="Z194" i="49"/>
  <c r="AH195" i="49"/>
  <c r="AL197" i="49"/>
  <c r="Z200" i="49"/>
  <c r="AD202" i="49"/>
  <c r="Z203" i="49"/>
  <c r="Z206" i="49"/>
  <c r="AD208" i="49"/>
  <c r="AL209" i="49"/>
  <c r="AD214" i="49"/>
  <c r="AD217" i="49"/>
  <c r="AL218" i="49"/>
  <c r="AD220" i="49"/>
  <c r="AH222" i="49"/>
  <c r="Z224" i="49"/>
  <c r="AJ10" i="49"/>
  <c r="AB12" i="49"/>
  <c r="AN12" i="49"/>
  <c r="AF14" i="49"/>
  <c r="AN15" i="49"/>
  <c r="AJ16" i="49"/>
  <c r="AN18" i="49"/>
  <c r="AB21" i="49"/>
  <c r="AB27" i="49"/>
  <c r="AB33" i="49"/>
  <c r="AB36" i="49"/>
  <c r="AB39" i="49"/>
  <c r="AB42" i="49"/>
  <c r="AN45" i="49"/>
  <c r="AB48" i="49"/>
  <c r="AB54" i="49"/>
  <c r="AJ58" i="49"/>
  <c r="AB63" i="49"/>
  <c r="AB66" i="49"/>
  <c r="AF68" i="49"/>
  <c r="AF74" i="49"/>
  <c r="AJ76" i="49"/>
  <c r="AN81" i="49"/>
  <c r="AB84" i="49"/>
  <c r="AJ85" i="49"/>
  <c r="AF92" i="49"/>
  <c r="AJ94" i="49"/>
  <c r="AN96" i="49"/>
  <c r="AJ97" i="49"/>
  <c r="AB99" i="49"/>
  <c r="AF101" i="49"/>
  <c r="AJ106" i="49"/>
  <c r="AN108" i="49"/>
  <c r="AF110" i="49"/>
  <c r="AN114" i="49"/>
  <c r="AB117" i="49"/>
  <c r="AF119" i="49"/>
  <c r="AN123" i="49"/>
  <c r="AB126" i="49"/>
  <c r="AN129" i="49"/>
  <c r="AJ142" i="49"/>
  <c r="AN147" i="49"/>
  <c r="AJ154" i="49"/>
  <c r="AJ157" i="49"/>
  <c r="AJ163" i="49"/>
  <c r="AF164" i="49"/>
  <c r="AJ169" i="49"/>
  <c r="AJ181" i="49"/>
  <c r="AN186" i="49"/>
  <c r="AN201" i="49"/>
  <c r="AF215" i="49"/>
  <c r="AN219" i="49"/>
  <c r="AA32" i="49"/>
  <c r="AI33" i="49"/>
  <c r="AA35" i="49"/>
  <c r="AI36" i="49"/>
  <c r="AA38" i="49"/>
  <c r="AI39" i="49"/>
  <c r="AE40" i="49"/>
  <c r="AM41" i="49"/>
  <c r="AA44" i="49"/>
  <c r="AE46" i="49"/>
  <c r="AA50" i="49"/>
  <c r="AE52" i="49"/>
  <c r="AA53" i="49"/>
  <c r="AE55" i="49"/>
  <c r="AM56" i="49"/>
  <c r="AA59" i="49"/>
  <c r="AI60" i="49"/>
  <c r="AI63" i="49"/>
  <c r="AA65" i="49"/>
  <c r="AE67" i="49"/>
  <c r="AE70" i="49"/>
  <c r="AI72" i="49"/>
  <c r="AM74" i="49"/>
  <c r="AM77" i="49"/>
  <c r="AE79" i="49"/>
  <c r="AM80" i="49"/>
  <c r="AI87" i="49"/>
  <c r="AA89" i="49"/>
  <c r="AE91" i="49"/>
  <c r="AM92" i="49"/>
  <c r="AA95" i="49"/>
  <c r="AM101" i="49"/>
  <c r="AM104" i="49"/>
  <c r="AE106" i="49"/>
  <c r="AM107" i="49"/>
  <c r="AM110" i="49"/>
  <c r="AI111" i="49"/>
  <c r="AE115" i="49"/>
  <c r="AA119" i="49"/>
  <c r="AE121" i="49"/>
  <c r="AI123" i="49"/>
  <c r="AA125" i="49"/>
  <c r="AI126" i="49"/>
  <c r="AM128" i="49"/>
  <c r="AI132" i="49"/>
  <c r="AM134" i="49"/>
  <c r="AA137" i="49"/>
  <c r="AE139" i="49"/>
  <c r="AA140" i="49"/>
  <c r="AA143" i="49"/>
  <c r="AI144" i="49"/>
  <c r="AM146" i="49"/>
  <c r="AA149" i="49"/>
  <c r="AI150" i="49"/>
  <c r="AM152" i="49"/>
  <c r="AA155" i="49"/>
  <c r="AE157" i="49"/>
  <c r="AM158" i="49"/>
  <c r="AE160" i="49"/>
  <c r="AE163" i="49"/>
  <c r="AA164" i="49"/>
  <c r="AM167" i="49"/>
  <c r="AA170" i="49"/>
  <c r="AE172" i="49"/>
  <c r="AM173" i="49"/>
  <c r="AI177" i="49"/>
  <c r="AI183" i="49"/>
  <c r="AE184" i="49"/>
  <c r="AM185" i="49"/>
  <c r="AE187" i="49"/>
  <c r="AI189" i="49"/>
  <c r="AI192" i="49"/>
  <c r="AA194" i="49"/>
  <c r="AI195" i="49"/>
  <c r="AI198" i="49"/>
  <c r="AA200" i="49"/>
  <c r="AE202" i="49"/>
  <c r="AM203" i="49"/>
  <c r="AE205" i="49"/>
  <c r="AM206" i="49"/>
  <c r="AA209" i="49"/>
  <c r="AA212" i="49"/>
  <c r="AM215" i="49"/>
  <c r="AA218" i="49"/>
  <c r="AN89" i="49"/>
  <c r="AJ132" i="49"/>
  <c r="AC74" i="49"/>
  <c r="AC110" i="49"/>
  <c r="AL126" i="49"/>
  <c r="AL132" i="49"/>
  <c r="AH136" i="49"/>
  <c r="AL144" i="49"/>
  <c r="AL150" i="49"/>
  <c r="AD167" i="49"/>
  <c r="AD176" i="49"/>
  <c r="Z189" i="49"/>
  <c r="AL195" i="49"/>
  <c r="Z204" i="49"/>
  <c r="AL210" i="49"/>
  <c r="AH223" i="49"/>
  <c r="AE37" i="49"/>
  <c r="AM38" i="49"/>
  <c r="AE43" i="49"/>
  <c r="AM44" i="49"/>
  <c r="AI48" i="49"/>
  <c r="AM50" i="49"/>
  <c r="AI54" i="49"/>
  <c r="AA56" i="49"/>
  <c r="AE61" i="49"/>
  <c r="AM62" i="49"/>
  <c r="AE64" i="49"/>
  <c r="AI66" i="49"/>
  <c r="AA68" i="49"/>
  <c r="AM71" i="49"/>
  <c r="AE73" i="49"/>
  <c r="AI78" i="49"/>
  <c r="AI81" i="49"/>
  <c r="AA83" i="49"/>
  <c r="AM83" i="49"/>
  <c r="AI84" i="49"/>
  <c r="AA86" i="49"/>
  <c r="AI90" i="49"/>
  <c r="AA98" i="49"/>
  <c r="AI99" i="49"/>
  <c r="AE100" i="49"/>
  <c r="AE112" i="49"/>
  <c r="AA113" i="49"/>
  <c r="AI114" i="49"/>
  <c r="AM119" i="49"/>
  <c r="AA122" i="49"/>
  <c r="AE124" i="49"/>
  <c r="AA128" i="49"/>
  <c r="AE130" i="49"/>
  <c r="AM131" i="49"/>
  <c r="AA134" i="49"/>
  <c r="AM137" i="49"/>
  <c r="AI141" i="49"/>
  <c r="AE142" i="49"/>
  <c r="AA146" i="49"/>
  <c r="AE148" i="49"/>
  <c r="AM149" i="49"/>
  <c r="AA152" i="49"/>
  <c r="AE154" i="49"/>
  <c r="AI156" i="49"/>
  <c r="AA161" i="49"/>
  <c r="AI162" i="49"/>
  <c r="AE166" i="49"/>
  <c r="AI168" i="49"/>
  <c r="AM170" i="49"/>
  <c r="AM176" i="49"/>
  <c r="AA179" i="49"/>
  <c r="AI180" i="49"/>
  <c r="AA182" i="49"/>
  <c r="AA185" i="49"/>
  <c r="AM188" i="49"/>
  <c r="AA191" i="49"/>
  <c r="AE193" i="49"/>
  <c r="AM194" i="49"/>
  <c r="AA197" i="49"/>
  <c r="AE199" i="49"/>
  <c r="AM200" i="49"/>
  <c r="AI201" i="49"/>
  <c r="AA203" i="49"/>
  <c r="AA206" i="49"/>
  <c r="AE208" i="49"/>
  <c r="AI210" i="49"/>
  <c r="AM212" i="49"/>
  <c r="AE214" i="49"/>
  <c r="AI216" i="49"/>
  <c r="AN95" i="49"/>
  <c r="AF133" i="49"/>
  <c r="AO71" i="49"/>
  <c r="AO89" i="49"/>
  <c r="AC92" i="49"/>
  <c r="AC101" i="49"/>
  <c r="AG136" i="49"/>
  <c r="AD131" i="49"/>
  <c r="AD140" i="49"/>
  <c r="AL153" i="49"/>
  <c r="AL159" i="49"/>
  <c r="AH175" i="49"/>
  <c r="Z183" i="49"/>
  <c r="AH196" i="49"/>
  <c r="AD203" i="49"/>
  <c r="AL216" i="49"/>
  <c r="AN57" i="49"/>
  <c r="AB60" i="49"/>
  <c r="AF62" i="49"/>
  <c r="AJ64" i="49"/>
  <c r="AN66" i="49"/>
  <c r="AB69" i="49"/>
  <c r="AF71" i="49"/>
  <c r="AJ73" i="49"/>
  <c r="AN75" i="49"/>
  <c r="AB78" i="49"/>
  <c r="AF80" i="49"/>
  <c r="AJ82" i="49"/>
  <c r="AN84" i="49"/>
  <c r="AB87" i="49"/>
  <c r="AF89" i="49"/>
  <c r="AJ91" i="49"/>
  <c r="AN93" i="49"/>
  <c r="AB96" i="49"/>
  <c r="AF98" i="49"/>
  <c r="AJ100" i="49"/>
  <c r="AN102" i="49"/>
  <c r="AB105" i="49"/>
  <c r="AF107" i="49"/>
  <c r="AJ109" i="49"/>
  <c r="AN111" i="49"/>
  <c r="AB114" i="49"/>
  <c r="AF116" i="49"/>
  <c r="AJ118" i="49"/>
  <c r="AN120" i="49"/>
  <c r="AB123" i="49"/>
  <c r="AF125" i="49"/>
  <c r="AJ127" i="49"/>
  <c r="AB129" i="49"/>
  <c r="AN132" i="49"/>
  <c r="AB135" i="49"/>
  <c r="AJ136" i="49"/>
  <c r="AB141" i="49"/>
  <c r="AB144" i="49"/>
  <c r="AB147" i="49"/>
  <c r="AB150" i="49"/>
  <c r="AB153" i="49"/>
  <c r="AB156" i="49"/>
  <c r="AB159" i="49"/>
  <c r="AN162" i="49"/>
  <c r="AF173" i="49"/>
  <c r="AB186" i="49"/>
  <c r="AF188" i="49"/>
  <c r="AF191" i="49"/>
  <c r="AJ193" i="49"/>
  <c r="AF206" i="49"/>
  <c r="AJ208" i="49"/>
  <c r="AJ211" i="49"/>
  <c r="AN213" i="49"/>
  <c r="AM32" i="49"/>
  <c r="AE34" i="49"/>
  <c r="AM35" i="49"/>
  <c r="AA41" i="49"/>
  <c r="AI42" i="49"/>
  <c r="AI45" i="49"/>
  <c r="AA47" i="49"/>
  <c r="AM47" i="49"/>
  <c r="AE49" i="49"/>
  <c r="AI51" i="49"/>
  <c r="AM53" i="49"/>
  <c r="AE58" i="49"/>
  <c r="AM59" i="49"/>
  <c r="AA62" i="49"/>
  <c r="AM65" i="49"/>
  <c r="AM68" i="49"/>
  <c r="AA71" i="49"/>
  <c r="AA74" i="49"/>
  <c r="AA77" i="49"/>
  <c r="AA80" i="49"/>
  <c r="AE85" i="49"/>
  <c r="AM86" i="49"/>
  <c r="AE88" i="49"/>
  <c r="AM89" i="49"/>
  <c r="AA92" i="49"/>
  <c r="AI93" i="49"/>
  <c r="AM95" i="49"/>
  <c r="AE97" i="49"/>
  <c r="AM98" i="49"/>
  <c r="AA101" i="49"/>
  <c r="AA104" i="49"/>
  <c r="AI105" i="49"/>
  <c r="AA107" i="49"/>
  <c r="AI108" i="49"/>
  <c r="AM113" i="49"/>
  <c r="AM116" i="49"/>
  <c r="AI117" i="49"/>
  <c r="AI120" i="49"/>
  <c r="AM122" i="49"/>
  <c r="AM125" i="49"/>
  <c r="AE127" i="49"/>
  <c r="AI129" i="49"/>
  <c r="AA131" i="49"/>
  <c r="AE133" i="49"/>
  <c r="AI135" i="49"/>
  <c r="AE136" i="49"/>
  <c r="AI138" i="49"/>
  <c r="AM143" i="49"/>
  <c r="AE145" i="49"/>
  <c r="AI147" i="49"/>
  <c r="AE151" i="49"/>
  <c r="AI153" i="49"/>
  <c r="AM155" i="49"/>
  <c r="AA158" i="49"/>
  <c r="AI159" i="49"/>
  <c r="AM161" i="49"/>
  <c r="AM164" i="49"/>
  <c r="AA167" i="49"/>
  <c r="AE169" i="49"/>
  <c r="AA173" i="49"/>
  <c r="AI174" i="49"/>
  <c r="AE175" i="49"/>
  <c r="AE178" i="49"/>
  <c r="AM179" i="49"/>
  <c r="AE181" i="49"/>
  <c r="AM182" i="49"/>
  <c r="AI186" i="49"/>
  <c r="AA188" i="49"/>
  <c r="AE190" i="49"/>
  <c r="AM191" i="49"/>
  <c r="AE196" i="49"/>
  <c r="AM197" i="49"/>
  <c r="AI204" i="49"/>
  <c r="AI207" i="49"/>
  <c r="AM209" i="49"/>
  <c r="AE211" i="49"/>
  <c r="AI213" i="49"/>
  <c r="AA215" i="49"/>
  <c r="AE217" i="49"/>
  <c r="AN80" i="49"/>
  <c r="AN104" i="49"/>
  <c r="AJ126" i="49"/>
  <c r="AO80" i="49"/>
  <c r="AO107" i="49"/>
  <c r="Z135" i="49"/>
  <c r="AL141" i="49"/>
  <c r="AL147" i="49"/>
  <c r="AL156" i="49"/>
  <c r="AL168" i="49"/>
  <c r="AL183" i="49"/>
  <c r="AH190" i="49"/>
  <c r="AD209" i="49"/>
  <c r="Z216" i="49"/>
  <c r="AD224" i="49"/>
  <c r="Z8" i="49"/>
  <c r="Z9" i="49"/>
  <c r="AL9" i="49"/>
  <c r="AD11" i="49"/>
  <c r="Z12" i="49"/>
  <c r="AH13" i="49"/>
  <c r="AD14" i="49"/>
  <c r="AL15" i="49"/>
  <c r="AH16" i="49"/>
  <c r="Z18" i="49"/>
  <c r="AL18" i="49"/>
  <c r="AD20" i="49"/>
  <c r="Z21" i="49"/>
  <c r="AH22" i="49"/>
  <c r="AD23" i="49"/>
  <c r="AL24" i="49"/>
  <c r="AH25" i="49"/>
  <c r="Z27" i="49"/>
  <c r="AL27" i="49"/>
  <c r="AD29" i="49"/>
  <c r="Z30" i="49"/>
  <c r="AH31" i="49"/>
  <c r="AD32" i="49"/>
  <c r="AL33" i="49"/>
  <c r="AH34" i="49"/>
  <c r="Z36" i="49"/>
  <c r="AL36" i="49"/>
  <c r="AD38" i="49"/>
  <c r="Z39" i="49"/>
  <c r="AH40" i="49"/>
  <c r="AD41" i="49"/>
  <c r="AL42" i="49"/>
  <c r="AH43" i="49"/>
  <c r="Z45" i="49"/>
  <c r="AL45" i="49"/>
  <c r="AL48" i="49"/>
  <c r="AD50" i="49"/>
  <c r="Z51" i="49"/>
  <c r="AH52" i="49"/>
  <c r="AH55" i="49"/>
  <c r="Z57" i="49"/>
  <c r="AL60" i="49"/>
  <c r="AD62" i="49"/>
  <c r="AD68" i="49"/>
  <c r="Z69" i="49"/>
  <c r="AH70" i="49"/>
  <c r="AD74" i="49"/>
  <c r="Z75" i="49"/>
  <c r="AD77" i="49"/>
  <c r="Z81" i="49"/>
  <c r="AH82" i="49"/>
  <c r="AH88" i="49"/>
  <c r="AD89" i="49"/>
  <c r="AL90" i="49"/>
  <c r="AH94" i="49"/>
  <c r="AD95" i="49"/>
  <c r="AH97" i="49"/>
  <c r="AD101" i="49"/>
  <c r="AL102" i="49"/>
  <c r="AL108" i="49"/>
  <c r="AH109" i="49"/>
  <c r="Z111" i="49"/>
  <c r="AL114" i="49"/>
  <c r="AH115" i="49"/>
  <c r="AL117" i="49"/>
  <c r="AH121" i="49"/>
  <c r="Z123" i="49"/>
  <c r="Z126" i="49"/>
  <c r="AD128" i="49"/>
  <c r="AD137" i="49"/>
  <c r="Z141" i="49"/>
  <c r="Z144" i="49"/>
  <c r="AH145" i="49"/>
  <c r="AH148" i="49"/>
  <c r="Z150" i="49"/>
  <c r="Z153" i="49"/>
  <c r="AH154" i="49"/>
  <c r="AH157" i="49"/>
  <c r="Z159" i="49"/>
  <c r="AD164" i="49"/>
  <c r="AL171" i="49"/>
  <c r="AL177" i="49"/>
  <c r="AH181" i="49"/>
  <c r="AD182" i="49"/>
  <c r="Z186" i="49"/>
  <c r="AL192" i="49"/>
  <c r="AD197" i="49"/>
  <c r="Z198" i="49"/>
  <c r="AH202" i="49"/>
  <c r="AH211" i="49"/>
  <c r="Z213" i="49"/>
  <c r="AH217" i="49"/>
  <c r="AK65" i="49"/>
  <c r="AG66" i="49"/>
  <c r="AC67" i="49"/>
  <c r="AO67" i="49"/>
  <c r="AK68" i="49"/>
  <c r="AG69" i="49"/>
  <c r="AC70" i="49"/>
  <c r="AO70" i="49"/>
  <c r="AK71" i="49"/>
  <c r="AG72" i="49"/>
  <c r="AC73" i="49"/>
  <c r="AO73" i="49"/>
  <c r="AK74" i="49"/>
  <c r="AG75" i="49"/>
  <c r="AC76" i="49"/>
  <c r="AO76" i="49"/>
  <c r="AK77" i="49"/>
  <c r="AG78" i="49"/>
  <c r="AC79" i="49"/>
  <c r="AO79" i="49"/>
  <c r="AK80" i="49"/>
  <c r="AG81" i="49"/>
  <c r="AC82" i="49"/>
  <c r="AO82" i="49"/>
  <c r="AK83" i="49"/>
  <c r="AG84" i="49"/>
  <c r="AC85" i="49"/>
  <c r="AO85" i="49"/>
  <c r="AK86" i="49"/>
  <c r="AG87" i="49"/>
  <c r="AC88" i="49"/>
  <c r="AO88" i="49"/>
  <c r="AK89" i="49"/>
  <c r="AG90" i="49"/>
  <c r="AC91" i="49"/>
  <c r="AO91" i="49"/>
  <c r="AK92" i="49"/>
  <c r="AG93" i="49"/>
  <c r="AC94" i="49"/>
  <c r="AO94" i="49"/>
  <c r="AK95" i="49"/>
  <c r="AG96" i="49"/>
  <c r="AC97" i="49"/>
  <c r="AO97" i="49"/>
  <c r="AK98" i="49"/>
  <c r="AG99" i="49"/>
  <c r="AC100" i="49"/>
  <c r="AO100" i="49"/>
  <c r="AK101" i="49"/>
  <c r="AG102" i="49"/>
  <c r="AC103" i="49"/>
  <c r="AO103" i="49"/>
  <c r="AK104" i="49"/>
  <c r="AG105" i="49"/>
  <c r="AC106" i="49"/>
  <c r="AO106" i="49"/>
  <c r="AK107" i="49"/>
  <c r="AG108" i="49"/>
  <c r="AC109" i="49"/>
  <c r="AO109" i="49"/>
  <c r="AK110" i="49"/>
  <c r="AG111" i="49"/>
  <c r="AC112" i="49"/>
  <c r="AO112" i="49"/>
  <c r="AK113" i="49"/>
  <c r="AG114" i="49"/>
  <c r="AC115" i="49"/>
  <c r="AO115" i="49"/>
  <c r="AK116" i="49"/>
  <c r="AG117" i="49"/>
  <c r="AC118" i="49"/>
  <c r="AO118" i="49"/>
  <c r="AK119" i="49"/>
  <c r="AG120" i="49"/>
  <c r="AC121" i="49"/>
  <c r="AO121" i="49"/>
  <c r="AK122" i="49"/>
  <c r="AG123" i="49"/>
  <c r="AC124" i="49"/>
  <c r="AO124" i="49"/>
  <c r="AK125" i="49"/>
  <c r="AG126" i="49"/>
  <c r="AC127" i="49"/>
  <c r="AO127" i="49"/>
  <c r="AK128" i="49"/>
  <c r="AG129" i="49"/>
  <c r="AC130" i="49"/>
  <c r="AO130" i="49"/>
  <c r="AK131" i="49"/>
  <c r="AG132" i="49"/>
  <c r="AC133" i="49"/>
  <c r="AO133" i="49"/>
  <c r="AK134" i="49"/>
  <c r="AG135" i="49"/>
  <c r="AC136" i="49"/>
  <c r="AO136" i="49"/>
  <c r="AK137" i="49"/>
  <c r="AG138" i="49"/>
  <c r="AC139" i="49"/>
  <c r="AO139" i="49"/>
  <c r="AK140" i="49"/>
  <c r="AG141" i="49"/>
  <c r="AC142" i="49"/>
  <c r="AO142" i="49"/>
  <c r="AK143" i="49"/>
  <c r="AG144" i="49"/>
  <c r="AC145" i="49"/>
  <c r="AO145" i="49"/>
  <c r="AK146" i="49"/>
  <c r="AG147" i="49"/>
  <c r="AC148" i="49"/>
  <c r="AO148" i="49"/>
  <c r="AK149" i="49"/>
  <c r="AG150" i="49"/>
  <c r="AC151" i="49"/>
  <c r="AO151" i="49"/>
  <c r="AK152" i="49"/>
  <c r="AG153" i="49"/>
  <c r="AC154" i="49"/>
  <c r="AO154" i="49"/>
  <c r="AI219" i="49"/>
  <c r="AA221" i="49"/>
  <c r="AA224" i="49"/>
  <c r="AO135" i="49"/>
  <c r="AK136" i="49"/>
  <c r="AK139" i="49"/>
  <c r="AO141" i="49"/>
  <c r="AO144" i="49"/>
  <c r="AG149" i="49"/>
  <c r="AO150" i="49"/>
  <c r="AO153" i="49"/>
  <c r="AG158" i="49"/>
  <c r="AO159" i="49"/>
  <c r="AC162" i="49"/>
  <c r="AK166" i="49"/>
  <c r="AC168" i="49"/>
  <c r="AK169" i="49"/>
  <c r="AC171" i="49"/>
  <c r="AK172" i="49"/>
  <c r="AM218" i="49"/>
  <c r="AM224" i="49"/>
  <c r="AB8" i="49"/>
  <c r="AN8" i="49"/>
  <c r="AJ9" i="49"/>
  <c r="AF10" i="49"/>
  <c r="AB11" i="49"/>
  <c r="AN11" i="49"/>
  <c r="AJ12" i="49"/>
  <c r="AF13" i="49"/>
  <c r="AB14" i="49"/>
  <c r="AN14" i="49"/>
  <c r="AJ15" i="49"/>
  <c r="AF16" i="49"/>
  <c r="AB17" i="49"/>
  <c r="AN17" i="49"/>
  <c r="AJ18" i="49"/>
  <c r="AF19" i="49"/>
  <c r="AB20" i="49"/>
  <c r="AN20" i="49"/>
  <c r="AJ21" i="49"/>
  <c r="AF22" i="49"/>
  <c r="AB23" i="49"/>
  <c r="AN23" i="49"/>
  <c r="AJ24" i="49"/>
  <c r="AF25" i="49"/>
  <c r="AB26" i="49"/>
  <c r="AN26" i="49"/>
  <c r="AJ27" i="49"/>
  <c r="AF28" i="49"/>
  <c r="AB29" i="49"/>
  <c r="AN29" i="49"/>
  <c r="AJ30" i="49"/>
  <c r="AF31" i="49"/>
  <c r="AB32" i="49"/>
  <c r="AN32" i="49"/>
  <c r="AJ33" i="49"/>
  <c r="AF34" i="49"/>
  <c r="AB35" i="49"/>
  <c r="AN35" i="49"/>
  <c r="AJ36" i="49"/>
  <c r="AF37" i="49"/>
  <c r="AB38" i="49"/>
  <c r="AN38" i="49"/>
  <c r="AJ39" i="49"/>
  <c r="AF40" i="49"/>
  <c r="AB41" i="49"/>
  <c r="AN41" i="49"/>
  <c r="AJ42" i="49"/>
  <c r="AF43" i="49"/>
  <c r="AB44" i="49"/>
  <c r="AN44" i="49"/>
  <c r="AJ45" i="49"/>
  <c r="AF46" i="49"/>
  <c r="AB47" i="49"/>
  <c r="AN47" i="49"/>
  <c r="AJ48" i="49"/>
  <c r="AF49" i="49"/>
  <c r="AB50" i="49"/>
  <c r="AN50" i="49"/>
  <c r="AJ51" i="49"/>
  <c r="AF52" i="49"/>
  <c r="AB53" i="49"/>
  <c r="AN53" i="49"/>
  <c r="AJ54" i="49"/>
  <c r="AF55" i="49"/>
  <c r="AB56" i="49"/>
  <c r="AN56" i="49"/>
  <c r="AF58" i="49"/>
  <c r="AB59" i="49"/>
  <c r="AN59" i="49"/>
  <c r="AF61" i="49"/>
  <c r="AB62" i="49"/>
  <c r="AN62" i="49"/>
  <c r="AJ63" i="49"/>
  <c r="AB65" i="49"/>
  <c r="AN65" i="49"/>
  <c r="AJ66" i="49"/>
  <c r="AB68" i="49"/>
  <c r="AN68" i="49"/>
  <c r="AF70" i="49"/>
  <c r="AN71" i="49"/>
  <c r="AJ72" i="49"/>
  <c r="AF73" i="49"/>
  <c r="AN74" i="49"/>
  <c r="AF76" i="49"/>
  <c r="AB77" i="49"/>
  <c r="AJ78" i="49"/>
  <c r="AF79" i="49"/>
  <c r="AB80" i="49"/>
  <c r="AJ81" i="49"/>
  <c r="AF82" i="49"/>
  <c r="AB83" i="49"/>
  <c r="AN83" i="49"/>
  <c r="AF85" i="49"/>
  <c r="AB86" i="49"/>
  <c r="AN86" i="49"/>
  <c r="AF88" i="49"/>
  <c r="AB89" i="49"/>
  <c r="AJ90" i="49"/>
  <c r="AB92" i="49"/>
  <c r="AN92" i="49"/>
  <c r="AJ93" i="49"/>
  <c r="AB95" i="49"/>
  <c r="AJ96" i="49"/>
  <c r="AF97" i="49"/>
  <c r="AN98" i="49"/>
  <c r="AJ99" i="49"/>
  <c r="AF100" i="49"/>
  <c r="AN101" i="49"/>
  <c r="AJ102" i="49"/>
  <c r="AF103" i="49"/>
  <c r="AB104" i="49"/>
  <c r="AJ105" i="49"/>
  <c r="AF106" i="49"/>
  <c r="AB107" i="49"/>
  <c r="AJ108" i="49"/>
  <c r="AF109" i="49"/>
  <c r="AN110" i="49"/>
  <c r="AF112" i="49"/>
  <c r="AB113" i="49"/>
  <c r="AN113" i="49"/>
  <c r="AF115" i="49"/>
  <c r="AN116" i="49"/>
  <c r="AJ117" i="49"/>
  <c r="AB119" i="49"/>
  <c r="AN119" i="49"/>
  <c r="AJ120" i="49"/>
  <c r="AB122" i="49"/>
  <c r="AN122" i="49"/>
  <c r="AJ123" i="49"/>
  <c r="AF124" i="49"/>
  <c r="AN125" i="49"/>
  <c r="AF127" i="49"/>
  <c r="AB128" i="49"/>
  <c r="AN128" i="49"/>
  <c r="AJ129" i="49"/>
  <c r="AF130" i="49"/>
  <c r="AB131" i="49"/>
  <c r="AN131" i="49"/>
  <c r="AB134" i="49"/>
  <c r="AN134" i="49"/>
  <c r="AF136" i="49"/>
  <c r="AB137" i="49"/>
  <c r="AN137" i="49"/>
  <c r="AJ138" i="49"/>
  <c r="AF139" i="49"/>
  <c r="AB140" i="49"/>
  <c r="AJ141" i="49"/>
  <c r="AF142" i="49"/>
  <c r="AB143" i="49"/>
  <c r="AN143" i="49"/>
  <c r="AJ144" i="49"/>
  <c r="AF145" i="49"/>
  <c r="AB146" i="49"/>
  <c r="AN146" i="49"/>
  <c r="AJ147" i="49"/>
  <c r="AF148" i="49"/>
  <c r="AB149" i="49"/>
  <c r="AJ150" i="49"/>
  <c r="AF151" i="49"/>
  <c r="AB152" i="49"/>
  <c r="AN152" i="49"/>
  <c r="AJ153" i="49"/>
  <c r="AF154" i="49"/>
  <c r="AB155" i="49"/>
  <c r="AN155" i="49"/>
  <c r="AJ156" i="49"/>
  <c r="AH8" i="49"/>
  <c r="Z10" i="49"/>
  <c r="AL10" i="49"/>
  <c r="AD12" i="49"/>
  <c r="Z13" i="49"/>
  <c r="AH14" i="49"/>
  <c r="AD15" i="49"/>
  <c r="AL16" i="49"/>
  <c r="AH17" i="49"/>
  <c r="Z19" i="49"/>
  <c r="AL19" i="49"/>
  <c r="AD21" i="49"/>
  <c r="Z22" i="49"/>
  <c r="AH23" i="49"/>
  <c r="AD24" i="49"/>
  <c r="AL25" i="49"/>
  <c r="AH26" i="49"/>
  <c r="Z28" i="49"/>
  <c r="AL28" i="49"/>
  <c r="AD30" i="49"/>
  <c r="Z31" i="49"/>
  <c r="AH32" i="49"/>
  <c r="AD33" i="49"/>
  <c r="AL34" i="49"/>
  <c r="AH35" i="49"/>
  <c r="Z37" i="49"/>
  <c r="AL37" i="49"/>
  <c r="AD39" i="49"/>
  <c r="Z40" i="49"/>
  <c r="AH41" i="49"/>
  <c r="AD42" i="49"/>
  <c r="AL43" i="49"/>
  <c r="AH44" i="49"/>
  <c r="Z46" i="49"/>
  <c r="AD48" i="49"/>
  <c r="AL52" i="49"/>
  <c r="Z55" i="49"/>
  <c r="AD66" i="49"/>
  <c r="AH68" i="49"/>
  <c r="Z73" i="49"/>
  <c r="AD75" i="49"/>
  <c r="AH86" i="49"/>
  <c r="AL88" i="49"/>
  <c r="AD93" i="49"/>
  <c r="AH95" i="49"/>
  <c r="AL106" i="49"/>
  <c r="Z109" i="49"/>
  <c r="AH113" i="49"/>
  <c r="AL115" i="49"/>
  <c r="Z127" i="49"/>
  <c r="Z130" i="49"/>
  <c r="AH134" i="49"/>
  <c r="Z136" i="49"/>
  <c r="Z181" i="49"/>
  <c r="AH182" i="49"/>
  <c r="Z187" i="49"/>
  <c r="Z196" i="49"/>
  <c r="AL196" i="49"/>
  <c r="AD201" i="49"/>
  <c r="Z208" i="49"/>
  <c r="AL211" i="49"/>
  <c r="AH212" i="49"/>
  <c r="AD216" i="49"/>
  <c r="AH221" i="49"/>
  <c r="AE220" i="49"/>
  <c r="AM221" i="49"/>
  <c r="AI222" i="49"/>
  <c r="AE223" i="49"/>
  <c r="AC8" i="49"/>
  <c r="AO8" i="49"/>
  <c r="AK9" i="49"/>
  <c r="AG10" i="49"/>
  <c r="AC11" i="49"/>
  <c r="AO11" i="49"/>
  <c r="AK12" i="49"/>
  <c r="AG13" i="49"/>
  <c r="AC14" i="49"/>
  <c r="AO14" i="49"/>
  <c r="AK15" i="49"/>
  <c r="AG16" i="49"/>
  <c r="AC17" i="49"/>
  <c r="AO17" i="49"/>
  <c r="AK18" i="49"/>
  <c r="AG19" i="49"/>
  <c r="AC20" i="49"/>
  <c r="AO20" i="49"/>
  <c r="AK21" i="49"/>
  <c r="AG22" i="49"/>
  <c r="AC23" i="49"/>
  <c r="AO23" i="49"/>
  <c r="AK24" i="49"/>
  <c r="AG25" i="49"/>
  <c r="AC26" i="49"/>
  <c r="AO26" i="49"/>
  <c r="AK27" i="49"/>
  <c r="AG28" i="49"/>
  <c r="AC29" i="49"/>
  <c r="AO29" i="49"/>
  <c r="AK30" i="49"/>
  <c r="AG31" i="49"/>
  <c r="AC32" i="49"/>
  <c r="AO32" i="49"/>
  <c r="AK33" i="49"/>
  <c r="AG34" i="49"/>
  <c r="AC35" i="49"/>
  <c r="AO35" i="49"/>
  <c r="AK36" i="49"/>
  <c r="AG37" i="49"/>
  <c r="AC38" i="49"/>
  <c r="AO38" i="49"/>
  <c r="AK39" i="49"/>
  <c r="AG40" i="49"/>
  <c r="AC41" i="49"/>
  <c r="AO41" i="49"/>
  <c r="AK42" i="49"/>
  <c r="AG43" i="49"/>
  <c r="AC44" i="49"/>
  <c r="AO44" i="49"/>
  <c r="AK45" i="49"/>
  <c r="AG46" i="49"/>
  <c r="AC47" i="49"/>
  <c r="AO47" i="49"/>
  <c r="AK48" i="49"/>
  <c r="AG49" i="49"/>
  <c r="AC50" i="49"/>
  <c r="AO50" i="49"/>
  <c r="AK51" i="49"/>
  <c r="AG52" i="49"/>
  <c r="AC53" i="49"/>
  <c r="AO53" i="49"/>
  <c r="AK54" i="49"/>
  <c r="AG55" i="49"/>
  <c r="AC56" i="49"/>
  <c r="AO56" i="49"/>
  <c r="AK57" i="49"/>
  <c r="AG58" i="49"/>
  <c r="AC59" i="49"/>
  <c r="AO59" i="49"/>
  <c r="AG61" i="49"/>
  <c r="AC62" i="49"/>
  <c r="AO62" i="49"/>
  <c r="AK63" i="49"/>
  <c r="AG64" i="49"/>
  <c r="AC65" i="49"/>
  <c r="AO65" i="49"/>
  <c r="AK66" i="49"/>
  <c r="AC68" i="49"/>
  <c r="AO68" i="49"/>
  <c r="AG70" i="49"/>
  <c r="AC71" i="49"/>
  <c r="AK72" i="49"/>
  <c r="AG73" i="49"/>
  <c r="AO74" i="49"/>
  <c r="AK75" i="49"/>
  <c r="AG76" i="49"/>
  <c r="AC77" i="49"/>
  <c r="AO77" i="49"/>
  <c r="AK78" i="49"/>
  <c r="AG79" i="49"/>
  <c r="AC80" i="49"/>
  <c r="AK81" i="49"/>
  <c r="AG82" i="49"/>
  <c r="AC83" i="49"/>
  <c r="AO83" i="49"/>
  <c r="AK84" i="49"/>
  <c r="AG85" i="49"/>
  <c r="AC86" i="49"/>
  <c r="AO86" i="49"/>
  <c r="AG88" i="49"/>
  <c r="AC89" i="49"/>
  <c r="AK90" i="49"/>
  <c r="AG91" i="49"/>
  <c r="AO92" i="49"/>
  <c r="AK93" i="49"/>
  <c r="AC95" i="49"/>
  <c r="AO95" i="49"/>
  <c r="AK96" i="49"/>
  <c r="AG97" i="49"/>
  <c r="AC98" i="49"/>
  <c r="AO98" i="49"/>
  <c r="AK99" i="49"/>
  <c r="AG100" i="49"/>
  <c r="AO101" i="49"/>
  <c r="AK102" i="49"/>
  <c r="AG103" i="49"/>
  <c r="AC104" i="49"/>
  <c r="AO104" i="49"/>
  <c r="AK105" i="49"/>
  <c r="AG106" i="49"/>
  <c r="AC107" i="49"/>
  <c r="AK108" i="49"/>
  <c r="AG109" i="49"/>
  <c r="AO110" i="49"/>
  <c r="AK111" i="49"/>
  <c r="AC113" i="49"/>
  <c r="AO113" i="49"/>
  <c r="AG115" i="49"/>
  <c r="AC116" i="49"/>
  <c r="AO116" i="49"/>
  <c r="AK117" i="49"/>
  <c r="AG118" i="49"/>
  <c r="AC119" i="49"/>
  <c r="AO119" i="49"/>
  <c r="AK120" i="49"/>
  <c r="AC122" i="49"/>
  <c r="AO122" i="49"/>
  <c r="AK123" i="49"/>
  <c r="AG124" i="49"/>
  <c r="AC125" i="49"/>
  <c r="AO125" i="49"/>
  <c r="AK126" i="49"/>
  <c r="AC128" i="49"/>
  <c r="AO128" i="49"/>
  <c r="AK129" i="49"/>
  <c r="AG130" i="49"/>
  <c r="AC131" i="49"/>
  <c r="AK132" i="49"/>
  <c r="AC134" i="49"/>
  <c r="AO134" i="49"/>
  <c r="AC137" i="49"/>
  <c r="AO137" i="49"/>
  <c r="AK138" i="49"/>
  <c r="AG139" i="49"/>
  <c r="AC140" i="49"/>
  <c r="AO140" i="49"/>
  <c r="AK141" i="49"/>
  <c r="AG142" i="49"/>
  <c r="AC143" i="49"/>
  <c r="AO143" i="49"/>
  <c r="AK144" i="49"/>
  <c r="AG145" i="49"/>
  <c r="AC146" i="49"/>
  <c r="AO146" i="49"/>
  <c r="AK147" i="49"/>
  <c r="AG148" i="49"/>
  <c r="AC149" i="49"/>
  <c r="AO149" i="49"/>
  <c r="AK150" i="49"/>
  <c r="AG151" i="49"/>
  <c r="AC152" i="49"/>
  <c r="AO152" i="49"/>
  <c r="AK153" i="49"/>
  <c r="AG154" i="49"/>
  <c r="AC155" i="49"/>
  <c r="AO155" i="49"/>
  <c r="AK156" i="49"/>
  <c r="AG157" i="49"/>
  <c r="AC158" i="49"/>
  <c r="AO158" i="49"/>
  <c r="AK159" i="49"/>
  <c r="AG160" i="49"/>
  <c r="AC161" i="49"/>
  <c r="AO161" i="49"/>
  <c r="AK162" i="49"/>
  <c r="AG163" i="49"/>
  <c r="AC164" i="49"/>
  <c r="AO164" i="49"/>
  <c r="AK165" i="49"/>
  <c r="AG166" i="49"/>
  <c r="AC167" i="49"/>
  <c r="AO167" i="49"/>
  <c r="AK168" i="49"/>
  <c r="AG169" i="49"/>
  <c r="AC170" i="49"/>
  <c r="AO170" i="49"/>
  <c r="AK171" i="49"/>
  <c r="AG172" i="49"/>
  <c r="AC173" i="49"/>
  <c r="AO173" i="49"/>
  <c r="AK174" i="49"/>
  <c r="AG175" i="49"/>
  <c r="AC176" i="49"/>
  <c r="AO176" i="49"/>
  <c r="AK177" i="49"/>
  <c r="AG178" i="49"/>
  <c r="AC179" i="49"/>
  <c r="AO179" i="49"/>
  <c r="AK180" i="49"/>
  <c r="AG181" i="49"/>
  <c r="AC182" i="49"/>
  <c r="AO182" i="49"/>
  <c r="AK183" i="49"/>
  <c r="AG184" i="49"/>
  <c r="AC185" i="49"/>
  <c r="AO185" i="49"/>
  <c r="AK186" i="49"/>
  <c r="AG187" i="49"/>
  <c r="AC188" i="49"/>
  <c r="AO188" i="49"/>
  <c r="AK189" i="49"/>
  <c r="AG190" i="49"/>
  <c r="AC191" i="49"/>
  <c r="AO191" i="49"/>
  <c r="AK192" i="49"/>
  <c r="AG193" i="49"/>
  <c r="AC194" i="49"/>
  <c r="AO194" i="49"/>
  <c r="AK195" i="49"/>
  <c r="AG196" i="49"/>
  <c r="AC197" i="49"/>
  <c r="AO197" i="49"/>
  <c r="AK198" i="49"/>
  <c r="AG199" i="49"/>
  <c r="AC200" i="49"/>
  <c r="AO200" i="49"/>
  <c r="AK201" i="49"/>
  <c r="AG202" i="49"/>
  <c r="AC203" i="49"/>
  <c r="AO203" i="49"/>
  <c r="AK204" i="49"/>
  <c r="AG205" i="49"/>
  <c r="AC206" i="49"/>
  <c r="AO206" i="49"/>
  <c r="AK207" i="49"/>
  <c r="AG208" i="49"/>
  <c r="AC209" i="49"/>
  <c r="AO209" i="49"/>
  <c r="AK210" i="49"/>
  <c r="AG211" i="49"/>
  <c r="AC212" i="49"/>
  <c r="AO212" i="49"/>
  <c r="AK213" i="49"/>
  <c r="AG214" i="49"/>
  <c r="AC215" i="49"/>
  <c r="AO215" i="49"/>
  <c r="AK216" i="49"/>
  <c r="AG217" i="49"/>
  <c r="AC218" i="49"/>
  <c r="AO218" i="49"/>
  <c r="AK219" i="49"/>
  <c r="AG220" i="49"/>
  <c r="AC221" i="49"/>
  <c r="AO221" i="49"/>
  <c r="AK222" i="49"/>
  <c r="AG223" i="49"/>
  <c r="AC224" i="49"/>
  <c r="AO224" i="49"/>
  <c r="AN175" i="49"/>
  <c r="AJ176" i="49"/>
  <c r="AF177" i="49"/>
  <c r="AB178" i="49"/>
  <c r="AN178" i="49"/>
  <c r="AJ179" i="49"/>
  <c r="AF180" i="49"/>
  <c r="AB181" i="49"/>
  <c r="AN181" i="49"/>
  <c r="AF183" i="49"/>
  <c r="AB184" i="49"/>
  <c r="AJ185" i="49"/>
  <c r="AF186" i="49"/>
  <c r="AB187" i="49"/>
  <c r="AN187" i="49"/>
  <c r="AJ188" i="49"/>
  <c r="AN190" i="49"/>
  <c r="AJ191" i="49"/>
  <c r="AF192" i="49"/>
  <c r="AB193" i="49"/>
  <c r="AN193" i="49"/>
  <c r="AF195" i="49"/>
  <c r="AB196" i="49"/>
  <c r="AJ197" i="49"/>
  <c r="AF198" i="49"/>
  <c r="AB199" i="49"/>
  <c r="AN199" i="49"/>
  <c r="AJ200" i="49"/>
  <c r="AF201" i="49"/>
  <c r="AB202" i="49"/>
  <c r="AN202" i="49"/>
  <c r="AJ203" i="49"/>
  <c r="AF204" i="49"/>
  <c r="AN205" i="49"/>
  <c r="AJ206" i="49"/>
  <c r="AF207" i="49"/>
  <c r="AN208" i="49"/>
  <c r="AF210" i="49"/>
  <c r="AB211" i="49"/>
  <c r="AJ212" i="49"/>
  <c r="AF213" i="49"/>
  <c r="AB214" i="49"/>
  <c r="AN214" i="49"/>
  <c r="AJ215" i="49"/>
  <c r="AF216" i="49"/>
  <c r="AN217" i="49"/>
  <c r="AJ218" i="49"/>
  <c r="AF219" i="49"/>
  <c r="AB220" i="49"/>
  <c r="AN220" i="49"/>
  <c r="AJ221" i="49"/>
  <c r="AF222" i="49"/>
  <c r="AN223" i="49"/>
  <c r="AJ224" i="49"/>
  <c r="AH127" i="49"/>
  <c r="AH142" i="49"/>
  <c r="Z147" i="49"/>
  <c r="AH151" i="49"/>
  <c r="Z156" i="49"/>
  <c r="AH160" i="49"/>
  <c r="AH163" i="49"/>
  <c r="Z180" i="49"/>
  <c r="AH184" i="49"/>
  <c r="Z195" i="49"/>
  <c r="AH199" i="49"/>
  <c r="Z207" i="49"/>
  <c r="AD218" i="49"/>
  <c r="Z222" i="49"/>
  <c r="AK155" i="49"/>
  <c r="AG156" i="49"/>
  <c r="AC157" i="49"/>
  <c r="AO157" i="49"/>
  <c r="AK158" i="49"/>
  <c r="AG159" i="49"/>
  <c r="AC160" i="49"/>
  <c r="AO160" i="49"/>
  <c r="AK161" i="49"/>
  <c r="AG162" i="49"/>
  <c r="AC163" i="49"/>
  <c r="AO163" i="49"/>
  <c r="AK164" i="49"/>
  <c r="AG165" i="49"/>
  <c r="AC166" i="49"/>
  <c r="AO166" i="49"/>
  <c r="AK167" i="49"/>
  <c r="AG168" i="49"/>
  <c r="AC169" i="49"/>
  <c r="AO169" i="49"/>
  <c r="AK170" i="49"/>
  <c r="AG171" i="49"/>
  <c r="AC172" i="49"/>
  <c r="AO172" i="49"/>
  <c r="AK173" i="49"/>
  <c r="AG174" i="49"/>
  <c r="AC175" i="49"/>
  <c r="AO175" i="49"/>
  <c r="AK176" i="49"/>
  <c r="AG177" i="49"/>
  <c r="AC178" i="49"/>
  <c r="AO178" i="49"/>
  <c r="AK179" i="49"/>
  <c r="AG180" i="49"/>
  <c r="AC181" i="49"/>
  <c r="AO181" i="49"/>
  <c r="AK182" i="49"/>
  <c r="AG183" i="49"/>
  <c r="AC184" i="49"/>
  <c r="AO184" i="49"/>
  <c r="AK185" i="49"/>
  <c r="AG186" i="49"/>
  <c r="AC187" i="49"/>
  <c r="AO187" i="49"/>
  <c r="AK188" i="49"/>
  <c r="AG189" i="49"/>
  <c r="AC190" i="49"/>
  <c r="AO190" i="49"/>
  <c r="AK191" i="49"/>
  <c r="AG192" i="49"/>
  <c r="AC193" i="49"/>
  <c r="AO193" i="49"/>
  <c r="AK194" i="49"/>
  <c r="AG195" i="49"/>
  <c r="AC196" i="49"/>
  <c r="AO196" i="49"/>
  <c r="AK197" i="49"/>
  <c r="AG198" i="49"/>
  <c r="AC199" i="49"/>
  <c r="AO199" i="49"/>
  <c r="AK200" i="49"/>
  <c r="AG201" i="49"/>
  <c r="AC202" i="49"/>
  <c r="AO202" i="49"/>
  <c r="AK203" i="49"/>
  <c r="AG204" i="49"/>
  <c r="AC205" i="49"/>
  <c r="AO205" i="49"/>
  <c r="AK206" i="49"/>
  <c r="AG207" i="49"/>
  <c r="AC208" i="49"/>
  <c r="AO208" i="49"/>
  <c r="AK209" i="49"/>
  <c r="AG210" i="49"/>
  <c r="AC211" i="49"/>
  <c r="AO211" i="49"/>
  <c r="AK212" i="49"/>
  <c r="AG213" i="49"/>
  <c r="AC214" i="49"/>
  <c r="AO214" i="49"/>
  <c r="AK215" i="49"/>
  <c r="AG216" i="49"/>
  <c r="AC217" i="49"/>
  <c r="AO217" i="49"/>
  <c r="AK218" i="49"/>
  <c r="AG219" i="49"/>
  <c r="AC220" i="49"/>
  <c r="AO220" i="49"/>
  <c r="AK221" i="49"/>
  <c r="AG222" i="49"/>
  <c r="AC223" i="49"/>
  <c r="AO223" i="49"/>
  <c r="AK224" i="49"/>
  <c r="AF157" i="49"/>
  <c r="AB158" i="49"/>
  <c r="AJ159" i="49"/>
  <c r="AF160" i="49"/>
  <c r="AB161" i="49"/>
  <c r="AN161" i="49"/>
  <c r="AJ162" i="49"/>
  <c r="AF163" i="49"/>
  <c r="AB164" i="49"/>
  <c r="AN164" i="49"/>
  <c r="AJ165" i="49"/>
  <c r="AF166" i="49"/>
  <c r="AB167" i="49"/>
  <c r="AN167" i="49"/>
  <c r="AJ168" i="49"/>
  <c r="AF169" i="49"/>
  <c r="AB170" i="49"/>
  <c r="AN170" i="49"/>
  <c r="AJ171" i="49"/>
  <c r="AF172" i="49"/>
  <c r="AB173" i="49"/>
  <c r="AN173" i="49"/>
  <c r="AJ174" i="49"/>
  <c r="AF175" i="49"/>
  <c r="AB176" i="49"/>
  <c r="AN176" i="49"/>
  <c r="AJ177" i="49"/>
  <c r="AF178" i="49"/>
  <c r="AB179" i="49"/>
  <c r="AN179" i="49"/>
  <c r="AJ180" i="49"/>
  <c r="AF181" i="49"/>
  <c r="AB182" i="49"/>
  <c r="AN182" i="49"/>
  <c r="AJ183" i="49"/>
  <c r="AF184" i="49"/>
  <c r="AB185" i="49"/>
  <c r="AN185" i="49"/>
  <c r="AJ186" i="49"/>
  <c r="AF187" i="49"/>
  <c r="AB188" i="49"/>
  <c r="AN188" i="49"/>
  <c r="AJ189" i="49"/>
  <c r="AF190" i="49"/>
  <c r="AB191" i="49"/>
  <c r="AN191" i="49"/>
  <c r="AJ192" i="49"/>
  <c r="AF193" i="49"/>
  <c r="AB194" i="49"/>
  <c r="AN194" i="49"/>
  <c r="AJ195" i="49"/>
  <c r="AF196" i="49"/>
  <c r="AB197" i="49"/>
  <c r="AN197" i="49"/>
  <c r="AJ198" i="49"/>
  <c r="AF199" i="49"/>
  <c r="AB200" i="49"/>
  <c r="AN200" i="49"/>
  <c r="AJ201" i="49"/>
  <c r="AF202" i="49"/>
  <c r="AB203" i="49"/>
  <c r="AN203" i="49"/>
  <c r="AJ204" i="49"/>
  <c r="AF205" i="49"/>
  <c r="AB206" i="49"/>
  <c r="AN206" i="49"/>
  <c r="AJ207" i="49"/>
  <c r="AF208" i="49"/>
  <c r="AB209" i="49"/>
  <c r="AN209" i="49"/>
  <c r="AJ210" i="49"/>
  <c r="AF211" i="49"/>
  <c r="AB212" i="49"/>
  <c r="AN212" i="49"/>
  <c r="AJ213" i="49"/>
  <c r="AF214" i="49"/>
  <c r="AB215" i="49"/>
  <c r="AN215" i="49"/>
  <c r="AJ216" i="49"/>
  <c r="AF217" i="49"/>
  <c r="AB218" i="49"/>
  <c r="AN218" i="49"/>
  <c r="AJ219" i="49"/>
  <c r="AF220" i="49"/>
  <c r="AB221" i="49"/>
  <c r="AN221" i="49"/>
  <c r="AJ222" i="49"/>
  <c r="AF223" i="49"/>
  <c r="AB224" i="49"/>
  <c r="AN224" i="49"/>
  <c r="AL136" i="49"/>
  <c r="AH140" i="49"/>
  <c r="AH149" i="49"/>
  <c r="AH158" i="49"/>
  <c r="Z166" i="49"/>
  <c r="AH176" i="49"/>
  <c r="AL187" i="49"/>
  <c r="AH191" i="49"/>
  <c r="AL202" i="49"/>
  <c r="AD210" i="49"/>
  <c r="AL214" i="49"/>
  <c r="Z220" i="49"/>
  <c r="AL223" i="49"/>
  <c r="Z129" i="49"/>
  <c r="AL129" i="49"/>
  <c r="AH130" i="49"/>
  <c r="Z132" i="49"/>
  <c r="Z138" i="49"/>
  <c r="AL138" i="49"/>
  <c r="AH139" i="49"/>
  <c r="AD143" i="49"/>
  <c r="AD146" i="49"/>
  <c r="AD149" i="49"/>
  <c r="AD152" i="49"/>
  <c r="AD155" i="49"/>
  <c r="AD158" i="49"/>
  <c r="AD161" i="49"/>
  <c r="Z162" i="49"/>
  <c r="Z165" i="49"/>
  <c r="AH166" i="49"/>
  <c r="Z168" i="49"/>
  <c r="AH169" i="49"/>
  <c r="Z171" i="49"/>
  <c r="AH172" i="49"/>
  <c r="Z174" i="49"/>
  <c r="AH178" i="49"/>
  <c r="AL180" i="49"/>
  <c r="AD185" i="49"/>
  <c r="AH187" i="49"/>
  <c r="Z192" i="49"/>
  <c r="AD194" i="49"/>
  <c r="AL198" i="49"/>
  <c r="Z201" i="49"/>
  <c r="AH205" i="49"/>
  <c r="AL207" i="49"/>
  <c r="AD212" i="49"/>
  <c r="AH214" i="49"/>
  <c r="Z219" i="49"/>
  <c r="AD221" i="49"/>
  <c r="AJ130" i="49"/>
  <c r="AF131" i="49"/>
  <c r="AB132" i="49"/>
  <c r="AJ133" i="49"/>
  <c r="AJ139" i="49"/>
  <c r="AF140" i="49"/>
  <c r="AF143" i="49"/>
  <c r="AF146" i="49"/>
  <c r="AF149" i="49"/>
  <c r="AF152" i="49"/>
  <c r="AF155" i="49"/>
  <c r="AF158" i="49"/>
  <c r="AF161" i="49"/>
  <c r="AB162" i="49"/>
  <c r="AB165" i="49"/>
  <c r="AJ166" i="49"/>
  <c r="AB168" i="49"/>
  <c r="AN168" i="49"/>
  <c r="AB171" i="49"/>
  <c r="AN171" i="49"/>
  <c r="AB174" i="49"/>
  <c r="AJ175" i="49"/>
  <c r="AF176" i="49"/>
  <c r="AB177" i="49"/>
  <c r="AJ178" i="49"/>
  <c r="AN180" i="49"/>
  <c r="AF182" i="49"/>
  <c r="AB183" i="49"/>
  <c r="AN183" i="49"/>
  <c r="AF185" i="49"/>
  <c r="AJ187" i="49"/>
  <c r="AB189" i="49"/>
  <c r="AN189" i="49"/>
  <c r="AJ190" i="49"/>
  <c r="AB192" i="49"/>
  <c r="AF194" i="49"/>
  <c r="AN195" i="49"/>
  <c r="AJ196" i="49"/>
  <c r="AF197" i="49"/>
  <c r="AN198" i="49"/>
  <c r="AB201" i="49"/>
  <c r="AJ202" i="49"/>
  <c r="AF203" i="49"/>
  <c r="AB204" i="49"/>
  <c r="AJ205" i="49"/>
  <c r="AN207" i="49"/>
  <c r="AF209" i="49"/>
  <c r="AB210" i="49"/>
  <c r="AN210" i="49"/>
  <c r="AF212" i="49"/>
  <c r="AJ214" i="49"/>
  <c r="AB216" i="49"/>
  <c r="AN216" i="49"/>
  <c r="AJ217" i="49"/>
  <c r="AB219" i="49"/>
  <c r="AF221" i="49"/>
  <c r="AN222" i="49"/>
  <c r="AJ223" i="49"/>
  <c r="AF224" i="49"/>
  <c r="AG65" i="49"/>
  <c r="AC66" i="49"/>
  <c r="AO66" i="49"/>
  <c r="AK67" i="49"/>
  <c r="AG68" i="49"/>
  <c r="AC69" i="49"/>
  <c r="AO69" i="49"/>
  <c r="AK70" i="49"/>
  <c r="AG71" i="49"/>
  <c r="AC72" i="49"/>
  <c r="AO72" i="49"/>
  <c r="AK73" i="49"/>
  <c r="AG74" i="49"/>
  <c r="AC75" i="49"/>
  <c r="AO75" i="49"/>
  <c r="AK76" i="49"/>
  <c r="AG77" i="49"/>
  <c r="AC78" i="49"/>
  <c r="AO78" i="49"/>
  <c r="AK79" i="49"/>
  <c r="AG80" i="49"/>
  <c r="AC81" i="49"/>
  <c r="AO81" i="49"/>
  <c r="AK82" i="49"/>
  <c r="AG83" i="49"/>
  <c r="AC84" i="49"/>
  <c r="AO84" i="49"/>
  <c r="AK85" i="49"/>
  <c r="AG86" i="49"/>
  <c r="AC87" i="49"/>
  <c r="AO87" i="49"/>
  <c r="AK88" i="49"/>
  <c r="AG89" i="49"/>
  <c r="AC90" i="49"/>
  <c r="AO90" i="49"/>
  <c r="AK91" i="49"/>
  <c r="AG92" i="49"/>
  <c r="AC93" i="49"/>
  <c r="AO93" i="49"/>
  <c r="AK94" i="49"/>
  <c r="AG95" i="49"/>
  <c r="AC96" i="49"/>
  <c r="AO96" i="49"/>
  <c r="AK97" i="49"/>
  <c r="AG98" i="49"/>
  <c r="AC99" i="49"/>
  <c r="AO99" i="49"/>
  <c r="AK100" i="49"/>
  <c r="AG101" i="49"/>
  <c r="AC102" i="49"/>
  <c r="AO102" i="49"/>
  <c r="AK103" i="49"/>
  <c r="AG104" i="49"/>
  <c r="AC105" i="49"/>
  <c r="AO105" i="49"/>
  <c r="AK106" i="49"/>
  <c r="AG107" i="49"/>
  <c r="AC108" i="49"/>
  <c r="AO108" i="49"/>
  <c r="AK109" i="49"/>
  <c r="AG110" i="49"/>
  <c r="AC111" i="49"/>
  <c r="AO111" i="49"/>
  <c r="AK112" i="49"/>
  <c r="AG113" i="49"/>
  <c r="AC114" i="49"/>
  <c r="AO114" i="49"/>
  <c r="AK115" i="49"/>
  <c r="AG116" i="49"/>
  <c r="AC117" i="49"/>
  <c r="AO117" i="49"/>
  <c r="AK118" i="49"/>
  <c r="AG119" i="49"/>
  <c r="AC120" i="49"/>
  <c r="AO120" i="49"/>
  <c r="AK121" i="49"/>
  <c r="AG122" i="49"/>
  <c r="AC123" i="49"/>
  <c r="AO123" i="49"/>
  <c r="AK124" i="49"/>
  <c r="AG125" i="49"/>
  <c r="AG131" i="49"/>
  <c r="AC132" i="49"/>
  <c r="AO132" i="49"/>
  <c r="AG134" i="49"/>
  <c r="AG140" i="49"/>
  <c r="AC141" i="49"/>
  <c r="AC144" i="49"/>
  <c r="AC147" i="49"/>
  <c r="AC150" i="49"/>
  <c r="AC153" i="49"/>
  <c r="AC156" i="49"/>
  <c r="AC159" i="49"/>
  <c r="AO162" i="49"/>
  <c r="AK163" i="49"/>
  <c r="AC165" i="49"/>
  <c r="AO165" i="49"/>
  <c r="AO168" i="49"/>
  <c r="AG170" i="49"/>
  <c r="AO171" i="49"/>
  <c r="AG173" i="49"/>
  <c r="AC174" i="49"/>
  <c r="AO174" i="49"/>
  <c r="AK175" i="49"/>
  <c r="AG176" i="49"/>
  <c r="AC177" i="49"/>
  <c r="AK178" i="49"/>
  <c r="AG179" i="49"/>
  <c r="AC180" i="49"/>
  <c r="AO180" i="49"/>
  <c r="AK181" i="49"/>
  <c r="AG182" i="49"/>
  <c r="AC183" i="49"/>
  <c r="AO183" i="49"/>
  <c r="AG185" i="49"/>
  <c r="AC186" i="49"/>
  <c r="AO186" i="49"/>
  <c r="AK187" i="49"/>
  <c r="AG188" i="49"/>
  <c r="AC189" i="49"/>
  <c r="AO189" i="49"/>
  <c r="AK190" i="49"/>
  <c r="AC192" i="49"/>
  <c r="AO192" i="49"/>
  <c r="AK193" i="49"/>
  <c r="AG194" i="49"/>
  <c r="AC195" i="49"/>
  <c r="AO195" i="49"/>
  <c r="AK196" i="49"/>
  <c r="AG197" i="49"/>
  <c r="AO198" i="49"/>
  <c r="AK199" i="49"/>
  <c r="AG200" i="49"/>
  <c r="AC201" i="49"/>
  <c r="AO201" i="49"/>
  <c r="AK202" i="49"/>
  <c r="AG203" i="49"/>
  <c r="AC204" i="49"/>
  <c r="AK205" i="49"/>
  <c r="AG206" i="49"/>
  <c r="AC207" i="49"/>
  <c r="AO207" i="49"/>
  <c r="AK208" i="49"/>
  <c r="AG209" i="49"/>
  <c r="AC210" i="49"/>
  <c r="AO210" i="49"/>
  <c r="AG212" i="49"/>
  <c r="AC213" i="49"/>
  <c r="AO213" i="49"/>
  <c r="AK214" i="49"/>
  <c r="AG215" i="49"/>
  <c r="AC216" i="49"/>
  <c r="AO216" i="49"/>
  <c r="AK217" i="49"/>
  <c r="AC219" i="49"/>
  <c r="AO219" i="49"/>
  <c r="AK220" i="49"/>
  <c r="AG221" i="49"/>
  <c r="AC222" i="49"/>
  <c r="AO222" i="49"/>
  <c r="AK223" i="49"/>
  <c r="AG224" i="49"/>
  <c r="AD126" i="49"/>
  <c r="AD132" i="49"/>
  <c r="Z133" i="49"/>
  <c r="AL133" i="49"/>
  <c r="AD135" i="49"/>
  <c r="AD141" i="49"/>
  <c r="Z142" i="49"/>
  <c r="AD144" i="49"/>
  <c r="Z145" i="49"/>
  <c r="AD147" i="49"/>
  <c r="Z148" i="49"/>
  <c r="AD150" i="49"/>
  <c r="Z151" i="49"/>
  <c r="AD153" i="49"/>
  <c r="Z154" i="49"/>
  <c r="AD156" i="49"/>
  <c r="Z157" i="49"/>
  <c r="AD159" i="49"/>
  <c r="Z160" i="49"/>
  <c r="AD162" i="49"/>
  <c r="AL163" i="49"/>
  <c r="AD165" i="49"/>
  <c r="AL166" i="49"/>
  <c r="AH167" i="49"/>
  <c r="Z169" i="49"/>
  <c r="AL169" i="49"/>
  <c r="Z172" i="49"/>
  <c r="AL172" i="49"/>
  <c r="Z175" i="49"/>
  <c r="AD177" i="49"/>
  <c r="AL181" i="49"/>
  <c r="Z184" i="49"/>
  <c r="AH188" i="49"/>
  <c r="AL190" i="49"/>
  <c r="AD195" i="49"/>
  <c r="AH197" i="49"/>
  <c r="Z202" i="49"/>
  <c r="AD204" i="49"/>
  <c r="AL208" i="49"/>
  <c r="Z211" i="49"/>
  <c r="AH215" i="49"/>
  <c r="AL217" i="49"/>
  <c r="AD222" i="49"/>
  <c r="AH224" i="49"/>
  <c r="W230" i="85"/>
  <c r="G230" i="85"/>
  <c r="H230" i="85" s="1"/>
  <c r="I230" i="85" s="1"/>
  <c r="J230" i="85" s="1"/>
  <c r="K230" i="85" s="1"/>
  <c r="L230" i="85" s="1"/>
  <c r="M230" i="85" s="1"/>
  <c r="N230" i="85" s="1"/>
  <c r="O230" i="85" s="1"/>
  <c r="P230" i="85" s="1"/>
  <c r="Q230" i="85" s="1"/>
  <c r="R230" i="85" s="1"/>
  <c r="B9" i="85"/>
  <c r="B10" i="85" s="1"/>
  <c r="B11" i="85" s="1"/>
  <c r="B12" i="85" s="1"/>
  <c r="B13" i="85" s="1"/>
  <c r="B14" i="85" s="1"/>
  <c r="B15" i="85" s="1"/>
  <c r="B16" i="85" s="1"/>
  <c r="B17" i="85" s="1"/>
  <c r="B18" i="85" s="1"/>
  <c r="B19" i="85" s="1"/>
  <c r="B20" i="85" s="1"/>
  <c r="B21" i="85" s="1"/>
  <c r="B22" i="85" s="1"/>
  <c r="B23" i="85" s="1"/>
  <c r="B24" i="85" s="1"/>
  <c r="B25" i="85" s="1"/>
  <c r="B26" i="85" s="1"/>
  <c r="B27" i="85" s="1"/>
  <c r="B28" i="85" s="1"/>
  <c r="B29" i="85" s="1"/>
  <c r="B30" i="85" s="1"/>
  <c r="B31" i="85" s="1"/>
  <c r="B32" i="85" s="1"/>
  <c r="B33" i="85" s="1"/>
  <c r="B34" i="85" s="1"/>
  <c r="B35" i="85" s="1"/>
  <c r="B36" i="85" s="1"/>
  <c r="B37" i="85" s="1"/>
  <c r="B38" i="85" s="1"/>
  <c r="B39" i="85" s="1"/>
  <c r="B40" i="85" s="1"/>
  <c r="B41" i="85" s="1"/>
  <c r="B42" i="85" s="1"/>
  <c r="B43" i="85" s="1"/>
  <c r="B44" i="85" s="1"/>
  <c r="B45" i="85" s="1"/>
  <c r="B46" i="85" s="1"/>
  <c r="B47" i="85" s="1"/>
  <c r="B48" i="85" s="1"/>
  <c r="B49" i="85" s="1"/>
  <c r="B50" i="85" s="1"/>
  <c r="B51" i="85" s="1"/>
  <c r="B52" i="85" s="1"/>
  <c r="B53" i="85" s="1"/>
  <c r="B54" i="85" s="1"/>
  <c r="B55" i="85" s="1"/>
  <c r="B56" i="85" s="1"/>
  <c r="B57" i="85" s="1"/>
  <c r="B58" i="85" s="1"/>
  <c r="B59" i="85" s="1"/>
  <c r="B60" i="85" s="1"/>
  <c r="B61" i="85" s="1"/>
  <c r="B62" i="85" s="1"/>
  <c r="B63" i="85" s="1"/>
  <c r="B64" i="85" s="1"/>
  <c r="B65" i="85" s="1"/>
  <c r="B66" i="85" s="1"/>
  <c r="B67" i="85" s="1"/>
  <c r="B68" i="85" s="1"/>
  <c r="B69" i="85" s="1"/>
  <c r="B70" i="85" s="1"/>
  <c r="B71" i="85" s="1"/>
  <c r="B72" i="85" s="1"/>
  <c r="B73" i="85" s="1"/>
  <c r="B74" i="85" s="1"/>
  <c r="B75" i="85" s="1"/>
  <c r="B76" i="85" s="1"/>
  <c r="B77" i="85" s="1"/>
  <c r="B78" i="85" s="1"/>
  <c r="B79" i="85" s="1"/>
  <c r="B80" i="85" s="1"/>
  <c r="B81" i="85" s="1"/>
  <c r="B82" i="85" s="1"/>
  <c r="B83" i="85" s="1"/>
  <c r="B84" i="85" s="1"/>
  <c r="B85" i="85" s="1"/>
  <c r="B86" i="85" s="1"/>
  <c r="B87" i="85" s="1"/>
  <c r="B88" i="85" s="1"/>
  <c r="B89" i="85" s="1"/>
  <c r="B90" i="85" s="1"/>
  <c r="B91" i="85" s="1"/>
  <c r="B92" i="85" s="1"/>
  <c r="B93" i="85" s="1"/>
  <c r="B94" i="85" s="1"/>
  <c r="B95" i="85" s="1"/>
  <c r="B96" i="85" s="1"/>
  <c r="B97" i="85" s="1"/>
  <c r="B98" i="85" s="1"/>
  <c r="B99" i="85" s="1"/>
  <c r="B100" i="85" s="1"/>
  <c r="B101" i="85" s="1"/>
  <c r="B102" i="85" s="1"/>
  <c r="B103" i="85" s="1"/>
  <c r="B104" i="85" s="1"/>
  <c r="B105" i="85" s="1"/>
  <c r="B106" i="85" s="1"/>
  <c r="B107" i="85" s="1"/>
  <c r="B108" i="85" s="1"/>
  <c r="B109" i="85" s="1"/>
  <c r="B110" i="85" s="1"/>
  <c r="B111" i="85" s="1"/>
  <c r="B112" i="85" s="1"/>
  <c r="B113" i="85" s="1"/>
  <c r="B114" i="85" s="1"/>
  <c r="B115" i="85" s="1"/>
  <c r="B116" i="85" s="1"/>
  <c r="B117" i="85" s="1"/>
  <c r="B118" i="85" s="1"/>
  <c r="B119" i="85" s="1"/>
  <c r="B120" i="85" s="1"/>
  <c r="B121" i="85" s="1"/>
  <c r="B122" i="85" s="1"/>
  <c r="B123" i="85" s="1"/>
  <c r="B124" i="85" s="1"/>
  <c r="B125" i="85" s="1"/>
  <c r="B126" i="85" s="1"/>
  <c r="B127" i="85" s="1"/>
  <c r="B128" i="85" s="1"/>
  <c r="B129" i="85" s="1"/>
  <c r="B130" i="85" s="1"/>
  <c r="B131" i="85" s="1"/>
  <c r="B132" i="85" s="1"/>
  <c r="B133" i="85" s="1"/>
  <c r="B134" i="85" s="1"/>
  <c r="B135" i="85" s="1"/>
  <c r="B136" i="85" s="1"/>
  <c r="B137" i="85" s="1"/>
  <c r="B138" i="85" s="1"/>
  <c r="B139" i="85" s="1"/>
  <c r="B140" i="85" s="1"/>
  <c r="B141" i="85" s="1"/>
  <c r="B142" i="85" s="1"/>
  <c r="B143" i="85" s="1"/>
  <c r="B144" i="85" s="1"/>
  <c r="B145" i="85" s="1"/>
  <c r="B146" i="85" s="1"/>
  <c r="B147" i="85" s="1"/>
  <c r="B148" i="85" s="1"/>
  <c r="B149" i="85" s="1"/>
  <c r="B150" i="85" s="1"/>
  <c r="B151" i="85" s="1"/>
  <c r="B152" i="85" s="1"/>
  <c r="B153" i="85" s="1"/>
  <c r="B154" i="85" s="1"/>
  <c r="B155" i="85" s="1"/>
  <c r="B156" i="85" s="1"/>
  <c r="B157" i="85" s="1"/>
  <c r="B158" i="85" s="1"/>
  <c r="B159" i="85" s="1"/>
  <c r="B160" i="85" s="1"/>
  <c r="B161" i="85" s="1"/>
  <c r="B162" i="85" s="1"/>
  <c r="B163" i="85" s="1"/>
  <c r="B164" i="85" s="1"/>
  <c r="B165" i="85" s="1"/>
  <c r="B166" i="85" s="1"/>
  <c r="B167" i="85" s="1"/>
  <c r="B168" i="85" s="1"/>
  <c r="B169" i="85" s="1"/>
  <c r="B170" i="85" s="1"/>
  <c r="B171" i="85" s="1"/>
  <c r="B172" i="85" s="1"/>
  <c r="B173" i="85" s="1"/>
  <c r="B174" i="85" s="1"/>
  <c r="B175" i="85" s="1"/>
  <c r="B176" i="85" s="1"/>
  <c r="B177" i="85" s="1"/>
  <c r="B178" i="85" s="1"/>
  <c r="B179" i="85" s="1"/>
  <c r="B180" i="85" s="1"/>
  <c r="B181" i="85" s="1"/>
  <c r="B182" i="85" s="1"/>
  <c r="B183" i="85" s="1"/>
  <c r="B184" i="85" s="1"/>
  <c r="B185" i="85" s="1"/>
  <c r="B186" i="85" s="1"/>
  <c r="B187" i="85" s="1"/>
  <c r="B188" i="85" s="1"/>
  <c r="B189" i="85" s="1"/>
  <c r="B190" i="85" s="1"/>
  <c r="B191" i="85" s="1"/>
  <c r="B192" i="85" s="1"/>
  <c r="B193" i="85" s="1"/>
  <c r="B194" i="85" s="1"/>
  <c r="B195" i="85" s="1"/>
  <c r="B196" i="85" s="1"/>
  <c r="B197" i="85" s="1"/>
  <c r="B198" i="85" s="1"/>
  <c r="B199" i="85" s="1"/>
  <c r="B200" i="85" s="1"/>
  <c r="B201" i="85" s="1"/>
  <c r="B202" i="85" s="1"/>
  <c r="B203" i="85" s="1"/>
  <c r="B204" i="85" s="1"/>
  <c r="B205" i="85" s="1"/>
  <c r="B206" i="85" s="1"/>
  <c r="B207" i="85" s="1"/>
  <c r="B208" i="85" s="1"/>
  <c r="B209" i="85" s="1"/>
  <c r="B210" i="85" s="1"/>
  <c r="B211" i="85" s="1"/>
  <c r="B212" i="85" s="1"/>
  <c r="B213" i="85" s="1"/>
  <c r="B214" i="85" s="1"/>
  <c r="B215" i="85" s="1"/>
  <c r="B216" i="85" s="1"/>
  <c r="B217" i="85" s="1"/>
  <c r="B218" i="85" s="1"/>
  <c r="B219" i="85" s="1"/>
  <c r="B220" i="85" s="1"/>
  <c r="B221" i="85" s="1"/>
  <c r="B222" i="85" s="1"/>
  <c r="B223" i="85" s="1"/>
  <c r="B224" i="85" s="1"/>
  <c r="Z7" i="85"/>
  <c r="AA7" i="85" s="1"/>
  <c r="AB7" i="85" s="1"/>
  <c r="AC7" i="85" s="1"/>
  <c r="AD7" i="85" s="1"/>
  <c r="AE7" i="85" s="1"/>
  <c r="AF7" i="85" s="1"/>
  <c r="AG7" i="85" s="1"/>
  <c r="AH7" i="85" s="1"/>
  <c r="AI7" i="85" s="1"/>
  <c r="AJ7" i="85" s="1"/>
  <c r="AK7" i="85" s="1"/>
  <c r="AL7" i="85" s="1"/>
  <c r="AM7" i="85" s="1"/>
  <c r="AN7" i="85" s="1"/>
  <c r="AO7" i="85" s="1"/>
  <c r="AA3" i="85"/>
  <c r="AB3" i="85" s="1"/>
  <c r="AC3" i="85" s="1"/>
  <c r="AD3" i="85" s="1"/>
  <c r="AE3" i="85" s="1"/>
  <c r="AF3" i="85" s="1"/>
  <c r="AG3" i="85" s="1"/>
  <c r="AH3" i="85" s="1"/>
  <c r="AI3" i="85" s="1"/>
  <c r="AJ3" i="85" s="1"/>
  <c r="H3" i="85"/>
  <c r="I3" i="85" s="1"/>
  <c r="J3" i="85" s="1"/>
  <c r="K3" i="85" s="1"/>
  <c r="L3" i="85" s="1"/>
  <c r="M3" i="85" s="1"/>
  <c r="N3" i="85" s="1"/>
  <c r="O3" i="85" s="1"/>
  <c r="P3" i="85" s="1"/>
  <c r="Q3" i="85" s="1"/>
  <c r="W230" i="84"/>
  <c r="G230" i="84"/>
  <c r="H230" i="84" s="1"/>
  <c r="I230" i="84" s="1"/>
  <c r="J230" i="84" s="1"/>
  <c r="K230" i="84" s="1"/>
  <c r="L230" i="84" s="1"/>
  <c r="M230" i="84" s="1"/>
  <c r="N230" i="84" s="1"/>
  <c r="O230" i="84" s="1"/>
  <c r="P230" i="84" s="1"/>
  <c r="Q230" i="84" s="1"/>
  <c r="R230" i="84" s="1"/>
  <c r="B9" i="84"/>
  <c r="B10" i="84" s="1"/>
  <c r="B11" i="84" s="1"/>
  <c r="B12" i="84" s="1"/>
  <c r="B13" i="84" s="1"/>
  <c r="B14" i="84" s="1"/>
  <c r="B15" i="84" s="1"/>
  <c r="B16" i="84" s="1"/>
  <c r="B17" i="84" s="1"/>
  <c r="B18" i="84" s="1"/>
  <c r="B19" i="84" s="1"/>
  <c r="B20" i="84" s="1"/>
  <c r="B21" i="84" s="1"/>
  <c r="B22" i="84" s="1"/>
  <c r="B23" i="84" s="1"/>
  <c r="B24" i="84" s="1"/>
  <c r="B25" i="84" s="1"/>
  <c r="B26" i="84" s="1"/>
  <c r="B27" i="84" s="1"/>
  <c r="B28" i="84" s="1"/>
  <c r="B29" i="84" s="1"/>
  <c r="B30" i="84" s="1"/>
  <c r="B31" i="84" s="1"/>
  <c r="B32" i="84" s="1"/>
  <c r="B33" i="84" s="1"/>
  <c r="B34" i="84" s="1"/>
  <c r="B35" i="84" s="1"/>
  <c r="B36" i="84" s="1"/>
  <c r="B37" i="84" s="1"/>
  <c r="B38" i="84" s="1"/>
  <c r="B39" i="84" s="1"/>
  <c r="B40" i="84" s="1"/>
  <c r="B41" i="84" s="1"/>
  <c r="B42" i="84" s="1"/>
  <c r="B43" i="84" s="1"/>
  <c r="B44" i="84" s="1"/>
  <c r="B45" i="84" s="1"/>
  <c r="B46" i="84" s="1"/>
  <c r="B47" i="84" s="1"/>
  <c r="B48" i="84" s="1"/>
  <c r="B49" i="84" s="1"/>
  <c r="B50" i="84" s="1"/>
  <c r="B51" i="84" s="1"/>
  <c r="B52" i="84" s="1"/>
  <c r="B53" i="84" s="1"/>
  <c r="B54" i="84" s="1"/>
  <c r="B55" i="84" s="1"/>
  <c r="B56" i="84" s="1"/>
  <c r="B57" i="84" s="1"/>
  <c r="B58" i="84" s="1"/>
  <c r="B59" i="84" s="1"/>
  <c r="B60" i="84" s="1"/>
  <c r="B61" i="84" s="1"/>
  <c r="B62" i="84" s="1"/>
  <c r="B63" i="84" s="1"/>
  <c r="B64" i="84" s="1"/>
  <c r="B65" i="84" s="1"/>
  <c r="B66" i="84" s="1"/>
  <c r="B67" i="84" s="1"/>
  <c r="B68" i="84" s="1"/>
  <c r="B69" i="84" s="1"/>
  <c r="B70" i="84" s="1"/>
  <c r="B71" i="84" s="1"/>
  <c r="B72" i="84" s="1"/>
  <c r="B73" i="84" s="1"/>
  <c r="B74" i="84" s="1"/>
  <c r="B75" i="84" s="1"/>
  <c r="B76" i="84" s="1"/>
  <c r="B77" i="84" s="1"/>
  <c r="B78" i="84" s="1"/>
  <c r="B79" i="84" s="1"/>
  <c r="B80" i="84" s="1"/>
  <c r="B81" i="84" s="1"/>
  <c r="B82" i="84" s="1"/>
  <c r="B83" i="84" s="1"/>
  <c r="B84" i="84" s="1"/>
  <c r="B85" i="84" s="1"/>
  <c r="B86" i="84" s="1"/>
  <c r="B87" i="84" s="1"/>
  <c r="B88" i="84" s="1"/>
  <c r="B89" i="84" s="1"/>
  <c r="B90" i="84" s="1"/>
  <c r="B91" i="84" s="1"/>
  <c r="B92" i="84" s="1"/>
  <c r="B93" i="84" s="1"/>
  <c r="B94" i="84" s="1"/>
  <c r="B95" i="84" s="1"/>
  <c r="B96" i="84" s="1"/>
  <c r="B97" i="84" s="1"/>
  <c r="B98" i="84" s="1"/>
  <c r="B99" i="84" s="1"/>
  <c r="B100" i="84" s="1"/>
  <c r="B101" i="84" s="1"/>
  <c r="B102" i="84" s="1"/>
  <c r="B103" i="84" s="1"/>
  <c r="B104" i="84" s="1"/>
  <c r="B105" i="84" s="1"/>
  <c r="B106" i="84" s="1"/>
  <c r="B107" i="84" s="1"/>
  <c r="B108" i="84" s="1"/>
  <c r="B109" i="84" s="1"/>
  <c r="B110" i="84" s="1"/>
  <c r="B111" i="84" s="1"/>
  <c r="B112" i="84" s="1"/>
  <c r="B113" i="84" s="1"/>
  <c r="B114" i="84" s="1"/>
  <c r="B115" i="84" s="1"/>
  <c r="B116" i="84" s="1"/>
  <c r="B117" i="84" s="1"/>
  <c r="B118" i="84" s="1"/>
  <c r="B119" i="84" s="1"/>
  <c r="B120" i="84" s="1"/>
  <c r="B121" i="84" s="1"/>
  <c r="B122" i="84" s="1"/>
  <c r="B123" i="84" s="1"/>
  <c r="B124" i="84" s="1"/>
  <c r="B125" i="84" s="1"/>
  <c r="B126" i="84" s="1"/>
  <c r="B127" i="84" s="1"/>
  <c r="B128" i="84" s="1"/>
  <c r="B129" i="84" s="1"/>
  <c r="B130" i="84" s="1"/>
  <c r="B131" i="84" s="1"/>
  <c r="B132" i="84" s="1"/>
  <c r="B133" i="84" s="1"/>
  <c r="B134" i="84" s="1"/>
  <c r="B135" i="84" s="1"/>
  <c r="B136" i="84" s="1"/>
  <c r="B137" i="84" s="1"/>
  <c r="B138" i="84" s="1"/>
  <c r="B139" i="84" s="1"/>
  <c r="B140" i="84" s="1"/>
  <c r="B141" i="84" s="1"/>
  <c r="B142" i="84" s="1"/>
  <c r="B143" i="84" s="1"/>
  <c r="B144" i="84" s="1"/>
  <c r="B145" i="84" s="1"/>
  <c r="B146" i="84" s="1"/>
  <c r="B147" i="84" s="1"/>
  <c r="B148" i="84" s="1"/>
  <c r="B149" i="84" s="1"/>
  <c r="B150" i="84" s="1"/>
  <c r="B151" i="84" s="1"/>
  <c r="B152" i="84" s="1"/>
  <c r="B153" i="84" s="1"/>
  <c r="B154" i="84" s="1"/>
  <c r="B155" i="84" s="1"/>
  <c r="B156" i="84" s="1"/>
  <c r="B157" i="84" s="1"/>
  <c r="B158" i="84" s="1"/>
  <c r="B159" i="84" s="1"/>
  <c r="B160" i="84" s="1"/>
  <c r="B161" i="84" s="1"/>
  <c r="B162" i="84" s="1"/>
  <c r="B163" i="84" s="1"/>
  <c r="B164" i="84" s="1"/>
  <c r="B165" i="84" s="1"/>
  <c r="B166" i="84" s="1"/>
  <c r="B167" i="84" s="1"/>
  <c r="B168" i="84" s="1"/>
  <c r="B169" i="84" s="1"/>
  <c r="B170" i="84" s="1"/>
  <c r="B171" i="84" s="1"/>
  <c r="B172" i="84" s="1"/>
  <c r="B173" i="84" s="1"/>
  <c r="B174" i="84" s="1"/>
  <c r="B175" i="84" s="1"/>
  <c r="B176" i="84" s="1"/>
  <c r="B177" i="84" s="1"/>
  <c r="B178" i="84" s="1"/>
  <c r="B179" i="84" s="1"/>
  <c r="B180" i="84" s="1"/>
  <c r="B181" i="84" s="1"/>
  <c r="B182" i="84" s="1"/>
  <c r="B183" i="84" s="1"/>
  <c r="B184" i="84" s="1"/>
  <c r="B185" i="84" s="1"/>
  <c r="B186" i="84" s="1"/>
  <c r="B187" i="84" s="1"/>
  <c r="B188" i="84" s="1"/>
  <c r="B189" i="84" s="1"/>
  <c r="B190" i="84" s="1"/>
  <c r="B191" i="84" s="1"/>
  <c r="B192" i="84" s="1"/>
  <c r="B193" i="84" s="1"/>
  <c r="B194" i="84" s="1"/>
  <c r="B195" i="84" s="1"/>
  <c r="B196" i="84" s="1"/>
  <c r="B197" i="84" s="1"/>
  <c r="B198" i="84" s="1"/>
  <c r="B199" i="84" s="1"/>
  <c r="B200" i="84" s="1"/>
  <c r="B201" i="84" s="1"/>
  <c r="B202" i="84" s="1"/>
  <c r="B203" i="84" s="1"/>
  <c r="B204" i="84" s="1"/>
  <c r="B205" i="84" s="1"/>
  <c r="B206" i="84" s="1"/>
  <c r="B207" i="84" s="1"/>
  <c r="B208" i="84" s="1"/>
  <c r="B209" i="84" s="1"/>
  <c r="B210" i="84" s="1"/>
  <c r="B211" i="84" s="1"/>
  <c r="B212" i="84" s="1"/>
  <c r="B213" i="84" s="1"/>
  <c r="B214" i="84" s="1"/>
  <c r="B215" i="84" s="1"/>
  <c r="B216" i="84" s="1"/>
  <c r="B217" i="84" s="1"/>
  <c r="B218" i="84" s="1"/>
  <c r="B219" i="84" s="1"/>
  <c r="B220" i="84" s="1"/>
  <c r="B221" i="84" s="1"/>
  <c r="B222" i="84" s="1"/>
  <c r="B223" i="84" s="1"/>
  <c r="B224" i="84" s="1"/>
  <c r="Z7" i="84"/>
  <c r="AA7" i="84" s="1"/>
  <c r="AB7" i="84" s="1"/>
  <c r="AC7" i="84" s="1"/>
  <c r="AD7" i="84" s="1"/>
  <c r="AE7" i="84" s="1"/>
  <c r="AF7" i="84" s="1"/>
  <c r="AG7" i="84" s="1"/>
  <c r="AH7" i="84" s="1"/>
  <c r="AI7" i="84" s="1"/>
  <c r="AJ7" i="84" s="1"/>
  <c r="AK7" i="84" s="1"/>
  <c r="AL7" i="84" s="1"/>
  <c r="AM7" i="84" s="1"/>
  <c r="AN7" i="84" s="1"/>
  <c r="AO7" i="84" s="1"/>
  <c r="AA3" i="84"/>
  <c r="AB3" i="84" s="1"/>
  <c r="AC3" i="84" s="1"/>
  <c r="AD3" i="84" s="1"/>
  <c r="AE3" i="84" s="1"/>
  <c r="AF3" i="84" s="1"/>
  <c r="AG3" i="84" s="1"/>
  <c r="AH3" i="84" s="1"/>
  <c r="AI3" i="84" s="1"/>
  <c r="AJ3" i="84" s="1"/>
  <c r="H3" i="84"/>
  <c r="I3" i="84" s="1"/>
  <c r="J3" i="84" s="1"/>
  <c r="K3" i="84" s="1"/>
  <c r="L3" i="84" s="1"/>
  <c r="M3" i="84" s="1"/>
  <c r="N3" i="84" s="1"/>
  <c r="O3" i="84" s="1"/>
  <c r="P3" i="84" s="1"/>
  <c r="Q3" i="84" s="1"/>
  <c r="H7" i="49"/>
  <c r="W230" i="83"/>
  <c r="G230" i="83"/>
  <c r="H230" i="83" s="1"/>
  <c r="I230" i="83" s="1"/>
  <c r="J230" i="83" s="1"/>
  <c r="K230" i="83" s="1"/>
  <c r="L230" i="83" s="1"/>
  <c r="M230" i="83" s="1"/>
  <c r="N230" i="83" s="1"/>
  <c r="O230" i="83" s="1"/>
  <c r="P230" i="83" s="1"/>
  <c r="Q230" i="83" s="1"/>
  <c r="R230" i="83" s="1"/>
  <c r="B9" i="83"/>
  <c r="B10" i="83" s="1"/>
  <c r="B11" i="83" s="1"/>
  <c r="B12" i="83" s="1"/>
  <c r="B13" i="83" s="1"/>
  <c r="B14" i="83" s="1"/>
  <c r="B15" i="83" s="1"/>
  <c r="B16" i="83" s="1"/>
  <c r="B17" i="83" s="1"/>
  <c r="B18" i="83" s="1"/>
  <c r="B19" i="83" s="1"/>
  <c r="B20" i="83" s="1"/>
  <c r="B21" i="83" s="1"/>
  <c r="B22" i="83" s="1"/>
  <c r="B23" i="83" s="1"/>
  <c r="B24" i="83" s="1"/>
  <c r="B25" i="83" s="1"/>
  <c r="B26" i="83" s="1"/>
  <c r="B27" i="83" s="1"/>
  <c r="B28" i="83" s="1"/>
  <c r="B29" i="83" s="1"/>
  <c r="B30" i="83" s="1"/>
  <c r="B31" i="83" s="1"/>
  <c r="B32" i="83" s="1"/>
  <c r="B33" i="83" s="1"/>
  <c r="B34" i="83" s="1"/>
  <c r="B35" i="83" s="1"/>
  <c r="B36" i="83" s="1"/>
  <c r="B37" i="83" s="1"/>
  <c r="B38" i="83" s="1"/>
  <c r="B39" i="83" s="1"/>
  <c r="B40" i="83" s="1"/>
  <c r="B41" i="83" s="1"/>
  <c r="B42" i="83" s="1"/>
  <c r="B43" i="83" s="1"/>
  <c r="B44" i="83" s="1"/>
  <c r="B45" i="83" s="1"/>
  <c r="B46" i="83" s="1"/>
  <c r="B47" i="83" s="1"/>
  <c r="B48" i="83" s="1"/>
  <c r="B49" i="83" s="1"/>
  <c r="B50" i="83" s="1"/>
  <c r="B51" i="83" s="1"/>
  <c r="B52" i="83" s="1"/>
  <c r="B53" i="83" s="1"/>
  <c r="B54" i="83" s="1"/>
  <c r="B55" i="83" s="1"/>
  <c r="B56" i="83" s="1"/>
  <c r="B57" i="83" s="1"/>
  <c r="B58" i="83" s="1"/>
  <c r="B59" i="83" s="1"/>
  <c r="B60" i="83" s="1"/>
  <c r="B61" i="83" s="1"/>
  <c r="B62" i="83" s="1"/>
  <c r="B63" i="83" s="1"/>
  <c r="B64" i="83" s="1"/>
  <c r="B65" i="83" s="1"/>
  <c r="B66" i="83" s="1"/>
  <c r="B67" i="83" s="1"/>
  <c r="B68" i="83" s="1"/>
  <c r="B69" i="83" s="1"/>
  <c r="B70" i="83" s="1"/>
  <c r="B71" i="83" s="1"/>
  <c r="B72" i="83" s="1"/>
  <c r="B73" i="83" s="1"/>
  <c r="B74" i="83" s="1"/>
  <c r="B75" i="83" s="1"/>
  <c r="B76" i="83" s="1"/>
  <c r="B77" i="83" s="1"/>
  <c r="B78" i="83" s="1"/>
  <c r="B79" i="83" s="1"/>
  <c r="B80" i="83" s="1"/>
  <c r="B81" i="83" s="1"/>
  <c r="B82" i="83" s="1"/>
  <c r="B83" i="83" s="1"/>
  <c r="B84" i="83" s="1"/>
  <c r="B85" i="83" s="1"/>
  <c r="B86" i="83" s="1"/>
  <c r="B87" i="83" s="1"/>
  <c r="B88" i="83" s="1"/>
  <c r="B89" i="83" s="1"/>
  <c r="B90" i="83" s="1"/>
  <c r="B91" i="83" s="1"/>
  <c r="B92" i="83" s="1"/>
  <c r="B93" i="83" s="1"/>
  <c r="B94" i="83" s="1"/>
  <c r="B95" i="83" s="1"/>
  <c r="B96" i="83" s="1"/>
  <c r="B97" i="83" s="1"/>
  <c r="B98" i="83" s="1"/>
  <c r="B99" i="83" s="1"/>
  <c r="B100" i="83" s="1"/>
  <c r="B101" i="83" s="1"/>
  <c r="B102" i="83" s="1"/>
  <c r="B103" i="83" s="1"/>
  <c r="B104" i="83" s="1"/>
  <c r="B105" i="83" s="1"/>
  <c r="B106" i="83" s="1"/>
  <c r="B107" i="83" s="1"/>
  <c r="B108" i="83" s="1"/>
  <c r="B109" i="83" s="1"/>
  <c r="B110" i="83" s="1"/>
  <c r="B111" i="83" s="1"/>
  <c r="B112" i="83" s="1"/>
  <c r="B113" i="83" s="1"/>
  <c r="B114" i="83" s="1"/>
  <c r="B115" i="83" s="1"/>
  <c r="B116" i="83" s="1"/>
  <c r="B117" i="83" s="1"/>
  <c r="B118" i="83" s="1"/>
  <c r="B119" i="83" s="1"/>
  <c r="B120" i="83" s="1"/>
  <c r="B121" i="83" s="1"/>
  <c r="B122" i="83" s="1"/>
  <c r="B123" i="83" s="1"/>
  <c r="B124" i="83" s="1"/>
  <c r="B125" i="83" s="1"/>
  <c r="B126" i="83" s="1"/>
  <c r="B127" i="83" s="1"/>
  <c r="B128" i="83" s="1"/>
  <c r="B129" i="83" s="1"/>
  <c r="B130" i="83" s="1"/>
  <c r="B131" i="83" s="1"/>
  <c r="B132" i="83" s="1"/>
  <c r="B133" i="83" s="1"/>
  <c r="B134" i="83" s="1"/>
  <c r="B135" i="83" s="1"/>
  <c r="B136" i="83" s="1"/>
  <c r="B137" i="83" s="1"/>
  <c r="B138" i="83" s="1"/>
  <c r="B139" i="83" s="1"/>
  <c r="B140" i="83" s="1"/>
  <c r="B141" i="83" s="1"/>
  <c r="B142" i="83" s="1"/>
  <c r="B143" i="83" s="1"/>
  <c r="B144" i="83" s="1"/>
  <c r="B145" i="83" s="1"/>
  <c r="B146" i="83" s="1"/>
  <c r="B147" i="83" s="1"/>
  <c r="B148" i="83" s="1"/>
  <c r="B149" i="83" s="1"/>
  <c r="B150" i="83" s="1"/>
  <c r="B151" i="83" s="1"/>
  <c r="B152" i="83" s="1"/>
  <c r="B153" i="83" s="1"/>
  <c r="B154" i="83" s="1"/>
  <c r="B155" i="83" s="1"/>
  <c r="B156" i="83" s="1"/>
  <c r="B157" i="83" s="1"/>
  <c r="B158" i="83" s="1"/>
  <c r="B159" i="83" s="1"/>
  <c r="B160" i="83" s="1"/>
  <c r="B161" i="83" s="1"/>
  <c r="B162" i="83" s="1"/>
  <c r="B163" i="83" s="1"/>
  <c r="B164" i="83" s="1"/>
  <c r="B165" i="83" s="1"/>
  <c r="B166" i="83" s="1"/>
  <c r="B167" i="83" s="1"/>
  <c r="B168" i="83" s="1"/>
  <c r="B169" i="83" s="1"/>
  <c r="B170" i="83" s="1"/>
  <c r="B171" i="83" s="1"/>
  <c r="B172" i="83" s="1"/>
  <c r="B173" i="83" s="1"/>
  <c r="B174" i="83" s="1"/>
  <c r="B175" i="83" s="1"/>
  <c r="B176" i="83" s="1"/>
  <c r="B177" i="83" s="1"/>
  <c r="B178" i="83" s="1"/>
  <c r="B179" i="83" s="1"/>
  <c r="B180" i="83" s="1"/>
  <c r="B181" i="83" s="1"/>
  <c r="B182" i="83" s="1"/>
  <c r="B183" i="83" s="1"/>
  <c r="B184" i="83" s="1"/>
  <c r="B185" i="83" s="1"/>
  <c r="B186" i="83" s="1"/>
  <c r="B187" i="83" s="1"/>
  <c r="B188" i="83" s="1"/>
  <c r="B189" i="83" s="1"/>
  <c r="B190" i="83" s="1"/>
  <c r="B191" i="83" s="1"/>
  <c r="B192" i="83" s="1"/>
  <c r="B193" i="83" s="1"/>
  <c r="B194" i="83" s="1"/>
  <c r="B195" i="83" s="1"/>
  <c r="B196" i="83" s="1"/>
  <c r="B197" i="83" s="1"/>
  <c r="B198" i="83" s="1"/>
  <c r="B199" i="83" s="1"/>
  <c r="B200" i="83" s="1"/>
  <c r="B201" i="83" s="1"/>
  <c r="B202" i="83" s="1"/>
  <c r="B203" i="83" s="1"/>
  <c r="B204" i="83" s="1"/>
  <c r="B205" i="83" s="1"/>
  <c r="B206" i="83" s="1"/>
  <c r="B207" i="83" s="1"/>
  <c r="B208" i="83" s="1"/>
  <c r="B209" i="83" s="1"/>
  <c r="B210" i="83" s="1"/>
  <c r="B211" i="83" s="1"/>
  <c r="B212" i="83" s="1"/>
  <c r="B213" i="83" s="1"/>
  <c r="B214" i="83" s="1"/>
  <c r="B215" i="83" s="1"/>
  <c r="B216" i="83" s="1"/>
  <c r="B217" i="83" s="1"/>
  <c r="B218" i="83" s="1"/>
  <c r="B219" i="83" s="1"/>
  <c r="B220" i="83" s="1"/>
  <c r="B221" i="83" s="1"/>
  <c r="B222" i="83" s="1"/>
  <c r="B223" i="83" s="1"/>
  <c r="B224" i="83" s="1"/>
  <c r="Z7" i="83"/>
  <c r="AQ7" i="83" s="1"/>
  <c r="AR7" i="83" s="1"/>
  <c r="AS7" i="83" s="1"/>
  <c r="AT7" i="83" s="1"/>
  <c r="AA3" i="83"/>
  <c r="AB3" i="83" s="1"/>
  <c r="AC3" i="83" s="1"/>
  <c r="AD3" i="83" s="1"/>
  <c r="AE3" i="83" s="1"/>
  <c r="AF3" i="83" s="1"/>
  <c r="AG3" i="83" s="1"/>
  <c r="AH3" i="83" s="1"/>
  <c r="AI3" i="83" s="1"/>
  <c r="AJ3" i="83" s="1"/>
  <c r="H3" i="83"/>
  <c r="I3" i="83" s="1"/>
  <c r="J3" i="83" s="1"/>
  <c r="K3" i="83" s="1"/>
  <c r="L3" i="83" s="1"/>
  <c r="M3" i="83" s="1"/>
  <c r="N3" i="83" s="1"/>
  <c r="O3" i="83" s="1"/>
  <c r="P3" i="83" s="1"/>
  <c r="Q3" i="83" s="1"/>
  <c r="W230" i="82"/>
  <c r="G230" i="82"/>
  <c r="H230" i="82" s="1"/>
  <c r="I230" i="82" s="1"/>
  <c r="J230" i="82" s="1"/>
  <c r="K230" i="82" s="1"/>
  <c r="L230" i="82" s="1"/>
  <c r="M230" i="82" s="1"/>
  <c r="N230" i="82" s="1"/>
  <c r="O230" i="82" s="1"/>
  <c r="P230" i="82" s="1"/>
  <c r="Q230" i="82" s="1"/>
  <c r="R230" i="82" s="1"/>
  <c r="B9" i="82"/>
  <c r="B10" i="82" s="1"/>
  <c r="B11" i="82" s="1"/>
  <c r="B12" i="82" s="1"/>
  <c r="B13" i="82" s="1"/>
  <c r="B14" i="82" s="1"/>
  <c r="B15" i="82" s="1"/>
  <c r="B16" i="82" s="1"/>
  <c r="B17" i="82" s="1"/>
  <c r="B18" i="82" s="1"/>
  <c r="B19" i="82" s="1"/>
  <c r="B20" i="82" s="1"/>
  <c r="B21" i="82" s="1"/>
  <c r="B22" i="82" s="1"/>
  <c r="B23" i="82" s="1"/>
  <c r="B24" i="82" s="1"/>
  <c r="B25" i="82" s="1"/>
  <c r="B26" i="82" s="1"/>
  <c r="B27" i="82" s="1"/>
  <c r="B28" i="82" s="1"/>
  <c r="B29" i="82" s="1"/>
  <c r="B30" i="82" s="1"/>
  <c r="B31" i="82" s="1"/>
  <c r="B32" i="82" s="1"/>
  <c r="B33" i="82" s="1"/>
  <c r="B34" i="82" s="1"/>
  <c r="B35" i="82" s="1"/>
  <c r="B36" i="82" s="1"/>
  <c r="B37" i="82" s="1"/>
  <c r="B38" i="82" s="1"/>
  <c r="B39" i="82" s="1"/>
  <c r="B40" i="82" s="1"/>
  <c r="B41" i="82" s="1"/>
  <c r="B42" i="82" s="1"/>
  <c r="B43" i="82" s="1"/>
  <c r="B44" i="82" s="1"/>
  <c r="B45" i="82" s="1"/>
  <c r="B46" i="82" s="1"/>
  <c r="B47" i="82" s="1"/>
  <c r="B48" i="82" s="1"/>
  <c r="B49" i="82" s="1"/>
  <c r="B50" i="82" s="1"/>
  <c r="B51" i="82" s="1"/>
  <c r="B52" i="82" s="1"/>
  <c r="B53" i="82" s="1"/>
  <c r="B54" i="82" s="1"/>
  <c r="B55" i="82" s="1"/>
  <c r="B56" i="82" s="1"/>
  <c r="B57" i="82" s="1"/>
  <c r="B58" i="82" s="1"/>
  <c r="B59" i="82" s="1"/>
  <c r="B60" i="82" s="1"/>
  <c r="B61" i="82" s="1"/>
  <c r="B62" i="82" s="1"/>
  <c r="B63" i="82" s="1"/>
  <c r="B64" i="82" s="1"/>
  <c r="B65" i="82" s="1"/>
  <c r="B66" i="82" s="1"/>
  <c r="B67" i="82" s="1"/>
  <c r="B68" i="82" s="1"/>
  <c r="B69" i="82" s="1"/>
  <c r="B70" i="82" s="1"/>
  <c r="B71" i="82" s="1"/>
  <c r="B72" i="82" s="1"/>
  <c r="B73" i="82" s="1"/>
  <c r="B74" i="82" s="1"/>
  <c r="B75" i="82" s="1"/>
  <c r="B76" i="82" s="1"/>
  <c r="B77" i="82" s="1"/>
  <c r="B78" i="82" s="1"/>
  <c r="B79" i="82" s="1"/>
  <c r="B80" i="82" s="1"/>
  <c r="B81" i="82" s="1"/>
  <c r="B82" i="82" s="1"/>
  <c r="B83" i="82" s="1"/>
  <c r="B84" i="82" s="1"/>
  <c r="B85" i="82" s="1"/>
  <c r="B86" i="82" s="1"/>
  <c r="B87" i="82" s="1"/>
  <c r="B88" i="82" s="1"/>
  <c r="B89" i="82" s="1"/>
  <c r="B90" i="82" s="1"/>
  <c r="B91" i="82" s="1"/>
  <c r="B92" i="82" s="1"/>
  <c r="B93" i="82" s="1"/>
  <c r="B94" i="82" s="1"/>
  <c r="B95" i="82" s="1"/>
  <c r="B96" i="82" s="1"/>
  <c r="B97" i="82" s="1"/>
  <c r="B98" i="82" s="1"/>
  <c r="B99" i="82" s="1"/>
  <c r="B100" i="82" s="1"/>
  <c r="B101" i="82" s="1"/>
  <c r="B102" i="82" s="1"/>
  <c r="B103" i="82" s="1"/>
  <c r="B104" i="82" s="1"/>
  <c r="B105" i="82" s="1"/>
  <c r="B106" i="82" s="1"/>
  <c r="B107" i="82" s="1"/>
  <c r="B108" i="82" s="1"/>
  <c r="B109" i="82" s="1"/>
  <c r="B110" i="82" s="1"/>
  <c r="B111" i="82" s="1"/>
  <c r="B112" i="82" s="1"/>
  <c r="B113" i="82" s="1"/>
  <c r="B114" i="82" s="1"/>
  <c r="B115" i="82" s="1"/>
  <c r="B116" i="82" s="1"/>
  <c r="B117" i="82" s="1"/>
  <c r="B118" i="82" s="1"/>
  <c r="B119" i="82" s="1"/>
  <c r="B120" i="82" s="1"/>
  <c r="B121" i="82" s="1"/>
  <c r="B122" i="82" s="1"/>
  <c r="B123" i="82" s="1"/>
  <c r="B124" i="82" s="1"/>
  <c r="B125" i="82" s="1"/>
  <c r="B126" i="82" s="1"/>
  <c r="B127" i="82" s="1"/>
  <c r="B128" i="82" s="1"/>
  <c r="B129" i="82" s="1"/>
  <c r="B130" i="82" s="1"/>
  <c r="B131" i="82" s="1"/>
  <c r="B132" i="82" s="1"/>
  <c r="B133" i="82" s="1"/>
  <c r="B134" i="82" s="1"/>
  <c r="B135" i="82" s="1"/>
  <c r="B136" i="82" s="1"/>
  <c r="B137" i="82" s="1"/>
  <c r="B138" i="82" s="1"/>
  <c r="B139" i="82" s="1"/>
  <c r="B140" i="82" s="1"/>
  <c r="B141" i="82" s="1"/>
  <c r="B142" i="82" s="1"/>
  <c r="B143" i="82" s="1"/>
  <c r="B144" i="82" s="1"/>
  <c r="B145" i="82" s="1"/>
  <c r="B146" i="82" s="1"/>
  <c r="B147" i="82" s="1"/>
  <c r="B148" i="82" s="1"/>
  <c r="B149" i="82" s="1"/>
  <c r="B150" i="82" s="1"/>
  <c r="B151" i="82" s="1"/>
  <c r="B152" i="82" s="1"/>
  <c r="B153" i="82" s="1"/>
  <c r="B154" i="82" s="1"/>
  <c r="B155" i="82" s="1"/>
  <c r="B156" i="82" s="1"/>
  <c r="B157" i="82" s="1"/>
  <c r="B158" i="82" s="1"/>
  <c r="B159" i="82" s="1"/>
  <c r="B160" i="82" s="1"/>
  <c r="B161" i="82" s="1"/>
  <c r="B162" i="82" s="1"/>
  <c r="B163" i="82" s="1"/>
  <c r="B164" i="82" s="1"/>
  <c r="B165" i="82" s="1"/>
  <c r="B166" i="82" s="1"/>
  <c r="B167" i="82" s="1"/>
  <c r="B168" i="82" s="1"/>
  <c r="B169" i="82" s="1"/>
  <c r="B170" i="82" s="1"/>
  <c r="B171" i="82" s="1"/>
  <c r="B172" i="82" s="1"/>
  <c r="B173" i="82" s="1"/>
  <c r="B174" i="82" s="1"/>
  <c r="B175" i="82" s="1"/>
  <c r="B176" i="82" s="1"/>
  <c r="B177" i="82" s="1"/>
  <c r="B178" i="82" s="1"/>
  <c r="B179" i="82" s="1"/>
  <c r="B180" i="82" s="1"/>
  <c r="B181" i="82" s="1"/>
  <c r="B182" i="82" s="1"/>
  <c r="B183" i="82" s="1"/>
  <c r="B184" i="82" s="1"/>
  <c r="B185" i="82" s="1"/>
  <c r="B186" i="82" s="1"/>
  <c r="B187" i="82" s="1"/>
  <c r="B188" i="82" s="1"/>
  <c r="B189" i="82" s="1"/>
  <c r="B190" i="82" s="1"/>
  <c r="B191" i="82" s="1"/>
  <c r="B192" i="82" s="1"/>
  <c r="B193" i="82" s="1"/>
  <c r="B194" i="82" s="1"/>
  <c r="B195" i="82" s="1"/>
  <c r="B196" i="82" s="1"/>
  <c r="B197" i="82" s="1"/>
  <c r="B198" i="82" s="1"/>
  <c r="B199" i="82" s="1"/>
  <c r="B200" i="82" s="1"/>
  <c r="B201" i="82" s="1"/>
  <c r="B202" i="82" s="1"/>
  <c r="B203" i="82" s="1"/>
  <c r="B204" i="82" s="1"/>
  <c r="B205" i="82" s="1"/>
  <c r="B206" i="82" s="1"/>
  <c r="B207" i="82" s="1"/>
  <c r="B208" i="82" s="1"/>
  <c r="B209" i="82" s="1"/>
  <c r="B210" i="82" s="1"/>
  <c r="B211" i="82" s="1"/>
  <c r="B212" i="82" s="1"/>
  <c r="B213" i="82" s="1"/>
  <c r="B214" i="82" s="1"/>
  <c r="B215" i="82" s="1"/>
  <c r="B216" i="82" s="1"/>
  <c r="B217" i="82" s="1"/>
  <c r="B218" i="82" s="1"/>
  <c r="B219" i="82" s="1"/>
  <c r="B220" i="82" s="1"/>
  <c r="B221" i="82" s="1"/>
  <c r="B222" i="82" s="1"/>
  <c r="B223" i="82" s="1"/>
  <c r="B224" i="82" s="1"/>
  <c r="Z7" i="82"/>
  <c r="AQ7" i="82" s="1"/>
  <c r="AR7" i="82" s="1"/>
  <c r="AS7" i="82" s="1"/>
  <c r="AT7" i="82" s="1"/>
  <c r="AA3" i="82"/>
  <c r="AB3" i="82" s="1"/>
  <c r="AC3" i="82" s="1"/>
  <c r="AD3" i="82" s="1"/>
  <c r="AE3" i="82" s="1"/>
  <c r="AF3" i="82" s="1"/>
  <c r="AG3" i="82" s="1"/>
  <c r="AH3" i="82" s="1"/>
  <c r="AI3" i="82" s="1"/>
  <c r="AJ3" i="82" s="1"/>
  <c r="H3" i="82"/>
  <c r="I3" i="82" s="1"/>
  <c r="J3" i="82" s="1"/>
  <c r="K3" i="82" s="1"/>
  <c r="L3" i="82" s="1"/>
  <c r="M3" i="82" s="1"/>
  <c r="N3" i="82" s="1"/>
  <c r="O3" i="82" s="1"/>
  <c r="P3" i="82" s="1"/>
  <c r="Q3" i="82" s="1"/>
  <c r="W230" i="81"/>
  <c r="G230" i="81"/>
  <c r="H230" i="81" s="1"/>
  <c r="I230" i="81" s="1"/>
  <c r="J230" i="81" s="1"/>
  <c r="K230" i="81" s="1"/>
  <c r="L230" i="81" s="1"/>
  <c r="M230" i="81" s="1"/>
  <c r="N230" i="81" s="1"/>
  <c r="O230" i="81" s="1"/>
  <c r="P230" i="81" s="1"/>
  <c r="Q230" i="81" s="1"/>
  <c r="R230" i="81" s="1"/>
  <c r="B9" i="81"/>
  <c r="B10" i="81" s="1"/>
  <c r="B11" i="81" s="1"/>
  <c r="B12" i="81" s="1"/>
  <c r="B13" i="81" s="1"/>
  <c r="B14" i="81" s="1"/>
  <c r="B15" i="81" s="1"/>
  <c r="B16" i="81" s="1"/>
  <c r="B17" i="81" s="1"/>
  <c r="B18" i="81" s="1"/>
  <c r="B19" i="81" s="1"/>
  <c r="B20" i="81" s="1"/>
  <c r="B21" i="81" s="1"/>
  <c r="B22" i="81" s="1"/>
  <c r="B23" i="81" s="1"/>
  <c r="B24" i="81" s="1"/>
  <c r="B25" i="81" s="1"/>
  <c r="B26" i="81" s="1"/>
  <c r="B27" i="81" s="1"/>
  <c r="B28" i="81" s="1"/>
  <c r="B29" i="81" s="1"/>
  <c r="B30" i="81" s="1"/>
  <c r="B31" i="81" s="1"/>
  <c r="B32" i="81" s="1"/>
  <c r="B33" i="81" s="1"/>
  <c r="B34" i="81" s="1"/>
  <c r="B35" i="81" s="1"/>
  <c r="B36" i="81" s="1"/>
  <c r="B37" i="81" s="1"/>
  <c r="B38" i="81" s="1"/>
  <c r="B39" i="81" s="1"/>
  <c r="B40" i="81" s="1"/>
  <c r="B41" i="81" s="1"/>
  <c r="B42" i="81" s="1"/>
  <c r="B43" i="81" s="1"/>
  <c r="B44" i="81" s="1"/>
  <c r="B45" i="81" s="1"/>
  <c r="B46" i="81" s="1"/>
  <c r="B47" i="81" s="1"/>
  <c r="B48" i="81" s="1"/>
  <c r="B49" i="81" s="1"/>
  <c r="B50" i="81" s="1"/>
  <c r="B51" i="81" s="1"/>
  <c r="B52" i="81" s="1"/>
  <c r="B53" i="81" s="1"/>
  <c r="B54" i="81" s="1"/>
  <c r="B55" i="81" s="1"/>
  <c r="B56" i="81" s="1"/>
  <c r="B57" i="81" s="1"/>
  <c r="B58" i="81" s="1"/>
  <c r="B59" i="81" s="1"/>
  <c r="B60" i="81" s="1"/>
  <c r="B61" i="81" s="1"/>
  <c r="B62" i="81" s="1"/>
  <c r="B63" i="81" s="1"/>
  <c r="B64" i="81" s="1"/>
  <c r="B65" i="81" s="1"/>
  <c r="B66" i="81" s="1"/>
  <c r="B67" i="81" s="1"/>
  <c r="B68" i="81" s="1"/>
  <c r="B69" i="81" s="1"/>
  <c r="B70" i="81" s="1"/>
  <c r="B71" i="81" s="1"/>
  <c r="B72" i="81" s="1"/>
  <c r="B73" i="81" s="1"/>
  <c r="B74" i="81" s="1"/>
  <c r="B75" i="81" s="1"/>
  <c r="B76" i="81" s="1"/>
  <c r="B77" i="81" s="1"/>
  <c r="B78" i="81" s="1"/>
  <c r="B79" i="81" s="1"/>
  <c r="B80" i="81" s="1"/>
  <c r="B81" i="81" s="1"/>
  <c r="B82" i="81" s="1"/>
  <c r="B83" i="81" s="1"/>
  <c r="B84" i="81" s="1"/>
  <c r="B85" i="81" s="1"/>
  <c r="B86" i="81" s="1"/>
  <c r="B87" i="81" s="1"/>
  <c r="B88" i="81" s="1"/>
  <c r="B89" i="81" s="1"/>
  <c r="B90" i="81" s="1"/>
  <c r="B91" i="81" s="1"/>
  <c r="B92" i="81" s="1"/>
  <c r="B93" i="81" s="1"/>
  <c r="B94" i="81" s="1"/>
  <c r="B95" i="81" s="1"/>
  <c r="B96" i="81" s="1"/>
  <c r="B97" i="81" s="1"/>
  <c r="B98" i="81" s="1"/>
  <c r="B99" i="81" s="1"/>
  <c r="B100" i="81" s="1"/>
  <c r="B101" i="81" s="1"/>
  <c r="B102" i="81" s="1"/>
  <c r="B103" i="81" s="1"/>
  <c r="B104" i="81" s="1"/>
  <c r="B105" i="81" s="1"/>
  <c r="B106" i="81" s="1"/>
  <c r="B107" i="81" s="1"/>
  <c r="B108" i="81" s="1"/>
  <c r="B109" i="81" s="1"/>
  <c r="B110" i="81" s="1"/>
  <c r="B111" i="81" s="1"/>
  <c r="B112" i="81" s="1"/>
  <c r="B113" i="81" s="1"/>
  <c r="B114" i="81" s="1"/>
  <c r="B115" i="81" s="1"/>
  <c r="B116" i="81" s="1"/>
  <c r="B117" i="81" s="1"/>
  <c r="B118" i="81" s="1"/>
  <c r="B119" i="81" s="1"/>
  <c r="B120" i="81" s="1"/>
  <c r="B121" i="81" s="1"/>
  <c r="B122" i="81" s="1"/>
  <c r="B123" i="81" s="1"/>
  <c r="B124" i="81" s="1"/>
  <c r="B125" i="81" s="1"/>
  <c r="B126" i="81" s="1"/>
  <c r="B127" i="81" s="1"/>
  <c r="B128" i="81" s="1"/>
  <c r="B129" i="81" s="1"/>
  <c r="B130" i="81" s="1"/>
  <c r="B131" i="81" s="1"/>
  <c r="B132" i="81" s="1"/>
  <c r="B133" i="81" s="1"/>
  <c r="B134" i="81" s="1"/>
  <c r="B135" i="81" s="1"/>
  <c r="B136" i="81" s="1"/>
  <c r="B137" i="81" s="1"/>
  <c r="B138" i="81" s="1"/>
  <c r="B139" i="81" s="1"/>
  <c r="B140" i="81" s="1"/>
  <c r="B141" i="81" s="1"/>
  <c r="B142" i="81" s="1"/>
  <c r="B143" i="81" s="1"/>
  <c r="B144" i="81" s="1"/>
  <c r="B145" i="81" s="1"/>
  <c r="B146" i="81" s="1"/>
  <c r="B147" i="81" s="1"/>
  <c r="B148" i="81" s="1"/>
  <c r="B149" i="81" s="1"/>
  <c r="B150" i="81" s="1"/>
  <c r="B151" i="81" s="1"/>
  <c r="B152" i="81" s="1"/>
  <c r="B153" i="81" s="1"/>
  <c r="B154" i="81" s="1"/>
  <c r="B155" i="81" s="1"/>
  <c r="B156" i="81" s="1"/>
  <c r="B157" i="81" s="1"/>
  <c r="B158" i="81" s="1"/>
  <c r="B159" i="81" s="1"/>
  <c r="B160" i="81" s="1"/>
  <c r="B161" i="81" s="1"/>
  <c r="B162" i="81" s="1"/>
  <c r="B163" i="81" s="1"/>
  <c r="B164" i="81" s="1"/>
  <c r="B165" i="81" s="1"/>
  <c r="B166" i="81" s="1"/>
  <c r="B167" i="81" s="1"/>
  <c r="B168" i="81" s="1"/>
  <c r="B169" i="81" s="1"/>
  <c r="B170" i="81" s="1"/>
  <c r="B171" i="81" s="1"/>
  <c r="B172" i="81" s="1"/>
  <c r="B173" i="81" s="1"/>
  <c r="B174" i="81" s="1"/>
  <c r="B175" i="81" s="1"/>
  <c r="B176" i="81" s="1"/>
  <c r="B177" i="81" s="1"/>
  <c r="B178" i="81" s="1"/>
  <c r="B179" i="81" s="1"/>
  <c r="B180" i="81" s="1"/>
  <c r="B181" i="81" s="1"/>
  <c r="B182" i="81" s="1"/>
  <c r="B183" i="81" s="1"/>
  <c r="B184" i="81" s="1"/>
  <c r="B185" i="81" s="1"/>
  <c r="B186" i="81" s="1"/>
  <c r="B187" i="81" s="1"/>
  <c r="B188" i="81" s="1"/>
  <c r="B189" i="81" s="1"/>
  <c r="B190" i="81" s="1"/>
  <c r="B191" i="81" s="1"/>
  <c r="B192" i="81" s="1"/>
  <c r="B193" i="81" s="1"/>
  <c r="B194" i="81" s="1"/>
  <c r="B195" i="81" s="1"/>
  <c r="B196" i="81" s="1"/>
  <c r="B197" i="81" s="1"/>
  <c r="B198" i="81" s="1"/>
  <c r="B199" i="81" s="1"/>
  <c r="B200" i="81" s="1"/>
  <c r="B201" i="81" s="1"/>
  <c r="B202" i="81" s="1"/>
  <c r="B203" i="81" s="1"/>
  <c r="B204" i="81" s="1"/>
  <c r="B205" i="81" s="1"/>
  <c r="B206" i="81" s="1"/>
  <c r="B207" i="81" s="1"/>
  <c r="B208" i="81" s="1"/>
  <c r="B209" i="81" s="1"/>
  <c r="B210" i="81" s="1"/>
  <c r="B211" i="81" s="1"/>
  <c r="B212" i="81" s="1"/>
  <c r="B213" i="81" s="1"/>
  <c r="B214" i="81" s="1"/>
  <c r="B215" i="81" s="1"/>
  <c r="B216" i="81" s="1"/>
  <c r="B217" i="81" s="1"/>
  <c r="B218" i="81" s="1"/>
  <c r="B219" i="81" s="1"/>
  <c r="B220" i="81" s="1"/>
  <c r="B221" i="81" s="1"/>
  <c r="B222" i="81" s="1"/>
  <c r="B223" i="81" s="1"/>
  <c r="B224" i="81" s="1"/>
  <c r="Z7" i="81"/>
  <c r="AQ7" i="81" s="1"/>
  <c r="AR7" i="81" s="1"/>
  <c r="AS7" i="81" s="1"/>
  <c r="AT7" i="81" s="1"/>
  <c r="AA3" i="81"/>
  <c r="AB3" i="81" s="1"/>
  <c r="AC3" i="81" s="1"/>
  <c r="AD3" i="81" s="1"/>
  <c r="AE3" i="81" s="1"/>
  <c r="AF3" i="81" s="1"/>
  <c r="AG3" i="81" s="1"/>
  <c r="AH3" i="81" s="1"/>
  <c r="AI3" i="81" s="1"/>
  <c r="AJ3" i="81" s="1"/>
  <c r="H3" i="81"/>
  <c r="I3" i="81" s="1"/>
  <c r="J3" i="81" s="1"/>
  <c r="K3" i="81" s="1"/>
  <c r="L3" i="81" s="1"/>
  <c r="M3" i="81" s="1"/>
  <c r="N3" i="81" s="1"/>
  <c r="O3" i="81" s="1"/>
  <c r="P3" i="81" s="1"/>
  <c r="Q3" i="81" s="1"/>
  <c r="AP65" i="49" l="1"/>
  <c r="AP211" i="49"/>
  <c r="AP147" i="49"/>
  <c r="AP56" i="49"/>
  <c r="AP175" i="49"/>
  <c r="AP157" i="49"/>
  <c r="AP174" i="49"/>
  <c r="AP109" i="49"/>
  <c r="AP111" i="49"/>
  <c r="AP51" i="49"/>
  <c r="AP203" i="49"/>
  <c r="AP122" i="49"/>
  <c r="AP95" i="49"/>
  <c r="AP71" i="49"/>
  <c r="AP199" i="49"/>
  <c r="AP25" i="49"/>
  <c r="AP36" i="49"/>
  <c r="AP50" i="49"/>
  <c r="AP113" i="49"/>
  <c r="AP86" i="49"/>
  <c r="AP48" i="49"/>
  <c r="AP89" i="49"/>
  <c r="AP218" i="49"/>
  <c r="AP11" i="49"/>
  <c r="AP62" i="49"/>
  <c r="AP141" i="49"/>
  <c r="AP216" i="49"/>
  <c r="AP97" i="49"/>
  <c r="AP18" i="49"/>
  <c r="AP138" i="49"/>
  <c r="AP28" i="49"/>
  <c r="AP210" i="49"/>
  <c r="AP96" i="49"/>
  <c r="AP118" i="49"/>
  <c r="AP165" i="49"/>
  <c r="AP41" i="49"/>
  <c r="AP94" i="49"/>
  <c r="AP205" i="49"/>
  <c r="AP213" i="49"/>
  <c r="AP159" i="49"/>
  <c r="AP123" i="49"/>
  <c r="AP164" i="49"/>
  <c r="AP209" i="49"/>
  <c r="AP125" i="49"/>
  <c r="AP197" i="49"/>
  <c r="AP110" i="49"/>
  <c r="AP214" i="49"/>
  <c r="AP106" i="49"/>
  <c r="AP79" i="49"/>
  <c r="AP61" i="49"/>
  <c r="AP114" i="49"/>
  <c r="AP20" i="49"/>
  <c r="AP34" i="49"/>
  <c r="AP46" i="49"/>
  <c r="AP140" i="49"/>
  <c r="AP42" i="49"/>
  <c r="AP172" i="49"/>
  <c r="AP119" i="49"/>
  <c r="AP105" i="49"/>
  <c r="AP224" i="49"/>
  <c r="AP32" i="49"/>
  <c r="AP152" i="49"/>
  <c r="AP82" i="49"/>
  <c r="AP169" i="49"/>
  <c r="AP201" i="49"/>
  <c r="AP207" i="49"/>
  <c r="AP215" i="49"/>
  <c r="AP177" i="49"/>
  <c r="AP181" i="49"/>
  <c r="AP195" i="49"/>
  <c r="AP126" i="49"/>
  <c r="AP192" i="49"/>
  <c r="AP145" i="49"/>
  <c r="AP180" i="49"/>
  <c r="AP130" i="49"/>
  <c r="AP27" i="49"/>
  <c r="AP188" i="49"/>
  <c r="AP161" i="49"/>
  <c r="AP98" i="49"/>
  <c r="AP68" i="49"/>
  <c r="AP143" i="49"/>
  <c r="AP93" i="49"/>
  <c r="AP35" i="49"/>
  <c r="AP60" i="49"/>
  <c r="AP24" i="49"/>
  <c r="AP64" i="49"/>
  <c r="AP9" i="49"/>
  <c r="AP179" i="49"/>
  <c r="AP19" i="49"/>
  <c r="AP186" i="49"/>
  <c r="AP21" i="49"/>
  <c r="AP178" i="49"/>
  <c r="AP171" i="49"/>
  <c r="AP222" i="49"/>
  <c r="AP75" i="49"/>
  <c r="AP200" i="49"/>
  <c r="AP83" i="49"/>
  <c r="AP112" i="49"/>
  <c r="AP67" i="49"/>
  <c r="AP91" i="49"/>
  <c r="AP49" i="49"/>
  <c r="AP134" i="49"/>
  <c r="AP151" i="49"/>
  <c r="AP116" i="49"/>
  <c r="AP102" i="49"/>
  <c r="AP72" i="49"/>
  <c r="AP63" i="49"/>
  <c r="AP17" i="49"/>
  <c r="AP223" i="49"/>
  <c r="AP148" i="49"/>
  <c r="AP132" i="49"/>
  <c r="AP13" i="49"/>
  <c r="AP74" i="49"/>
  <c r="AP121" i="49"/>
  <c r="AP66" i="49"/>
  <c r="AP162" i="49"/>
  <c r="AP184" i="49"/>
  <c r="AP129" i="49"/>
  <c r="AP127" i="49"/>
  <c r="AP37" i="49"/>
  <c r="AP10" i="49"/>
  <c r="AP57" i="49"/>
  <c r="AP39" i="49"/>
  <c r="AP12" i="49"/>
  <c r="AP183" i="49"/>
  <c r="AP204" i="49"/>
  <c r="AP128" i="49"/>
  <c r="AP101" i="49"/>
  <c r="AP47" i="49"/>
  <c r="AP29" i="49"/>
  <c r="AP221" i="49"/>
  <c r="AP90" i="49"/>
  <c r="AP104" i="49"/>
  <c r="AP217" i="49"/>
  <c r="AP190" i="49"/>
  <c r="AP16" i="49"/>
  <c r="AP92" i="49"/>
  <c r="AP167" i="49"/>
  <c r="AP182" i="49"/>
  <c r="AP44" i="49"/>
  <c r="AP43" i="49"/>
  <c r="AP154" i="49"/>
  <c r="AP31" i="49"/>
  <c r="AP14" i="49"/>
  <c r="AP85" i="49"/>
  <c r="AP100" i="49"/>
  <c r="AP187" i="49"/>
  <c r="AP77" i="49"/>
  <c r="AP124" i="49"/>
  <c r="AP202" i="49"/>
  <c r="AP168" i="49"/>
  <c r="AP45" i="49"/>
  <c r="AP99" i="49"/>
  <c r="AP30" i="49"/>
  <c r="AP194" i="49"/>
  <c r="AP38" i="49"/>
  <c r="AP166" i="49"/>
  <c r="AP136" i="49"/>
  <c r="AP185" i="49"/>
  <c r="AP33" i="49"/>
  <c r="AP73" i="49"/>
  <c r="AP160" i="49"/>
  <c r="AP142" i="49"/>
  <c r="AP55" i="49"/>
  <c r="AP22" i="49"/>
  <c r="AP198" i="49"/>
  <c r="AP153" i="49"/>
  <c r="AP155" i="49"/>
  <c r="AP149" i="49"/>
  <c r="AP26" i="49"/>
  <c r="AP163" i="49"/>
  <c r="AP103" i="49"/>
  <c r="AP76" i="49"/>
  <c r="AP58" i="49"/>
  <c r="AP84" i="49"/>
  <c r="AP87" i="49"/>
  <c r="AP52" i="49"/>
  <c r="AP81" i="49"/>
  <c r="AP170" i="49"/>
  <c r="AP117" i="49"/>
  <c r="AP146" i="49"/>
  <c r="AP212" i="49"/>
  <c r="AP133" i="49"/>
  <c r="AP196" i="49"/>
  <c r="AP144" i="49"/>
  <c r="AP193" i="49"/>
  <c r="AP191" i="49"/>
  <c r="AP80" i="49"/>
  <c r="AP70" i="49"/>
  <c r="AP131" i="49"/>
  <c r="AP78" i="49"/>
  <c r="AP69" i="49"/>
  <c r="AP158" i="49"/>
  <c r="AP40" i="49"/>
  <c r="AP107" i="49"/>
  <c r="AP15" i="49"/>
  <c r="AP23" i="49"/>
  <c r="AP219" i="49"/>
  <c r="AP220" i="49"/>
  <c r="AP156" i="49"/>
  <c r="AP208" i="49"/>
  <c r="AP150" i="49"/>
  <c r="AP135" i="49"/>
  <c r="AP189" i="49"/>
  <c r="AP206" i="49"/>
  <c r="AP173" i="49"/>
  <c r="AP59" i="49"/>
  <c r="AP137" i="49"/>
  <c r="AP53" i="49"/>
  <c r="AP139" i="49"/>
  <c r="AP115" i="49"/>
  <c r="AP88" i="49"/>
  <c r="AP108" i="49"/>
  <c r="AP54" i="49"/>
  <c r="AP120" i="49"/>
  <c r="AP8" i="49"/>
  <c r="AI225" i="49"/>
  <c r="AE225" i="49"/>
  <c r="AJ225" i="49"/>
  <c r="AG225" i="49"/>
  <c r="AF225" i="49"/>
  <c r="AK225" i="49"/>
  <c r="AH225" i="49"/>
  <c r="AL225" i="49"/>
  <c r="AC225" i="49"/>
  <c r="AN225" i="49"/>
  <c r="AB225" i="49"/>
  <c r="AD225" i="49"/>
  <c r="AO225" i="49"/>
  <c r="Z225" i="49"/>
  <c r="AM225" i="49"/>
  <c r="Z7" i="49"/>
  <c r="AA7" i="49" s="1"/>
  <c r="AB7" i="49" s="1"/>
  <c r="AC7" i="49" s="1"/>
  <c r="AD7" i="49" s="1"/>
  <c r="AE7" i="49" s="1"/>
  <c r="AF7" i="49" s="1"/>
  <c r="AG7" i="49" s="1"/>
  <c r="AH7" i="49" s="1"/>
  <c r="AI7" i="49" s="1"/>
  <c r="AJ7" i="49" s="1"/>
  <c r="AK7" i="49" s="1"/>
  <c r="AL7" i="49" s="1"/>
  <c r="AM7" i="49" s="1"/>
  <c r="AN7" i="49" s="1"/>
  <c r="AO7" i="49" s="1"/>
  <c r="S230" i="85"/>
  <c r="AQ7" i="85"/>
  <c r="AR7" i="85" s="1"/>
  <c r="AS7" i="85" s="1"/>
  <c r="AT7" i="85" s="1"/>
  <c r="AQ7" i="84"/>
  <c r="AR7" i="84" s="1"/>
  <c r="AS7" i="84" s="1"/>
  <c r="AT7" i="84" s="1"/>
  <c r="S230" i="84"/>
  <c r="AA7" i="83"/>
  <c r="AB7" i="83" s="1"/>
  <c r="AC7" i="83" s="1"/>
  <c r="AD7" i="83" s="1"/>
  <c r="AE7" i="83" s="1"/>
  <c r="AF7" i="83" s="1"/>
  <c r="AG7" i="83" s="1"/>
  <c r="AH7" i="83" s="1"/>
  <c r="AI7" i="83" s="1"/>
  <c r="AJ7" i="83" s="1"/>
  <c r="AK7" i="83" s="1"/>
  <c r="AL7" i="83" s="1"/>
  <c r="AM7" i="83" s="1"/>
  <c r="AN7" i="83" s="1"/>
  <c r="AO7" i="83" s="1"/>
  <c r="AA7" i="81"/>
  <c r="AB7" i="81" s="1"/>
  <c r="AC7" i="81" s="1"/>
  <c r="AD7" i="81" s="1"/>
  <c r="AE7" i="81" s="1"/>
  <c r="AF7" i="81" s="1"/>
  <c r="AG7" i="81" s="1"/>
  <c r="AH7" i="81" s="1"/>
  <c r="AI7" i="81" s="1"/>
  <c r="AJ7" i="81" s="1"/>
  <c r="AK7" i="81" s="1"/>
  <c r="AA7" i="82"/>
  <c r="AB7" i="82" s="1"/>
  <c r="AC7" i="82" s="1"/>
  <c r="AD7" i="82" s="1"/>
  <c r="AE7" i="82" s="1"/>
  <c r="AF7" i="82" s="1"/>
  <c r="AG7" i="82" s="1"/>
  <c r="AH7" i="82" s="1"/>
  <c r="AI7" i="82" s="1"/>
  <c r="AJ7" i="82" s="1"/>
  <c r="AK7" i="82" s="1"/>
  <c r="S230" i="83"/>
  <c r="S230" i="82"/>
  <c r="S230" i="81"/>
  <c r="T230" i="85" l="1"/>
  <c r="T230" i="84"/>
  <c r="AL7" i="81"/>
  <c r="AM7" i="81" s="1"/>
  <c r="AN7" i="81" s="1"/>
  <c r="AO7" i="81" s="1"/>
  <c r="AL7" i="82"/>
  <c r="AM7" i="82" s="1"/>
  <c r="AN7" i="82" s="1"/>
  <c r="AO7" i="82" s="1"/>
  <c r="T230" i="83"/>
  <c r="U230" i="83"/>
  <c r="T230" i="82"/>
  <c r="U230" i="82"/>
  <c r="T230" i="81"/>
  <c r="U230" i="81"/>
  <c r="Z7" i="64"/>
  <c r="AQ7" i="64" s="1"/>
  <c r="AR7" i="64" s="1"/>
  <c r="AS7" i="64" s="1"/>
  <c r="AT7" i="64" s="1"/>
  <c r="Z7" i="65"/>
  <c r="AA7" i="65" s="1"/>
  <c r="AB7" i="65" s="1"/>
  <c r="AC7" i="65" s="1"/>
  <c r="AD7" i="65" s="1"/>
  <c r="AE7" i="65" s="1"/>
  <c r="AF7" i="65" s="1"/>
  <c r="AG7" i="65" s="1"/>
  <c r="AH7" i="65" s="1"/>
  <c r="AI7" i="65" s="1"/>
  <c r="AJ7" i="65" s="1"/>
  <c r="AK7" i="65" s="1"/>
  <c r="Z7" i="67"/>
  <c r="AQ7" i="67" s="1"/>
  <c r="AR7" i="67" s="1"/>
  <c r="AS7" i="67" s="1"/>
  <c r="AT7" i="67" s="1"/>
  <c r="Z7" i="68"/>
  <c r="AA7" i="68" s="1"/>
  <c r="AB7" i="68" s="1"/>
  <c r="AC7" i="68" s="1"/>
  <c r="AD7" i="68" s="1"/>
  <c r="AE7" i="68" s="1"/>
  <c r="AF7" i="68" s="1"/>
  <c r="AG7" i="68" s="1"/>
  <c r="AH7" i="68" s="1"/>
  <c r="AI7" i="68" s="1"/>
  <c r="AJ7" i="68" s="1"/>
  <c r="AK7" i="68" s="1"/>
  <c r="Z7" i="69"/>
  <c r="AQ7" i="69" s="1"/>
  <c r="AR7" i="69" s="1"/>
  <c r="AS7" i="69" s="1"/>
  <c r="AT7" i="69" s="1"/>
  <c r="Z7" i="70"/>
  <c r="AQ7" i="70" s="1"/>
  <c r="AR7" i="70" s="1"/>
  <c r="AS7" i="70" s="1"/>
  <c r="AT7" i="70" s="1"/>
  <c r="Z7" i="71"/>
  <c r="Z7" i="57"/>
  <c r="Z7" i="72"/>
  <c r="AA7" i="72" s="1"/>
  <c r="AB7" i="72" s="1"/>
  <c r="AC7" i="72" s="1"/>
  <c r="AD7" i="72" s="1"/>
  <c r="AE7" i="72" s="1"/>
  <c r="AF7" i="72" s="1"/>
  <c r="AG7" i="72" s="1"/>
  <c r="AH7" i="72" s="1"/>
  <c r="AI7" i="72" s="1"/>
  <c r="AJ7" i="72" s="1"/>
  <c r="AK7" i="72" s="1"/>
  <c r="Z7" i="75"/>
  <c r="AA7" i="75" s="1"/>
  <c r="AB7" i="75" s="1"/>
  <c r="AC7" i="75" s="1"/>
  <c r="AD7" i="75" s="1"/>
  <c r="AE7" i="75" s="1"/>
  <c r="AF7" i="75" s="1"/>
  <c r="AG7" i="75" s="1"/>
  <c r="AH7" i="75" s="1"/>
  <c r="AI7" i="75" s="1"/>
  <c r="AJ7" i="75" s="1"/>
  <c r="AK7" i="75" s="1"/>
  <c r="B9" i="64"/>
  <c r="B10" i="64" s="1"/>
  <c r="B11" i="64" s="1"/>
  <c r="B12" i="64" s="1"/>
  <c r="B13" i="64" s="1"/>
  <c r="B14" i="64" s="1"/>
  <c r="B15" i="64" s="1"/>
  <c r="B16" i="64" s="1"/>
  <c r="B17" i="64" s="1"/>
  <c r="B18" i="64" s="1"/>
  <c r="B19" i="64" s="1"/>
  <c r="B20" i="64" s="1"/>
  <c r="B21" i="64" s="1"/>
  <c r="B22" i="64" s="1"/>
  <c r="B23" i="64" s="1"/>
  <c r="B24" i="64" s="1"/>
  <c r="B25" i="64" s="1"/>
  <c r="B26" i="64" s="1"/>
  <c r="B27" i="64" s="1"/>
  <c r="B28" i="64" s="1"/>
  <c r="B29" i="64" s="1"/>
  <c r="B30" i="64" s="1"/>
  <c r="B31" i="64" s="1"/>
  <c r="B32" i="64" s="1"/>
  <c r="B33" i="64" s="1"/>
  <c r="B34" i="64" s="1"/>
  <c r="B35" i="64" s="1"/>
  <c r="B36" i="64" s="1"/>
  <c r="B37" i="64" s="1"/>
  <c r="B38" i="64" s="1"/>
  <c r="B39" i="64" s="1"/>
  <c r="B40" i="64" s="1"/>
  <c r="B41" i="64" s="1"/>
  <c r="B42" i="64" s="1"/>
  <c r="B43" i="64" s="1"/>
  <c r="B44" i="64" s="1"/>
  <c r="B45" i="64" s="1"/>
  <c r="B46" i="64" s="1"/>
  <c r="B47" i="64" s="1"/>
  <c r="B48" i="64" s="1"/>
  <c r="B49" i="64" s="1"/>
  <c r="B50" i="64" s="1"/>
  <c r="B51" i="64" s="1"/>
  <c r="B52" i="64" s="1"/>
  <c r="B53" i="64" s="1"/>
  <c r="B54" i="64" s="1"/>
  <c r="B55" i="64" s="1"/>
  <c r="B56" i="64" s="1"/>
  <c r="B57" i="64" s="1"/>
  <c r="B58" i="64" s="1"/>
  <c r="B59" i="64" s="1"/>
  <c r="B60" i="64" s="1"/>
  <c r="B61" i="64" s="1"/>
  <c r="B62" i="64" s="1"/>
  <c r="B63" i="64" s="1"/>
  <c r="B64" i="64" s="1"/>
  <c r="B65" i="64" s="1"/>
  <c r="B66" i="64" s="1"/>
  <c r="B67" i="64" s="1"/>
  <c r="B68" i="64" s="1"/>
  <c r="B69" i="64" s="1"/>
  <c r="B70" i="64" s="1"/>
  <c r="B71" i="64" s="1"/>
  <c r="B72" i="64" s="1"/>
  <c r="B73" i="64" s="1"/>
  <c r="B74" i="64" s="1"/>
  <c r="B75" i="64" s="1"/>
  <c r="B76" i="64" s="1"/>
  <c r="B77" i="64" s="1"/>
  <c r="B78" i="64" s="1"/>
  <c r="B79" i="64" s="1"/>
  <c r="B80" i="64" s="1"/>
  <c r="B81" i="64" s="1"/>
  <c r="B82" i="64" s="1"/>
  <c r="B83" i="64" s="1"/>
  <c r="B84" i="64" s="1"/>
  <c r="B85" i="64" s="1"/>
  <c r="B86" i="64" s="1"/>
  <c r="B87" i="64" s="1"/>
  <c r="B88" i="64" s="1"/>
  <c r="B89" i="64" s="1"/>
  <c r="B90" i="64" s="1"/>
  <c r="B91" i="64" s="1"/>
  <c r="B92" i="64" s="1"/>
  <c r="B93" i="64" s="1"/>
  <c r="B94" i="64" s="1"/>
  <c r="B95" i="64" s="1"/>
  <c r="B96" i="64" s="1"/>
  <c r="B97" i="64" s="1"/>
  <c r="B98" i="64" s="1"/>
  <c r="B99" i="64" s="1"/>
  <c r="B100" i="64" s="1"/>
  <c r="B101" i="64" s="1"/>
  <c r="B102" i="64" s="1"/>
  <c r="B103" i="64" s="1"/>
  <c r="B104" i="64" s="1"/>
  <c r="B105" i="64" s="1"/>
  <c r="B106" i="64" s="1"/>
  <c r="B107" i="64" s="1"/>
  <c r="B108" i="64" s="1"/>
  <c r="B109" i="64" s="1"/>
  <c r="B110" i="64" s="1"/>
  <c r="B111" i="64" s="1"/>
  <c r="B112" i="64" s="1"/>
  <c r="B113" i="64" s="1"/>
  <c r="B114" i="64" s="1"/>
  <c r="B115" i="64" s="1"/>
  <c r="B116" i="64" s="1"/>
  <c r="B117" i="64" s="1"/>
  <c r="B118" i="64" s="1"/>
  <c r="B119" i="64" s="1"/>
  <c r="B120" i="64" s="1"/>
  <c r="B121" i="64" s="1"/>
  <c r="B122" i="64" s="1"/>
  <c r="B123" i="64" s="1"/>
  <c r="B124" i="64" s="1"/>
  <c r="B125" i="64" s="1"/>
  <c r="B126" i="64" s="1"/>
  <c r="B127" i="64" s="1"/>
  <c r="B128" i="64" s="1"/>
  <c r="B129" i="64" s="1"/>
  <c r="B130" i="64" s="1"/>
  <c r="B131" i="64" s="1"/>
  <c r="B132" i="64" s="1"/>
  <c r="B133" i="64" s="1"/>
  <c r="B134" i="64" s="1"/>
  <c r="B135" i="64" s="1"/>
  <c r="B136" i="64" s="1"/>
  <c r="B137" i="64" s="1"/>
  <c r="B138" i="64" s="1"/>
  <c r="B139" i="64" s="1"/>
  <c r="B140" i="64" s="1"/>
  <c r="B141" i="64" s="1"/>
  <c r="B142" i="64" s="1"/>
  <c r="B143" i="64" s="1"/>
  <c r="B144" i="64" s="1"/>
  <c r="B145" i="64" s="1"/>
  <c r="B146" i="64" s="1"/>
  <c r="B147" i="64" s="1"/>
  <c r="B148" i="64" s="1"/>
  <c r="B149" i="64" s="1"/>
  <c r="B150" i="64" s="1"/>
  <c r="B151" i="64" s="1"/>
  <c r="B152" i="64" s="1"/>
  <c r="B153" i="64" s="1"/>
  <c r="B154" i="64" s="1"/>
  <c r="B155" i="64" s="1"/>
  <c r="B156" i="64" s="1"/>
  <c r="B157" i="64" s="1"/>
  <c r="B158" i="64" s="1"/>
  <c r="B159" i="64" s="1"/>
  <c r="B160" i="64" s="1"/>
  <c r="B161" i="64" s="1"/>
  <c r="B162" i="64" s="1"/>
  <c r="B163" i="64" s="1"/>
  <c r="B164" i="64" s="1"/>
  <c r="B165" i="64" s="1"/>
  <c r="B166" i="64" s="1"/>
  <c r="B167" i="64" s="1"/>
  <c r="B168" i="64" s="1"/>
  <c r="B169" i="64" s="1"/>
  <c r="B170" i="64" s="1"/>
  <c r="B171" i="64" s="1"/>
  <c r="B172" i="64" s="1"/>
  <c r="B173" i="64" s="1"/>
  <c r="B174" i="64" s="1"/>
  <c r="B175" i="64" s="1"/>
  <c r="B176" i="64" s="1"/>
  <c r="B177" i="64" s="1"/>
  <c r="B178" i="64" s="1"/>
  <c r="B179" i="64" s="1"/>
  <c r="B180" i="64" s="1"/>
  <c r="B181" i="64" s="1"/>
  <c r="B182" i="64" s="1"/>
  <c r="B183" i="64" s="1"/>
  <c r="B184" i="64" s="1"/>
  <c r="B185" i="64" s="1"/>
  <c r="B186" i="64" s="1"/>
  <c r="B187" i="64" s="1"/>
  <c r="B188" i="64" s="1"/>
  <c r="B189" i="64" s="1"/>
  <c r="B190" i="64" s="1"/>
  <c r="B191" i="64" s="1"/>
  <c r="B192" i="64" s="1"/>
  <c r="B193" i="64" s="1"/>
  <c r="B194" i="64" s="1"/>
  <c r="B195" i="64" s="1"/>
  <c r="B196" i="64" s="1"/>
  <c r="B197" i="64" s="1"/>
  <c r="B198" i="64" s="1"/>
  <c r="B199" i="64" s="1"/>
  <c r="B200" i="64" s="1"/>
  <c r="B201" i="64" s="1"/>
  <c r="B202" i="64" s="1"/>
  <c r="B203" i="64" s="1"/>
  <c r="B204" i="64" s="1"/>
  <c r="B205" i="64" s="1"/>
  <c r="B206" i="64" s="1"/>
  <c r="B207" i="64" s="1"/>
  <c r="B208" i="64" s="1"/>
  <c r="B209" i="64" s="1"/>
  <c r="B210" i="64" s="1"/>
  <c r="B211" i="64" s="1"/>
  <c r="B212" i="64" s="1"/>
  <c r="B213" i="64" s="1"/>
  <c r="B214" i="64" s="1"/>
  <c r="B215" i="64" s="1"/>
  <c r="B216" i="64" s="1"/>
  <c r="B217" i="64" s="1"/>
  <c r="B218" i="64" s="1"/>
  <c r="B219" i="64" s="1"/>
  <c r="B220" i="64" s="1"/>
  <c r="B221" i="64" s="1"/>
  <c r="B222" i="64" s="1"/>
  <c r="B223" i="64" s="1"/>
  <c r="B224" i="64" s="1"/>
  <c r="B9" i="65"/>
  <c r="B10" i="65" s="1"/>
  <c r="B11" i="65" s="1"/>
  <c r="B12" i="65" s="1"/>
  <c r="B13" i="65" s="1"/>
  <c r="B14" i="65" s="1"/>
  <c r="B15" i="65" s="1"/>
  <c r="B16" i="65" s="1"/>
  <c r="B17" i="65" s="1"/>
  <c r="B18" i="65" s="1"/>
  <c r="B19" i="65" s="1"/>
  <c r="B20" i="65" s="1"/>
  <c r="B21" i="65" s="1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B36" i="65" s="1"/>
  <c r="B37" i="65" s="1"/>
  <c r="B38" i="65" s="1"/>
  <c r="B39" i="65" s="1"/>
  <c r="B40" i="65" s="1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B54" i="65" s="1"/>
  <c r="B55" i="65" s="1"/>
  <c r="B56" i="65" s="1"/>
  <c r="B57" i="65" s="1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B72" i="65" s="1"/>
  <c r="B73" i="65" s="1"/>
  <c r="B74" i="65" s="1"/>
  <c r="B75" i="65" s="1"/>
  <c r="B76" i="65" s="1"/>
  <c r="B77" i="65" s="1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B90" i="65" s="1"/>
  <c r="B91" i="65" s="1"/>
  <c r="B92" i="65" s="1"/>
  <c r="B93" i="65" s="1"/>
  <c r="B94" i="65" s="1"/>
  <c r="B95" i="65" s="1"/>
  <c r="B96" i="65" s="1"/>
  <c r="B97" i="65" s="1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B109" i="65" s="1"/>
  <c r="B110" i="65" s="1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125" i="65" s="1"/>
  <c r="B126" i="65" s="1"/>
  <c r="B127" i="65" s="1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B141" i="65" s="1"/>
  <c r="B142" i="65" s="1"/>
  <c r="B143" i="65" s="1"/>
  <c r="B144" i="65" s="1"/>
  <c r="B145" i="65" s="1"/>
  <c r="B146" i="65" s="1"/>
  <c r="B147" i="65" s="1"/>
  <c r="B148" i="65" s="1"/>
  <c r="B149" i="65" s="1"/>
  <c r="B150" i="65" s="1"/>
  <c r="B151" i="65" s="1"/>
  <c r="B152" i="65" s="1"/>
  <c r="B153" i="65" s="1"/>
  <c r="B154" i="65" s="1"/>
  <c r="B155" i="65" s="1"/>
  <c r="B156" i="65" s="1"/>
  <c r="B157" i="65" s="1"/>
  <c r="B158" i="65" s="1"/>
  <c r="B159" i="65" s="1"/>
  <c r="B160" i="65" s="1"/>
  <c r="B161" i="65" s="1"/>
  <c r="B162" i="65" s="1"/>
  <c r="B163" i="65" s="1"/>
  <c r="B164" i="65" s="1"/>
  <c r="B165" i="65" s="1"/>
  <c r="B166" i="65" s="1"/>
  <c r="B167" i="65" s="1"/>
  <c r="B168" i="65" s="1"/>
  <c r="B169" i="65" s="1"/>
  <c r="B170" i="65" s="1"/>
  <c r="B171" i="65" s="1"/>
  <c r="B172" i="65" s="1"/>
  <c r="B173" i="65" s="1"/>
  <c r="B174" i="65" s="1"/>
  <c r="B175" i="65" s="1"/>
  <c r="B176" i="65" s="1"/>
  <c r="B177" i="65" s="1"/>
  <c r="B178" i="65" s="1"/>
  <c r="B179" i="65" s="1"/>
  <c r="B180" i="65" s="1"/>
  <c r="B181" i="65" s="1"/>
  <c r="B182" i="65" s="1"/>
  <c r="B183" i="65" s="1"/>
  <c r="B184" i="65" s="1"/>
  <c r="B185" i="65" s="1"/>
  <c r="B186" i="65" s="1"/>
  <c r="B187" i="65" s="1"/>
  <c r="B188" i="65" s="1"/>
  <c r="B189" i="65" s="1"/>
  <c r="B190" i="65" s="1"/>
  <c r="B191" i="65" s="1"/>
  <c r="B192" i="65" s="1"/>
  <c r="B193" i="65" s="1"/>
  <c r="B194" i="65" s="1"/>
  <c r="B195" i="65" s="1"/>
  <c r="B196" i="65" s="1"/>
  <c r="B197" i="65" s="1"/>
  <c r="B198" i="65" s="1"/>
  <c r="B199" i="65" s="1"/>
  <c r="B200" i="65" s="1"/>
  <c r="B201" i="65" s="1"/>
  <c r="B202" i="65" s="1"/>
  <c r="B203" i="65" s="1"/>
  <c r="B204" i="65" s="1"/>
  <c r="B205" i="65" s="1"/>
  <c r="B206" i="65" s="1"/>
  <c r="B207" i="65" s="1"/>
  <c r="B208" i="65" s="1"/>
  <c r="B209" i="65" s="1"/>
  <c r="B210" i="65" s="1"/>
  <c r="B211" i="65" s="1"/>
  <c r="B212" i="65" s="1"/>
  <c r="B213" i="65" s="1"/>
  <c r="B214" i="65" s="1"/>
  <c r="B215" i="65" s="1"/>
  <c r="B216" i="65" s="1"/>
  <c r="B217" i="65" s="1"/>
  <c r="B218" i="65" s="1"/>
  <c r="B219" i="65" s="1"/>
  <c r="B220" i="65" s="1"/>
  <c r="B221" i="65" s="1"/>
  <c r="B222" i="65" s="1"/>
  <c r="B223" i="65" s="1"/>
  <c r="B224" i="65" s="1"/>
  <c r="B9" i="67"/>
  <c r="B10" i="67" s="1"/>
  <c r="B11" i="67" s="1"/>
  <c r="B12" i="67" s="1"/>
  <c r="B13" i="67" s="1"/>
  <c r="B14" i="67" s="1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B169" i="67" s="1"/>
  <c r="B170" i="67" s="1"/>
  <c r="B171" i="67" s="1"/>
  <c r="B172" i="67" s="1"/>
  <c r="B173" i="67" s="1"/>
  <c r="B174" i="67" s="1"/>
  <c r="B175" i="67" s="1"/>
  <c r="B176" i="67" s="1"/>
  <c r="B177" i="67" s="1"/>
  <c r="B178" i="67" s="1"/>
  <c r="B179" i="67" s="1"/>
  <c r="B180" i="67" s="1"/>
  <c r="B181" i="67" s="1"/>
  <c r="B182" i="67" s="1"/>
  <c r="B183" i="67" s="1"/>
  <c r="B184" i="67" s="1"/>
  <c r="B185" i="67" s="1"/>
  <c r="B186" i="67" s="1"/>
  <c r="B187" i="67" s="1"/>
  <c r="B188" i="67" s="1"/>
  <c r="B189" i="67" s="1"/>
  <c r="B190" i="67" s="1"/>
  <c r="B191" i="67" s="1"/>
  <c r="B192" i="67" s="1"/>
  <c r="B193" i="67" s="1"/>
  <c r="B194" i="67" s="1"/>
  <c r="B195" i="67" s="1"/>
  <c r="B196" i="67" s="1"/>
  <c r="B197" i="67" s="1"/>
  <c r="B198" i="67" s="1"/>
  <c r="B199" i="67" s="1"/>
  <c r="B200" i="67" s="1"/>
  <c r="B201" i="67" s="1"/>
  <c r="B202" i="67" s="1"/>
  <c r="B203" i="67" s="1"/>
  <c r="B204" i="67" s="1"/>
  <c r="B205" i="67" s="1"/>
  <c r="B206" i="67" s="1"/>
  <c r="B207" i="67" s="1"/>
  <c r="B208" i="67" s="1"/>
  <c r="B209" i="67" s="1"/>
  <c r="B210" i="67" s="1"/>
  <c r="B211" i="67" s="1"/>
  <c r="B212" i="67" s="1"/>
  <c r="B213" i="67" s="1"/>
  <c r="B214" i="67" s="1"/>
  <c r="B215" i="67" s="1"/>
  <c r="B216" i="67" s="1"/>
  <c r="B217" i="67" s="1"/>
  <c r="B218" i="67" s="1"/>
  <c r="B219" i="67" s="1"/>
  <c r="B220" i="67" s="1"/>
  <c r="B221" i="67" s="1"/>
  <c r="B222" i="67" s="1"/>
  <c r="B223" i="67" s="1"/>
  <c r="B224" i="67" s="1"/>
  <c r="B9" i="68"/>
  <c r="B10" i="68" s="1"/>
  <c r="B11" i="68" s="1"/>
  <c r="B12" i="68" s="1"/>
  <c r="B13" i="68" s="1"/>
  <c r="B14" i="68" s="1"/>
  <c r="B15" i="68" s="1"/>
  <c r="B16" i="68" s="1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B36" i="68" s="1"/>
  <c r="B37" i="68" s="1"/>
  <c r="B38" i="68" s="1"/>
  <c r="B39" i="68" s="1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B54" i="68" s="1"/>
  <c r="B55" i="68" s="1"/>
  <c r="B56" i="68" s="1"/>
  <c r="B57" i="68" s="1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70" i="68" s="1"/>
  <c r="B71" i="68" s="1"/>
  <c r="B72" i="68" s="1"/>
  <c r="B73" i="68" s="1"/>
  <c r="B74" i="68" s="1"/>
  <c r="B75" i="68" s="1"/>
  <c r="B76" i="68" s="1"/>
  <c r="B77" i="68" s="1"/>
  <c r="B78" i="68" s="1"/>
  <c r="B79" i="68" s="1"/>
  <c r="B80" i="68" s="1"/>
  <c r="B81" i="68" s="1"/>
  <c r="B82" i="68" s="1"/>
  <c r="B83" i="68" s="1"/>
  <c r="B84" i="68" s="1"/>
  <c r="B85" i="68" s="1"/>
  <c r="B86" i="68" s="1"/>
  <c r="B87" i="68" s="1"/>
  <c r="B88" i="68" s="1"/>
  <c r="B89" i="68" s="1"/>
  <c r="B90" i="68" s="1"/>
  <c r="B91" i="68" s="1"/>
  <c r="B92" i="68" s="1"/>
  <c r="B93" i="68" s="1"/>
  <c r="B94" i="68" s="1"/>
  <c r="B95" i="68" s="1"/>
  <c r="B96" i="68" s="1"/>
  <c r="B97" i="68" s="1"/>
  <c r="B98" i="68" s="1"/>
  <c r="B99" i="68" s="1"/>
  <c r="B100" i="68" s="1"/>
  <c r="B101" i="68" s="1"/>
  <c r="B102" i="68" s="1"/>
  <c r="B103" i="68" s="1"/>
  <c r="B104" i="68" s="1"/>
  <c r="B105" i="68" s="1"/>
  <c r="B106" i="68" s="1"/>
  <c r="B107" i="68" s="1"/>
  <c r="B108" i="68" s="1"/>
  <c r="B109" i="68" s="1"/>
  <c r="B110" i="68" s="1"/>
  <c r="B111" i="68" s="1"/>
  <c r="B112" i="68" s="1"/>
  <c r="B113" i="68" s="1"/>
  <c r="B114" i="68" s="1"/>
  <c r="B115" i="68" s="1"/>
  <c r="B116" i="68" s="1"/>
  <c r="B117" i="68" s="1"/>
  <c r="B118" i="68" s="1"/>
  <c r="B119" i="68" s="1"/>
  <c r="B120" i="68" s="1"/>
  <c r="B121" i="68" s="1"/>
  <c r="B122" i="68" s="1"/>
  <c r="B123" i="68" s="1"/>
  <c r="B124" i="68" s="1"/>
  <c r="B125" i="68" s="1"/>
  <c r="B126" i="68" s="1"/>
  <c r="B127" i="68" s="1"/>
  <c r="B128" i="68" s="1"/>
  <c r="B129" i="68" s="1"/>
  <c r="B130" i="68" s="1"/>
  <c r="B131" i="68" s="1"/>
  <c r="B132" i="68" s="1"/>
  <c r="B133" i="68" s="1"/>
  <c r="B134" i="68" s="1"/>
  <c r="B135" i="68" s="1"/>
  <c r="B136" i="68" s="1"/>
  <c r="B137" i="68" s="1"/>
  <c r="B138" i="68" s="1"/>
  <c r="B139" i="68" s="1"/>
  <c r="B140" i="68" s="1"/>
  <c r="B141" i="68" s="1"/>
  <c r="B142" i="68" s="1"/>
  <c r="B143" i="68" s="1"/>
  <c r="B144" i="68" s="1"/>
  <c r="B145" i="68" s="1"/>
  <c r="B146" i="68" s="1"/>
  <c r="B147" i="68" s="1"/>
  <c r="B148" i="68" s="1"/>
  <c r="B149" i="68" s="1"/>
  <c r="B150" i="68" s="1"/>
  <c r="B151" i="68" s="1"/>
  <c r="B152" i="68" s="1"/>
  <c r="B153" i="68" s="1"/>
  <c r="B154" i="68" s="1"/>
  <c r="B155" i="68" s="1"/>
  <c r="B156" i="68" s="1"/>
  <c r="B157" i="68" s="1"/>
  <c r="B158" i="68" s="1"/>
  <c r="B159" i="68" s="1"/>
  <c r="B160" i="68" s="1"/>
  <c r="B161" i="68" s="1"/>
  <c r="B162" i="68" s="1"/>
  <c r="B163" i="68" s="1"/>
  <c r="B164" i="68" s="1"/>
  <c r="B165" i="68" s="1"/>
  <c r="B166" i="68" s="1"/>
  <c r="B167" i="68" s="1"/>
  <c r="B168" i="68" s="1"/>
  <c r="B169" i="68" s="1"/>
  <c r="B170" i="68" s="1"/>
  <c r="B171" i="68" s="1"/>
  <c r="B172" i="68" s="1"/>
  <c r="B173" i="68" s="1"/>
  <c r="B174" i="68" s="1"/>
  <c r="B175" i="68" s="1"/>
  <c r="B176" i="68" s="1"/>
  <c r="B177" i="68" s="1"/>
  <c r="B178" i="68" s="1"/>
  <c r="B179" i="68" s="1"/>
  <c r="B180" i="68" s="1"/>
  <c r="B181" i="68" s="1"/>
  <c r="B182" i="68" s="1"/>
  <c r="B183" i="68" s="1"/>
  <c r="B184" i="68" s="1"/>
  <c r="B185" i="68" s="1"/>
  <c r="B186" i="68" s="1"/>
  <c r="B187" i="68" s="1"/>
  <c r="B188" i="68" s="1"/>
  <c r="B189" i="68" s="1"/>
  <c r="B190" i="68" s="1"/>
  <c r="B191" i="68" s="1"/>
  <c r="B192" i="68" s="1"/>
  <c r="B193" i="68" s="1"/>
  <c r="B194" i="68" s="1"/>
  <c r="B195" i="68" s="1"/>
  <c r="B196" i="68" s="1"/>
  <c r="B197" i="68" s="1"/>
  <c r="B198" i="68" s="1"/>
  <c r="B199" i="68" s="1"/>
  <c r="B200" i="68" s="1"/>
  <c r="B201" i="68" s="1"/>
  <c r="B202" i="68" s="1"/>
  <c r="B203" i="68" s="1"/>
  <c r="B204" i="68" s="1"/>
  <c r="B205" i="68" s="1"/>
  <c r="B206" i="68" s="1"/>
  <c r="B207" i="68" s="1"/>
  <c r="B208" i="68" s="1"/>
  <c r="B209" i="68" s="1"/>
  <c r="B210" i="68" s="1"/>
  <c r="B211" i="68" s="1"/>
  <c r="B212" i="68" s="1"/>
  <c r="B213" i="68" s="1"/>
  <c r="B214" i="68" s="1"/>
  <c r="B215" i="68" s="1"/>
  <c r="B216" i="68" s="1"/>
  <c r="B217" i="68" s="1"/>
  <c r="B218" i="68" s="1"/>
  <c r="B219" i="68" s="1"/>
  <c r="B220" i="68" s="1"/>
  <c r="B221" i="68" s="1"/>
  <c r="B222" i="68" s="1"/>
  <c r="B223" i="68" s="1"/>
  <c r="B224" i="68" s="1"/>
  <c r="B9" i="69"/>
  <c r="B10" i="69" s="1"/>
  <c r="B11" i="69" s="1"/>
  <c r="B12" i="69" s="1"/>
  <c r="B13" i="69" s="1"/>
  <c r="B14" i="69" s="1"/>
  <c r="B15" i="69" s="1"/>
  <c r="B16" i="69" s="1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B42" i="69" s="1"/>
  <c r="B43" i="69" s="1"/>
  <c r="B44" i="69" s="1"/>
  <c r="B45" i="69" s="1"/>
  <c r="B46" i="69" s="1"/>
  <c r="B47" i="69" s="1"/>
  <c r="B48" i="69" s="1"/>
  <c r="B49" i="69" s="1"/>
  <c r="B50" i="69" s="1"/>
  <c r="B51" i="69" s="1"/>
  <c r="B52" i="69" s="1"/>
  <c r="B53" i="69" s="1"/>
  <c r="B54" i="69" s="1"/>
  <c r="B55" i="69" s="1"/>
  <c r="B56" i="69" s="1"/>
  <c r="B57" i="69" s="1"/>
  <c r="B58" i="69" s="1"/>
  <c r="B59" i="69" s="1"/>
  <c r="B60" i="69" s="1"/>
  <c r="B61" i="69" s="1"/>
  <c r="B62" i="69" s="1"/>
  <c r="B63" i="69" s="1"/>
  <c r="B64" i="69" s="1"/>
  <c r="B65" i="69" s="1"/>
  <c r="B66" i="69" s="1"/>
  <c r="B67" i="69" s="1"/>
  <c r="B68" i="69" s="1"/>
  <c r="B69" i="69" s="1"/>
  <c r="B70" i="69" s="1"/>
  <c r="B71" i="69" s="1"/>
  <c r="B72" i="69" s="1"/>
  <c r="B73" i="69" s="1"/>
  <c r="B74" i="69" s="1"/>
  <c r="B75" i="69" s="1"/>
  <c r="B76" i="69" s="1"/>
  <c r="B77" i="69" s="1"/>
  <c r="B78" i="69" s="1"/>
  <c r="B79" i="69" s="1"/>
  <c r="B80" i="69" s="1"/>
  <c r="B81" i="69" s="1"/>
  <c r="B82" i="69" s="1"/>
  <c r="B83" i="69" s="1"/>
  <c r="B84" i="69" s="1"/>
  <c r="B85" i="69" s="1"/>
  <c r="B86" i="69" s="1"/>
  <c r="B87" i="69" s="1"/>
  <c r="B88" i="69" s="1"/>
  <c r="B89" i="69" s="1"/>
  <c r="B90" i="69" s="1"/>
  <c r="B91" i="69" s="1"/>
  <c r="B92" i="69" s="1"/>
  <c r="B93" i="69" s="1"/>
  <c r="B94" i="69" s="1"/>
  <c r="B95" i="69" s="1"/>
  <c r="B96" i="69" s="1"/>
  <c r="B97" i="69" s="1"/>
  <c r="B98" i="69" s="1"/>
  <c r="B99" i="69" s="1"/>
  <c r="B100" i="69" s="1"/>
  <c r="B101" i="69" s="1"/>
  <c r="B102" i="69" s="1"/>
  <c r="B103" i="69" s="1"/>
  <c r="B104" i="69" s="1"/>
  <c r="B105" i="69" s="1"/>
  <c r="B106" i="69" s="1"/>
  <c r="B107" i="69" s="1"/>
  <c r="B108" i="69" s="1"/>
  <c r="B109" i="69" s="1"/>
  <c r="B110" i="69" s="1"/>
  <c r="B111" i="69" s="1"/>
  <c r="B112" i="69" s="1"/>
  <c r="B113" i="69" s="1"/>
  <c r="B114" i="69" s="1"/>
  <c r="B115" i="69" s="1"/>
  <c r="B116" i="69" s="1"/>
  <c r="B117" i="69" s="1"/>
  <c r="B118" i="69" s="1"/>
  <c r="B119" i="69" s="1"/>
  <c r="B120" i="69" s="1"/>
  <c r="B121" i="69" s="1"/>
  <c r="B122" i="69" s="1"/>
  <c r="B123" i="69" s="1"/>
  <c r="B124" i="69" s="1"/>
  <c r="B125" i="69" s="1"/>
  <c r="B126" i="69" s="1"/>
  <c r="B127" i="69" s="1"/>
  <c r="B128" i="69" s="1"/>
  <c r="B129" i="69" s="1"/>
  <c r="B130" i="69" s="1"/>
  <c r="B131" i="69" s="1"/>
  <c r="B132" i="69" s="1"/>
  <c r="B133" i="69" s="1"/>
  <c r="B134" i="69" s="1"/>
  <c r="B135" i="69" s="1"/>
  <c r="B136" i="69" s="1"/>
  <c r="B137" i="69" s="1"/>
  <c r="B138" i="69" s="1"/>
  <c r="B139" i="69" s="1"/>
  <c r="B140" i="69" s="1"/>
  <c r="B141" i="69" s="1"/>
  <c r="B142" i="69" s="1"/>
  <c r="B143" i="69" s="1"/>
  <c r="B144" i="69" s="1"/>
  <c r="B145" i="69" s="1"/>
  <c r="B146" i="69" s="1"/>
  <c r="B147" i="69" s="1"/>
  <c r="B148" i="69" s="1"/>
  <c r="B149" i="69" s="1"/>
  <c r="B150" i="69" s="1"/>
  <c r="B151" i="69" s="1"/>
  <c r="B152" i="69" s="1"/>
  <c r="B153" i="69" s="1"/>
  <c r="B154" i="69" s="1"/>
  <c r="B155" i="69" s="1"/>
  <c r="B156" i="69" s="1"/>
  <c r="B157" i="69" s="1"/>
  <c r="B158" i="69" s="1"/>
  <c r="B159" i="69" s="1"/>
  <c r="B160" i="69" s="1"/>
  <c r="B161" i="69" s="1"/>
  <c r="B162" i="69" s="1"/>
  <c r="B163" i="69" s="1"/>
  <c r="B164" i="69" s="1"/>
  <c r="B165" i="69" s="1"/>
  <c r="B166" i="69" s="1"/>
  <c r="B167" i="69" s="1"/>
  <c r="B168" i="69" s="1"/>
  <c r="B169" i="69" s="1"/>
  <c r="B170" i="69" s="1"/>
  <c r="B171" i="69" s="1"/>
  <c r="B172" i="69" s="1"/>
  <c r="B173" i="69" s="1"/>
  <c r="B174" i="69" s="1"/>
  <c r="B175" i="69" s="1"/>
  <c r="B176" i="69" s="1"/>
  <c r="B177" i="69" s="1"/>
  <c r="B178" i="69" s="1"/>
  <c r="B179" i="69" s="1"/>
  <c r="B180" i="69" s="1"/>
  <c r="B181" i="69" s="1"/>
  <c r="B182" i="69" s="1"/>
  <c r="B183" i="69" s="1"/>
  <c r="B184" i="69" s="1"/>
  <c r="B185" i="69" s="1"/>
  <c r="B186" i="69" s="1"/>
  <c r="B187" i="69" s="1"/>
  <c r="B188" i="69" s="1"/>
  <c r="B189" i="69" s="1"/>
  <c r="B190" i="69" s="1"/>
  <c r="B191" i="69" s="1"/>
  <c r="B192" i="69" s="1"/>
  <c r="B193" i="69" s="1"/>
  <c r="B194" i="69" s="1"/>
  <c r="B195" i="69" s="1"/>
  <c r="B196" i="69" s="1"/>
  <c r="B197" i="69" s="1"/>
  <c r="B198" i="69" s="1"/>
  <c r="B199" i="69" s="1"/>
  <c r="B200" i="69" s="1"/>
  <c r="B201" i="69" s="1"/>
  <c r="B202" i="69" s="1"/>
  <c r="B203" i="69" s="1"/>
  <c r="B204" i="69" s="1"/>
  <c r="B205" i="69" s="1"/>
  <c r="B206" i="69" s="1"/>
  <c r="B207" i="69" s="1"/>
  <c r="B208" i="69" s="1"/>
  <c r="B209" i="69" s="1"/>
  <c r="B210" i="69" s="1"/>
  <c r="B211" i="69" s="1"/>
  <c r="B212" i="69" s="1"/>
  <c r="B213" i="69" s="1"/>
  <c r="B214" i="69" s="1"/>
  <c r="B215" i="69" s="1"/>
  <c r="B216" i="69" s="1"/>
  <c r="B217" i="69" s="1"/>
  <c r="B218" i="69" s="1"/>
  <c r="B219" i="69" s="1"/>
  <c r="B220" i="69" s="1"/>
  <c r="B221" i="69" s="1"/>
  <c r="B222" i="69" s="1"/>
  <c r="B223" i="69" s="1"/>
  <c r="B224" i="69" s="1"/>
  <c r="B9" i="70"/>
  <c r="B10" i="70" s="1"/>
  <c r="B11" i="70" s="1"/>
  <c r="B12" i="70" s="1"/>
  <c r="B13" i="70" s="1"/>
  <c r="B14" i="70" s="1"/>
  <c r="B15" i="70" s="1"/>
  <c r="B16" i="70" s="1"/>
  <c r="B17" i="70" s="1"/>
  <c r="B18" i="70" s="1"/>
  <c r="B19" i="70" s="1"/>
  <c r="B20" i="70" s="1"/>
  <c r="B21" i="70" s="1"/>
  <c r="B22" i="70" s="1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B36" i="70" s="1"/>
  <c r="B37" i="70" s="1"/>
  <c r="B38" i="70" s="1"/>
  <c r="B39" i="70" s="1"/>
  <c r="B40" i="70" s="1"/>
  <c r="B41" i="70" s="1"/>
  <c r="B42" i="70" s="1"/>
  <c r="B43" i="70" s="1"/>
  <c r="B44" i="70" s="1"/>
  <c r="B45" i="70" s="1"/>
  <c r="B46" i="70" s="1"/>
  <c r="B47" i="70" s="1"/>
  <c r="B48" i="70" s="1"/>
  <c r="B49" i="70" s="1"/>
  <c r="B50" i="70" s="1"/>
  <c r="B51" i="70" s="1"/>
  <c r="B52" i="70" s="1"/>
  <c r="B53" i="70" s="1"/>
  <c r="B54" i="70" s="1"/>
  <c r="B55" i="70" s="1"/>
  <c r="B56" i="70" s="1"/>
  <c r="B57" i="70" s="1"/>
  <c r="B58" i="70" s="1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B72" i="70" s="1"/>
  <c r="B73" i="70" s="1"/>
  <c r="B74" i="70" s="1"/>
  <c r="B75" i="70" s="1"/>
  <c r="B76" i="70" s="1"/>
  <c r="B77" i="70" s="1"/>
  <c r="B78" i="70" s="1"/>
  <c r="B79" i="70" s="1"/>
  <c r="B80" i="70" s="1"/>
  <c r="B81" i="70" s="1"/>
  <c r="B82" i="70" s="1"/>
  <c r="B83" i="70" s="1"/>
  <c r="B84" i="70" s="1"/>
  <c r="B85" i="70" s="1"/>
  <c r="B86" i="70" s="1"/>
  <c r="B87" i="70" s="1"/>
  <c r="B88" i="70" s="1"/>
  <c r="B89" i="70" s="1"/>
  <c r="B90" i="70" s="1"/>
  <c r="B91" i="70" s="1"/>
  <c r="B92" i="70" s="1"/>
  <c r="B93" i="70" s="1"/>
  <c r="B94" i="70" s="1"/>
  <c r="B95" i="70" s="1"/>
  <c r="B96" i="70" s="1"/>
  <c r="B97" i="70" s="1"/>
  <c r="B98" i="70" s="1"/>
  <c r="B99" i="70" s="1"/>
  <c r="B100" i="70" s="1"/>
  <c r="B101" i="70" s="1"/>
  <c r="B102" i="70" s="1"/>
  <c r="B103" i="70" s="1"/>
  <c r="B104" i="70" s="1"/>
  <c r="B105" i="70" s="1"/>
  <c r="B106" i="70" s="1"/>
  <c r="B107" i="70" s="1"/>
  <c r="B108" i="70" s="1"/>
  <c r="B109" i="70" s="1"/>
  <c r="B110" i="70" s="1"/>
  <c r="B111" i="70" s="1"/>
  <c r="B112" i="70" s="1"/>
  <c r="B113" i="70" s="1"/>
  <c r="B114" i="70" s="1"/>
  <c r="B115" i="70" s="1"/>
  <c r="B116" i="70" s="1"/>
  <c r="B117" i="70" s="1"/>
  <c r="B118" i="70" s="1"/>
  <c r="B119" i="70" s="1"/>
  <c r="B120" i="70" s="1"/>
  <c r="B121" i="70" s="1"/>
  <c r="B122" i="70" s="1"/>
  <c r="B123" i="70" s="1"/>
  <c r="B124" i="70" s="1"/>
  <c r="B125" i="70" s="1"/>
  <c r="B126" i="70" s="1"/>
  <c r="B127" i="70" s="1"/>
  <c r="B128" i="70" s="1"/>
  <c r="B129" i="70" s="1"/>
  <c r="B130" i="70" s="1"/>
  <c r="B131" i="70" s="1"/>
  <c r="B132" i="70" s="1"/>
  <c r="B133" i="70" s="1"/>
  <c r="B134" i="70" s="1"/>
  <c r="B135" i="70" s="1"/>
  <c r="B136" i="70" s="1"/>
  <c r="B137" i="70" s="1"/>
  <c r="B138" i="70" s="1"/>
  <c r="B139" i="70" s="1"/>
  <c r="B140" i="70" s="1"/>
  <c r="B141" i="70" s="1"/>
  <c r="B142" i="70" s="1"/>
  <c r="B143" i="70" s="1"/>
  <c r="B144" i="70" s="1"/>
  <c r="B145" i="70" s="1"/>
  <c r="B146" i="70" s="1"/>
  <c r="B147" i="70" s="1"/>
  <c r="B148" i="70" s="1"/>
  <c r="B149" i="70" s="1"/>
  <c r="B150" i="70" s="1"/>
  <c r="B151" i="70" s="1"/>
  <c r="B152" i="70" s="1"/>
  <c r="B153" i="70" s="1"/>
  <c r="B154" i="70" s="1"/>
  <c r="B155" i="70" s="1"/>
  <c r="B156" i="70" s="1"/>
  <c r="B157" i="70" s="1"/>
  <c r="B158" i="70" s="1"/>
  <c r="B159" i="70" s="1"/>
  <c r="B160" i="70" s="1"/>
  <c r="B161" i="70" s="1"/>
  <c r="B162" i="70" s="1"/>
  <c r="B163" i="70" s="1"/>
  <c r="B164" i="70" s="1"/>
  <c r="B165" i="70" s="1"/>
  <c r="B166" i="70" s="1"/>
  <c r="B167" i="70" s="1"/>
  <c r="B168" i="70" s="1"/>
  <c r="B169" i="70" s="1"/>
  <c r="B170" i="70" s="1"/>
  <c r="B171" i="70" s="1"/>
  <c r="B172" i="70" s="1"/>
  <c r="B173" i="70" s="1"/>
  <c r="B174" i="70" s="1"/>
  <c r="B175" i="70" s="1"/>
  <c r="B176" i="70" s="1"/>
  <c r="B177" i="70" s="1"/>
  <c r="B178" i="70" s="1"/>
  <c r="B179" i="70" s="1"/>
  <c r="B180" i="70" s="1"/>
  <c r="B181" i="70" s="1"/>
  <c r="B182" i="70" s="1"/>
  <c r="B183" i="70" s="1"/>
  <c r="B184" i="70" s="1"/>
  <c r="B185" i="70" s="1"/>
  <c r="B186" i="70" s="1"/>
  <c r="B187" i="70" s="1"/>
  <c r="B188" i="70" s="1"/>
  <c r="B189" i="70" s="1"/>
  <c r="B190" i="70" s="1"/>
  <c r="B191" i="70" s="1"/>
  <c r="B192" i="70" s="1"/>
  <c r="B193" i="70" s="1"/>
  <c r="B194" i="70" s="1"/>
  <c r="B195" i="70" s="1"/>
  <c r="B196" i="70" s="1"/>
  <c r="B197" i="70" s="1"/>
  <c r="B198" i="70" s="1"/>
  <c r="B199" i="70" s="1"/>
  <c r="B200" i="70" s="1"/>
  <c r="B201" i="70" s="1"/>
  <c r="B202" i="70" s="1"/>
  <c r="B203" i="70" s="1"/>
  <c r="B204" i="70" s="1"/>
  <c r="B205" i="70" s="1"/>
  <c r="B206" i="70" s="1"/>
  <c r="B207" i="70" s="1"/>
  <c r="B208" i="70" s="1"/>
  <c r="B209" i="70" s="1"/>
  <c r="B210" i="70" s="1"/>
  <c r="B211" i="70" s="1"/>
  <c r="B212" i="70" s="1"/>
  <c r="B213" i="70" s="1"/>
  <c r="B214" i="70" s="1"/>
  <c r="B215" i="70" s="1"/>
  <c r="B216" i="70" s="1"/>
  <c r="B217" i="70" s="1"/>
  <c r="B218" i="70" s="1"/>
  <c r="B219" i="70" s="1"/>
  <c r="B220" i="70" s="1"/>
  <c r="B221" i="70" s="1"/>
  <c r="B222" i="70" s="1"/>
  <c r="B223" i="70" s="1"/>
  <c r="B224" i="70" s="1"/>
  <c r="B9" i="71"/>
  <c r="B10" i="71" s="1"/>
  <c r="B11" i="71" s="1"/>
  <c r="B12" i="71" s="1"/>
  <c r="B13" i="71" s="1"/>
  <c r="B14" i="71" s="1"/>
  <c r="B15" i="71" s="1"/>
  <c r="B16" i="71" s="1"/>
  <c r="B17" i="71" s="1"/>
  <c r="B18" i="71" s="1"/>
  <c r="B19" i="71" s="1"/>
  <c r="B20" i="71" s="1"/>
  <c r="B21" i="71" s="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B35" i="71" s="1"/>
  <c r="B36" i="71" s="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B51" i="71" s="1"/>
  <c r="B52" i="71" s="1"/>
  <c r="B53" i="71" s="1"/>
  <c r="B54" i="71" s="1"/>
  <c r="B55" i="71" s="1"/>
  <c r="B56" i="71" s="1"/>
  <c r="B57" i="71" s="1"/>
  <c r="B58" i="71" s="1"/>
  <c r="B59" i="71" s="1"/>
  <c r="B60" i="71" s="1"/>
  <c r="B61" i="71" s="1"/>
  <c r="B62" i="71" s="1"/>
  <c r="B63" i="71" s="1"/>
  <c r="B64" i="71" s="1"/>
  <c r="B65" i="71" s="1"/>
  <c r="B66" i="71" s="1"/>
  <c r="B67" i="71" s="1"/>
  <c r="B68" i="71" s="1"/>
  <c r="B69" i="71" s="1"/>
  <c r="B70" i="71" s="1"/>
  <c r="B71" i="71" s="1"/>
  <c r="B72" i="71" s="1"/>
  <c r="B73" i="71" s="1"/>
  <c r="B74" i="71" s="1"/>
  <c r="B75" i="71" s="1"/>
  <c r="B76" i="71" s="1"/>
  <c r="B77" i="71" s="1"/>
  <c r="B78" i="71" s="1"/>
  <c r="B79" i="71" s="1"/>
  <c r="B80" i="71" s="1"/>
  <c r="B81" i="71" s="1"/>
  <c r="B82" i="71" s="1"/>
  <c r="B83" i="71" s="1"/>
  <c r="B84" i="71" s="1"/>
  <c r="B85" i="71" s="1"/>
  <c r="B86" i="71" s="1"/>
  <c r="B87" i="71" s="1"/>
  <c r="B88" i="71" s="1"/>
  <c r="B89" i="71" s="1"/>
  <c r="B90" i="71" s="1"/>
  <c r="B91" i="71" s="1"/>
  <c r="B92" i="71" s="1"/>
  <c r="B93" i="71" s="1"/>
  <c r="B94" i="71" s="1"/>
  <c r="B95" i="71" s="1"/>
  <c r="B96" i="71" s="1"/>
  <c r="B97" i="71" s="1"/>
  <c r="B98" i="71" s="1"/>
  <c r="B99" i="71" s="1"/>
  <c r="B100" i="71" s="1"/>
  <c r="B101" i="71" s="1"/>
  <c r="B102" i="71" s="1"/>
  <c r="B103" i="71" s="1"/>
  <c r="B104" i="71" s="1"/>
  <c r="B105" i="71" s="1"/>
  <c r="B106" i="71" s="1"/>
  <c r="B107" i="71" s="1"/>
  <c r="B108" i="71" s="1"/>
  <c r="B109" i="71" s="1"/>
  <c r="B110" i="71" s="1"/>
  <c r="B111" i="71" s="1"/>
  <c r="B112" i="71" s="1"/>
  <c r="B113" i="71" s="1"/>
  <c r="B114" i="71" s="1"/>
  <c r="B115" i="71" s="1"/>
  <c r="B116" i="71" s="1"/>
  <c r="B117" i="71" s="1"/>
  <c r="B118" i="71" s="1"/>
  <c r="B119" i="71" s="1"/>
  <c r="B120" i="71" s="1"/>
  <c r="B121" i="71" s="1"/>
  <c r="B122" i="71" s="1"/>
  <c r="B123" i="71" s="1"/>
  <c r="B124" i="71" s="1"/>
  <c r="B125" i="71" s="1"/>
  <c r="B126" i="71" s="1"/>
  <c r="B127" i="71" s="1"/>
  <c r="B128" i="71" s="1"/>
  <c r="B129" i="71" s="1"/>
  <c r="B130" i="71" s="1"/>
  <c r="B131" i="71" s="1"/>
  <c r="B132" i="71" s="1"/>
  <c r="B133" i="71" s="1"/>
  <c r="B134" i="71" s="1"/>
  <c r="B135" i="71" s="1"/>
  <c r="B136" i="71" s="1"/>
  <c r="B137" i="71" s="1"/>
  <c r="B138" i="71" s="1"/>
  <c r="B139" i="71" s="1"/>
  <c r="B140" i="71" s="1"/>
  <c r="B141" i="71" s="1"/>
  <c r="B142" i="71" s="1"/>
  <c r="B143" i="71" s="1"/>
  <c r="B144" i="71" s="1"/>
  <c r="B145" i="71" s="1"/>
  <c r="B146" i="71" s="1"/>
  <c r="B147" i="71" s="1"/>
  <c r="B148" i="71" s="1"/>
  <c r="B149" i="71" s="1"/>
  <c r="B150" i="71" s="1"/>
  <c r="B151" i="71" s="1"/>
  <c r="B152" i="71" s="1"/>
  <c r="B153" i="71" s="1"/>
  <c r="B154" i="71" s="1"/>
  <c r="B155" i="71" s="1"/>
  <c r="B156" i="71" s="1"/>
  <c r="B157" i="71" s="1"/>
  <c r="B158" i="71" s="1"/>
  <c r="B159" i="71" s="1"/>
  <c r="B160" i="71" s="1"/>
  <c r="B161" i="71" s="1"/>
  <c r="B162" i="71" s="1"/>
  <c r="B163" i="71" s="1"/>
  <c r="B164" i="71" s="1"/>
  <c r="B165" i="71" s="1"/>
  <c r="B166" i="71" s="1"/>
  <c r="B167" i="71" s="1"/>
  <c r="B168" i="71" s="1"/>
  <c r="B169" i="71" s="1"/>
  <c r="B170" i="71" s="1"/>
  <c r="B171" i="71" s="1"/>
  <c r="B172" i="71" s="1"/>
  <c r="B173" i="71" s="1"/>
  <c r="B174" i="71" s="1"/>
  <c r="B175" i="71" s="1"/>
  <c r="B176" i="71" s="1"/>
  <c r="B177" i="71" s="1"/>
  <c r="B178" i="71" s="1"/>
  <c r="B179" i="71" s="1"/>
  <c r="B180" i="71" s="1"/>
  <c r="B181" i="71" s="1"/>
  <c r="B182" i="71" s="1"/>
  <c r="B183" i="71" s="1"/>
  <c r="B184" i="71" s="1"/>
  <c r="B185" i="71" s="1"/>
  <c r="B186" i="71" s="1"/>
  <c r="B187" i="71" s="1"/>
  <c r="B188" i="71" s="1"/>
  <c r="B189" i="71" s="1"/>
  <c r="B190" i="71" s="1"/>
  <c r="B191" i="71" s="1"/>
  <c r="B192" i="71" s="1"/>
  <c r="B193" i="71" s="1"/>
  <c r="B194" i="71" s="1"/>
  <c r="B195" i="71" s="1"/>
  <c r="B196" i="71" s="1"/>
  <c r="B197" i="71" s="1"/>
  <c r="B198" i="71" s="1"/>
  <c r="B199" i="71" s="1"/>
  <c r="B200" i="71" s="1"/>
  <c r="B201" i="71" s="1"/>
  <c r="B202" i="71" s="1"/>
  <c r="B203" i="71" s="1"/>
  <c r="B204" i="71" s="1"/>
  <c r="B205" i="71" s="1"/>
  <c r="B206" i="71" s="1"/>
  <c r="B207" i="71" s="1"/>
  <c r="B208" i="71" s="1"/>
  <c r="B209" i="71" s="1"/>
  <c r="B210" i="71" s="1"/>
  <c r="B211" i="71" s="1"/>
  <c r="B212" i="71" s="1"/>
  <c r="B213" i="71" s="1"/>
  <c r="B214" i="71" s="1"/>
  <c r="B215" i="71" s="1"/>
  <c r="B216" i="71" s="1"/>
  <c r="B217" i="71" s="1"/>
  <c r="B218" i="71" s="1"/>
  <c r="B219" i="71" s="1"/>
  <c r="B220" i="71" s="1"/>
  <c r="B221" i="71" s="1"/>
  <c r="B222" i="71" s="1"/>
  <c r="B223" i="71" s="1"/>
  <c r="B224" i="71" s="1"/>
  <c r="B9" i="57"/>
  <c r="B10" i="57" s="1"/>
  <c r="B11" i="57" s="1"/>
  <c r="B12" i="57" s="1"/>
  <c r="B13" i="57" s="1"/>
  <c r="B14" i="57" s="1"/>
  <c r="B15" i="57" s="1"/>
  <c r="B16" i="57" s="1"/>
  <c r="B17" i="57" s="1"/>
  <c r="B18" i="57" s="1"/>
  <c r="B19" i="57" s="1"/>
  <c r="B20" i="57" s="1"/>
  <c r="B21" i="57" s="1"/>
  <c r="B22" i="57" s="1"/>
  <c r="B23" i="57" s="1"/>
  <c r="B24" i="57" s="1"/>
  <c r="B25" i="57" s="1"/>
  <c r="B26" i="57" s="1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B51" i="57" s="1"/>
  <c r="B52" i="57" s="1"/>
  <c r="B53" i="57" s="1"/>
  <c r="B54" i="57" s="1"/>
  <c r="B55" i="57" s="1"/>
  <c r="B56" i="57" s="1"/>
  <c r="B57" i="57" s="1"/>
  <c r="B58" i="57" s="1"/>
  <c r="B59" i="57" s="1"/>
  <c r="B60" i="57" s="1"/>
  <c r="B61" i="57" s="1"/>
  <c r="B62" i="57" s="1"/>
  <c r="B63" i="57" s="1"/>
  <c r="B64" i="57" s="1"/>
  <c r="B65" i="57" s="1"/>
  <c r="B66" i="57" s="1"/>
  <c r="B67" i="57" s="1"/>
  <c r="B68" i="57" s="1"/>
  <c r="B69" i="57" s="1"/>
  <c r="B70" i="57" s="1"/>
  <c r="B71" i="57" s="1"/>
  <c r="B72" i="57" s="1"/>
  <c r="B73" i="57" s="1"/>
  <c r="B74" i="57" s="1"/>
  <c r="B75" i="57" s="1"/>
  <c r="B76" i="57" s="1"/>
  <c r="B77" i="57" s="1"/>
  <c r="B78" i="57" s="1"/>
  <c r="B79" i="57" s="1"/>
  <c r="B80" i="57" s="1"/>
  <c r="B81" i="57" s="1"/>
  <c r="B82" i="57" s="1"/>
  <c r="B83" i="57" s="1"/>
  <c r="B84" i="57" s="1"/>
  <c r="B85" i="57" s="1"/>
  <c r="B86" i="57" s="1"/>
  <c r="B87" i="57" s="1"/>
  <c r="B88" i="57" s="1"/>
  <c r="B89" i="57" s="1"/>
  <c r="B90" i="57" s="1"/>
  <c r="B91" i="57" s="1"/>
  <c r="B92" i="57" s="1"/>
  <c r="B93" i="57" s="1"/>
  <c r="B94" i="57" s="1"/>
  <c r="B95" i="57" s="1"/>
  <c r="B96" i="57" s="1"/>
  <c r="B97" i="57" s="1"/>
  <c r="B98" i="57" s="1"/>
  <c r="B99" i="57" s="1"/>
  <c r="B100" i="57" s="1"/>
  <c r="B101" i="57" s="1"/>
  <c r="B102" i="57" s="1"/>
  <c r="B103" i="57" s="1"/>
  <c r="B104" i="57" s="1"/>
  <c r="B105" i="57" s="1"/>
  <c r="B106" i="57" s="1"/>
  <c r="B107" i="57" s="1"/>
  <c r="B108" i="57" s="1"/>
  <c r="B109" i="57" s="1"/>
  <c r="B110" i="57" s="1"/>
  <c r="B111" i="57" s="1"/>
  <c r="B112" i="57" s="1"/>
  <c r="B113" i="57" s="1"/>
  <c r="B114" i="57" s="1"/>
  <c r="B115" i="57" s="1"/>
  <c r="B116" i="57" s="1"/>
  <c r="B117" i="57" s="1"/>
  <c r="B118" i="57" s="1"/>
  <c r="B119" i="57" s="1"/>
  <c r="B120" i="57" s="1"/>
  <c r="B121" i="57" s="1"/>
  <c r="B122" i="57" s="1"/>
  <c r="B123" i="57" s="1"/>
  <c r="B124" i="57" s="1"/>
  <c r="B125" i="57" s="1"/>
  <c r="B126" i="57" s="1"/>
  <c r="B127" i="57" s="1"/>
  <c r="B128" i="57" s="1"/>
  <c r="B129" i="57" s="1"/>
  <c r="B130" i="57" s="1"/>
  <c r="B131" i="57" s="1"/>
  <c r="B132" i="57" s="1"/>
  <c r="B133" i="57" s="1"/>
  <c r="B134" i="57" s="1"/>
  <c r="B135" i="57" s="1"/>
  <c r="B136" i="57" s="1"/>
  <c r="B137" i="57" s="1"/>
  <c r="B138" i="57" s="1"/>
  <c r="B139" i="57" s="1"/>
  <c r="B140" i="57" s="1"/>
  <c r="B141" i="57" s="1"/>
  <c r="B142" i="57" s="1"/>
  <c r="B143" i="57" s="1"/>
  <c r="B144" i="57" s="1"/>
  <c r="B145" i="57" s="1"/>
  <c r="B146" i="57" s="1"/>
  <c r="B147" i="57" s="1"/>
  <c r="B148" i="57" s="1"/>
  <c r="B149" i="57" s="1"/>
  <c r="B150" i="57" s="1"/>
  <c r="B151" i="57" s="1"/>
  <c r="B152" i="57" s="1"/>
  <c r="B153" i="57" s="1"/>
  <c r="B154" i="57" s="1"/>
  <c r="B155" i="57" s="1"/>
  <c r="B156" i="57" s="1"/>
  <c r="B157" i="57" s="1"/>
  <c r="B158" i="57" s="1"/>
  <c r="B159" i="57" s="1"/>
  <c r="B160" i="57" s="1"/>
  <c r="B161" i="57" s="1"/>
  <c r="B162" i="57" s="1"/>
  <c r="B163" i="57" s="1"/>
  <c r="B164" i="57" s="1"/>
  <c r="B165" i="57" s="1"/>
  <c r="B166" i="57" s="1"/>
  <c r="B167" i="57" s="1"/>
  <c r="B168" i="57" s="1"/>
  <c r="B169" i="57" s="1"/>
  <c r="B170" i="57" s="1"/>
  <c r="B171" i="57" s="1"/>
  <c r="B172" i="57" s="1"/>
  <c r="B173" i="57" s="1"/>
  <c r="B174" i="57" s="1"/>
  <c r="B175" i="57" s="1"/>
  <c r="B176" i="57" s="1"/>
  <c r="B177" i="57" s="1"/>
  <c r="B178" i="57" s="1"/>
  <c r="B179" i="57" s="1"/>
  <c r="B180" i="57" s="1"/>
  <c r="B181" i="57" s="1"/>
  <c r="B182" i="57" s="1"/>
  <c r="B183" i="57" s="1"/>
  <c r="B184" i="57" s="1"/>
  <c r="B185" i="57" s="1"/>
  <c r="B186" i="57" s="1"/>
  <c r="B187" i="57" s="1"/>
  <c r="B188" i="57" s="1"/>
  <c r="B189" i="57" s="1"/>
  <c r="B190" i="57" s="1"/>
  <c r="B191" i="57" s="1"/>
  <c r="B192" i="57" s="1"/>
  <c r="B193" i="57" s="1"/>
  <c r="B194" i="57" s="1"/>
  <c r="B195" i="57" s="1"/>
  <c r="B196" i="57" s="1"/>
  <c r="B197" i="57" s="1"/>
  <c r="B198" i="57" s="1"/>
  <c r="B199" i="57" s="1"/>
  <c r="B200" i="57" s="1"/>
  <c r="B201" i="57" s="1"/>
  <c r="B202" i="57" s="1"/>
  <c r="B203" i="57" s="1"/>
  <c r="B204" i="57" s="1"/>
  <c r="B205" i="57" s="1"/>
  <c r="B206" i="57" s="1"/>
  <c r="B207" i="57" s="1"/>
  <c r="B208" i="57" s="1"/>
  <c r="B209" i="57" s="1"/>
  <c r="B210" i="57" s="1"/>
  <c r="B211" i="57" s="1"/>
  <c r="B212" i="57" s="1"/>
  <c r="B213" i="57" s="1"/>
  <c r="B214" i="57" s="1"/>
  <c r="B215" i="57" s="1"/>
  <c r="B216" i="57" s="1"/>
  <c r="B217" i="57" s="1"/>
  <c r="B218" i="57" s="1"/>
  <c r="B219" i="57" s="1"/>
  <c r="B220" i="57" s="1"/>
  <c r="B221" i="57" s="1"/>
  <c r="B222" i="57" s="1"/>
  <c r="B223" i="57" s="1"/>
  <c r="B224" i="57" s="1"/>
  <c r="B9" i="72"/>
  <c r="B10" i="72" s="1"/>
  <c r="B11" i="72" s="1"/>
  <c r="B12" i="72" s="1"/>
  <c r="B13" i="72" s="1"/>
  <c r="B14" i="72" s="1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B35" i="72" s="1"/>
  <c r="B36" i="72" s="1"/>
  <c r="B37" i="72" s="1"/>
  <c r="B38" i="72" s="1"/>
  <c r="B39" i="72" s="1"/>
  <c r="B40" i="72" s="1"/>
  <c r="B41" i="72" s="1"/>
  <c r="B42" i="72" s="1"/>
  <c r="B43" i="72" s="1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54" i="72" s="1"/>
  <c r="B55" i="72" s="1"/>
  <c r="B56" i="72" s="1"/>
  <c r="B57" i="72" s="1"/>
  <c r="B58" i="72" s="1"/>
  <c r="B59" i="72" s="1"/>
  <c r="B60" i="72" s="1"/>
  <c r="B61" i="72" s="1"/>
  <c r="B62" i="72" s="1"/>
  <c r="B63" i="72" s="1"/>
  <c r="B64" i="72" s="1"/>
  <c r="B65" i="72" s="1"/>
  <c r="B66" i="72" s="1"/>
  <c r="B67" i="72" s="1"/>
  <c r="B68" i="72" s="1"/>
  <c r="B69" i="72" s="1"/>
  <c r="B70" i="72" s="1"/>
  <c r="B71" i="72" s="1"/>
  <c r="B72" i="72" s="1"/>
  <c r="B73" i="72" s="1"/>
  <c r="B74" i="72" s="1"/>
  <c r="B75" i="72" s="1"/>
  <c r="B76" i="72" s="1"/>
  <c r="B77" i="72" s="1"/>
  <c r="B78" i="72" s="1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B89" i="72" s="1"/>
  <c r="B90" i="72" s="1"/>
  <c r="B91" i="72" s="1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B105" i="72" s="1"/>
  <c r="B106" i="72" s="1"/>
  <c r="B107" i="72" s="1"/>
  <c r="B108" i="72" s="1"/>
  <c r="B109" i="72" s="1"/>
  <c r="B110" i="72" s="1"/>
  <c r="B111" i="72" s="1"/>
  <c r="B112" i="72" s="1"/>
  <c r="B113" i="72" s="1"/>
  <c r="B114" i="72" s="1"/>
  <c r="B115" i="72" s="1"/>
  <c r="B116" i="72" s="1"/>
  <c r="B117" i="72" s="1"/>
  <c r="B118" i="72" s="1"/>
  <c r="B119" i="72" s="1"/>
  <c r="B120" i="72" s="1"/>
  <c r="B121" i="72" s="1"/>
  <c r="B122" i="72" s="1"/>
  <c r="B123" i="72" s="1"/>
  <c r="B124" i="72" s="1"/>
  <c r="B125" i="72" s="1"/>
  <c r="B126" i="72" s="1"/>
  <c r="B127" i="72" s="1"/>
  <c r="B128" i="72" s="1"/>
  <c r="B129" i="72" s="1"/>
  <c r="B130" i="72" s="1"/>
  <c r="B131" i="72" s="1"/>
  <c r="B132" i="72" s="1"/>
  <c r="B133" i="72" s="1"/>
  <c r="B134" i="72" s="1"/>
  <c r="B135" i="72" s="1"/>
  <c r="B136" i="72" s="1"/>
  <c r="B137" i="72" s="1"/>
  <c r="B138" i="72" s="1"/>
  <c r="B139" i="72" s="1"/>
  <c r="B140" i="72" s="1"/>
  <c r="B141" i="72" s="1"/>
  <c r="B142" i="72" s="1"/>
  <c r="B143" i="72" s="1"/>
  <c r="B144" i="72" s="1"/>
  <c r="B145" i="72" s="1"/>
  <c r="B146" i="72" s="1"/>
  <c r="B147" i="72" s="1"/>
  <c r="B148" i="72" s="1"/>
  <c r="B149" i="72" s="1"/>
  <c r="B150" i="72" s="1"/>
  <c r="B151" i="72" s="1"/>
  <c r="B152" i="72" s="1"/>
  <c r="B153" i="72" s="1"/>
  <c r="B154" i="72" s="1"/>
  <c r="B155" i="72" s="1"/>
  <c r="B156" i="72" s="1"/>
  <c r="B157" i="72" s="1"/>
  <c r="B158" i="72" s="1"/>
  <c r="B159" i="72" s="1"/>
  <c r="B160" i="72" s="1"/>
  <c r="B161" i="72" s="1"/>
  <c r="B162" i="72" s="1"/>
  <c r="B163" i="72" s="1"/>
  <c r="B164" i="72" s="1"/>
  <c r="B165" i="72" s="1"/>
  <c r="B166" i="72" s="1"/>
  <c r="B167" i="72" s="1"/>
  <c r="B168" i="72" s="1"/>
  <c r="B169" i="72" s="1"/>
  <c r="B170" i="72" s="1"/>
  <c r="B171" i="72" s="1"/>
  <c r="B172" i="72" s="1"/>
  <c r="B173" i="72" s="1"/>
  <c r="B174" i="72" s="1"/>
  <c r="B175" i="72" s="1"/>
  <c r="B176" i="72" s="1"/>
  <c r="B177" i="72" s="1"/>
  <c r="B178" i="72" s="1"/>
  <c r="B179" i="72" s="1"/>
  <c r="B180" i="72" s="1"/>
  <c r="B181" i="72" s="1"/>
  <c r="B182" i="72" s="1"/>
  <c r="B183" i="72" s="1"/>
  <c r="B184" i="72" s="1"/>
  <c r="B185" i="72" s="1"/>
  <c r="B186" i="72" s="1"/>
  <c r="B187" i="72" s="1"/>
  <c r="B188" i="72" s="1"/>
  <c r="B189" i="72" s="1"/>
  <c r="B190" i="72" s="1"/>
  <c r="B191" i="72" s="1"/>
  <c r="B192" i="72" s="1"/>
  <c r="B193" i="72" s="1"/>
  <c r="B194" i="72" s="1"/>
  <c r="B195" i="72" s="1"/>
  <c r="B196" i="72" s="1"/>
  <c r="B197" i="72" s="1"/>
  <c r="B198" i="72" s="1"/>
  <c r="B199" i="72" s="1"/>
  <c r="B200" i="72" s="1"/>
  <c r="B201" i="72" s="1"/>
  <c r="B202" i="72" s="1"/>
  <c r="B203" i="72" s="1"/>
  <c r="B204" i="72" s="1"/>
  <c r="B205" i="72" s="1"/>
  <c r="B206" i="72" s="1"/>
  <c r="B207" i="72" s="1"/>
  <c r="B208" i="72" s="1"/>
  <c r="B209" i="72" s="1"/>
  <c r="B210" i="72" s="1"/>
  <c r="B211" i="72" s="1"/>
  <c r="B212" i="72" s="1"/>
  <c r="B213" i="72" s="1"/>
  <c r="B214" i="72" s="1"/>
  <c r="B215" i="72" s="1"/>
  <c r="B216" i="72" s="1"/>
  <c r="B217" i="72" s="1"/>
  <c r="B218" i="72" s="1"/>
  <c r="B219" i="72" s="1"/>
  <c r="B220" i="72" s="1"/>
  <c r="B221" i="72" s="1"/>
  <c r="B222" i="72" s="1"/>
  <c r="B223" i="72" s="1"/>
  <c r="B224" i="72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B19" i="75" s="1"/>
  <c r="B20" i="75" s="1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35" i="75" s="1"/>
  <c r="B36" i="75" s="1"/>
  <c r="B37" i="75" s="1"/>
  <c r="B38" i="75" s="1"/>
  <c r="B39" i="75" s="1"/>
  <c r="B40" i="75" s="1"/>
  <c r="B41" i="75" s="1"/>
  <c r="B42" i="75" s="1"/>
  <c r="B43" i="75" s="1"/>
  <c r="B44" i="75" s="1"/>
  <c r="B45" i="75" s="1"/>
  <c r="B46" i="75" s="1"/>
  <c r="B47" i="75" s="1"/>
  <c r="B48" i="75" s="1"/>
  <c r="B49" i="75" s="1"/>
  <c r="B50" i="75" s="1"/>
  <c r="B51" i="75" s="1"/>
  <c r="B52" i="75" s="1"/>
  <c r="B53" i="75" s="1"/>
  <c r="B54" i="75" s="1"/>
  <c r="B55" i="75" s="1"/>
  <c r="B56" i="75" s="1"/>
  <c r="B57" i="75" s="1"/>
  <c r="B58" i="75" s="1"/>
  <c r="B59" i="75" s="1"/>
  <c r="B60" i="75" s="1"/>
  <c r="B61" i="75" s="1"/>
  <c r="B62" i="75" s="1"/>
  <c r="B63" i="75" s="1"/>
  <c r="B64" i="75" s="1"/>
  <c r="B65" i="75" s="1"/>
  <c r="B66" i="75" s="1"/>
  <c r="B67" i="75" s="1"/>
  <c r="B68" i="75" s="1"/>
  <c r="B69" i="75" s="1"/>
  <c r="B70" i="75" s="1"/>
  <c r="B71" i="75" s="1"/>
  <c r="B72" i="75" s="1"/>
  <c r="B73" i="75" s="1"/>
  <c r="B74" i="75" s="1"/>
  <c r="B75" i="75" s="1"/>
  <c r="B76" i="75" s="1"/>
  <c r="B77" i="75" s="1"/>
  <c r="B78" i="75" s="1"/>
  <c r="B79" i="75" s="1"/>
  <c r="B80" i="75" s="1"/>
  <c r="B81" i="75" s="1"/>
  <c r="B82" i="75" s="1"/>
  <c r="B83" i="75" s="1"/>
  <c r="B84" i="75" s="1"/>
  <c r="B85" i="75" s="1"/>
  <c r="B86" i="75" s="1"/>
  <c r="B87" i="75" s="1"/>
  <c r="B88" i="75" s="1"/>
  <c r="B89" i="75" s="1"/>
  <c r="B90" i="75" s="1"/>
  <c r="B91" i="75" s="1"/>
  <c r="B92" i="75" s="1"/>
  <c r="B93" i="75" s="1"/>
  <c r="B94" i="75" s="1"/>
  <c r="B95" i="75" s="1"/>
  <c r="B96" i="75" s="1"/>
  <c r="B97" i="75" s="1"/>
  <c r="B98" i="75" s="1"/>
  <c r="B99" i="75" s="1"/>
  <c r="B100" i="75" s="1"/>
  <c r="B101" i="75" s="1"/>
  <c r="B102" i="75" s="1"/>
  <c r="B103" i="75" s="1"/>
  <c r="B104" i="75" s="1"/>
  <c r="B105" i="75" s="1"/>
  <c r="B106" i="75" s="1"/>
  <c r="B107" i="75" s="1"/>
  <c r="B108" i="75" s="1"/>
  <c r="B109" i="75" s="1"/>
  <c r="B110" i="75" s="1"/>
  <c r="B111" i="75" s="1"/>
  <c r="B112" i="75" s="1"/>
  <c r="B113" i="75" s="1"/>
  <c r="B114" i="75" s="1"/>
  <c r="B115" i="75" s="1"/>
  <c r="B116" i="75" s="1"/>
  <c r="B117" i="75" s="1"/>
  <c r="B118" i="75" s="1"/>
  <c r="B119" i="75" s="1"/>
  <c r="B120" i="75" s="1"/>
  <c r="B121" i="75" s="1"/>
  <c r="B122" i="75" s="1"/>
  <c r="B123" i="75" s="1"/>
  <c r="B124" i="75" s="1"/>
  <c r="B125" i="75" s="1"/>
  <c r="B126" i="75" s="1"/>
  <c r="B127" i="75" s="1"/>
  <c r="B128" i="75" s="1"/>
  <c r="B129" i="75" s="1"/>
  <c r="B130" i="75" s="1"/>
  <c r="B131" i="75" s="1"/>
  <c r="B132" i="75" s="1"/>
  <c r="B133" i="75" s="1"/>
  <c r="B134" i="75" s="1"/>
  <c r="B135" i="75" s="1"/>
  <c r="B136" i="75" s="1"/>
  <c r="B137" i="75" s="1"/>
  <c r="B138" i="75" s="1"/>
  <c r="B139" i="75" s="1"/>
  <c r="B140" i="75" s="1"/>
  <c r="B141" i="75" s="1"/>
  <c r="B142" i="75" s="1"/>
  <c r="B143" i="75" s="1"/>
  <c r="B144" i="75" s="1"/>
  <c r="B145" i="75" s="1"/>
  <c r="B146" i="75" s="1"/>
  <c r="B147" i="75" s="1"/>
  <c r="B148" i="75" s="1"/>
  <c r="B149" i="75" s="1"/>
  <c r="B150" i="75" s="1"/>
  <c r="B151" i="75" s="1"/>
  <c r="B152" i="75" s="1"/>
  <c r="B153" i="75" s="1"/>
  <c r="B154" i="75" s="1"/>
  <c r="B155" i="75" s="1"/>
  <c r="B156" i="75" s="1"/>
  <c r="B157" i="75" s="1"/>
  <c r="B158" i="75" s="1"/>
  <c r="B159" i="75" s="1"/>
  <c r="B160" i="75" s="1"/>
  <c r="B161" i="75" s="1"/>
  <c r="B162" i="75" s="1"/>
  <c r="B163" i="75" s="1"/>
  <c r="B164" i="75" s="1"/>
  <c r="B165" i="75" s="1"/>
  <c r="B166" i="75" s="1"/>
  <c r="B167" i="75" s="1"/>
  <c r="B168" i="75" s="1"/>
  <c r="B169" i="75" s="1"/>
  <c r="B170" i="75" s="1"/>
  <c r="B171" i="75" s="1"/>
  <c r="B172" i="75" s="1"/>
  <c r="B173" i="75" s="1"/>
  <c r="B174" i="75" s="1"/>
  <c r="B175" i="75" s="1"/>
  <c r="B176" i="75" s="1"/>
  <c r="B177" i="75" s="1"/>
  <c r="B178" i="75" s="1"/>
  <c r="B179" i="75" s="1"/>
  <c r="B180" i="75" s="1"/>
  <c r="B181" i="75" s="1"/>
  <c r="B182" i="75" s="1"/>
  <c r="B183" i="75" s="1"/>
  <c r="B184" i="75" s="1"/>
  <c r="B185" i="75" s="1"/>
  <c r="B186" i="75" s="1"/>
  <c r="B187" i="75" s="1"/>
  <c r="B188" i="75" s="1"/>
  <c r="B189" i="75" s="1"/>
  <c r="B190" i="75" s="1"/>
  <c r="B191" i="75" s="1"/>
  <c r="B192" i="75" s="1"/>
  <c r="B193" i="75" s="1"/>
  <c r="B194" i="75" s="1"/>
  <c r="B195" i="75" s="1"/>
  <c r="B196" i="75" s="1"/>
  <c r="B197" i="75" s="1"/>
  <c r="B198" i="75" s="1"/>
  <c r="B199" i="75" s="1"/>
  <c r="B200" i="75" s="1"/>
  <c r="B201" i="75" s="1"/>
  <c r="B202" i="75" s="1"/>
  <c r="B203" i="75" s="1"/>
  <c r="B204" i="75" s="1"/>
  <c r="B205" i="75" s="1"/>
  <c r="B206" i="75" s="1"/>
  <c r="B207" i="75" s="1"/>
  <c r="B208" i="75" s="1"/>
  <c r="B209" i="75" s="1"/>
  <c r="B210" i="75" s="1"/>
  <c r="B211" i="75" s="1"/>
  <c r="B212" i="75" s="1"/>
  <c r="B213" i="75" s="1"/>
  <c r="B214" i="75" s="1"/>
  <c r="B215" i="75" s="1"/>
  <c r="B216" i="75" s="1"/>
  <c r="B217" i="75" s="1"/>
  <c r="B218" i="75" s="1"/>
  <c r="B219" i="75" s="1"/>
  <c r="B220" i="75" s="1"/>
  <c r="B221" i="75" s="1"/>
  <c r="B222" i="75" s="1"/>
  <c r="B223" i="75" s="1"/>
  <c r="B224" i="75" s="1"/>
  <c r="G230" i="64"/>
  <c r="H230" i="64" s="1"/>
  <c r="I230" i="64" s="1"/>
  <c r="J230" i="64" s="1"/>
  <c r="K230" i="64" s="1"/>
  <c r="L230" i="64" s="1"/>
  <c r="M230" i="64" s="1"/>
  <c r="N230" i="64" s="1"/>
  <c r="O230" i="64" s="1"/>
  <c r="P230" i="64" s="1"/>
  <c r="Q230" i="64" s="1"/>
  <c r="R230" i="64" s="1"/>
  <c r="G230" i="65"/>
  <c r="H230" i="65" s="1"/>
  <c r="I230" i="65" s="1"/>
  <c r="J230" i="65" s="1"/>
  <c r="K230" i="65" s="1"/>
  <c r="L230" i="65" s="1"/>
  <c r="M230" i="65" s="1"/>
  <c r="N230" i="65" s="1"/>
  <c r="O230" i="65" s="1"/>
  <c r="P230" i="65" s="1"/>
  <c r="Q230" i="65" s="1"/>
  <c r="R230" i="65" s="1"/>
  <c r="G230" i="67"/>
  <c r="H230" i="67" s="1"/>
  <c r="I230" i="67" s="1"/>
  <c r="J230" i="67" s="1"/>
  <c r="K230" i="67" s="1"/>
  <c r="L230" i="67" s="1"/>
  <c r="M230" i="67" s="1"/>
  <c r="N230" i="67" s="1"/>
  <c r="O230" i="67" s="1"/>
  <c r="P230" i="67" s="1"/>
  <c r="Q230" i="67" s="1"/>
  <c r="R230" i="67" s="1"/>
  <c r="G230" i="68"/>
  <c r="H230" i="68" s="1"/>
  <c r="I230" i="68" s="1"/>
  <c r="J230" i="68" s="1"/>
  <c r="K230" i="68" s="1"/>
  <c r="L230" i="68" s="1"/>
  <c r="M230" i="68" s="1"/>
  <c r="N230" i="68" s="1"/>
  <c r="O230" i="68" s="1"/>
  <c r="P230" i="68" s="1"/>
  <c r="Q230" i="68" s="1"/>
  <c r="R230" i="68" s="1"/>
  <c r="G230" i="69"/>
  <c r="H230" i="69" s="1"/>
  <c r="I230" i="69" s="1"/>
  <c r="J230" i="69" s="1"/>
  <c r="K230" i="69" s="1"/>
  <c r="L230" i="69" s="1"/>
  <c r="M230" i="69" s="1"/>
  <c r="N230" i="69" s="1"/>
  <c r="O230" i="69" s="1"/>
  <c r="P230" i="69" s="1"/>
  <c r="Q230" i="69" s="1"/>
  <c r="R230" i="69" s="1"/>
  <c r="G230" i="70"/>
  <c r="H230" i="70" s="1"/>
  <c r="I230" i="70" s="1"/>
  <c r="J230" i="70" s="1"/>
  <c r="K230" i="70" s="1"/>
  <c r="L230" i="70" s="1"/>
  <c r="M230" i="70" s="1"/>
  <c r="N230" i="70" s="1"/>
  <c r="O230" i="70" s="1"/>
  <c r="P230" i="70" s="1"/>
  <c r="Q230" i="70" s="1"/>
  <c r="R230" i="70" s="1"/>
  <c r="G230" i="71"/>
  <c r="H230" i="71" s="1"/>
  <c r="I230" i="71" s="1"/>
  <c r="J230" i="71" s="1"/>
  <c r="K230" i="71" s="1"/>
  <c r="L230" i="71" s="1"/>
  <c r="M230" i="71" s="1"/>
  <c r="N230" i="71" s="1"/>
  <c r="O230" i="71" s="1"/>
  <c r="P230" i="71" s="1"/>
  <c r="Q230" i="71" s="1"/>
  <c r="R230" i="71" s="1"/>
  <c r="G230" i="57"/>
  <c r="H230" i="57" s="1"/>
  <c r="I230" i="57" s="1"/>
  <c r="J230" i="57" s="1"/>
  <c r="K230" i="57" s="1"/>
  <c r="L230" i="57" s="1"/>
  <c r="M230" i="57" s="1"/>
  <c r="N230" i="57" s="1"/>
  <c r="O230" i="57" s="1"/>
  <c r="P230" i="57" s="1"/>
  <c r="Q230" i="57" s="1"/>
  <c r="R230" i="57" s="1"/>
  <c r="G230" i="72"/>
  <c r="H230" i="72" s="1"/>
  <c r="I230" i="72" s="1"/>
  <c r="J230" i="72" s="1"/>
  <c r="K230" i="72" s="1"/>
  <c r="L230" i="72" s="1"/>
  <c r="M230" i="72" s="1"/>
  <c r="N230" i="72" s="1"/>
  <c r="O230" i="72" s="1"/>
  <c r="P230" i="72" s="1"/>
  <c r="Q230" i="72" s="1"/>
  <c r="R230" i="72" s="1"/>
  <c r="G230" i="75"/>
  <c r="H230" i="75" s="1"/>
  <c r="I230" i="75" s="1"/>
  <c r="J230" i="75" s="1"/>
  <c r="K230" i="75" s="1"/>
  <c r="L230" i="75" s="1"/>
  <c r="M230" i="75" s="1"/>
  <c r="N230" i="75" s="1"/>
  <c r="O230" i="75" s="1"/>
  <c r="P230" i="75" s="1"/>
  <c r="Q230" i="75" s="1"/>
  <c r="R230" i="75" s="1"/>
  <c r="H227" i="49"/>
  <c r="I227" i="49" s="1"/>
  <c r="J227" i="49" s="1"/>
  <c r="K227" i="49" s="1"/>
  <c r="L227" i="49" s="1"/>
  <c r="M227" i="49" s="1"/>
  <c r="N227" i="49" s="1"/>
  <c r="O227" i="49" s="1"/>
  <c r="P227" i="49" s="1"/>
  <c r="Q227" i="49" s="1"/>
  <c r="R227" i="49" s="1"/>
  <c r="S227" i="49" s="1"/>
  <c r="T227" i="49" s="1"/>
  <c r="U227" i="49" s="1"/>
  <c r="V227" i="49" s="1"/>
  <c r="W227" i="49" s="1"/>
  <c r="W230" i="64"/>
  <c r="W230" i="65"/>
  <c r="W230" i="67"/>
  <c r="W230" i="69"/>
  <c r="W230" i="70"/>
  <c r="W230" i="71"/>
  <c r="W230" i="57"/>
  <c r="W230" i="72"/>
  <c r="W230" i="75"/>
  <c r="AA3" i="75"/>
  <c r="AB3" i="75" s="1"/>
  <c r="AC3" i="75" s="1"/>
  <c r="AD3" i="75" s="1"/>
  <c r="AE3" i="75" s="1"/>
  <c r="AF3" i="75" s="1"/>
  <c r="AG3" i="75" s="1"/>
  <c r="AH3" i="75" s="1"/>
  <c r="AI3" i="75" s="1"/>
  <c r="AJ3" i="75" s="1"/>
  <c r="H3" i="75"/>
  <c r="I3" i="75" s="1"/>
  <c r="J3" i="75" s="1"/>
  <c r="K3" i="75" s="1"/>
  <c r="L3" i="75" s="1"/>
  <c r="M3" i="75" s="1"/>
  <c r="N3" i="75" s="1"/>
  <c r="O3" i="75" s="1"/>
  <c r="P3" i="75" s="1"/>
  <c r="Q3" i="75" s="1"/>
  <c r="AA3" i="72"/>
  <c r="AB3" i="72" s="1"/>
  <c r="AC3" i="72" s="1"/>
  <c r="AD3" i="72" s="1"/>
  <c r="AE3" i="72" s="1"/>
  <c r="AF3" i="72" s="1"/>
  <c r="AG3" i="72" s="1"/>
  <c r="AH3" i="72" s="1"/>
  <c r="AI3" i="72" s="1"/>
  <c r="AJ3" i="72" s="1"/>
  <c r="H3" i="72"/>
  <c r="I3" i="72" s="1"/>
  <c r="J3" i="72" s="1"/>
  <c r="K3" i="72" s="1"/>
  <c r="L3" i="72" s="1"/>
  <c r="M3" i="72" s="1"/>
  <c r="N3" i="72" s="1"/>
  <c r="O3" i="72" s="1"/>
  <c r="P3" i="72" s="1"/>
  <c r="Q3" i="72" s="1"/>
  <c r="AA3" i="71"/>
  <c r="AB3" i="71" s="1"/>
  <c r="AC3" i="71" s="1"/>
  <c r="AD3" i="71" s="1"/>
  <c r="AE3" i="71" s="1"/>
  <c r="AF3" i="71" s="1"/>
  <c r="AG3" i="71" s="1"/>
  <c r="AH3" i="71" s="1"/>
  <c r="AI3" i="71" s="1"/>
  <c r="AJ3" i="71" s="1"/>
  <c r="H3" i="71"/>
  <c r="I3" i="71" s="1"/>
  <c r="J3" i="71" s="1"/>
  <c r="K3" i="71" s="1"/>
  <c r="L3" i="71" s="1"/>
  <c r="M3" i="71" s="1"/>
  <c r="N3" i="71" s="1"/>
  <c r="O3" i="71" s="1"/>
  <c r="P3" i="71" s="1"/>
  <c r="Q3" i="71" s="1"/>
  <c r="AA3" i="70"/>
  <c r="AB3" i="70" s="1"/>
  <c r="AC3" i="70" s="1"/>
  <c r="AD3" i="70" s="1"/>
  <c r="AE3" i="70" s="1"/>
  <c r="AF3" i="70" s="1"/>
  <c r="AG3" i="70" s="1"/>
  <c r="AH3" i="70" s="1"/>
  <c r="AI3" i="70" s="1"/>
  <c r="AJ3" i="70" s="1"/>
  <c r="H3" i="70"/>
  <c r="I3" i="70" s="1"/>
  <c r="J3" i="70" s="1"/>
  <c r="K3" i="70" s="1"/>
  <c r="L3" i="70" s="1"/>
  <c r="M3" i="70" s="1"/>
  <c r="N3" i="70" s="1"/>
  <c r="O3" i="70" s="1"/>
  <c r="P3" i="70" s="1"/>
  <c r="Q3" i="70" s="1"/>
  <c r="AA3" i="69"/>
  <c r="AB3" i="69" s="1"/>
  <c r="AC3" i="69" s="1"/>
  <c r="AD3" i="69" s="1"/>
  <c r="AE3" i="69" s="1"/>
  <c r="AF3" i="69" s="1"/>
  <c r="AG3" i="69" s="1"/>
  <c r="AH3" i="69" s="1"/>
  <c r="AI3" i="69" s="1"/>
  <c r="AJ3" i="69" s="1"/>
  <c r="AK3" i="69" s="1"/>
  <c r="H3" i="69"/>
  <c r="I3" i="69" s="1"/>
  <c r="J3" i="69" s="1"/>
  <c r="K3" i="69" s="1"/>
  <c r="L3" i="69" s="1"/>
  <c r="M3" i="69" s="1"/>
  <c r="N3" i="69" s="1"/>
  <c r="O3" i="69" s="1"/>
  <c r="P3" i="69" s="1"/>
  <c r="Q3" i="69" s="1"/>
  <c r="AA3" i="68"/>
  <c r="AB3" i="68" s="1"/>
  <c r="AC3" i="68" s="1"/>
  <c r="AD3" i="68" s="1"/>
  <c r="AE3" i="68" s="1"/>
  <c r="AF3" i="68" s="1"/>
  <c r="AG3" i="68" s="1"/>
  <c r="AH3" i="68" s="1"/>
  <c r="AI3" i="68" s="1"/>
  <c r="AJ3" i="68" s="1"/>
  <c r="H3" i="68"/>
  <c r="I3" i="68" s="1"/>
  <c r="J3" i="68" s="1"/>
  <c r="K3" i="68" s="1"/>
  <c r="L3" i="68" s="1"/>
  <c r="M3" i="68" s="1"/>
  <c r="N3" i="68" s="1"/>
  <c r="O3" i="68" s="1"/>
  <c r="P3" i="68" s="1"/>
  <c r="Q3" i="68" s="1"/>
  <c r="AA3" i="67"/>
  <c r="AB3" i="67" s="1"/>
  <c r="AC3" i="67" s="1"/>
  <c r="AD3" i="67" s="1"/>
  <c r="AE3" i="67" s="1"/>
  <c r="AF3" i="67" s="1"/>
  <c r="AG3" i="67" s="1"/>
  <c r="AH3" i="67" s="1"/>
  <c r="AI3" i="67" s="1"/>
  <c r="AJ3" i="67" s="1"/>
  <c r="H3" i="67"/>
  <c r="I3" i="67" s="1"/>
  <c r="J3" i="67" s="1"/>
  <c r="K3" i="67" s="1"/>
  <c r="L3" i="67" s="1"/>
  <c r="M3" i="67" s="1"/>
  <c r="N3" i="67" s="1"/>
  <c r="O3" i="67" s="1"/>
  <c r="P3" i="67" s="1"/>
  <c r="Q3" i="67" s="1"/>
  <c r="AA3" i="65"/>
  <c r="AB3" i="65" s="1"/>
  <c r="AC3" i="65" s="1"/>
  <c r="AD3" i="65" s="1"/>
  <c r="AE3" i="65" s="1"/>
  <c r="AF3" i="65" s="1"/>
  <c r="AG3" i="65" s="1"/>
  <c r="AH3" i="65" s="1"/>
  <c r="AI3" i="65" s="1"/>
  <c r="AJ3" i="65" s="1"/>
  <c r="H3" i="65"/>
  <c r="I3" i="65" s="1"/>
  <c r="J3" i="65" s="1"/>
  <c r="K3" i="65" s="1"/>
  <c r="L3" i="65" s="1"/>
  <c r="M3" i="65" s="1"/>
  <c r="N3" i="65" s="1"/>
  <c r="O3" i="65" s="1"/>
  <c r="P3" i="65" s="1"/>
  <c r="Q3" i="65" s="1"/>
  <c r="AA3" i="64"/>
  <c r="AB3" i="64" s="1"/>
  <c r="AC3" i="64" s="1"/>
  <c r="AD3" i="64" s="1"/>
  <c r="AE3" i="64" s="1"/>
  <c r="AF3" i="64" s="1"/>
  <c r="AG3" i="64" s="1"/>
  <c r="AH3" i="64" s="1"/>
  <c r="AI3" i="64" s="1"/>
  <c r="AJ3" i="64" s="1"/>
  <c r="H3" i="64"/>
  <c r="I3" i="64" s="1"/>
  <c r="J3" i="64" s="1"/>
  <c r="K3" i="64" s="1"/>
  <c r="L3" i="64" s="1"/>
  <c r="M3" i="64" s="1"/>
  <c r="N3" i="64" s="1"/>
  <c r="O3" i="64" s="1"/>
  <c r="P3" i="64" s="1"/>
  <c r="Q3" i="64" s="1"/>
  <c r="AA3" i="57"/>
  <c r="AB3" i="57" s="1"/>
  <c r="AC3" i="57" s="1"/>
  <c r="AD3" i="57" s="1"/>
  <c r="AE3" i="57" s="1"/>
  <c r="AF3" i="57" s="1"/>
  <c r="AG3" i="57" s="1"/>
  <c r="AH3" i="57" s="1"/>
  <c r="AI3" i="57" s="1"/>
  <c r="AJ3" i="57" s="1"/>
  <c r="H3" i="57"/>
  <c r="I3" i="57" s="1"/>
  <c r="J3" i="57" s="1"/>
  <c r="K3" i="57" s="1"/>
  <c r="L3" i="57" s="1"/>
  <c r="M3" i="57" s="1"/>
  <c r="N3" i="57" s="1"/>
  <c r="O3" i="57" s="1"/>
  <c r="P3" i="57" s="1"/>
  <c r="Q3" i="57" s="1"/>
  <c r="B9" i="49"/>
  <c r="B10" i="49" s="1"/>
  <c r="B11" i="49" s="1"/>
  <c r="B12" i="49" s="1"/>
  <c r="B13" i="49" s="1"/>
  <c r="B14" i="49" s="1"/>
  <c r="B15" i="49" s="1"/>
  <c r="B16" i="49" s="1"/>
  <c r="B17" i="49" s="1"/>
  <c r="B18" i="49" s="1"/>
  <c r="B19" i="49" s="1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B59" i="49" s="1"/>
  <c r="B60" i="49" s="1"/>
  <c r="B61" i="49" s="1"/>
  <c r="B62" i="49" s="1"/>
  <c r="B63" i="49" s="1"/>
  <c r="B64" i="49" s="1"/>
  <c r="B65" i="49" s="1"/>
  <c r="B66" i="49" s="1"/>
  <c r="B67" i="49" s="1"/>
  <c r="B68" i="49" s="1"/>
  <c r="B69" i="49" s="1"/>
  <c r="B70" i="49" s="1"/>
  <c r="B71" i="49" s="1"/>
  <c r="B72" i="49" s="1"/>
  <c r="B73" i="49" s="1"/>
  <c r="B74" i="49" s="1"/>
  <c r="B75" i="49" s="1"/>
  <c r="B76" i="49" s="1"/>
  <c r="B77" i="49" s="1"/>
  <c r="B78" i="49" s="1"/>
  <c r="B79" i="49" s="1"/>
  <c r="B80" i="49" s="1"/>
  <c r="B81" i="49" s="1"/>
  <c r="B82" i="49" s="1"/>
  <c r="B83" i="49" s="1"/>
  <c r="B84" i="49" s="1"/>
  <c r="B85" i="49" s="1"/>
  <c r="B86" i="49" s="1"/>
  <c r="B87" i="49" s="1"/>
  <c r="B88" i="49" s="1"/>
  <c r="B89" i="49" s="1"/>
  <c r="B90" i="49" s="1"/>
  <c r="B91" i="49" s="1"/>
  <c r="B92" i="49" s="1"/>
  <c r="B93" i="49" s="1"/>
  <c r="B94" i="49" s="1"/>
  <c r="B95" i="49" s="1"/>
  <c r="B96" i="49" s="1"/>
  <c r="B97" i="49" s="1"/>
  <c r="B98" i="49" s="1"/>
  <c r="B99" i="49" s="1"/>
  <c r="B100" i="49" s="1"/>
  <c r="B101" i="49" s="1"/>
  <c r="B102" i="49" s="1"/>
  <c r="B103" i="49" s="1"/>
  <c r="B104" i="49" s="1"/>
  <c r="B105" i="49" s="1"/>
  <c r="B106" i="49" s="1"/>
  <c r="B107" i="49" s="1"/>
  <c r="B108" i="49" s="1"/>
  <c r="B109" i="49" s="1"/>
  <c r="B110" i="49" s="1"/>
  <c r="B111" i="49" s="1"/>
  <c r="B112" i="49" s="1"/>
  <c r="B113" i="49" s="1"/>
  <c r="B114" i="49" s="1"/>
  <c r="B115" i="49" s="1"/>
  <c r="B116" i="49" s="1"/>
  <c r="B117" i="49" s="1"/>
  <c r="B118" i="49" s="1"/>
  <c r="B119" i="49" s="1"/>
  <c r="B120" i="49" s="1"/>
  <c r="B121" i="49" s="1"/>
  <c r="B122" i="49" s="1"/>
  <c r="B123" i="49" s="1"/>
  <c r="B124" i="49" s="1"/>
  <c r="B125" i="49" s="1"/>
  <c r="B126" i="49" s="1"/>
  <c r="B127" i="49" s="1"/>
  <c r="B128" i="49" s="1"/>
  <c r="B129" i="49" s="1"/>
  <c r="B130" i="49" s="1"/>
  <c r="B131" i="49" s="1"/>
  <c r="B132" i="49" s="1"/>
  <c r="B133" i="49" s="1"/>
  <c r="B134" i="49" s="1"/>
  <c r="B135" i="49" s="1"/>
  <c r="B136" i="49" s="1"/>
  <c r="B137" i="49" s="1"/>
  <c r="B138" i="49" s="1"/>
  <c r="B139" i="49" s="1"/>
  <c r="B140" i="49" s="1"/>
  <c r="B141" i="49" s="1"/>
  <c r="B142" i="49" s="1"/>
  <c r="B143" i="49" s="1"/>
  <c r="B144" i="49" s="1"/>
  <c r="B145" i="49" s="1"/>
  <c r="B146" i="49" s="1"/>
  <c r="B147" i="49" s="1"/>
  <c r="B148" i="49" s="1"/>
  <c r="B149" i="49" s="1"/>
  <c r="B150" i="49" s="1"/>
  <c r="B151" i="49" s="1"/>
  <c r="B152" i="49" s="1"/>
  <c r="B153" i="49" s="1"/>
  <c r="B154" i="49" s="1"/>
  <c r="B155" i="49" s="1"/>
  <c r="B156" i="49" s="1"/>
  <c r="B157" i="49" s="1"/>
  <c r="B158" i="49" s="1"/>
  <c r="B159" i="49" s="1"/>
  <c r="B160" i="49" s="1"/>
  <c r="B161" i="49" s="1"/>
  <c r="B162" i="49" s="1"/>
  <c r="B163" i="49" s="1"/>
  <c r="B164" i="49" s="1"/>
  <c r="B165" i="49" s="1"/>
  <c r="B166" i="49" s="1"/>
  <c r="B167" i="49" s="1"/>
  <c r="B168" i="49" s="1"/>
  <c r="B169" i="49" s="1"/>
  <c r="B170" i="49" s="1"/>
  <c r="B171" i="49" s="1"/>
  <c r="B172" i="49" s="1"/>
  <c r="B173" i="49" s="1"/>
  <c r="B174" i="49" s="1"/>
  <c r="B175" i="49" s="1"/>
  <c r="B176" i="49" s="1"/>
  <c r="B177" i="49" s="1"/>
  <c r="B178" i="49" s="1"/>
  <c r="B179" i="49" s="1"/>
  <c r="B180" i="49" s="1"/>
  <c r="B181" i="49" s="1"/>
  <c r="B182" i="49" s="1"/>
  <c r="B183" i="49" s="1"/>
  <c r="B184" i="49" s="1"/>
  <c r="B185" i="49" s="1"/>
  <c r="B186" i="49" s="1"/>
  <c r="B187" i="49" s="1"/>
  <c r="B188" i="49" s="1"/>
  <c r="B189" i="49" s="1"/>
  <c r="B190" i="49" s="1"/>
  <c r="B191" i="49" s="1"/>
  <c r="B192" i="49" s="1"/>
  <c r="B193" i="49" s="1"/>
  <c r="B194" i="49" s="1"/>
  <c r="B195" i="49" s="1"/>
  <c r="B196" i="49" s="1"/>
  <c r="B197" i="49" s="1"/>
  <c r="B198" i="49" s="1"/>
  <c r="B199" i="49" s="1"/>
  <c r="B200" i="49" s="1"/>
  <c r="B201" i="49" s="1"/>
  <c r="B202" i="49" s="1"/>
  <c r="B203" i="49" s="1"/>
  <c r="B204" i="49" s="1"/>
  <c r="B205" i="49" s="1"/>
  <c r="B206" i="49" s="1"/>
  <c r="B207" i="49" s="1"/>
  <c r="B208" i="49" s="1"/>
  <c r="B209" i="49" s="1"/>
  <c r="B210" i="49" s="1"/>
  <c r="B211" i="49" s="1"/>
  <c r="B212" i="49" s="1"/>
  <c r="B213" i="49" s="1"/>
  <c r="B214" i="49" s="1"/>
  <c r="B215" i="49" s="1"/>
  <c r="B216" i="49" s="1"/>
  <c r="B217" i="49" s="1"/>
  <c r="B218" i="49" s="1"/>
  <c r="B219" i="49" s="1"/>
  <c r="B220" i="49" s="1"/>
  <c r="B221" i="49" s="1"/>
  <c r="B222" i="49" s="1"/>
  <c r="B223" i="49" s="1"/>
  <c r="B224" i="49" s="1"/>
  <c r="I7" i="49"/>
  <c r="J7" i="49" s="1"/>
  <c r="K7" i="49" s="1"/>
  <c r="L7" i="49" s="1"/>
  <c r="M7" i="49" s="1"/>
  <c r="N7" i="49" s="1"/>
  <c r="O7" i="49" s="1"/>
  <c r="P7" i="49" s="1"/>
  <c r="Q7" i="49" s="1"/>
  <c r="R7" i="49" s="1"/>
  <c r="S7" i="49" s="1"/>
  <c r="T7" i="49" s="1"/>
  <c r="U7" i="49" s="1"/>
  <c r="V7" i="49" s="1"/>
  <c r="W7" i="49" s="1"/>
  <c r="W230" i="68"/>
  <c r="U230" i="85" l="1"/>
  <c r="U230" i="84"/>
  <c r="AL7" i="72"/>
  <c r="AM7" i="72" s="1"/>
  <c r="AN7" i="72" s="1"/>
  <c r="AO7" i="72" s="1"/>
  <c r="AL7" i="75"/>
  <c r="AM7" i="75" s="1"/>
  <c r="AN7" i="75" s="1"/>
  <c r="AO7" i="75" s="1"/>
  <c r="AL7" i="68"/>
  <c r="AM7" i="68" s="1"/>
  <c r="AN7" i="68" s="1"/>
  <c r="AO7" i="68" s="1"/>
  <c r="AL7" i="65"/>
  <c r="AM7" i="65" s="1"/>
  <c r="AN7" i="65" s="1"/>
  <c r="AO7" i="65" s="1"/>
  <c r="AQ7" i="68"/>
  <c r="AR7" i="68" s="1"/>
  <c r="AS7" i="68" s="1"/>
  <c r="AT7" i="68" s="1"/>
  <c r="AQ7" i="75"/>
  <c r="AR7" i="75" s="1"/>
  <c r="AS7" i="75" s="1"/>
  <c r="AT7" i="75" s="1"/>
  <c r="AA7" i="67"/>
  <c r="AB7" i="67" s="1"/>
  <c r="AC7" i="67" s="1"/>
  <c r="AD7" i="67" s="1"/>
  <c r="AE7" i="67" s="1"/>
  <c r="AF7" i="67" s="1"/>
  <c r="AG7" i="67" s="1"/>
  <c r="AH7" i="67" s="1"/>
  <c r="AI7" i="67" s="1"/>
  <c r="AJ7" i="67" s="1"/>
  <c r="AK7" i="67" s="1"/>
  <c r="AQ7" i="65"/>
  <c r="AR7" i="65" s="1"/>
  <c r="AS7" i="65" s="1"/>
  <c r="AT7" i="65" s="1"/>
  <c r="AA7" i="70"/>
  <c r="AB7" i="70" s="1"/>
  <c r="AC7" i="70" s="1"/>
  <c r="AD7" i="70" s="1"/>
  <c r="AE7" i="70" s="1"/>
  <c r="AF7" i="70" s="1"/>
  <c r="AG7" i="70" s="1"/>
  <c r="AH7" i="70" s="1"/>
  <c r="AI7" i="70" s="1"/>
  <c r="AJ7" i="70" s="1"/>
  <c r="AK7" i="70" s="1"/>
  <c r="AQ7" i="72"/>
  <c r="AR7" i="72" s="1"/>
  <c r="AS7" i="72" s="1"/>
  <c r="AT7" i="72" s="1"/>
  <c r="T230" i="67"/>
  <c r="Q225" i="49"/>
  <c r="AQ7" i="57"/>
  <c r="AR7" i="57" s="1"/>
  <c r="AS7" i="57" s="1"/>
  <c r="AT7" i="57" s="1"/>
  <c r="AA7" i="57"/>
  <c r="AB7" i="57" s="1"/>
  <c r="AC7" i="57" s="1"/>
  <c r="AD7" i="57" s="1"/>
  <c r="AE7" i="57" s="1"/>
  <c r="AF7" i="57" s="1"/>
  <c r="AG7" i="57" s="1"/>
  <c r="AH7" i="57" s="1"/>
  <c r="AI7" i="57" s="1"/>
  <c r="AJ7" i="57" s="1"/>
  <c r="AK7" i="57" s="1"/>
  <c r="AA7" i="64"/>
  <c r="AB7" i="64" s="1"/>
  <c r="AC7" i="64" s="1"/>
  <c r="AD7" i="64" s="1"/>
  <c r="AE7" i="64" s="1"/>
  <c r="AF7" i="64" s="1"/>
  <c r="AG7" i="64" s="1"/>
  <c r="AH7" i="64" s="1"/>
  <c r="AI7" i="64" s="1"/>
  <c r="AJ7" i="64" s="1"/>
  <c r="AK7" i="64" s="1"/>
  <c r="AA7" i="69"/>
  <c r="AB7" i="69" s="1"/>
  <c r="AC7" i="69" s="1"/>
  <c r="AD7" i="69" s="1"/>
  <c r="AE7" i="69" s="1"/>
  <c r="AF7" i="69" s="1"/>
  <c r="AG7" i="69" s="1"/>
  <c r="AH7" i="69" s="1"/>
  <c r="AI7" i="69" s="1"/>
  <c r="AJ7" i="69" s="1"/>
  <c r="AK7" i="69" s="1"/>
  <c r="AL7" i="69" s="1"/>
  <c r="AM7" i="69" s="1"/>
  <c r="AN7" i="69" s="1"/>
  <c r="AO7" i="69" s="1"/>
  <c r="S230" i="70"/>
  <c r="S230" i="64"/>
  <c r="S230" i="65"/>
  <c r="S230" i="68"/>
  <c r="S230" i="57"/>
  <c r="M225" i="49"/>
  <c r="N225" i="49"/>
  <c r="J225" i="49"/>
  <c r="T230" i="72"/>
  <c r="S230" i="67"/>
  <c r="S230" i="69"/>
  <c r="S230" i="72"/>
  <c r="S230" i="75"/>
  <c r="T230" i="71"/>
  <c r="S230" i="71"/>
  <c r="AQ7" i="71"/>
  <c r="AR7" i="71" s="1"/>
  <c r="AS7" i="71" s="1"/>
  <c r="AT7" i="71" s="1"/>
  <c r="AA7" i="71"/>
  <c r="AB7" i="71" s="1"/>
  <c r="AC7" i="71" s="1"/>
  <c r="AD7" i="71" s="1"/>
  <c r="AE7" i="71" s="1"/>
  <c r="AF7" i="71" s="1"/>
  <c r="AG7" i="71" s="1"/>
  <c r="AH7" i="71" s="1"/>
  <c r="AI7" i="71" s="1"/>
  <c r="AJ7" i="71" s="1"/>
  <c r="AK7" i="71" s="1"/>
  <c r="S225" i="49"/>
  <c r="L225" i="49"/>
  <c r="R225" i="49"/>
  <c r="K225" i="49"/>
  <c r="P225" i="49"/>
  <c r="O225" i="49"/>
  <c r="H225" i="49"/>
  <c r="AL7" i="70" l="1"/>
  <c r="AM7" i="70" s="1"/>
  <c r="AN7" i="70" s="1"/>
  <c r="AO7" i="70" s="1"/>
  <c r="AL7" i="71"/>
  <c r="AM7" i="71" s="1"/>
  <c r="AN7" i="71" s="1"/>
  <c r="AO7" i="71" s="1"/>
  <c r="AL7" i="57"/>
  <c r="AM7" i="57" s="1"/>
  <c r="AN7" i="57" s="1"/>
  <c r="AO7" i="57" s="1"/>
  <c r="AL7" i="64"/>
  <c r="AM7" i="64" s="1"/>
  <c r="AN7" i="64" s="1"/>
  <c r="AO7" i="64" s="1"/>
  <c r="AL7" i="67"/>
  <c r="AM7" i="67" s="1"/>
  <c r="AN7" i="67" s="1"/>
  <c r="AO7" i="67" s="1"/>
  <c r="U230" i="67"/>
  <c r="U230" i="72"/>
  <c r="U230" i="71"/>
  <c r="T230" i="64"/>
  <c r="T230" i="68"/>
  <c r="T230" i="69"/>
  <c r="T230" i="70"/>
  <c r="T230" i="75"/>
  <c r="T230" i="57"/>
  <c r="T230" i="65"/>
  <c r="U230" i="68" l="1"/>
  <c r="U230" i="75"/>
  <c r="U230" i="64"/>
  <c r="U230" i="57"/>
  <c r="U230" i="70"/>
  <c r="U230" i="65"/>
  <c r="U230" i="69"/>
  <c r="G225" i="49" l="1"/>
  <c r="X225" i="49" l="1"/>
  <c r="AA176" i="49"/>
  <c r="AA225" i="49" l="1"/>
  <c r="AP176" i="49"/>
  <c r="AP225" i="49" s="1"/>
  <c r="I225" i="49"/>
  <c r="F225" i="49" l="1"/>
</calcChain>
</file>

<file path=xl/sharedStrings.xml><?xml version="1.0" encoding="utf-8"?>
<sst xmlns="http://schemas.openxmlformats.org/spreadsheetml/2006/main" count="7696" uniqueCount="271">
  <si>
    <t>#</t>
  </si>
  <si>
    <t>Group - Category</t>
  </si>
  <si>
    <t>ITEM
 CODE</t>
  </si>
  <si>
    <t>DESCRIPTION</t>
  </si>
  <si>
    <t>TOTAL</t>
  </si>
  <si>
    <t xml:space="preserve">G01 - Garlic Production                  </t>
  </si>
  <si>
    <t>Peeled Garlic 12x1 LB Garland</t>
  </si>
  <si>
    <t>Peeled Garlic 20 LB Garland Mix</t>
  </si>
  <si>
    <t>Peeled Garlic 20x1 LB Garland</t>
  </si>
  <si>
    <t>Peeled Garlic 25 LB Commercial</t>
  </si>
  <si>
    <t>Peeled Garlic 30x6 OZ Garland</t>
  </si>
  <si>
    <t>Peeled Garlic 4x5 LB Garland</t>
  </si>
  <si>
    <t>Peeled Garlic 6x5 LB. - Savory</t>
  </si>
  <si>
    <t>Peeled Garlic 500x2 CT - Box</t>
  </si>
  <si>
    <t>Peeled Garlic 25 LB #1 Garland</t>
  </si>
  <si>
    <t>Organic Peeled Garlic - 25LB</t>
  </si>
  <si>
    <t>PEELED GARLIC 12X6 OZ - ORGANIC</t>
  </si>
  <si>
    <t>PEELED GARLIC 4X5LB. ORGANIC</t>
  </si>
  <si>
    <t>Peeled Garlic 12x3 LB Organic - GLD</t>
  </si>
  <si>
    <t>Peeled Garlic 12x6 Oz - Garland</t>
  </si>
  <si>
    <t>Fresh Garlic 3PK 30 LB Garland</t>
  </si>
  <si>
    <t>FRESH GARLIC 5PK - GARLAND WHITE</t>
  </si>
  <si>
    <t>FRESH GARLIC 10X1.25 LB - GARLAND</t>
  </si>
  <si>
    <t>ELEPHANT GARLIC 24 CT - GARLAND</t>
  </si>
  <si>
    <t>FRESH GARLIC 12X3PK ORGANIC GARLAND</t>
  </si>
  <si>
    <t>FRESH GARLIC 12X3PK - GARLAND</t>
  </si>
  <si>
    <t>FRESH GARLIC 30 LB IDVLBL - GARLAND</t>
  </si>
  <si>
    <t>FRESH GARLIC 5PK - GARLAND PURPLE</t>
  </si>
  <si>
    <t>FRESH GARLIC 3PK - GARLAND PURPLE</t>
  </si>
  <si>
    <t>Unpeeled Garlic 1000 CT - BOX</t>
  </si>
  <si>
    <t>Fresh Garlic Organic 3PK 30LB</t>
  </si>
  <si>
    <t>Fresh Garlic 22 x 5PK Garland - WHT</t>
  </si>
  <si>
    <t xml:space="preserve">Fresh Garlic 12x2lb - Garland      </t>
  </si>
  <si>
    <t xml:space="preserve">Fresh Garlic 4x5lb                 </t>
  </si>
  <si>
    <t>Braided Garlic 20x6 Count</t>
  </si>
  <si>
    <t>Elephant Garlic 12x1 CT Garland</t>
  </si>
  <si>
    <t>Fresh Chopped Garlic 4x7.5 LB</t>
  </si>
  <si>
    <t>Fresh Chopped Garlic 30 LB</t>
  </si>
  <si>
    <t>Fresh Garlic Paste 40 LB</t>
  </si>
  <si>
    <t xml:space="preserve">G04 - Other Production                   </t>
  </si>
  <si>
    <t xml:space="preserve">Fresh Garlic Cilantro Puree 6x8 OZ </t>
  </si>
  <si>
    <t>ROASTED GARLIC PASTE 40LB - PAIL</t>
  </si>
  <si>
    <t>Fresh Garlic 24x3PK Organic</t>
  </si>
  <si>
    <t>Fresh Garlic 24x3 PK Garland</t>
  </si>
  <si>
    <t>Garlic Puree 40 LB - Pail</t>
  </si>
  <si>
    <t xml:space="preserve">Organic Fresh Garlic Paste 40LB    </t>
  </si>
  <si>
    <t xml:space="preserve">G05 - Resale                             </t>
  </si>
  <si>
    <t>Peeled Garlic 20x1 LB China</t>
  </si>
  <si>
    <t>Peeled Garlic 20x1 LB Spain</t>
  </si>
  <si>
    <t>Peeled Garlic 4x5 LB China</t>
  </si>
  <si>
    <t>Peeled Garlic 4x5 LB Mexico</t>
  </si>
  <si>
    <t>Peeled Garlic 4x5 LB Spain</t>
  </si>
  <si>
    <t>Peeled Garlic 30 LB Chinese</t>
  </si>
  <si>
    <t>Peeled Garlic 20x1 LB Mexico</t>
  </si>
  <si>
    <t>Fresh Garlic 30 LB Arg 5 Purple</t>
  </si>
  <si>
    <t>Fresh Garlic 30 LB Arg 6 Purple</t>
  </si>
  <si>
    <t>Fresh Garlic 30 LB Arg 5 White</t>
  </si>
  <si>
    <t>Fresh Garlic 30 LB Arg 6 White</t>
  </si>
  <si>
    <t>Fresh Garlic 30 LB Chinese White</t>
  </si>
  <si>
    <t>Fresh Garlic 5PK 30 LB China Purple</t>
  </si>
  <si>
    <t>Fresh Garlic 30 LB Mex 7 White</t>
  </si>
  <si>
    <t>Fresh Garlic 30 LB Spn 55-60 Purple</t>
  </si>
  <si>
    <t>Fresh Garlic 30 LB Spn 60-65 Purple</t>
  </si>
  <si>
    <t>Fresh Garlic 30 LB Spn 65+ Purple</t>
  </si>
  <si>
    <t>Fresh Garlic 30 LB Spn 50-55 White</t>
  </si>
  <si>
    <t>Fresh Garlic 30 LB Spn 55-60 White</t>
  </si>
  <si>
    <t>Fresh Garlic 30 LB Spn 60-65 White</t>
  </si>
  <si>
    <t>Fresh Garlic 30 LB Spn 65+ White</t>
  </si>
  <si>
    <t>Fresh Garlic 3PK 30 LB Arg White</t>
  </si>
  <si>
    <t>Fresh Garlic 3PK 30 LB China White</t>
  </si>
  <si>
    <t>Fresh Garlic 3PK Spain White</t>
  </si>
  <si>
    <t>Fresh Garlic 44 LB Argentina</t>
  </si>
  <si>
    <t>Fresh Garlic 44 LB Spain</t>
  </si>
  <si>
    <t>Fresh Garlic 5PK 30 LB China White</t>
  </si>
  <si>
    <t>Fresh Garlic 5PK Spain White</t>
  </si>
  <si>
    <t>Fresh Shallot 40 LB Demi-Long</t>
  </si>
  <si>
    <t>Fresh Garlic 30LB Arg 5 Organic Wht</t>
  </si>
  <si>
    <t>Fresh Garlic 30LB Arg 6 Organic Wht</t>
  </si>
  <si>
    <t>Fresh Garlic 30LB Arg 7 Organic Wht</t>
  </si>
  <si>
    <t>Fresh Garlic 3PK Spain Purple</t>
  </si>
  <si>
    <t>Fresh Garlic 5PK Spain Purple</t>
  </si>
  <si>
    <t>Fresh Garlic 30 LB Mex #8 White</t>
  </si>
  <si>
    <t>Fresh Garlic 30 LB Mex #9 White</t>
  </si>
  <si>
    <t>Fresh Garlic 30 LB Mex #10 White</t>
  </si>
  <si>
    <t>Fresh Garlic 30 LB Mex #12 White</t>
  </si>
  <si>
    <t>Fresh Garlic 30 LB 50-55 SPN Purple</t>
  </si>
  <si>
    <t>Fresh Garlic 30LB - Peru #5.5 White</t>
  </si>
  <si>
    <t>Fresh Garlic 5PK 30 LB Arg - Purple</t>
  </si>
  <si>
    <t>Fresh Garlic 3PK 30 LB Arg Purple</t>
  </si>
  <si>
    <t>Fresh Garlic 30 LB -Spn White 45-50</t>
  </si>
  <si>
    <t>FRESH GARLIC ORGANIC 45-50 SPAIN</t>
  </si>
  <si>
    <t>FRESH GARLIC 3PK ORGANIC 30LB-SPAIN</t>
  </si>
  <si>
    <t>FRESH GARLIC 30LB -PERU #4.5 Purple</t>
  </si>
  <si>
    <t>FRESH GARLIC 30LB SPN 60-70 WHITE</t>
  </si>
  <si>
    <t>FRESH GARLIC 30 LB-SPN PURPLE 45-50</t>
  </si>
  <si>
    <t>FRESH GARLIC 30 LB ARG 4 PURPLE</t>
  </si>
  <si>
    <t>FRESH GARLIC 30LB ARG 4 ORGANIC PPL</t>
  </si>
  <si>
    <t>FRESH GARLIC 30LB ARG 6 ORGANIC PPL</t>
  </si>
  <si>
    <t>FRESH GARLIC 30LB ARG ORGANIC #4 WH</t>
  </si>
  <si>
    <t>FRESH GARLIC 30LB ARG 5 ORGANIC PPL</t>
  </si>
  <si>
    <t>Fresh Garlic 30 LB - Mex #7 Purple</t>
  </si>
  <si>
    <t>Fresh Garlic 30 LB - Mex #8 Purple</t>
  </si>
  <si>
    <t>Fresh Garlic 30 LB - Mex #9 Purple</t>
  </si>
  <si>
    <t>Fresh garlic 30 lb - Mex #10 Purple</t>
  </si>
  <si>
    <t>Black Garlic 10x15 CT</t>
  </si>
  <si>
    <t xml:space="preserve">Organic Fresh Ginger Paste - 40 LB </t>
  </si>
  <si>
    <t xml:space="preserve">G02 - Shallot Production                 </t>
  </si>
  <si>
    <t>Fresh Shallot 12x3 OZ Garland</t>
  </si>
  <si>
    <t>Fresh Shallot 12x3 OZ Leasa</t>
  </si>
  <si>
    <t>Fresh Shallot 40x1 LB Garland</t>
  </si>
  <si>
    <t>Fresh Shallot 5 LB Box Garland</t>
  </si>
  <si>
    <t>Fresh Shallot 8x5 LB Bag Garland</t>
  </si>
  <si>
    <t xml:space="preserve">Fresh Shallots 4x5lb               </t>
  </si>
  <si>
    <t>Peeled Shallot 4x5 LB Garland</t>
  </si>
  <si>
    <t>Fresh Banana Shallot 40 LB</t>
  </si>
  <si>
    <t xml:space="preserve">Fresh Shallot Paste -40 LB         </t>
  </si>
  <si>
    <t xml:space="preserve">G03 - Ready to Use                       </t>
  </si>
  <si>
    <t>Chimichurri 12x8 OZ Garland</t>
  </si>
  <si>
    <t>Garlic Paste 12x8 OZ Garland</t>
  </si>
  <si>
    <t>Minced Garlic 12x8 OZ Garalnd</t>
  </si>
  <si>
    <t>Sofrito 12x8 OZ Garland</t>
  </si>
  <si>
    <t>Minced Garlic 12x8 In EVOO-Garland</t>
  </si>
  <si>
    <t>Chimichurri 12x8 Oz. WildFork</t>
  </si>
  <si>
    <t>Garlic Paste 12x8 OZ. - IBERIA</t>
  </si>
  <si>
    <t>Minced Garlic 12x8 OZ EVOO - IBERIA</t>
  </si>
  <si>
    <t>MINCED GARLIC 12X8 OZ -GARLAND WM</t>
  </si>
  <si>
    <t>Chimichurri 12x16 OZ Garland</t>
  </si>
  <si>
    <t>Total Seasoning 12x16 OZ Garland</t>
  </si>
  <si>
    <t>Garlic Paste 6x32 OZ Garland</t>
  </si>
  <si>
    <t>Minced Garlic 12x32 OZ Garland</t>
  </si>
  <si>
    <t>Minced Garlic 6x32 OZ EVOO Garland</t>
  </si>
  <si>
    <t>Minced Garlic 6x32 OZ Garland</t>
  </si>
  <si>
    <t>Sofrito 6x32 OZ Garland</t>
  </si>
  <si>
    <t>Minced Garlic 6x32 OZ Iberia</t>
  </si>
  <si>
    <t>Chopped Garlic 6x32 OZ Iberia</t>
  </si>
  <si>
    <t>Chopped Garlic 6x32 OZ. - Garland</t>
  </si>
  <si>
    <t>MINCE GARLIC 6X32 OZ - City Club</t>
  </si>
  <si>
    <t>CG/MG Garlic Combo 6x2x32 IBERIA</t>
  </si>
  <si>
    <t>Garlic Paste 4x8.5 LB Garland</t>
  </si>
  <si>
    <t>Minced Garlic 4x8.5 LB Garland</t>
  </si>
  <si>
    <t>MINCED GARLIC 12X4.5OZ - GARLAND</t>
  </si>
  <si>
    <t xml:space="preserve">SQUEEZE Minced Garlic 9x9.5oz      </t>
  </si>
  <si>
    <t>Yellow Onion 50 LB Jumbo</t>
  </si>
  <si>
    <t>Fresh Ginger 30 LB China</t>
  </si>
  <si>
    <t>Fresh Ginger 30 LB Peru - Organic</t>
  </si>
  <si>
    <t>Fresh Ginger 30 LB - Brazil</t>
  </si>
  <si>
    <t>FRESH GINGER 30 LB - BRAZIL ORGANIC</t>
  </si>
  <si>
    <t>Turmeric 12x5 OZ.</t>
  </si>
  <si>
    <t>Fresh Ginger 10 LB - Box</t>
  </si>
  <si>
    <t>Fresh Garlic 10 LB - Box</t>
  </si>
  <si>
    <t>Fresh Ginger 5 LB - Box</t>
  </si>
  <si>
    <t xml:space="preserve">Fresh Turmeric 10lb                </t>
  </si>
  <si>
    <t xml:space="preserve">Fresh Ginger 20lb                  </t>
  </si>
  <si>
    <t xml:space="preserve">Fresh Ginger 24x8oz                </t>
  </si>
  <si>
    <t>Turmeric 40 LB</t>
  </si>
  <si>
    <t>Peeled Black Garlic 5oz Jar</t>
  </si>
  <si>
    <t>Peeld Black Garlic 2x5oz Jar</t>
  </si>
  <si>
    <t xml:space="preserve">Minced Garlic 12x32 EVOO Monaco    </t>
  </si>
  <si>
    <t xml:space="preserve">Minced Garlic 12x32 Monaco         </t>
  </si>
  <si>
    <t xml:space="preserve">Peeled Garlic 12x3 LB Garland      </t>
  </si>
  <si>
    <t>Minced Garlic 4x8.5 LB EVOO Garland</t>
  </si>
  <si>
    <t xml:space="preserve">Peeled Garlic 4x5 LB Garland #2    </t>
  </si>
  <si>
    <t xml:space="preserve">Minced Garlic 6x32 OZ. - REX       </t>
  </si>
  <si>
    <t xml:space="preserve">Chopped Garlic 12x8 OZ EVOO Sunny  </t>
  </si>
  <si>
    <t xml:space="preserve">Chopped Garlic 6x32 OZ EVOO Sunny  </t>
  </si>
  <si>
    <t xml:space="preserve">Minced Garlic 12x16 REX            </t>
  </si>
  <si>
    <t>SQUEEZE Ginger 9x10oz</t>
  </si>
  <si>
    <t>Minced Garlic 12x4.5oz ORG -Garland</t>
  </si>
  <si>
    <t>SQUEEZE Organic 9x9.5oz</t>
  </si>
  <si>
    <t>Chopped Garlic 12x4.5oz</t>
  </si>
  <si>
    <t>Minced Garlic EVOO 12x4.5oz</t>
  </si>
  <si>
    <t xml:space="preserve">Fresh Shallot 22x1 LB.             </t>
  </si>
  <si>
    <t>Peeled Yellow Onion 1200 LB Bin</t>
  </si>
  <si>
    <t xml:space="preserve">Minced Garlic EVOO 12x8oz - ESCAZU </t>
  </si>
  <si>
    <t xml:space="preserve">Minced G in EVOO 12x8oz - SASSON   </t>
  </si>
  <si>
    <t xml:space="preserve">Fresh Ginger 12x8oz </t>
  </si>
  <si>
    <t>Minced Garlic 24x4.5oz- Garland</t>
  </si>
  <si>
    <t>Squeeze Minced Garlic 12x9.5oz</t>
  </si>
  <si>
    <t>If you need to add new Item Codes:</t>
  </si>
  <si>
    <t>ITEM CODE</t>
  </si>
  <si>
    <t>PRICE FORECAST</t>
  </si>
  <si>
    <t>Fresh Garlic 30 LB Arg 7 White</t>
  </si>
  <si>
    <t>Fresh Garlic 30 LB Arg 7 Purple</t>
  </si>
  <si>
    <t>VOLUME FORECAST (CASES)</t>
  </si>
  <si>
    <t>Minced Garlic 12x4.5Oz EVOO – SEG</t>
  </si>
  <si>
    <t>Chopped Garlic 12x4.5Oz – SEG</t>
  </si>
  <si>
    <t>Minced Garlic 12x4.5Oz Organic -SEG</t>
  </si>
  <si>
    <t>Minced Garlic 12x4.5Oz – SEG</t>
  </si>
  <si>
    <t>Minced Garlic 12x32Oz – SEG</t>
  </si>
  <si>
    <t>Minced Garlic 12x8Oz – SEG</t>
  </si>
  <si>
    <t>Organic Shallots  22x1lb</t>
  </si>
  <si>
    <t>Peeled Garlic 4x5lb Cheney</t>
  </si>
  <si>
    <t>Peeled Shallots 4x5lb Cheney</t>
  </si>
  <si>
    <t>Fresh Garlic 44 LB Industrial</t>
  </si>
  <si>
    <t>Fresh Garlic 44 LB Spain - Juices</t>
  </si>
  <si>
    <t>Fresh Ginger 30 LB China - Vegetable Juices</t>
  </si>
  <si>
    <t xml:space="preserve">Fresh Garlic 30 LB - Mex #7 White  </t>
  </si>
  <si>
    <t xml:space="preserve">Fresh Garlic 5PK 30 LB Arg - White </t>
  </si>
  <si>
    <t xml:space="preserve">Fresh Garlic 5PK 30 LB Peru Purple </t>
  </si>
  <si>
    <t>Average 
Last Q (Sales)</t>
  </si>
  <si>
    <t xml:space="preserve">Fresh Garlic 30 lbs Commercial     </t>
  </si>
  <si>
    <t xml:space="preserve">Peeled Garlic 27 LB - Pail         </t>
  </si>
  <si>
    <t xml:space="preserve">Roasted Garlic Cheney 4x5lbs       </t>
  </si>
  <si>
    <t xml:space="preserve">Peeled Garlic 3x11lb #2 -  Spain   </t>
  </si>
  <si>
    <t xml:space="preserve">Peeled Garlic 4x5 LB ARGENTINA     </t>
  </si>
  <si>
    <t xml:space="preserve">Fresh Garlic 3PK 30 LB Mexico      </t>
  </si>
  <si>
    <t xml:space="preserve">Fresh Garlic 5PK 30 LB Mexico PPL  </t>
  </si>
  <si>
    <t>Fresh Garlic 30LB -Peru #5.5 Purple</t>
  </si>
  <si>
    <t xml:space="preserve">FRESH GARLIC 30 LB ARG 4 WHITE     </t>
  </si>
  <si>
    <t xml:space="preserve">Peeled Garlic 4x5 LB Mexico #2     </t>
  </si>
  <si>
    <t xml:space="preserve">Peeled Garlic 4x5 LB Spain #2      </t>
  </si>
  <si>
    <t xml:space="preserve">Minced Garlic 6x32 Oz -  CHENEY    </t>
  </si>
  <si>
    <t xml:space="preserve">FG Cilantro 4x8.5lbs Garland       </t>
  </si>
  <si>
    <t xml:space="preserve">Fresh Ginger 30 LB China WM        </t>
  </si>
  <si>
    <t xml:space="preserve">Fresh Ginger 27lb - COSTA RICA     </t>
  </si>
  <si>
    <t xml:space="preserve">Fresh Turmeric 28lb FIJI           </t>
  </si>
  <si>
    <t xml:space="preserve">Fresh Garlic 50 x 3PK Organic      </t>
  </si>
  <si>
    <t xml:space="preserve">Roasted Garlic Paste 38 LB         </t>
  </si>
  <si>
    <t xml:space="preserve">Fresh Garlic 30 LB Mex 6 White     </t>
  </si>
  <si>
    <t xml:space="preserve">Fresh Garlic 30 LB - Mex #6 Purple </t>
  </si>
  <si>
    <t>Fresh Garlic 30LB Spn ORG60-65 Whit</t>
  </si>
  <si>
    <t xml:space="preserve">Minced Garlic 40LB Pail Garland    </t>
  </si>
  <si>
    <t>Probability</t>
  </si>
  <si>
    <t>With Sales Order - Low Risk</t>
  </si>
  <si>
    <t>In Customer Supply Plan - Low/Mid Risk</t>
  </si>
  <si>
    <t>Customer Forecast - Mid Risk</t>
  </si>
  <si>
    <t>Volume Estimated by Sales Rep (Budget)</t>
  </si>
  <si>
    <t>Fresh Garlic 3PK 30LB Purple Garlan</t>
  </si>
  <si>
    <t xml:space="preserve">Fresh Ginger 30lb PERU             </t>
  </si>
  <si>
    <t>Organic Fresh Ginger 12 x 8 Oz</t>
  </si>
  <si>
    <t xml:space="preserve">Fresh Shallot 5 LB Box  Demi-Long  </t>
  </si>
  <si>
    <t xml:space="preserve">Fresh Garlic 3PK 30 LB Peru Purple </t>
  </si>
  <si>
    <t xml:space="preserve">Fresh Garlic 30 LB Chinese Purple  </t>
  </si>
  <si>
    <t xml:space="preserve">Fresh Shallot 4 X 10lb Demi-Long   </t>
  </si>
  <si>
    <t xml:space="preserve">Turmeric 30 LB                     </t>
  </si>
  <si>
    <t>Fresh Garlic 30LB - Peru #6.0 Purpl</t>
  </si>
  <si>
    <t xml:space="preserve">Fresh Shallot 10lb Bag             </t>
  </si>
  <si>
    <t xml:space="preserve">ANTUNES - SON PRODUCE, INC.    </t>
  </si>
  <si>
    <t>RTU</t>
  </si>
  <si>
    <t>rtu</t>
  </si>
  <si>
    <t>GMT</t>
  </si>
  <si>
    <t xml:space="preserve">Unpeeled Garlic 12 x 1LB Bag       </t>
  </si>
  <si>
    <t xml:space="preserve">Squeeze Ginger 12x10oz - Garland   </t>
  </si>
  <si>
    <t>Minced Garlic 6x4.5lbs</t>
  </si>
  <si>
    <t>Rex Discount</t>
  </si>
  <si>
    <t>SALES FORECAST</t>
  </si>
  <si>
    <t>SALES FORECAST ($)</t>
  </si>
  <si>
    <t>ANTUNES - SON PRODUCE, INC.</t>
  </si>
  <si>
    <t>DROUYN</t>
  </si>
  <si>
    <t>Cendalza, S.A.</t>
  </si>
  <si>
    <t>DISTRIBUIDORA MARTINEZ</t>
  </si>
  <si>
    <t>EMPIRE SEAFOOD</t>
  </si>
  <si>
    <t>Grupo Alimenticio S.A. de C.V.</t>
  </si>
  <si>
    <t>HILLS BROTHERS</t>
  </si>
  <si>
    <t>Industria Los Patitos, S.A.</t>
  </si>
  <si>
    <t>JOSE SANTIAGO, INC.</t>
  </si>
  <si>
    <t>MONACO FOODS, INC.</t>
  </si>
  <si>
    <t>REX DISCOUNT, INC.</t>
  </si>
  <si>
    <t>SUNNY MORNING</t>
  </si>
  <si>
    <t>SUNRISE PRODUCE</t>
  </si>
  <si>
    <t>Row Labels</t>
  </si>
  <si>
    <t>Customer S&amp;OP</t>
  </si>
  <si>
    <t>Mario Pfaeffle SR</t>
  </si>
  <si>
    <t>TECNISPICE</t>
  </si>
  <si>
    <t>Grand Total</t>
  </si>
  <si>
    <t xml:space="preserve">MINced paste 12x8 OZ. - REX       </t>
  </si>
  <si>
    <t>Sum of Q-11</t>
  </si>
  <si>
    <t>Sum of Sales-11</t>
  </si>
  <si>
    <t xml:space="preserve">Garlic Paste 6x32 OZ REX           </t>
  </si>
  <si>
    <t>Sum of Q-12</t>
  </si>
  <si>
    <t>Sum of Sales-12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</si>
</sst>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&quot;$&quot;#,##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theme="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theme="4"/>
      </patternFill>
    </fill>
  </fills>
  <borders count="2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0" fillId="0" borderId="0" xfId="0" applyProtection="1">
      <protection hidden="1"/>
    </xf>
    <xf numFmtId="164" fontId="0" fillId="0" borderId="0" xfId="1" applyNumberFormat="1" applyFont="1" applyProtection="1">
      <protection hidden="1"/>
    </xf>
    <xf numFmtId="164" fontId="2" fillId="0" borderId="0" xfId="1" applyNumberFormat="1" applyFont="1" applyProtection="1">
      <protection hidden="1"/>
    </xf>
    <xf numFmtId="41" fontId="5" fillId="3" borderId="7" xfId="2" applyFont="1" applyFill="1" applyBorder="1" applyAlignment="1" applyProtection="1">
      <alignment horizontal="center" vertical="center"/>
      <protection hidden="1"/>
    </xf>
    <xf numFmtId="41" fontId="5" fillId="3" borderId="7" xfId="2" applyFont="1" applyFill="1" applyBorder="1" applyAlignment="1" applyProtection="1">
      <alignment horizontal="center" vertical="center" wrapText="1"/>
      <protection hidden="1"/>
    </xf>
    <xf numFmtId="41" fontId="5" fillId="3" borderId="8" xfId="2" applyFont="1" applyFill="1" applyBorder="1" applyAlignment="1" applyProtection="1">
      <alignment horizontal="center" vertical="center"/>
      <protection hidden="1"/>
    </xf>
    <xf numFmtId="164" fontId="5" fillId="3" borderId="10" xfId="1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Protection="1">
      <protection hidden="1"/>
    </xf>
    <xf numFmtId="9" fontId="0" fillId="0" borderId="0" xfId="3" applyFont="1" applyProtection="1">
      <protection hidden="1"/>
    </xf>
    <xf numFmtId="0" fontId="0" fillId="0" borderId="0" xfId="0" applyProtection="1">
      <protection locked="0"/>
    </xf>
    <xf numFmtId="164" fontId="0" fillId="0" borderId="0" xfId="1" applyNumberFormat="1" applyFont="1" applyProtection="1">
      <protection locked="0"/>
    </xf>
    <xf numFmtId="0" fontId="0" fillId="4" borderId="0" xfId="0" applyFill="1" applyProtection="1">
      <protection locked="0"/>
    </xf>
    <xf numFmtId="41" fontId="5" fillId="3" borderId="7" xfId="2" applyFont="1" applyFill="1" applyBorder="1" applyAlignment="1" applyProtection="1">
      <alignment horizontal="center" vertical="center"/>
      <protection locked="0"/>
    </xf>
    <xf numFmtId="41" fontId="5" fillId="3" borderId="7" xfId="2" applyFont="1" applyFill="1" applyBorder="1" applyAlignment="1" applyProtection="1">
      <alignment horizontal="center" vertical="center" wrapText="1"/>
      <protection locked="0"/>
    </xf>
    <xf numFmtId="41" fontId="5" fillId="3" borderId="8" xfId="2" applyFont="1" applyFill="1" applyBorder="1" applyAlignment="1" applyProtection="1">
      <alignment horizontal="center" vertical="center"/>
      <protection locked="0"/>
    </xf>
    <xf numFmtId="9" fontId="0" fillId="0" borderId="0" xfId="3" applyFont="1" applyProtection="1">
      <protection locked="0"/>
    </xf>
    <xf numFmtId="41" fontId="5" fillId="5" borderId="7" xfId="2" applyFont="1" applyFill="1" applyBorder="1" applyAlignment="1" applyProtection="1">
      <alignment horizontal="center" vertical="center"/>
      <protection hidden="1"/>
    </xf>
    <xf numFmtId="41" fontId="5" fillId="5" borderId="7" xfId="2" applyFont="1" applyFill="1" applyBorder="1" applyAlignment="1" applyProtection="1">
      <alignment horizontal="center" vertical="center" wrapText="1"/>
      <protection hidden="1"/>
    </xf>
    <xf numFmtId="41" fontId="5" fillId="5" borderId="8" xfId="2" applyFont="1" applyFill="1" applyBorder="1" applyAlignment="1" applyProtection="1">
      <alignment horizontal="center" vertical="center"/>
      <protection hidden="1"/>
    </xf>
    <xf numFmtId="164" fontId="5" fillId="5" borderId="10" xfId="1" applyNumberFormat="1" applyFont="1" applyFill="1" applyBorder="1" applyAlignment="1" applyProtection="1">
      <alignment horizontal="center" vertical="center"/>
      <protection hidden="1"/>
    </xf>
    <xf numFmtId="165" fontId="5" fillId="5" borderId="9" xfId="1" applyNumberFormat="1" applyFont="1" applyFill="1" applyBorder="1" applyAlignment="1" applyProtection="1">
      <alignment horizontal="center" vertical="center"/>
      <protection hidden="1"/>
    </xf>
    <xf numFmtId="0" fontId="5" fillId="0" borderId="0" xfId="0" applyFont="1" applyProtection="1">
      <protection hidden="1"/>
    </xf>
    <xf numFmtId="0" fontId="6" fillId="0" borderId="0" xfId="0" applyFont="1" applyProtection="1">
      <protection hidden="1"/>
    </xf>
    <xf numFmtId="0" fontId="0" fillId="6" borderId="0" xfId="0" applyFill="1" applyProtection="1">
      <protection locked="0"/>
    </xf>
    <xf numFmtId="164" fontId="0" fillId="6" borderId="0" xfId="1" applyNumberFormat="1" applyFont="1" applyFill="1" applyProtection="1">
      <protection locked="0"/>
    </xf>
    <xf numFmtId="0" fontId="2" fillId="0" borderId="0" xfId="0" applyFont="1" applyProtection="1">
      <protection locked="0"/>
    </xf>
    <xf numFmtId="0" fontId="2" fillId="0" borderId="1" xfId="0" applyFont="1" applyBorder="1" applyProtection="1">
      <protection hidden="1"/>
    </xf>
    <xf numFmtId="164" fontId="2" fillId="0" borderId="0" xfId="1" applyNumberFormat="1" applyFont="1" applyFill="1" applyBorder="1" applyProtection="1">
      <protection hidden="1"/>
    </xf>
    <xf numFmtId="164" fontId="0" fillId="0" borderId="0" xfId="1" applyNumberFormat="1" applyFont="1" applyFill="1" applyBorder="1" applyProtection="1">
      <protection hidden="1"/>
    </xf>
    <xf numFmtId="0" fontId="2" fillId="0" borderId="0" xfId="0" applyFont="1"/>
    <xf numFmtId="0" fontId="0" fillId="8" borderId="0" xfId="0" applyFill="1" applyProtection="1">
      <protection hidden="1"/>
    </xf>
    <xf numFmtId="165" fontId="5" fillId="3" borderId="8" xfId="2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Protection="1">
      <protection locked="0"/>
    </xf>
    <xf numFmtId="166" fontId="0" fillId="6" borderId="0" xfId="0" applyNumberFormat="1" applyFill="1" applyProtection="1">
      <protection locked="0"/>
    </xf>
    <xf numFmtId="0" fontId="3" fillId="2" borderId="0" xfId="0" applyFont="1" applyFill="1" applyAlignment="1" applyProtection="1">
      <alignment horizontal="center"/>
      <protection locked="0"/>
    </xf>
    <xf numFmtId="165" fontId="5" fillId="5" borderId="13" xfId="1" applyNumberFormat="1" applyFont="1" applyFill="1" applyBorder="1" applyAlignment="1" applyProtection="1">
      <alignment horizontal="center" vertical="center"/>
      <protection hidden="1"/>
    </xf>
    <xf numFmtId="41" fontId="5" fillId="5" borderId="5" xfId="2" applyFont="1" applyFill="1" applyBorder="1" applyAlignment="1" applyProtection="1">
      <alignment horizontal="center" vertical="center"/>
      <protection hidden="1"/>
    </xf>
    <xf numFmtId="41" fontId="5" fillId="3" borderId="5" xfId="2" applyFont="1" applyFill="1" applyBorder="1" applyAlignment="1" applyProtection="1">
      <alignment horizontal="center" vertical="center"/>
      <protection locked="0"/>
    </xf>
    <xf numFmtId="0" fontId="2" fillId="0" borderId="16" xfId="0" applyFont="1" applyBorder="1"/>
    <xf numFmtId="3" fontId="0" fillId="0" borderId="0" xfId="1" applyNumberFormat="1" applyFont="1" applyProtection="1">
      <protection locked="0"/>
    </xf>
    <xf numFmtId="164" fontId="0" fillId="0" borderId="0" xfId="0" applyNumberFormat="1" applyProtection="1">
      <protection hidden="1"/>
    </xf>
    <xf numFmtId="8" fontId="0" fillId="0" borderId="0" xfId="1" applyNumberFormat="1" applyFont="1" applyProtection="1">
      <protection locked="0"/>
    </xf>
    <xf numFmtId="8" fontId="0" fillId="0" borderId="0" xfId="0" applyNumberFormat="1" applyProtection="1">
      <protection locked="0"/>
    </xf>
    <xf numFmtId="165" fontId="5" fillId="5" borderId="17" xfId="1" applyNumberFormat="1" applyFont="1" applyFill="1" applyBorder="1" applyAlignment="1" applyProtection="1">
      <alignment horizontal="center" vertical="center"/>
      <protection hidden="1"/>
    </xf>
    <xf numFmtId="17" fontId="5" fillId="9" borderId="18" xfId="2" applyNumberFormat="1" applyFont="1" applyFill="1" applyBorder="1" applyAlignment="1" applyProtection="1">
      <alignment horizontal="center" vertical="center"/>
      <protection hidden="1"/>
    </xf>
    <xf numFmtId="17" fontId="5" fillId="9" borderId="10" xfId="2" applyNumberFormat="1" applyFont="1" applyFill="1" applyBorder="1" applyAlignment="1" applyProtection="1">
      <alignment horizontal="center" vertical="center"/>
      <protection hidden="1"/>
    </xf>
    <xf numFmtId="0" fontId="7" fillId="0" borderId="0" xfId="0" applyFont="1" applyProtection="1">
      <protection hidden="1"/>
    </xf>
    <xf numFmtId="164" fontId="8" fillId="2" borderId="0" xfId="0" applyNumberFormat="1" applyFont="1" applyFill="1" applyAlignment="1" applyProtection="1">
      <alignment horizontal="center"/>
      <protection hidden="1"/>
    </xf>
    <xf numFmtId="164" fontId="7" fillId="0" borderId="0" xfId="1" applyNumberFormat="1" applyFont="1" applyFill="1" applyBorder="1" applyProtection="1">
      <protection hidden="1"/>
    </xf>
    <xf numFmtId="9" fontId="0" fillId="0" borderId="0" xfId="0" applyNumberFormat="1" applyProtection="1">
      <protection locked="0"/>
    </xf>
    <xf numFmtId="6" fontId="0" fillId="0" borderId="0" xfId="0" applyNumberFormat="1" applyProtection="1">
      <protection locked="0"/>
    </xf>
    <xf numFmtId="8" fontId="0" fillId="0" borderId="0" xfId="1" applyNumberFormat="1" applyFont="1" applyProtection="1">
      <protection hidden="1"/>
    </xf>
    <xf numFmtId="0" fontId="0" fillId="0" borderId="0" xfId="1" applyNumberFormat="1" applyFont="1" applyProtection="1">
      <protection hidden="1"/>
    </xf>
    <xf numFmtId="8" fontId="0" fillId="0" borderId="0" xfId="0" applyNumberFormat="1" applyProtection="1">
      <protection hidden="1"/>
    </xf>
    <xf numFmtId="6" fontId="0" fillId="0" borderId="0" xfId="1" applyNumberFormat="1" applyFont="1" applyFill="1" applyBorder="1" applyProtection="1">
      <protection hidden="1"/>
    </xf>
    <xf numFmtId="6" fontId="2" fillId="0" borderId="0" xfId="0" applyNumberFormat="1" applyFont="1" applyProtection="1">
      <protection hidden="1"/>
    </xf>
    <xf numFmtId="6" fontId="8" fillId="2" borderId="0" xfId="0" applyNumberFormat="1" applyFont="1" applyFill="1" applyAlignment="1" applyProtection="1">
      <alignment horizontal="center"/>
      <protection hidden="1"/>
    </xf>
    <xf numFmtId="164" fontId="4" fillId="6" borderId="7" xfId="1" applyNumberFormat="1" applyFont="1" applyFill="1" applyBorder="1" applyAlignment="1" applyProtection="1">
      <protection hidden="1"/>
    </xf>
    <xf numFmtId="164" fontId="4" fillId="6" borderId="5" xfId="1" applyNumberFormat="1" applyFont="1" applyFill="1" applyBorder="1" applyAlignment="1" applyProtection="1">
      <protection hidden="1"/>
    </xf>
    <xf numFmtId="3" fontId="0" fillId="0" borderId="19" xfId="0" applyNumberFormat="1" applyBorder="1"/>
    <xf numFmtId="3" fontId="0" fillId="0" borderId="21" xfId="0" applyNumberFormat="1" applyBorder="1"/>
    <xf numFmtId="6" fontId="0" fillId="0" borderId="19" xfId="0" applyNumberFormat="1" applyBorder="1"/>
    <xf numFmtId="6" fontId="0" fillId="0" borderId="21" xfId="0" applyNumberForma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2" xfId="0" applyBorder="1"/>
    <xf numFmtId="0" fontId="0" fillId="0" borderId="23" xfId="0" applyBorder="1" applyAlignment="1">
      <alignment horizontal="left"/>
    </xf>
    <xf numFmtId="3" fontId="0" fillId="0" borderId="22" xfId="0" applyNumberFormat="1" applyBorder="1"/>
    <xf numFmtId="3" fontId="0" fillId="0" borderId="24" xfId="0" applyNumberFormat="1" applyBorder="1"/>
    <xf numFmtId="6" fontId="0" fillId="0" borderId="22" xfId="0" applyNumberFormat="1" applyBorder="1"/>
    <xf numFmtId="6" fontId="0" fillId="0" borderId="24" xfId="0" applyNumberFormat="1" applyBorder="1"/>
    <xf numFmtId="0" fontId="0" fillId="0" borderId="25" xfId="0" applyBorder="1" applyAlignment="1">
      <alignment horizontal="left"/>
    </xf>
    <xf numFmtId="0" fontId="0" fillId="0" borderId="26" xfId="0" applyBorder="1"/>
    <xf numFmtId="3" fontId="0" fillId="0" borderId="25" xfId="0" applyNumberFormat="1" applyBorder="1"/>
    <xf numFmtId="3" fontId="0" fillId="0" borderId="27" xfId="0" applyNumberFormat="1" applyBorder="1"/>
    <xf numFmtId="6" fontId="0" fillId="0" borderId="25" xfId="0" applyNumberFormat="1" applyBorder="1"/>
    <xf numFmtId="6" fontId="0" fillId="0" borderId="27" xfId="0" applyNumberFormat="1" applyBorder="1"/>
    <xf numFmtId="3" fontId="0" fillId="0" borderId="0" xfId="0" applyNumberFormat="1"/>
    <xf numFmtId="6" fontId="0" fillId="0" borderId="0" xfId="0" applyNumberFormat="1"/>
    <xf numFmtId="0" fontId="0" fillId="0" borderId="19" xfId="0" pivotButton="1" applyBorder="1"/>
    <xf numFmtId="0" fontId="0" fillId="0" borderId="20" xfId="0" pivotButton="1" applyBorder="1"/>
    <xf numFmtId="165" fontId="5" fillId="9" borderId="9" xfId="1" applyNumberFormat="1" applyFont="1" applyFill="1" applyBorder="1" applyAlignment="1" applyProtection="1">
      <alignment horizontal="center" vertical="center"/>
      <protection hidden="1"/>
    </xf>
    <xf numFmtId="0" fontId="0" fillId="0" borderId="21" xfId="0" applyBorder="1"/>
    <xf numFmtId="3" fontId="0" fillId="0" borderId="0" xfId="1" applyNumberFormat="1" applyFont="1" applyProtection="1">
      <protection hidden="1"/>
    </xf>
    <xf numFmtId="3" fontId="0" fillId="0" borderId="0" xfId="0" applyNumberFormat="1" applyProtection="1">
      <protection hidden="1"/>
    </xf>
    <xf numFmtId="0" fontId="0" fillId="0" borderId="19" xfId="0" applyBorder="1"/>
    <xf numFmtId="6" fontId="0" fillId="0" borderId="0" xfId="1" applyNumberFormat="1" applyFont="1" applyProtection="1">
      <protection locked="0"/>
    </xf>
    <xf numFmtId="3" fontId="0" fillId="0" borderId="0" xfId="1" applyNumberFormat="1" applyFont="1" applyFill="1" applyProtection="1">
      <protection locked="0"/>
    </xf>
    <xf numFmtId="164" fontId="4" fillId="6" borderId="7" xfId="1" applyNumberFormat="1" applyFont="1" applyFill="1" applyBorder="1" applyAlignment="1" applyProtection="1">
      <alignment horizontal="center"/>
      <protection hidden="1"/>
    </xf>
    <xf numFmtId="164" fontId="4" fillId="6" borderId="5" xfId="1" applyNumberFormat="1" applyFont="1" applyFill="1" applyBorder="1" applyAlignment="1" applyProtection="1">
      <alignment horizontal="center"/>
      <protection hidden="1"/>
    </xf>
    <xf numFmtId="164" fontId="4" fillId="6" borderId="6" xfId="1" applyNumberFormat="1" applyFont="1" applyFill="1" applyBorder="1" applyAlignment="1" applyProtection="1">
      <alignment horizontal="center"/>
      <protection hidden="1"/>
    </xf>
    <xf numFmtId="0" fontId="8" fillId="2" borderId="0" xfId="0" applyFont="1" applyFill="1" applyAlignment="1" applyProtection="1">
      <alignment horizontal="right"/>
      <protection hidden="1"/>
    </xf>
    <xf numFmtId="164" fontId="3" fillId="2" borderId="11" xfId="1" applyNumberFormat="1" applyFont="1" applyFill="1" applyBorder="1" applyAlignment="1" applyProtection="1">
      <alignment horizontal="center"/>
      <protection hidden="1"/>
    </xf>
    <xf numFmtId="164" fontId="3" fillId="2" borderId="1" xfId="1" applyNumberFormat="1" applyFont="1" applyFill="1" applyBorder="1" applyAlignment="1" applyProtection="1">
      <alignment horizontal="center"/>
      <protection hidden="1"/>
    </xf>
    <xf numFmtId="164" fontId="3" fillId="2" borderId="2" xfId="1" applyNumberFormat="1" applyFont="1" applyFill="1" applyBorder="1" applyAlignment="1" applyProtection="1">
      <alignment horizontal="center"/>
      <protection hidden="1"/>
    </xf>
    <xf numFmtId="164" fontId="3" fillId="2" borderId="14" xfId="1" applyNumberFormat="1" applyFont="1" applyFill="1" applyBorder="1" applyAlignment="1" applyProtection="1">
      <alignment horizontal="center"/>
      <protection hidden="1"/>
    </xf>
    <xf numFmtId="164" fontId="3" fillId="2" borderId="0" xfId="1" applyNumberFormat="1" applyFont="1" applyFill="1" applyBorder="1" applyAlignment="1" applyProtection="1">
      <alignment horizontal="center"/>
      <protection hidden="1"/>
    </xf>
    <xf numFmtId="164" fontId="3" fillId="2" borderId="15" xfId="1" applyNumberFormat="1" applyFont="1" applyFill="1" applyBorder="1" applyAlignment="1" applyProtection="1">
      <alignment horizontal="center"/>
      <protection hidden="1"/>
    </xf>
    <xf numFmtId="164" fontId="3" fillId="7" borderId="11" xfId="1" applyNumberFormat="1" applyFont="1" applyFill="1" applyBorder="1" applyAlignment="1" applyProtection="1">
      <alignment horizontal="center"/>
      <protection hidden="1"/>
    </xf>
    <xf numFmtId="164" fontId="3" fillId="7" borderId="1" xfId="1" applyNumberFormat="1" applyFont="1" applyFill="1" applyBorder="1" applyAlignment="1" applyProtection="1">
      <alignment horizontal="center"/>
      <protection hidden="1"/>
    </xf>
    <xf numFmtId="164" fontId="3" fillId="7" borderId="12" xfId="1" applyNumberFormat="1" applyFont="1" applyFill="1" applyBorder="1" applyAlignment="1" applyProtection="1">
      <alignment horizontal="center"/>
      <protection hidden="1"/>
    </xf>
    <xf numFmtId="164" fontId="3" fillId="7" borderId="3" xfId="1" applyNumberFormat="1" applyFont="1" applyFill="1" applyBorder="1" applyAlignment="1" applyProtection="1">
      <alignment horizontal="center"/>
      <protection hidden="1"/>
    </xf>
    <xf numFmtId="0" fontId="3" fillId="2" borderId="0" xfId="0" applyFont="1" applyFill="1" applyAlignment="1" applyProtection="1">
      <alignment horizontal="center"/>
      <protection locked="0"/>
    </xf>
    <xf numFmtId="164" fontId="3" fillId="7" borderId="2" xfId="1" applyNumberFormat="1" applyFont="1" applyFill="1" applyBorder="1" applyAlignment="1" applyProtection="1">
      <alignment horizontal="center"/>
      <protection hidden="1"/>
    </xf>
    <xf numFmtId="164" fontId="3" fillId="7" borderId="4" xfId="1" applyNumberFormat="1" applyFont="1" applyFill="1" applyBorder="1" applyAlignment="1" applyProtection="1">
      <alignment horizontal="center"/>
      <protection hidden="1"/>
    </xf>
  </cellXfs>
  <cellStyles count="4">
    <cellStyle name="Comma" xfId="1" builtinId="3"/>
    <cellStyle name="Comma [0]" xfId="2" builtinId="6"/>
    <cellStyle name="Normal" xfId="0" builtinId="0"/>
    <cellStyle name="Percent" xfId="3" builtinId="5"/>
  </cellStyles>
  <dxfs count="2">
    <dxf>
      <numFmt numFmtId="3" formatCode="#,##0"/>
    </dxf>
    <dxf>
      <numFmt numFmtId="10" formatCode="&quot;$&quot;#,##0_);[Red]\(&quot;$&quot;#,##0\)"/>
    </dxf>
  </dxfs>
  <tableStyles count="1" defaultTableStyle="TableStyleMedium2" defaultPivotStyle="PivotStyleLight16">
    <tableStyle name="Invisible" pivot="0" table="0" count="0" xr9:uid="{194D8A72-3144-4E65-8232-883C496A696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647452</xdr:colOff>
      <xdr:row>0</xdr:row>
      <xdr:rowOff>83155</xdr:rowOff>
    </xdr:from>
    <xdr:to>
      <xdr:col>4</xdr:col>
      <xdr:colOff>180132</xdr:colOff>
      <xdr:row>5</xdr:row>
      <xdr:rowOff>104611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A84C40C-AFDD-40B5-94CB-BD1AD59E5E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079252" y="83155"/>
          <a:ext cx="2237780" cy="951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28642F90-EB4B-4357-8BA1-AE7624B99A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56017A63-EB73-47BD-A4DC-D179A4BB2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8300D1A-4B63-4488-BC38-64036436C7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55AFEC9-C2DF-4147-807A-588899FDD6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CC7BE667-5693-409B-89D2-0EB1B5F36B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3CE2A57-6C2C-450B-8CC0-CD38226DBB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99011A38-656B-4FDE-80B9-84E0229B9A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109ACC64-1429-4B90-8293-3F3F4C8AFB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2EFEB558-CA19-4B6F-AC17-5D497B93A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8800C2F8-484C-48E3-A00F-BD06C448DC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7F82F620-04C4-4BB2-9C93-001898C571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A171B357-FED1-4C92-9E91-28DB252923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F7A30256-DE50-4516-97F9-69E9704337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0652" cy="1003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2</xdr:col>
      <xdr:colOff>2618633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A55E0FA8-423A-4A5D-98EC-C643412C04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44060" y="74083"/>
          <a:ext cx="1944927" cy="1022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4C5252F3-7719-4472-94DA-9F46809CE5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677335</xdr:colOff>
      <xdr:row>0</xdr:row>
      <xdr:rowOff>74083</xdr:rowOff>
    </xdr:from>
    <xdr:to>
      <xdr:col>4</xdr:col>
      <xdr:colOff>669637</xdr:colOff>
      <xdr:row>5</xdr:row>
      <xdr:rowOff>150425</xdr:rowOff>
    </xdr:to>
    <xdr:pic>
      <xdr:nvPicPr>
        <xdr:cNvPr id="2" name="Picture 1" descr="Image result for garland food">
          <a:extLst>
            <a:ext uri="{FF2B5EF4-FFF2-40B4-BE49-F238E27FC236}">
              <a16:creationId xmlns:a16="http://schemas.microsoft.com/office/drawing/2014/main" id="{9A7A2B41-FE03-408A-AF61-B4B5A34431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7" t="18899" r="11282" b="20802"/>
        <a:stretch/>
      </xdr:blipFill>
      <xdr:spPr bwMode="auto">
        <a:xfrm>
          <a:off x="1166285" y="74083"/>
          <a:ext cx="2037002" cy="1009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astepien_garlandfood_net/Documents/03.%20S&amp;OP/Budget/01.%20Garland%20Budget%202025%20only%20sal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lia Stepien" refreshedDate="45723.560529745373" createdVersion="8" refreshedVersion="8" minRefreshableVersion="3" recordCount="841" xr:uid="{17CFED1F-E3DE-4778-9E61-1157768BB840}">
  <cacheSource type="worksheet">
    <worksheetSource ref="B4:BS845" sheet="Base" r:id="rId2"/>
  </cacheSource>
  <cacheFields count="70">
    <cacheField name="Customer ID" numFmtId="0">
      <sharedItems/>
    </cacheField>
    <cacheField name="Customer Edible" numFmtId="0">
      <sharedItems/>
    </cacheField>
    <cacheField name="corporate" numFmtId="0">
      <sharedItems/>
    </cacheField>
    <cacheField name="Customer S&amp;OP" numFmtId="0">
      <sharedItems count="161">
        <s v="Full Harvest"/>
        <s v="Food International"/>
        <s v="Trucco"/>
        <s v="Hanline Fresh"/>
        <s v="Miami Agro Import"/>
        <s v="TOM LANGE COMPANY"/>
        <s v="Regal Marketing"/>
        <s v="Paul Collins Produce"/>
        <s v="Latin Specialties"/>
        <s v="Drinks LLC"/>
        <s v="Chefs Warehouse"/>
        <s v="Seald Sweet"/>
        <s v="Sirna &amp; Sons"/>
        <s v="Marvel Produce"/>
        <s v="Lodestone Diversified"/>
        <s v="New customer Jim"/>
        <s v="CDS Foods"/>
        <s v="Steve's Mediterranean"/>
        <s v="Gordon Food Service"/>
        <s v="Cheney Brothers"/>
        <s v="CANAAN TRADING COMPANY"/>
        <s v="Sysco South FLorida (Miami)"/>
        <s v="Freshpoint S. FLorida"/>
        <s v="Atom Banana"/>
        <s v="Santa Maria"/>
        <s v="Bonafede"/>
        <s v="Imperfect Foods"/>
        <s v="Haigs"/>
        <s v="Panama Banana"/>
        <s v="Prospects"/>
        <s v="Plaza Extra East"/>
        <s v="Thomas Mushrooms (3 accounts)"/>
        <s v="100 percent Food Group"/>
        <s v="Fresh Harvest Organics"/>
        <s v="Harvest Sensation"/>
        <s v="Home Chef"/>
        <s v="Leasa Industries"/>
        <s v="South Mill"/>
        <s v="Darden Restaurants"/>
        <s v="A&amp;G"/>
        <s v="Custom Foods"/>
        <s v="Frozen Fresco"/>
        <s v="Riviera"/>
        <s v="Lancaster Fine Foods"/>
        <s v="new customers MG"/>
        <s v="Gargiulo Produce"/>
        <s v="DELIGHT BIG BAZAR     "/>
        <s v="PRIMO PRODUCE, INC                 "/>
        <s v="FIRST CHOICE                       "/>
        <s v="ECONOMY PRODUCE                "/>
        <s v="C&amp;S Baldwin"/>
        <s v="C&amp;S Hammond"/>
        <s v="C&amp;S Hatfield"/>
        <s v="C&amp;S Miami"/>
        <s v="C&amp;S Plant City"/>
        <s v="Costco Atl"/>
        <s v="Costco NJ"/>
        <s v="COSTCO NE                     "/>
        <s v="COSTCO MW                     "/>
        <s v="Costco WPB"/>
        <s v="Kraft Heinz"/>
        <s v="Wakefern"/>
        <s v="Walmart Arcadia"/>
        <s v="Walmart Bedford"/>
        <s v="Walmart Brundidge"/>
        <s v="Walmart Cocoa"/>
        <s v="Walmart Georgia"/>
        <s v="Walmart Johnstown"/>
        <s v="Walmart Lewiston"/>
        <s v="Walmart Macclenny"/>
        <s v="Walmart Pottsville"/>
        <s v="Walmart Winter Haven"/>
        <s v="Walmart Wintersville"/>
        <s v="New customers Retail tier 2"/>
        <s v="New customers Retail tier 1"/>
        <s v="CARBONELLA DESARBO"/>
        <s v="New business Roger"/>
        <s v="ROBERT ERNESTO PRODUCE"/>
        <s v="J Maheras"/>
        <s v="Matarazzo Brothers"/>
        <s v="AVERRIT"/>
        <s v="Coosemans DC"/>
        <s v="EASE LAND ORGANIC FARM"/>
        <s v="NO S&amp;OP-DIMARE FRESH"/>
        <s v="KEN GREGORY PRODUCE"/>
        <s v="NOGALES DALLAS"/>
        <s v="NO S&amp;OP-EMPIRE FRESH PRODUCE LLC"/>
        <s v="PC Independents"/>
        <s v="PC DSD OPPORTUNITIES"/>
        <s v="TOMMY S WHOLESALE"/>
        <s v="EL JUNIOR"/>
        <s v="GPI"/>
        <s v="Cooseman's TAMPA"/>
        <s v="FFS"/>
        <s v="Marjon-ck's-Eden"/>
        <s v="AMIGOS PRODUCE"/>
        <s v="SANWA"/>
        <s v="Tropical Sales"/>
        <s v="Ram produce"/>
        <s v="Family food"/>
        <s v="PSK Independents"/>
        <s v="Presidente MIA"/>
        <s v="SEDANOS"/>
        <s v="Mia Independents"/>
        <s v="WD-Fresco MIA"/>
        <s v="New customers MIA DSD"/>
        <s v="ANTUNES - SON PRODUCE, INC."/>
        <s v="GMT"/>
        <s v="DROUYN"/>
        <s v="Cendalza, S.A."/>
        <s v="DISTRIBUIDORA MARTINEZ"/>
        <s v="EMPIRE SEAFOOD"/>
        <s v="Grupo Alimenticio S.A. de C.V."/>
        <s v="HILLS BROTHERS"/>
        <s v="Industria Los Patitos, S.A."/>
        <s v="JOSE SANTIAGO, INC."/>
        <s v="MONACO FOODS, INC."/>
        <s v="REX DISCOUNT, INC."/>
        <s v="SUNNY MORNING"/>
        <s v="SUNRISE PRODUCE"/>
        <s v="TECNISPICE"/>
        <s v="New business Pedro"/>
        <s v="Atlanta G&amp;D"/>
        <s v="D'Arrigo"/>
        <s v="Kettle Cuisine"/>
        <s v="Fresh Garlic"/>
        <s v="Casa Di Lisio"/>
        <s v="Elite Produce Corp."/>
        <s v="GPS"/>
        <s v="Tiendas Soriana"/>
        <s v="Cherians"/>
        <s v="Freedom Fresh"/>
        <s v="FRANK S PRODUCE OF MIAMI"/>
        <s v="YES FRESH, INC."/>
        <s v="E'Armatta"/>
        <s v="Boves"/>
        <s v="Latino Foods"/>
        <s v="Michael Of Brooklyn"/>
        <s v="Cooseman's Philadelphia"/>
        <s v="Wild Fork Foods"/>
        <s v="Yo Mamas Foods"/>
        <s v="Iberia Food"/>
        <s v="Sun City"/>
        <s v="Kalil Enterprises"/>
        <s v="Vegetable Juices"/>
        <s v="UTOPIA PRODUCE INC"/>
        <s v="Dekalb Farmers Market"/>
        <s v="Herbs Unlimited d/b/a Rock Garden"/>
        <s v="ALWAYS FRESH INTERNATIONAL, INC."/>
        <s v="OLGUIN FAMILY, INC."/>
        <s v="PRODUCE KINGDOM"/>
        <s v="TIO PACO, LLC."/>
        <s v="KOTECHA BROTHERS, LLC."/>
        <s v="Pedro Opportunities - Redners"/>
        <s v="89 INTERNATIONAL INC"/>
        <s v="EDDY COTO PRODUCE, INC."/>
        <s v="NO S&amp;OP-TERE - JUAN CARLOS PRODUCE, INC."/>
        <s v="BAYSHORE PRODUCE, LLC."/>
        <s v="RYECO,LLC.                         "/>
        <s v="DAL CAMPO CORP                     "/>
        <s v="Nw customers Pedro"/>
      </sharedItems>
    </cacheField>
    <cacheField name="Customer Type" numFmtId="0">
      <sharedItems/>
    </cacheField>
    <cacheField name="Customer Type1" numFmtId="0">
      <sharedItems/>
    </cacheField>
    <cacheField name="Plant 2" numFmtId="0">
      <sharedItems/>
    </cacheField>
    <cacheField name="Sales Rep" numFmtId="0">
      <sharedItems count="11">
        <s v="Jim Rodman"/>
        <s v="David Brace"/>
        <s v="Mary Green"/>
        <s v="Keith Malarky"/>
        <s v="Roger Guevara"/>
        <s v="PC DSD"/>
        <s v="Mario Pfaeffle JR"/>
        <s v="PSK DSD"/>
        <s v="MIA DSD"/>
        <s v="Mario Pfaeffle SR"/>
        <s v="Pedro Galavis"/>
      </sharedItems>
    </cacheField>
    <cacheField name="Group - Category" numFmtId="0">
      <sharedItems/>
    </cacheField>
    <cacheField name="Sub-group" numFmtId="0">
      <sharedItems/>
    </cacheField>
    <cacheField name="Sub-category" numFmtId="0">
      <sharedItems/>
    </cacheField>
    <cacheField name="Labor Cases p/E p/Hr" numFmtId="0">
      <sharedItems containsString="0" containsBlank="1" containsNumber="1" minValue="0" maxValue="31.264367816091962"/>
    </cacheField>
    <cacheField name="Labor Lb p/E p/Hr" numFmtId="0">
      <sharedItems containsString="0" containsBlank="1" containsNumber="1" minValue="12.115384615384615" maxValue="240"/>
    </cacheField>
    <cacheField name="LB/unit" numFmtId="0">
      <sharedItems containsSemiMixedTypes="0" containsString="0" containsNumber="1" minValue="2.25" maxValue="467"/>
    </cacheField>
    <cacheField name="ITEM_x000a_ CODE" numFmtId="0">
      <sharedItems containsMixedTypes="1" containsNumber="1" containsInteger="1" minValue="110001" maxValue="820024" count="159">
        <n v="110016"/>
        <n v="520001"/>
        <n v="520002"/>
        <n v="310001"/>
        <n v="310003"/>
        <n v="310004"/>
        <n v="310010"/>
        <n v="330003"/>
        <n v="330008"/>
        <n v="330009"/>
        <n v="330011"/>
        <n v="390001"/>
        <n v="390006"/>
        <n v="140012"/>
        <n v="150007"/>
        <n v="150036"/>
        <n v="140010"/>
        <n v="520009"/>
        <n v="140011"/>
        <n v="150006"/>
        <n v="150005"/>
        <n v="150012"/>
        <n v="520005"/>
        <n v="150003"/>
        <n v="210006"/>
        <n v="220001"/>
        <n v="110009"/>
        <n v="520012"/>
        <n v="130024"/>
        <n v="220003"/>
        <n v="820013"/>
        <n v="110026"/>
        <n v="130039"/>
        <n v="190022"/>
        <n v="110010"/>
        <n v="110023"/>
        <n v="130037"/>
        <n v="190001"/>
        <n v="210011"/>
        <n v="220004"/>
        <n v="330030"/>
        <n v="810009"/>
        <n v="810010"/>
        <n v="110018"/>
        <n v="130003"/>
        <n v="150034"/>
        <n v="150035"/>
        <n v="150061"/>
        <n v="150051"/>
        <n v="120023"/>
        <n v="810008"/>
        <n v="130032"/>
        <n v="150050"/>
        <n v="330017"/>
        <n v="390003"/>
        <n v="390004"/>
        <n v="390005"/>
        <n v="390007"/>
        <n v="390010"/>
        <n v="120003"/>
        <n v="820024"/>
        <n v="110013"/>
        <n v="210003"/>
        <n v="210005"/>
        <n v="390018"/>
        <n v="360001"/>
        <n v="130035"/>
        <n v="510018"/>
        <n v="110015"/>
        <n v="150055"/>
        <n v="370003"/>
        <n v="370004"/>
        <n v="110017"/>
        <n v="110021"/>
        <n v="120008"/>
        <n v="120009"/>
        <n v="120017"/>
        <n v="210002"/>
        <n v="310024"/>
        <n v="330031"/>
        <n v="390014"/>
        <n v="390015"/>
        <n v="390016"/>
        <n v="390017"/>
        <n v="120018"/>
        <n v="110001"/>
        <n v="110007"/>
        <n v="110012"/>
        <n v="130029"/>
        <n v="150052"/>
        <n v="150053"/>
        <n v="330033"/>
        <n v="110002"/>
        <n v="110020"/>
        <n v="390024"/>
        <n v="510011"/>
        <n v="810006"/>
        <n v="120006"/>
        <n v="120010"/>
        <n v="120022"/>
        <n v="390002"/>
        <n v="390019"/>
        <s v="new item"/>
        <n v="150128"/>
        <n v="150004"/>
        <n v="140002"/>
        <n v="110004"/>
        <n v="120002"/>
        <n v="330012"/>
        <n v="150011"/>
        <n v="130041"/>
        <n v="210001"/>
        <n v="120011"/>
        <n v="140003"/>
        <n v="810002"/>
        <n v="110005"/>
        <n v="130001"/>
        <n v="130004"/>
        <n v="130005"/>
        <n v="150013"/>
        <n v="150086"/>
        <n v="240003"/>
        <n v="150085"/>
        <s v="new item 1"/>
        <s v="new item 2"/>
        <s v="new item 3"/>
        <n v="310023"/>
        <n v="310022"/>
        <n v="330005"/>
        <n v="330007"/>
        <n v="320002"/>
        <n v="330004"/>
        <n v="310002"/>
        <n v="330002"/>
        <n v="210013"/>
        <n v="130030"/>
        <n v="330024"/>
        <n v="310011"/>
        <n v="310012"/>
        <n v="310013"/>
        <n v="330015"/>
        <n v="330016"/>
        <n v="150043"/>
        <n v="150124"/>
        <n v="520011"/>
        <n v="520017"/>
        <n v="130034"/>
        <n v="310027"/>
        <n v="310028"/>
        <n v="330036"/>
        <n v="330035"/>
        <n v="330037"/>
        <n v="330034"/>
        <n v="390022"/>
        <n v="310026"/>
        <n v="390023"/>
        <n v="390021"/>
        <n v="390020"/>
        <n v="320001"/>
      </sharedItems>
    </cacheField>
    <cacheField name="DESCRIPTION" numFmtId="0">
      <sharedItems/>
    </cacheField>
    <cacheField name="Line" numFmtId="0">
      <sharedItems/>
    </cacheField>
    <cacheField name="Plant" numFmtId="0">
      <sharedItems/>
    </cacheField>
    <cacheField name="Price (Fixed/Floating)" numFmtId="0">
      <sharedItems/>
    </cacheField>
    <cacheField name="Q-1" numFmtId="0">
      <sharedItems containsSemiMixedTypes="0" containsString="0" containsNumber="1" minValue="0" maxValue="15300"/>
    </cacheField>
    <cacheField name="Q-2" numFmtId="0">
      <sharedItems containsSemiMixedTypes="0" containsString="0" containsNumber="1" minValue="0" maxValue="15000"/>
    </cacheField>
    <cacheField name="Q-3" numFmtId="0">
      <sharedItems containsSemiMixedTypes="0" containsString="0" containsNumber="1" minValue="0" maxValue="14250"/>
    </cacheField>
    <cacheField name="Q-4" numFmtId="0">
      <sharedItems containsSemiMixedTypes="0" containsString="0" containsNumber="1" minValue="0" maxValue="12400"/>
    </cacheField>
    <cacheField name="Q-5" numFmtId="0">
      <sharedItems containsSemiMixedTypes="0" containsString="0" containsNumber="1" minValue="0" maxValue="12400"/>
    </cacheField>
    <cacheField name="Q-6" numFmtId="0">
      <sharedItems containsSemiMixedTypes="0" containsString="0" containsNumber="1" minValue="0" maxValue="11000"/>
    </cacheField>
    <cacheField name="Q-7" numFmtId="0">
      <sharedItems containsSemiMixedTypes="0" containsString="0" containsNumber="1" minValue="0" maxValue="13500"/>
    </cacheField>
    <cacheField name="Q-8" numFmtId="0">
      <sharedItems containsSemiMixedTypes="0" containsString="0" containsNumber="1" minValue="0" maxValue="15000"/>
    </cacheField>
    <cacheField name="Q-9" numFmtId="0">
      <sharedItems containsSemiMixedTypes="0" containsString="0" containsNumber="1" minValue="0" maxValue="15000"/>
    </cacheField>
    <cacheField name="Q-10" numFmtId="0">
      <sharedItems containsSemiMixedTypes="0" containsString="0" containsNumber="1" minValue="0" maxValue="18000"/>
    </cacheField>
    <cacheField name="Q-11" numFmtId="0">
      <sharedItems containsSemiMixedTypes="0" containsString="0" containsNumber="1" minValue="0" maxValue="18000"/>
    </cacheField>
    <cacheField name="Q-12" numFmtId="0">
      <sharedItems containsSemiMixedTypes="0" containsString="0" containsNumber="1" minValue="0" maxValue="20500"/>
    </cacheField>
    <cacheField name="TOTAL" numFmtId="4">
      <sharedItems containsSemiMixedTypes="0" containsString="0" containsNumber="1" minValue="0" maxValue="180350"/>
    </cacheField>
    <cacheField name="P-1" numFmtId="8">
      <sharedItems containsSemiMixedTypes="0" containsString="0" containsNumber="1" minValue="0" maxValue="509"/>
    </cacheField>
    <cacheField name="P-2" numFmtId="8">
      <sharedItems containsSemiMixedTypes="0" containsString="0" containsNumber="1" minValue="0" maxValue="509"/>
    </cacheField>
    <cacheField name="P-3" numFmtId="8">
      <sharedItems containsSemiMixedTypes="0" containsString="0" containsNumber="1" minValue="0" maxValue="509"/>
    </cacheField>
    <cacheField name="P-4" numFmtId="8">
      <sharedItems containsSemiMixedTypes="0" containsString="0" containsNumber="1" minValue="0" maxValue="509"/>
    </cacheField>
    <cacheField name="P-5" numFmtId="8">
      <sharedItems containsSemiMixedTypes="0" containsString="0" containsNumber="1" minValue="0" maxValue="509"/>
    </cacheField>
    <cacheField name="P-6" numFmtId="8">
      <sharedItems containsSemiMixedTypes="0" containsString="0" containsNumber="1" minValue="0" maxValue="509"/>
    </cacheField>
    <cacheField name="P-7" numFmtId="8">
      <sharedItems containsSemiMixedTypes="0" containsString="0" containsNumber="1" minValue="0" maxValue="509"/>
    </cacheField>
    <cacheField name="P-8" numFmtId="8">
      <sharedItems containsSemiMixedTypes="0" containsString="0" containsNumber="1" minValue="0" maxValue="509"/>
    </cacheField>
    <cacheField name="P-9" numFmtId="8">
      <sharedItems containsSemiMixedTypes="0" containsString="0" containsNumber="1" minValue="0" maxValue="509"/>
    </cacheField>
    <cacheField name="P-10" numFmtId="8">
      <sharedItems containsSemiMixedTypes="0" containsString="0" containsNumber="1" minValue="0" maxValue="509"/>
    </cacheField>
    <cacheField name="P-11" numFmtId="8">
      <sharedItems containsSemiMixedTypes="0" containsString="0" containsNumber="1" minValue="0" maxValue="509"/>
    </cacheField>
    <cacheField name="P-12" numFmtId="8">
      <sharedItems containsSemiMixedTypes="0" containsString="0" containsNumber="1" minValue="0" maxValue="509"/>
    </cacheField>
    <cacheField name="Sales-1" numFmtId="8">
      <sharedItems containsSemiMixedTypes="0" containsString="0" containsNumber="1" minValue="0" maxValue="338610"/>
    </cacheField>
    <cacheField name="Sales-2" numFmtId="8">
      <sharedItems containsSemiMixedTypes="0" containsString="0" containsNumber="1" minValue="0" maxValue="270888"/>
    </cacheField>
    <cacheField name="Sales-3" numFmtId="8">
      <sharedItems containsSemiMixedTypes="0" containsString="0" containsNumber="1" minValue="0" maxValue="304749"/>
    </cacheField>
    <cacheField name="Sales-4" numFmtId="8">
      <sharedItems containsSemiMixedTypes="0" containsString="0" containsNumber="1" minValue="0" maxValue="369396"/>
    </cacheField>
    <cacheField name="Sales-5" numFmtId="8">
      <sharedItems containsSemiMixedTypes="0" containsString="0" containsNumber="1" minValue="0" maxValue="295516.79999999999"/>
    </cacheField>
    <cacheField name="Sales-6" numFmtId="8">
      <sharedItems containsSemiMixedTypes="0" containsString="0" containsNumber="1" minValue="0" maxValue="295516.79999999999"/>
    </cacheField>
    <cacheField name="Sales-7" numFmtId="8">
      <sharedItems containsSemiMixedTypes="0" containsString="0" containsNumber="1" minValue="0" maxValue="349897"/>
    </cacheField>
    <cacheField name="Sales-8" numFmtId="8">
      <sharedItems containsSemiMixedTypes="0" containsString="0" containsNumber="1" minValue="0" maxValue="282175"/>
    </cacheField>
    <cacheField name="Sales-9" numFmtId="8">
      <sharedItems containsSemiMixedTypes="0" containsString="0" containsNumber="1" minValue="0" maxValue="316036"/>
    </cacheField>
    <cacheField name="Sales-10" numFmtId="8">
      <sharedItems containsSemiMixedTypes="0" containsString="0" containsNumber="1" minValue="0" maxValue="316036"/>
    </cacheField>
    <cacheField name="Sales-11" numFmtId="8">
      <sharedItems containsSemiMixedTypes="0" containsString="0" containsNumber="1" minValue="0" maxValue="293462"/>
    </cacheField>
    <cacheField name="Sales-12" numFmtId="8">
      <sharedItems containsSemiMixedTypes="0" containsString="0" containsNumber="1" minValue="0" maxValue="327323"/>
    </cacheField>
    <cacheField name="Sales" numFmtId="8">
      <sharedItems containsSemiMixedTypes="0" containsString="0" containsNumber="1" minValue="0" maxValue="3679562"/>
    </cacheField>
    <cacheField name="LB-1" numFmtId="4">
      <sharedItems containsSemiMixedTypes="0" containsString="0" containsNumber="1" minValue="0" maxValue="198000"/>
    </cacheField>
    <cacheField name="LB-2" numFmtId="4">
      <sharedItems containsSemiMixedTypes="0" containsString="0" containsNumber="1" minValue="0" maxValue="119700"/>
    </cacheField>
    <cacheField name="LB-3" numFmtId="4">
      <sharedItems containsSemiMixedTypes="0" containsString="0" containsNumber="1" minValue="0" maxValue="195184"/>
    </cacheField>
    <cacheField name="LB-4" numFmtId="4">
      <sharedItems containsSemiMixedTypes="0" containsString="0" containsNumber="1" minValue="0" maxValue="274428"/>
    </cacheField>
    <cacheField name="LB-5" numFmtId="4">
      <sharedItems containsSemiMixedTypes="0" containsString="0" containsNumber="1" minValue="0" maxValue="107136"/>
    </cacheField>
    <cacheField name="LB-6" numFmtId="4">
      <sharedItems containsSemiMixedTypes="0" containsString="0" containsNumber="1" minValue="0" maxValue="107136"/>
    </cacheField>
    <cacheField name="LB-7" numFmtId="4">
      <sharedItems containsSemiMixedTypes="0" containsString="0" containsNumber="1" minValue="0" maxValue="111600"/>
    </cacheField>
    <cacheField name="LB-8" numFmtId="4">
      <sharedItems containsSemiMixedTypes="0" containsString="0" containsNumber="1" minValue="0" maxValue="109080"/>
    </cacheField>
    <cacheField name="LB-9" numFmtId="4">
      <sharedItems containsSemiMixedTypes="0" containsString="0" containsNumber="1" minValue="0" maxValue="109080"/>
    </cacheField>
    <cacheField name="LB-10" numFmtId="4">
      <sharedItems containsSemiMixedTypes="0" containsString="0" containsNumber="1" minValue="0" maxValue="118800"/>
    </cacheField>
    <cacheField name="LB-11" numFmtId="4">
      <sharedItems containsSemiMixedTypes="0" containsString="0" containsNumber="1" minValue="0" maxValue="135000"/>
    </cacheField>
    <cacheField name="LB-12" numFmtId="4">
      <sharedItems containsSemiMixedTypes="0" containsString="0" containsNumber="1" minValue="0" maxValue="104400"/>
    </cacheField>
    <cacheField name="total2" numFmtId="4">
      <sharedItems containsSemiMixedTypes="0" containsString="0" containsNumber="1" minValue="0" maxValue="12239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s v="FULLHA-000001"/>
    <s v="FULL HARVEST                       "/>
    <s v="FULL HARVEST"/>
    <x v="0"/>
    <s v="F"/>
    <s v="S"/>
    <s v="Miami"/>
    <x v="0"/>
    <s v="G1"/>
    <s v="GROUP 1-1: Peeled Garlic Production"/>
    <s v="G1S12"/>
    <n v="2.113830864197531"/>
    <n v="52.845771604938271"/>
    <n v="25"/>
    <x v="0"/>
    <s v="Organic Peeled Garlic - 25LB"/>
    <s v="Peeled Garlic Line"/>
    <s v="Miami"/>
    <s v="Fixed"/>
    <n v="0"/>
    <n v="0"/>
    <n v="40"/>
    <n v="40"/>
    <n v="40"/>
    <n v="40"/>
    <n v="0"/>
    <n v="80"/>
    <n v="40"/>
    <n v="40"/>
    <n v="40"/>
    <n v="40"/>
    <n v="400"/>
    <n v="72"/>
    <n v="72"/>
    <n v="72"/>
    <n v="72"/>
    <n v="72"/>
    <n v="72"/>
    <n v="72"/>
    <n v="72"/>
    <n v="72"/>
    <n v="72"/>
    <n v="72"/>
    <n v="72"/>
    <n v="0"/>
    <n v="0"/>
    <n v="2880"/>
    <n v="2880"/>
    <n v="2880"/>
    <n v="2880"/>
    <n v="0"/>
    <n v="5760"/>
    <n v="2880"/>
    <n v="2880"/>
    <n v="2880"/>
    <n v="2880"/>
    <n v="28800"/>
    <n v="0"/>
    <n v="0"/>
    <n v="1000"/>
    <n v="1000"/>
    <n v="1000"/>
    <n v="1000"/>
    <n v="0"/>
    <n v="2000"/>
    <n v="1000"/>
    <n v="1000"/>
    <n v="1000"/>
    <n v="1000"/>
    <n v="100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1"/>
    <s v="Fresh Ginger 30 LB China"/>
    <s v="Resale"/>
    <s v="Resale"/>
    <s v="Resale"/>
    <n v="40"/>
    <n v="40"/>
    <n v="40"/>
    <n v="40"/>
    <n v="40"/>
    <n v="0"/>
    <n v="0"/>
    <n v="0"/>
    <n v="0"/>
    <n v="0"/>
    <n v="0"/>
    <n v="0"/>
    <n v="20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0"/>
    <n v="0"/>
    <n v="0"/>
    <n v="0"/>
    <n v="0"/>
    <n v="0"/>
    <n v="0"/>
    <n v="7200"/>
    <n v="1200"/>
    <n v="1200"/>
    <n v="1200"/>
    <n v="1200"/>
    <n v="1200"/>
    <n v="0"/>
    <n v="0"/>
    <n v="0"/>
    <n v="0"/>
    <n v="0"/>
    <n v="0"/>
    <n v="0"/>
    <n v="60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80"/>
    <n v="0"/>
    <n v="0"/>
    <n v="80"/>
    <n v="80"/>
    <n v="24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3200"/>
    <n v="0"/>
    <n v="0"/>
    <n v="3800"/>
    <n v="3800"/>
    <n v="10800"/>
    <n v="0"/>
    <n v="0"/>
    <n v="0"/>
    <n v="0"/>
    <n v="0"/>
    <n v="0"/>
    <n v="0"/>
    <n v="2400"/>
    <n v="0"/>
    <n v="0"/>
    <n v="2400"/>
    <n v="2400"/>
    <n v="720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6.25"/>
    <m/>
    <n v="6"/>
    <x v="3"/>
    <s v="Chimichurri 12x8 OZ Garland"/>
    <s v="RTU 2nd line"/>
    <s v="Plant City"/>
    <s v="Fixed"/>
    <n v="10"/>
    <n v="0"/>
    <n v="0"/>
    <n v="0"/>
    <n v="0"/>
    <n v="0"/>
    <n v="0"/>
    <n v="0"/>
    <n v="0"/>
    <n v="0"/>
    <n v="0"/>
    <n v="0"/>
    <n v="10"/>
    <n v="19"/>
    <n v="19"/>
    <n v="19"/>
    <n v="19"/>
    <n v="19"/>
    <n v="19"/>
    <n v="19"/>
    <n v="19"/>
    <n v="19"/>
    <n v="19"/>
    <n v="19"/>
    <n v="19"/>
    <n v="190"/>
    <n v="0"/>
    <n v="0"/>
    <n v="0"/>
    <n v="0"/>
    <n v="0"/>
    <n v="0"/>
    <n v="0"/>
    <n v="0"/>
    <n v="0"/>
    <n v="0"/>
    <n v="0"/>
    <n v="19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1.5"/>
    <m/>
    <n v="6"/>
    <x v="4"/>
    <s v="Garlic Paste 12x8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2"/>
    <n v="22"/>
    <n v="22"/>
    <n v="22"/>
    <n v="22"/>
    <n v="22"/>
    <n v="22"/>
    <n v="22"/>
    <n v="22"/>
    <n v="22"/>
    <n v="22"/>
    <n v="22"/>
    <n v="220"/>
    <n v="0"/>
    <n v="0"/>
    <n v="0"/>
    <n v="0"/>
    <n v="0"/>
    <n v="0"/>
    <n v="0"/>
    <n v="0"/>
    <n v="0"/>
    <n v="0"/>
    <n v="0"/>
    <n v="22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6.5"/>
    <m/>
    <n v="6"/>
    <x v="5"/>
    <s v="Minced Garlic 12x8 OZ Garalnd"/>
    <s v="RTU"/>
    <s v="Plant City"/>
    <s v="Fixed"/>
    <n v="10"/>
    <n v="0"/>
    <n v="0"/>
    <n v="0"/>
    <n v="0"/>
    <n v="0"/>
    <n v="0"/>
    <n v="0"/>
    <n v="0"/>
    <n v="0"/>
    <n v="0"/>
    <n v="0"/>
    <n v="10"/>
    <n v="20"/>
    <n v="20"/>
    <n v="20"/>
    <n v="20"/>
    <n v="20"/>
    <n v="20"/>
    <n v="20"/>
    <n v="20"/>
    <n v="20"/>
    <n v="20"/>
    <n v="20"/>
    <n v="20"/>
    <n v="200"/>
    <n v="0"/>
    <n v="0"/>
    <n v="0"/>
    <n v="0"/>
    <n v="0"/>
    <n v="0"/>
    <n v="0"/>
    <n v="0"/>
    <n v="0"/>
    <n v="0"/>
    <n v="0"/>
    <n v="20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5"/>
    <n v="16.5"/>
    <m/>
    <n v="6"/>
    <x v="6"/>
    <s v="Minced Garlic 12x8 In EVOO-Garland"/>
    <s v="RTU"/>
    <s v="Plant City"/>
    <s v="Fixed"/>
    <n v="10"/>
    <n v="0"/>
    <n v="0"/>
    <n v="0"/>
    <n v="0"/>
    <n v="0"/>
    <n v="0"/>
    <n v="0"/>
    <n v="0"/>
    <n v="0"/>
    <n v="0"/>
    <n v="0"/>
    <n v="10"/>
    <n v="22"/>
    <n v="22"/>
    <n v="22"/>
    <n v="22"/>
    <n v="22"/>
    <n v="22"/>
    <n v="22"/>
    <n v="22"/>
    <n v="22"/>
    <n v="22"/>
    <n v="22"/>
    <n v="22"/>
    <n v="220"/>
    <n v="0"/>
    <n v="0"/>
    <n v="0"/>
    <n v="0"/>
    <n v="0"/>
    <n v="0"/>
    <n v="0"/>
    <n v="0"/>
    <n v="0"/>
    <n v="0"/>
    <n v="0"/>
    <n v="220"/>
    <n v="60"/>
    <n v="0"/>
    <n v="0"/>
    <n v="0"/>
    <n v="0"/>
    <n v="0"/>
    <n v="0"/>
    <n v="0"/>
    <n v="0"/>
    <n v="0"/>
    <n v="0"/>
    <n v="0"/>
    <n v="6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12.5"/>
    <m/>
    <n v="12"/>
    <x v="7"/>
    <s v="Garlic Paste 6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3"/>
    <n v="23"/>
    <n v="23"/>
    <n v="23"/>
    <n v="23"/>
    <n v="23"/>
    <n v="23"/>
    <n v="23"/>
    <n v="23"/>
    <n v="23"/>
    <n v="23"/>
    <n v="23"/>
    <n v="230"/>
    <n v="0"/>
    <n v="0"/>
    <n v="0"/>
    <n v="0"/>
    <n v="0"/>
    <n v="0"/>
    <n v="0"/>
    <n v="0"/>
    <n v="0"/>
    <n v="0"/>
    <n v="0"/>
    <n v="23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1"/>
    <n v="11"/>
    <m/>
    <n v="24"/>
    <x v="8"/>
    <s v="Minced Garlic 12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39"/>
    <n v="39"/>
    <n v="39"/>
    <n v="39"/>
    <n v="39"/>
    <n v="39"/>
    <n v="39"/>
    <n v="39"/>
    <n v="39"/>
    <n v="39"/>
    <n v="39"/>
    <n v="39"/>
    <n v="390"/>
    <n v="0"/>
    <n v="0"/>
    <n v="0"/>
    <n v="0"/>
    <n v="0"/>
    <n v="0"/>
    <n v="0"/>
    <n v="0"/>
    <n v="0"/>
    <n v="0"/>
    <n v="0"/>
    <n v="390"/>
    <n v="240"/>
    <n v="0"/>
    <n v="0"/>
    <n v="0"/>
    <n v="0"/>
    <n v="0"/>
    <n v="0"/>
    <n v="0"/>
    <n v="0"/>
    <n v="0"/>
    <n v="0"/>
    <n v="0"/>
    <n v="24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21"/>
    <m/>
    <n v="12"/>
    <x v="9"/>
    <s v="Minced Garlic 6x32 OZ EVOO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3"/>
    <n v="23"/>
    <n v="23"/>
    <n v="23"/>
    <n v="23"/>
    <n v="23"/>
    <n v="23"/>
    <n v="23"/>
    <n v="23"/>
    <n v="23"/>
    <n v="23"/>
    <n v="23"/>
    <n v="230"/>
    <n v="0"/>
    <n v="0"/>
    <n v="0"/>
    <n v="0"/>
    <n v="0"/>
    <n v="0"/>
    <n v="0"/>
    <n v="0"/>
    <n v="0"/>
    <n v="0"/>
    <n v="0"/>
    <n v="23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2"/>
    <n v="20"/>
    <m/>
    <n v="12"/>
    <x v="10"/>
    <s v="Minced Garlic 6x32 OZ Garland"/>
    <s v="RTU"/>
    <s v="Plant City"/>
    <s v="Fixed"/>
    <n v="10"/>
    <n v="0"/>
    <n v="0"/>
    <n v="0"/>
    <n v="0"/>
    <n v="0"/>
    <n v="0"/>
    <n v="0"/>
    <n v="0"/>
    <n v="0"/>
    <n v="0"/>
    <n v="0"/>
    <n v="10"/>
    <n v="20"/>
    <n v="20"/>
    <n v="20"/>
    <n v="20"/>
    <n v="20"/>
    <n v="20"/>
    <n v="20"/>
    <n v="20"/>
    <n v="20"/>
    <n v="20"/>
    <n v="20"/>
    <n v="20"/>
    <n v="200"/>
    <n v="0"/>
    <n v="0"/>
    <n v="0"/>
    <n v="0"/>
    <n v="0"/>
    <n v="0"/>
    <n v="0"/>
    <n v="0"/>
    <n v="0"/>
    <n v="0"/>
    <n v="0"/>
    <n v="200"/>
    <n v="120"/>
    <n v="0"/>
    <n v="0"/>
    <n v="0"/>
    <n v="0"/>
    <n v="0"/>
    <n v="0"/>
    <n v="0"/>
    <n v="0"/>
    <n v="0"/>
    <n v="0"/>
    <n v="0"/>
    <n v="120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6"/>
    <n v="15"/>
    <m/>
    <n v="3.375"/>
    <x v="11"/>
    <s v="MINCED GARLIC 12X4.5OZ - GARLAND"/>
    <s v="RTU 2nd line"/>
    <s v="Plant City"/>
    <s v="Fixed"/>
    <n v="10"/>
    <n v="0"/>
    <n v="0"/>
    <n v="0"/>
    <n v="0"/>
    <n v="0"/>
    <n v="0"/>
    <n v="0"/>
    <n v="0"/>
    <n v="0"/>
    <n v="0"/>
    <n v="0"/>
    <n v="10"/>
    <n v="18"/>
    <n v="18"/>
    <n v="18"/>
    <n v="18"/>
    <n v="18"/>
    <n v="18"/>
    <n v="18"/>
    <n v="18"/>
    <n v="18"/>
    <n v="18"/>
    <n v="18"/>
    <n v="18"/>
    <n v="180"/>
    <n v="0"/>
    <n v="0"/>
    <n v="0"/>
    <n v="0"/>
    <n v="0"/>
    <n v="0"/>
    <n v="0"/>
    <n v="0"/>
    <n v="0"/>
    <n v="0"/>
    <n v="0"/>
    <n v="180"/>
    <n v="33.75"/>
    <n v="0"/>
    <n v="0"/>
    <n v="0"/>
    <n v="0"/>
    <n v="0"/>
    <n v="0"/>
    <n v="0"/>
    <n v="0"/>
    <n v="0"/>
    <n v="0"/>
    <n v="0"/>
    <n v="33.75"/>
  </r>
  <r>
    <s v="FINT-000001"/>
    <s v="Food International Inc             "/>
    <s v="Food International Inc             "/>
    <x v="1"/>
    <s v="F"/>
    <s v="PC"/>
    <s v="Plant City"/>
    <x v="0"/>
    <s v="G3"/>
    <s v="GROUP 3: Ready to Use"/>
    <s v="G3S11"/>
    <n v="12.5"/>
    <m/>
    <n v="3.375"/>
    <x v="12"/>
    <s v="Minced G in EVOO 12x4.5oz - Garland"/>
    <s v="RTU 2nd line"/>
    <s v="Plant City"/>
    <s v="Fixed"/>
    <n v="10"/>
    <n v="0"/>
    <n v="0"/>
    <n v="10"/>
    <n v="0"/>
    <n v="0"/>
    <n v="10"/>
    <n v="0"/>
    <n v="0"/>
    <n v="0"/>
    <n v="0"/>
    <n v="0"/>
    <n v="30"/>
    <n v="19"/>
    <n v="19"/>
    <n v="19"/>
    <n v="19"/>
    <n v="19"/>
    <n v="19"/>
    <n v="19"/>
    <n v="19"/>
    <n v="19"/>
    <n v="19"/>
    <n v="19"/>
    <n v="19"/>
    <n v="190"/>
    <n v="0"/>
    <n v="0"/>
    <n v="190"/>
    <n v="0"/>
    <n v="0"/>
    <n v="190"/>
    <n v="0"/>
    <n v="0"/>
    <n v="0"/>
    <n v="0"/>
    <n v="0"/>
    <n v="570"/>
    <n v="33.75"/>
    <n v="0"/>
    <n v="0"/>
    <n v="33.75"/>
    <n v="0"/>
    <n v="0"/>
    <n v="33.75"/>
    <n v="0"/>
    <n v="0"/>
    <n v="0"/>
    <n v="0"/>
    <n v="0"/>
    <n v="101.25"/>
  </r>
  <r>
    <s v="TRUCCO-T00016"/>
    <s v="TRUCCO, A.J. INC.                  "/>
    <s v="TRUCCO, A.J. INC.                  "/>
    <x v="2"/>
    <s v="F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132"/>
    <n v="132"/>
    <n v="132"/>
    <n v="396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6864"/>
    <n v="7128"/>
    <n v="6732"/>
    <n v="20724"/>
    <n v="0"/>
    <n v="0"/>
    <n v="0"/>
    <n v="0"/>
    <n v="0"/>
    <n v="0"/>
    <n v="0"/>
    <n v="0"/>
    <n v="0"/>
    <n v="2640"/>
    <n v="2640"/>
    <n v="2640"/>
    <n v="7920"/>
  </r>
  <r>
    <s v="TRUCCO-T00016"/>
    <s v="TRUCCO, A.J. INC.                  "/>
    <s v="TRUCCO, A.J. INC.                  "/>
    <x v="2"/>
    <s v="F"/>
    <s v="N"/>
    <s v="Resale"/>
    <x v="0"/>
    <s v="G5"/>
    <s v="GROUP 5-1: Garlic Resale"/>
    <s v="G5S3"/>
    <n v="0"/>
    <m/>
    <n v="30"/>
    <x v="14"/>
    <s v="Fresh Garlic 30 LB Arg 7 White"/>
    <s v="Resale"/>
    <s v="Resale"/>
    <s v="Resale"/>
    <n v="0"/>
    <n v="200"/>
    <n v="0"/>
    <n v="0"/>
    <n v="0"/>
    <n v="0"/>
    <n v="0"/>
    <n v="0"/>
    <n v="0"/>
    <n v="0"/>
    <n v="0"/>
    <n v="0"/>
    <n v="2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12839.154411764706"/>
    <n v="0"/>
    <n v="0"/>
    <n v="0"/>
    <n v="0"/>
    <n v="0"/>
    <n v="0"/>
    <n v="0"/>
    <n v="0"/>
    <n v="0"/>
    <n v="0"/>
    <n v="12839.154411764706"/>
    <n v="0"/>
    <n v="6000"/>
    <n v="0"/>
    <n v="0"/>
    <n v="0"/>
    <n v="0"/>
    <n v="0"/>
    <n v="0"/>
    <n v="0"/>
    <n v="0"/>
    <n v="0"/>
    <n v="0"/>
    <n v="6000"/>
  </r>
  <r>
    <s v="TRUCCO-T00016"/>
    <s v="TRUCCO, A.J. INC.                  "/>
    <s v="TRUCCO, A.J. INC.                  "/>
    <x v="2"/>
    <s v="F"/>
    <s v="N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160"/>
    <n v="160"/>
    <n v="160"/>
    <n v="48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7600"/>
    <n v="7600"/>
    <n v="7600"/>
    <n v="22800"/>
    <n v="0"/>
    <n v="0"/>
    <n v="0"/>
    <n v="0"/>
    <n v="0"/>
    <n v="0"/>
    <n v="0"/>
    <n v="0"/>
    <n v="0"/>
    <n v="4800"/>
    <n v="4800"/>
    <n v="4800"/>
    <n v="14400"/>
  </r>
  <r>
    <s v="TRUCCO-T00016"/>
    <s v="TRUCCO, A.J. INC.                  "/>
    <s v="TRUCCO, A.J. INC.                  "/>
    <x v="2"/>
    <s v="F"/>
    <s v="N"/>
    <s v="Resale"/>
    <x v="0"/>
    <s v="G5"/>
    <s v="GROUP 5-2: Other Resale"/>
    <s v="G5S9"/>
    <n v="0"/>
    <m/>
    <n v="30"/>
    <x v="15"/>
    <s v="Fresh Garlic 30 LB Spn 65+ White"/>
    <s v="Resale"/>
    <s v="Resale"/>
    <s v="Resale"/>
    <n v="0"/>
    <n v="0"/>
    <n v="0"/>
    <n v="0"/>
    <n v="0"/>
    <n v="0"/>
    <n v="0"/>
    <n v="0"/>
    <n v="0"/>
    <n v="0"/>
    <n v="0"/>
    <n v="0"/>
    <n v="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SHANL-000001"/>
    <s v="HANLINE &amp; CO INC - HANLINE FRESH   "/>
    <s v="HANLINE &amp; CO INC - HANLINE FRESH   "/>
    <x v="3"/>
    <s v="W"/>
    <s v="N"/>
    <s v="Resale"/>
    <x v="0"/>
    <s v="G5"/>
    <s v="GROUP 5-1: Garlic Resale"/>
    <s v="G5S1"/>
    <n v="0"/>
    <m/>
    <n v="20"/>
    <x v="16"/>
    <s v="Peeled Garlic 4x5 LB China"/>
    <s v="Resale"/>
    <s v="Resale"/>
    <s v="Resale"/>
    <n v="240"/>
    <n v="240"/>
    <n v="240"/>
    <n v="240"/>
    <n v="240"/>
    <n v="240"/>
    <n v="240"/>
    <n v="240"/>
    <n v="240"/>
    <n v="240"/>
    <n v="240"/>
    <n v="240"/>
    <n v="2880"/>
    <n v="55"/>
    <n v="48"/>
    <n v="48"/>
    <n v="48"/>
    <n v="42"/>
    <n v="44"/>
    <n v="44"/>
    <n v="48"/>
    <n v="52"/>
    <n v="54"/>
    <n v="55"/>
    <n v="51"/>
    <n v="13200"/>
    <n v="11520"/>
    <n v="11520"/>
    <n v="11520"/>
    <n v="10080"/>
    <n v="10560"/>
    <n v="10560"/>
    <n v="11520"/>
    <n v="12480"/>
    <n v="12960"/>
    <n v="13200"/>
    <n v="12240"/>
    <n v="141360"/>
    <n v="4800"/>
    <n v="4800"/>
    <n v="4800"/>
    <n v="4800"/>
    <n v="4800"/>
    <n v="4800"/>
    <n v="4800"/>
    <n v="4800"/>
    <n v="4800"/>
    <n v="4800"/>
    <n v="4800"/>
    <n v="4800"/>
    <n v="57600"/>
  </r>
  <r>
    <s v="RSHANL-000001"/>
    <s v="HANLINE &amp; CO INC - HANLINE FRESH   "/>
    <s v="HANLINE &amp; CO INC - HANLINE FRESH   "/>
    <x v="3"/>
    <s v="W"/>
    <s v="N"/>
    <s v="Resale"/>
    <x v="0"/>
    <s v="G5"/>
    <s v="GROUP 5-2: Other Resale"/>
    <s v="G5S9"/>
    <n v="0"/>
    <m/>
    <n v="30"/>
    <x v="1"/>
    <s v="Fresh Ginger 30LB China"/>
    <s v="Resale"/>
    <s v="Resale"/>
    <s v="Resale"/>
    <n v="40"/>
    <n v="40"/>
    <n v="40"/>
    <n v="40"/>
    <n v="40"/>
    <n v="40"/>
    <n v="40"/>
    <n v="40"/>
    <n v="0"/>
    <n v="0"/>
    <n v="40"/>
    <n v="40"/>
    <n v="40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1440"/>
    <n v="1440"/>
    <n v="1440"/>
    <n v="0"/>
    <n v="0"/>
    <n v="1440"/>
    <n v="1440"/>
    <n v="14400"/>
    <n v="1200"/>
    <n v="1200"/>
    <n v="1200"/>
    <n v="1200"/>
    <n v="1200"/>
    <n v="1200"/>
    <n v="1200"/>
    <n v="1200"/>
    <n v="0"/>
    <n v="0"/>
    <n v="1200"/>
    <n v="1200"/>
    <n v="12000"/>
  </r>
  <r>
    <s v="MIAMIA-M00014"/>
    <s v="MIAMI AGRO IMPORT, INC.            "/>
    <s v="MIAMI AGRO IMPORT, INC.            "/>
    <x v="4"/>
    <s v="P"/>
    <s v="S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0"/>
    <n v="0"/>
    <n v="40"/>
    <n v="0"/>
    <n v="0"/>
    <n v="0"/>
    <n v="0"/>
    <n v="0"/>
    <n v="0"/>
    <n v="0"/>
    <n v="0"/>
    <n v="0"/>
    <n v="40"/>
    <n v="37.5"/>
    <n v="37.5"/>
    <n v="37.5"/>
    <n v="37.5"/>
    <n v="37.5"/>
    <n v="37.5"/>
    <n v="37.5"/>
    <n v="37.5"/>
    <n v="37.5"/>
    <n v="37.5"/>
    <n v="37.5"/>
    <n v="37.5"/>
    <n v="0"/>
    <n v="0"/>
    <n v="1500"/>
    <n v="0"/>
    <n v="0"/>
    <n v="0"/>
    <n v="0"/>
    <n v="0"/>
    <n v="0"/>
    <n v="0"/>
    <n v="0"/>
    <n v="0"/>
    <n v="1500"/>
    <n v="0"/>
    <n v="0"/>
    <n v="1200"/>
    <n v="0"/>
    <n v="0"/>
    <n v="0"/>
    <n v="0"/>
    <n v="0"/>
    <n v="0"/>
    <n v="0"/>
    <n v="0"/>
    <n v="0"/>
    <n v="1200"/>
  </r>
  <r>
    <s v="TOMLC-000001"/>
    <s v="TOM LANGE COMPANY                  "/>
    <s v="TOM LANGE COMPANY     "/>
    <x v="5"/>
    <s v="P"/>
    <s v="N"/>
    <s v="Resale"/>
    <x v="0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40"/>
    <n v="40"/>
    <n v="40"/>
    <n v="40"/>
    <n v="40"/>
    <n v="40"/>
    <n v="0"/>
    <n v="0"/>
    <n v="0"/>
    <n v="240"/>
    <n v="49"/>
    <n v="47"/>
    <n v="46"/>
    <n v="48"/>
    <n v="46"/>
    <n v="46"/>
    <n v="46"/>
    <n v="48"/>
    <n v="49"/>
    <n v="52"/>
    <n v="54"/>
    <n v="51"/>
    <n v="0"/>
    <n v="0"/>
    <n v="0"/>
    <n v="1920"/>
    <n v="1840"/>
    <n v="1840"/>
    <n v="1840"/>
    <n v="1920"/>
    <n v="1960"/>
    <n v="0"/>
    <n v="0"/>
    <n v="0"/>
    <n v="11320"/>
    <n v="0"/>
    <n v="0"/>
    <n v="0"/>
    <n v="800"/>
    <n v="800"/>
    <n v="800"/>
    <n v="800"/>
    <n v="800"/>
    <n v="800"/>
    <n v="0"/>
    <n v="0"/>
    <n v="0"/>
    <n v="4800"/>
  </r>
  <r>
    <s v="TOMLC-000001"/>
    <s v="TOM LANGE COMPANY                  "/>
    <s v="TOM LANGE COMPANY     "/>
    <x v="5"/>
    <s v="P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99"/>
    <n v="99"/>
    <n v="99"/>
    <n v="50"/>
    <n v="50"/>
    <n v="50"/>
    <n v="50"/>
    <n v="50"/>
    <n v="50"/>
    <n v="99"/>
    <n v="0"/>
    <n v="99"/>
    <n v="795"/>
    <n v="49"/>
    <n v="47"/>
    <n v="46"/>
    <n v="48"/>
    <n v="46"/>
    <n v="46"/>
    <n v="46"/>
    <n v="48"/>
    <n v="49"/>
    <n v="52"/>
    <n v="54"/>
    <n v="51"/>
    <n v="4851"/>
    <n v="4653"/>
    <n v="4554"/>
    <n v="2400"/>
    <n v="2300"/>
    <n v="2300"/>
    <n v="2300"/>
    <n v="2400"/>
    <n v="2450"/>
    <n v="5148"/>
    <n v="0"/>
    <n v="5049"/>
    <n v="38405"/>
    <n v="1980"/>
    <n v="1980"/>
    <n v="1980"/>
    <n v="1000"/>
    <n v="1000"/>
    <n v="1000"/>
    <n v="1000"/>
    <n v="1000"/>
    <n v="1000"/>
    <n v="1980"/>
    <n v="0"/>
    <n v="1980"/>
    <n v="15900"/>
  </r>
  <r>
    <s v="TOMLC-000001"/>
    <s v="TOM LANGE COMPANY                  "/>
    <s v="TOM LANGE COMPANY     "/>
    <x v="5"/>
    <s v="P"/>
    <s v="N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40"/>
    <n v="40"/>
    <n v="40"/>
    <n v="40"/>
    <n v="40"/>
    <n v="0"/>
    <n v="0"/>
    <n v="0"/>
    <n v="0"/>
    <n v="0"/>
    <n v="0"/>
    <n v="0"/>
    <n v="20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2492.8308823529414"/>
    <n v="2492.8308823529414"/>
    <n v="2492.8308823529414"/>
    <n v="2492.8308823529414"/>
    <n v="2492.8308823529414"/>
    <n v="0"/>
    <n v="0"/>
    <n v="0"/>
    <n v="0"/>
    <n v="0"/>
    <n v="0"/>
    <n v="0"/>
    <n v="12464.154411764706"/>
    <n v="1200"/>
    <n v="1200"/>
    <n v="1200"/>
    <n v="1200"/>
    <n v="1200"/>
    <n v="0"/>
    <n v="0"/>
    <n v="0"/>
    <n v="0"/>
    <n v="0"/>
    <n v="0"/>
    <n v="0"/>
    <n v="60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0"/>
    <s v="Fresh Garlic 30 LB Arg 5 White"/>
    <s v="Resale"/>
    <s v="Resale"/>
    <s v="Resale"/>
    <n v="0"/>
    <n v="0"/>
    <n v="0"/>
    <n v="0"/>
    <n v="160"/>
    <n v="0"/>
    <n v="0"/>
    <n v="0"/>
    <n v="0"/>
    <n v="0"/>
    <n v="0"/>
    <n v="160"/>
    <n v="320"/>
    <n v="57.945772058823536"/>
    <n v="57.945772058823536"/>
    <n v="57.945772058823536"/>
    <n v="57.945772058823536"/>
    <n v="57.945772058823536"/>
    <n v="57.945772058823536"/>
    <n v="52.5"/>
    <n v="52.5"/>
    <n v="52.5"/>
    <n v="52.5"/>
    <n v="52.5"/>
    <n v="52.5"/>
    <n v="0"/>
    <n v="0"/>
    <n v="0"/>
    <n v="0"/>
    <n v="9271.3235294117658"/>
    <n v="0"/>
    <n v="0"/>
    <n v="0"/>
    <n v="0"/>
    <n v="0"/>
    <n v="0"/>
    <n v="8400"/>
    <n v="17671.323529411766"/>
    <n v="0"/>
    <n v="0"/>
    <n v="0"/>
    <n v="0"/>
    <n v="4800"/>
    <n v="0"/>
    <n v="0"/>
    <n v="0"/>
    <n v="0"/>
    <n v="0"/>
    <n v="0"/>
    <n v="4800"/>
    <n v="96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240"/>
    <n v="0"/>
    <n v="0"/>
    <n v="0"/>
    <n v="0"/>
    <n v="0"/>
    <n v="0"/>
    <n v="160"/>
    <n v="40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14956.985294117649"/>
    <n v="0"/>
    <n v="0"/>
    <n v="0"/>
    <n v="0"/>
    <n v="0"/>
    <n v="0"/>
    <n v="9800"/>
    <n v="24756.98529411765"/>
    <n v="0"/>
    <n v="0"/>
    <n v="0"/>
    <n v="0"/>
    <n v="7200"/>
    <n v="0"/>
    <n v="0"/>
    <n v="0"/>
    <n v="0"/>
    <n v="0"/>
    <n v="0"/>
    <n v="4800"/>
    <n v="1200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1"/>
    <s v="Fresh Garlic 5PK 30 LB China Purple"/>
    <s v="Resale"/>
    <s v="Resale"/>
    <s v="Resale"/>
    <n v="80"/>
    <n v="80"/>
    <n v="80"/>
    <n v="80"/>
    <n v="240"/>
    <n v="240"/>
    <n v="0"/>
    <n v="0"/>
    <n v="0"/>
    <n v="80"/>
    <n v="80"/>
    <n v="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13200"/>
    <n v="13200"/>
    <n v="0"/>
    <n v="0"/>
    <n v="0"/>
    <n v="4400"/>
    <n v="4400"/>
    <n v="0"/>
    <n v="52800"/>
    <n v="2400"/>
    <n v="2400"/>
    <n v="2400"/>
    <n v="2400"/>
    <n v="7200"/>
    <n v="7200"/>
    <n v="0"/>
    <n v="0"/>
    <n v="0"/>
    <n v="2400"/>
    <n v="2400"/>
    <n v="0"/>
    <n v="288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80"/>
    <n v="80"/>
    <n v="160"/>
    <n v="0"/>
    <n v="160"/>
    <n v="48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3200"/>
    <n v="3200"/>
    <n v="7600"/>
    <n v="0"/>
    <n v="7600"/>
    <n v="21600"/>
    <n v="0"/>
    <n v="0"/>
    <n v="0"/>
    <n v="0"/>
    <n v="0"/>
    <n v="0"/>
    <n v="0"/>
    <n v="2400"/>
    <n v="2400"/>
    <n v="4800"/>
    <n v="0"/>
    <n v="4800"/>
    <n v="14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2"/>
    <s v="Fresh Ginger 30 LB - Brazil"/>
    <s v="Resale"/>
    <s v="Resale"/>
    <s v="Resale"/>
    <n v="0"/>
    <n v="0"/>
    <n v="0"/>
    <n v="0"/>
    <n v="0"/>
    <n v="0"/>
    <n v="0"/>
    <n v="0"/>
    <n v="144"/>
    <n v="144"/>
    <n v="0"/>
    <n v="0"/>
    <n v="288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5400"/>
    <n v="5400"/>
    <n v="0"/>
    <n v="0"/>
    <n v="10800"/>
    <n v="0"/>
    <n v="0"/>
    <n v="0"/>
    <n v="0"/>
    <n v="0"/>
    <n v="0"/>
    <n v="0"/>
    <n v="0"/>
    <n v="4320"/>
    <n v="4320"/>
    <n v="0"/>
    <n v="0"/>
    <n v="8640"/>
  </r>
  <r>
    <s v="REGALM-R00005"/>
    <s v="REGAL MARKETING, INC               "/>
    <s v="REGAL MARKETING, INC"/>
    <x v="6"/>
    <s v="F"/>
    <s v="S"/>
    <s v="Resale"/>
    <x v="0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192"/>
    <n v="0"/>
    <n v="0"/>
    <n v="0"/>
    <n v="0"/>
    <n v="0"/>
    <n v="0"/>
    <n v="0"/>
    <n v="192"/>
    <n v="49"/>
    <n v="47"/>
    <n v="46"/>
    <n v="48"/>
    <n v="46"/>
    <n v="46"/>
    <n v="46"/>
    <n v="48"/>
    <n v="49"/>
    <n v="52"/>
    <n v="54"/>
    <n v="51"/>
    <n v="0"/>
    <n v="0"/>
    <n v="0"/>
    <n v="0"/>
    <n v="8832"/>
    <n v="0"/>
    <n v="0"/>
    <n v="0"/>
    <n v="0"/>
    <n v="0"/>
    <n v="0"/>
    <n v="0"/>
    <n v="8832"/>
    <n v="0"/>
    <n v="0"/>
    <n v="0"/>
    <n v="0"/>
    <n v="3840"/>
    <n v="0"/>
    <n v="0"/>
    <n v="0"/>
    <n v="0"/>
    <n v="0"/>
    <n v="0"/>
    <n v="0"/>
    <n v="3840"/>
  </r>
  <r>
    <s v="REGALM-R00005"/>
    <s v="REGAL MARKETING, INC               "/>
    <s v="REGAL MARKETING, INC"/>
    <x v="6"/>
    <s v="F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1967"/>
    <n v="1967"/>
    <n v="1967"/>
    <n v="5901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102284"/>
    <n v="106218"/>
    <n v="100317"/>
    <n v="308819"/>
    <n v="0"/>
    <n v="0"/>
    <n v="0"/>
    <n v="0"/>
    <n v="0"/>
    <n v="0"/>
    <n v="0"/>
    <n v="0"/>
    <n v="0"/>
    <n v="39340"/>
    <n v="39340"/>
    <n v="39340"/>
    <n v="118020"/>
  </r>
  <r>
    <s v="REGALM-R00005"/>
    <s v="REGAL MARKETING, INC               "/>
    <s v="REGAL MARKETING, INC"/>
    <x v="6"/>
    <s v="F"/>
    <s v="S"/>
    <s v="Resale"/>
    <x v="0"/>
    <s v="G5"/>
    <s v="GROUP 5-1: Garlic Resale"/>
    <s v="G5S3"/>
    <n v="0"/>
    <m/>
    <n v="30"/>
    <x v="23"/>
    <s v="Fresh Garlic 30 LB Arg 6 Purple"/>
    <s v="Resale"/>
    <s v="Resale"/>
    <s v="Resale"/>
    <n v="0"/>
    <n v="0"/>
    <n v="0"/>
    <n v="0"/>
    <n v="80"/>
    <n v="0"/>
    <n v="0"/>
    <n v="0"/>
    <n v="0"/>
    <n v="0"/>
    <n v="0"/>
    <n v="0"/>
    <n v="8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4985.6617647058829"/>
    <n v="0"/>
    <n v="0"/>
    <n v="0"/>
    <n v="0"/>
    <n v="0"/>
    <n v="0"/>
    <n v="0"/>
    <n v="4985.6617647058829"/>
    <n v="0"/>
    <n v="0"/>
    <n v="0"/>
    <n v="0"/>
    <n v="2400"/>
    <n v="0"/>
    <n v="0"/>
    <n v="0"/>
    <n v="0"/>
    <n v="0"/>
    <n v="0"/>
    <n v="0"/>
    <n v="2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0"/>
    <n v="0"/>
    <n v="0"/>
    <n v="0"/>
    <n v="0"/>
    <n v="144"/>
    <n v="0"/>
    <n v="0"/>
    <n v="0"/>
    <n v="0"/>
    <n v="70"/>
    <n v="70"/>
    <n v="284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5184"/>
    <n v="0"/>
    <n v="0"/>
    <n v="0"/>
    <n v="0"/>
    <n v="2520"/>
    <n v="2520"/>
    <n v="10224"/>
    <n v="0"/>
    <n v="0"/>
    <n v="0"/>
    <n v="0"/>
    <n v="0"/>
    <n v="4320"/>
    <n v="0"/>
    <n v="0"/>
    <n v="0"/>
    <n v="0"/>
    <n v="2100"/>
    <n v="2100"/>
    <n v="852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49"/>
    <n v="47"/>
    <n v="46"/>
    <n v="48"/>
    <n v="46"/>
    <n v="46"/>
    <n v="46"/>
    <n v="48"/>
    <n v="49"/>
    <n v="52"/>
    <n v="54"/>
    <n v="51"/>
    <n v="4900"/>
    <n v="4700"/>
    <n v="4600"/>
    <n v="4800"/>
    <n v="4600"/>
    <n v="4600"/>
    <n v="4600"/>
    <n v="4800"/>
    <n v="4900"/>
    <n v="5200"/>
    <n v="5400"/>
    <n v="5100"/>
    <n v="58200"/>
    <n v="2000"/>
    <n v="2000"/>
    <n v="2000"/>
    <n v="2000"/>
    <n v="2000"/>
    <n v="2000"/>
    <n v="2000"/>
    <n v="2000"/>
    <n v="2000"/>
    <n v="2000"/>
    <n v="2000"/>
    <n v="2000"/>
    <n v="2400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20"/>
    <s v="Fresh Garlic 30 LB Arg 5 White"/>
    <s v="Resale"/>
    <s v="Resale"/>
    <s v="Resale"/>
    <n v="5"/>
    <n v="5"/>
    <n v="5"/>
    <n v="5"/>
    <n v="5"/>
    <n v="5"/>
    <n v="5"/>
    <n v="0"/>
    <n v="0"/>
    <n v="0"/>
    <n v="0"/>
    <n v="0"/>
    <n v="35"/>
    <n v="57.945772058823536"/>
    <n v="57.945772058823536"/>
    <n v="57.945772058823536"/>
    <n v="57.945772058823536"/>
    <n v="57.945772058823536"/>
    <n v="57.945772058823536"/>
    <n v="52.5"/>
    <n v="52.5"/>
    <n v="52.5"/>
    <n v="52.5"/>
    <n v="52.5"/>
    <n v="52.5"/>
    <n v="289.72886029411768"/>
    <n v="289.72886029411768"/>
    <n v="289.72886029411768"/>
    <n v="289.72886029411768"/>
    <n v="289.72886029411768"/>
    <n v="289.72886029411768"/>
    <n v="262.5"/>
    <n v="0"/>
    <n v="0"/>
    <n v="0"/>
    <n v="0"/>
    <n v="0"/>
    <n v="2000.8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9"/>
    <s v="Fresh Garlic 30 LB Arg 6 White"/>
    <s v="Resale"/>
    <s v="Resale"/>
    <s v="Resale"/>
    <n v="5"/>
    <n v="5"/>
    <n v="5"/>
    <n v="5"/>
    <n v="5"/>
    <n v="5"/>
    <n v="5"/>
    <n v="0"/>
    <n v="0"/>
    <n v="0"/>
    <n v="0"/>
    <n v="0"/>
    <n v="35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311.60386029411768"/>
    <n v="311.60386029411768"/>
    <n v="311.60386029411768"/>
    <n v="311.60386029411768"/>
    <n v="311.60386029411768"/>
    <n v="311.60386029411768"/>
    <n v="306.25"/>
    <n v="0"/>
    <n v="0"/>
    <n v="0"/>
    <n v="0"/>
    <n v="0"/>
    <n v="2175.8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4"/>
    <s v="Fresh Garlic 30 LB Arg 7 White"/>
    <s v="Resale"/>
    <s v="Resale"/>
    <s v="Resale"/>
    <n v="5"/>
    <n v="5"/>
    <n v="5"/>
    <n v="5"/>
    <n v="5"/>
    <n v="5"/>
    <n v="5"/>
    <n v="0"/>
    <n v="0"/>
    <n v="0"/>
    <n v="0"/>
    <n v="0"/>
    <n v="35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320.97886029411768"/>
    <n v="320.97886029411768"/>
    <n v="320.97886029411768"/>
    <n v="320.97886029411768"/>
    <n v="320.97886029411768"/>
    <n v="320.97886029411768"/>
    <n v="312.5"/>
    <n v="0"/>
    <n v="0"/>
    <n v="0"/>
    <n v="0"/>
    <n v="0"/>
    <n v="2238.3731617647059"/>
    <n v="150"/>
    <n v="150"/>
    <n v="150"/>
    <n v="150"/>
    <n v="150"/>
    <n v="150"/>
    <n v="150"/>
    <n v="0"/>
    <n v="0"/>
    <n v="0"/>
    <n v="0"/>
    <n v="0"/>
    <n v="105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6"/>
    <n v="0"/>
    <m/>
    <n v="40"/>
    <x v="24"/>
    <s v="Fresh Shallot 8x5 LB Bag Garland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817.93385416666661"/>
    <n v="817.93385416666661"/>
    <n v="817.93385416666661"/>
    <n v="842.93385416666661"/>
    <n v="842.93385416666661"/>
    <n v="842.93385416666661"/>
    <n v="867.93385416666661"/>
    <n v="867.93385416666661"/>
    <n v="867.93385416666661"/>
    <n v="767.93385416666661"/>
    <n v="767.93385416666661"/>
    <n v="767.93385416666661"/>
    <n v="9890.2062499999993"/>
    <n v="800"/>
    <n v="800"/>
    <n v="800"/>
    <n v="800"/>
    <n v="800"/>
    <n v="800"/>
    <n v="800"/>
    <n v="800"/>
    <n v="800"/>
    <n v="800"/>
    <n v="800"/>
    <n v="800"/>
    <n v="9600"/>
  </r>
  <r>
    <s v="FSNCPC-000001"/>
    <s v=" PAUL COLLINS PRODUCE CO.            "/>
    <s v="PAUL COLLINS PRODUCE CO.           "/>
    <x v="7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8"/>
    <n v="48"/>
    <n v="48"/>
    <n v="48"/>
    <n v="48"/>
    <n v="48"/>
    <n v="48"/>
    <n v="48"/>
    <n v="48"/>
    <n v="48"/>
    <n v="48"/>
    <n v="2400"/>
    <n v="2400"/>
    <n v="2400"/>
    <n v="2400"/>
    <n v="2400"/>
    <n v="2400"/>
    <n v="2400"/>
    <n v="2400"/>
    <n v="2400"/>
    <n v="2400"/>
    <n v="2400"/>
    <n v="2400"/>
    <n v="28800"/>
    <n v="1000"/>
    <n v="1000"/>
    <n v="1000"/>
    <n v="1000"/>
    <n v="1000"/>
    <n v="1000"/>
    <n v="1000"/>
    <n v="1000"/>
    <n v="1000"/>
    <n v="1000"/>
    <n v="1000"/>
    <n v="1000"/>
    <n v="1200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0"/>
    <n v="5"/>
    <n v="5"/>
    <n v="5"/>
    <n v="5"/>
    <n v="5"/>
    <n v="5"/>
    <n v="0"/>
    <n v="0"/>
    <n v="0"/>
    <n v="0"/>
    <n v="0"/>
    <n v="30"/>
    <n v="36"/>
    <n v="36"/>
    <n v="36"/>
    <n v="36"/>
    <n v="36"/>
    <n v="36"/>
    <n v="36"/>
    <n v="36"/>
    <n v="36"/>
    <n v="36"/>
    <n v="36"/>
    <n v="36"/>
    <n v="0"/>
    <n v="180"/>
    <n v="180"/>
    <n v="180"/>
    <n v="180"/>
    <n v="180"/>
    <n v="180"/>
    <n v="0"/>
    <n v="0"/>
    <n v="0"/>
    <n v="0"/>
    <n v="0"/>
    <n v="1080"/>
    <n v="0"/>
    <n v="150"/>
    <n v="150"/>
    <n v="150"/>
    <n v="150"/>
    <n v="150"/>
    <n v="150"/>
    <n v="0"/>
    <n v="0"/>
    <n v="0"/>
    <n v="0"/>
    <n v="0"/>
    <n v="900"/>
  </r>
  <r>
    <s v="FSNCPC-000001"/>
    <s v=" PAUL COLLINS PRODUCE CO.            "/>
    <s v="PAUL COLLINS PRODUCE CO.           "/>
    <x v="7"/>
    <s v="P"/>
    <s v="S"/>
    <s v="Resale"/>
    <x v="0"/>
    <s v="G5"/>
    <s v="GROUP 5-1: Garlic Resale"/>
    <s v="G5S3"/>
    <n v="0"/>
    <m/>
    <n v="30"/>
    <x v="15"/>
    <s v="Fresh Garlic 30 LB Spn 65+ White"/>
    <s v="Resale"/>
    <s v="Resale"/>
    <s v="Resale"/>
    <n v="0"/>
    <n v="0"/>
    <n v="0"/>
    <n v="0"/>
    <n v="0"/>
    <n v="0"/>
    <n v="0"/>
    <n v="10"/>
    <n v="10"/>
    <n v="10"/>
    <n v="10"/>
    <n v="10"/>
    <n v="5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625"/>
    <n v="625"/>
    <n v="625"/>
    <n v="625"/>
    <n v="625"/>
    <n v="3125"/>
    <n v="0"/>
    <n v="0"/>
    <n v="0"/>
    <n v="0"/>
    <n v="0"/>
    <n v="0"/>
    <n v="0"/>
    <n v="300"/>
    <n v="300"/>
    <n v="300"/>
    <n v="300"/>
    <n v="300"/>
    <n v="1500"/>
  </r>
  <r>
    <s v="LATINS-L00019"/>
    <s v="LATIN SPECIALTIES, LLC.            "/>
    <s v="LATIN SPECIALTIES, LLC.            "/>
    <x v="8"/>
    <s v="P"/>
    <s v="S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0"/>
    <n v="0"/>
    <n v="0"/>
    <n v="0"/>
    <n v="0"/>
    <n v="0"/>
    <n v="0"/>
    <n v="0"/>
    <n v="0"/>
    <n v="0"/>
    <n v="0"/>
    <n v="0"/>
    <n v="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INLL-000001"/>
    <s v="DRINKS LLC - wilfredo Pinillos     "/>
    <s v="DRINKS LLC - wilfredo Pinillos     "/>
    <x v="9"/>
    <s v="F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70"/>
    <n v="70"/>
    <n v="70"/>
    <n v="70"/>
    <n v="70"/>
    <n v="70"/>
    <n v="70"/>
    <n v="70"/>
    <n v="70"/>
    <n v="0"/>
    <n v="0"/>
    <n v="0"/>
    <n v="630"/>
    <n v="36"/>
    <n v="36"/>
    <n v="36"/>
    <n v="36"/>
    <n v="36"/>
    <n v="36"/>
    <n v="36"/>
    <n v="36"/>
    <n v="36"/>
    <n v="36"/>
    <n v="36"/>
    <n v="36"/>
    <n v="2520"/>
    <n v="2520"/>
    <n v="2520"/>
    <n v="2520"/>
    <n v="2520"/>
    <n v="2520"/>
    <n v="2520"/>
    <n v="2520"/>
    <n v="2520"/>
    <n v="0"/>
    <n v="0"/>
    <n v="0"/>
    <n v="22680"/>
    <n v="2100"/>
    <n v="2100"/>
    <n v="2100"/>
    <n v="2100"/>
    <n v="2100"/>
    <n v="2100"/>
    <n v="2100"/>
    <n v="2100"/>
    <n v="2100"/>
    <n v="0"/>
    <n v="0"/>
    <n v="0"/>
    <n v="18900"/>
  </r>
  <r>
    <s v="THECHE-000001"/>
    <s v="THE CHEFS WAREHOUSE INC            "/>
    <s v="THE CHEFS WAREHOUSE INC            "/>
    <x v="10"/>
    <s v="F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30"/>
    <n v="30"/>
    <n v="30"/>
    <n v="30"/>
    <n v="30"/>
    <n v="30"/>
    <n v="30"/>
    <n v="30"/>
    <n v="30"/>
    <n v="30"/>
    <n v="30"/>
    <n v="30"/>
    <n v="360"/>
    <n v="49"/>
    <n v="47"/>
    <n v="46"/>
    <n v="48"/>
    <n v="46"/>
    <n v="46"/>
    <n v="46"/>
    <n v="48"/>
    <n v="49"/>
    <n v="52"/>
    <n v="54"/>
    <n v="51"/>
    <n v="1470"/>
    <n v="1410"/>
    <n v="1380"/>
    <n v="1440"/>
    <n v="1380"/>
    <n v="1380"/>
    <n v="1380"/>
    <n v="1440"/>
    <n v="1470"/>
    <n v="1560"/>
    <n v="1620"/>
    <n v="1530"/>
    <n v="17460"/>
    <n v="600"/>
    <n v="600"/>
    <n v="600"/>
    <n v="600"/>
    <n v="600"/>
    <n v="600"/>
    <n v="600"/>
    <n v="600"/>
    <n v="600"/>
    <n v="600"/>
    <n v="600"/>
    <n v="600"/>
    <n v="7200"/>
  </r>
  <r>
    <s v="THECHE-000001"/>
    <s v="THE CHEFS WAREHOUSE INC            "/>
    <s v="THE CHEFS WAREHOUSE INC            "/>
    <x v="10"/>
    <s v="F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48"/>
    <n v="48"/>
    <n v="48"/>
    <n v="48"/>
    <n v="48"/>
    <n v="48"/>
    <n v="48"/>
    <n v="48"/>
    <n v="48"/>
    <n v="48"/>
    <n v="48"/>
    <n v="48"/>
    <n v="960"/>
    <n v="960"/>
    <n v="960"/>
    <n v="960"/>
    <n v="960"/>
    <n v="960"/>
    <n v="960"/>
    <n v="960"/>
    <n v="960"/>
    <n v="960"/>
    <n v="960"/>
    <n v="960"/>
    <n v="11520"/>
    <n v="400"/>
    <n v="400"/>
    <n v="400"/>
    <n v="400"/>
    <n v="400"/>
    <n v="400"/>
    <n v="400"/>
    <n v="400"/>
    <n v="400"/>
    <n v="400"/>
    <n v="400"/>
    <n v="400"/>
    <n v="4800"/>
  </r>
  <r>
    <s v="SEALSW-000001"/>
    <s v="SEALD SWEET LLC                    "/>
    <s v="SEALD SWEET LLC                 "/>
    <x v="11"/>
    <s v="P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140"/>
    <n v="140"/>
    <n v="140"/>
    <n v="140"/>
    <n v="140"/>
    <n v="280"/>
    <n v="0"/>
    <n v="0"/>
    <n v="0"/>
    <n v="0"/>
    <n v="280"/>
    <n v="140"/>
    <n v="1400"/>
    <n v="36"/>
    <n v="36"/>
    <n v="36"/>
    <n v="36"/>
    <n v="36"/>
    <n v="36"/>
    <n v="36"/>
    <n v="36"/>
    <n v="36"/>
    <n v="36"/>
    <n v="36"/>
    <n v="36"/>
    <n v="5040"/>
    <n v="5040"/>
    <n v="5040"/>
    <n v="5040"/>
    <n v="5040"/>
    <n v="10080"/>
    <n v="0"/>
    <n v="0"/>
    <n v="0"/>
    <n v="0"/>
    <n v="10080"/>
    <n v="5040"/>
    <n v="50400"/>
    <n v="4200"/>
    <n v="4200"/>
    <n v="4200"/>
    <n v="4200"/>
    <n v="4200"/>
    <n v="8400"/>
    <n v="0"/>
    <n v="0"/>
    <n v="0"/>
    <n v="0"/>
    <n v="8400"/>
    <n v="4200"/>
    <n v="42000"/>
  </r>
  <r>
    <s v="SEALSW-000001"/>
    <s v="SEALD SWEET LLC                    "/>
    <s v="SEALD SWEET LLC                 "/>
    <x v="11"/>
    <s v="P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320"/>
    <n v="0"/>
    <n v="0"/>
    <n v="3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15200"/>
    <n v="0"/>
    <n v="0"/>
    <n v="15200"/>
    <n v="0"/>
    <n v="0"/>
    <n v="0"/>
    <n v="0"/>
    <n v="0"/>
    <n v="0"/>
    <n v="0"/>
    <n v="0"/>
    <n v="0"/>
    <n v="9600"/>
    <n v="0"/>
    <n v="0"/>
    <n v="9600"/>
  </r>
  <r>
    <s v="SIRNA-000001"/>
    <s v="SIRNA &amp; SONS PRODUCE               "/>
    <s v="SIRNA &amp; SONS PRODUCE"/>
    <x v="12"/>
    <s v="P"/>
    <s v="N"/>
    <s v="PSK"/>
    <x v="0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00"/>
    <n v="200"/>
    <n v="200"/>
    <n v="300"/>
    <n v="400"/>
    <n v="300"/>
    <n v="300"/>
    <n v="300"/>
    <n v="300"/>
    <n v="300"/>
    <n v="300"/>
    <n v="200"/>
    <n v="3300"/>
    <n v="48"/>
    <n v="46"/>
    <n v="45"/>
    <n v="47"/>
    <n v="43"/>
    <n v="43"/>
    <n v="45"/>
    <n v="46"/>
    <n v="47"/>
    <n v="52"/>
    <n v="52"/>
    <n v="51"/>
    <n v="9600"/>
    <n v="9200"/>
    <n v="9000"/>
    <n v="14100"/>
    <n v="17200"/>
    <n v="12900"/>
    <n v="13500"/>
    <n v="13800"/>
    <n v="14100"/>
    <n v="15600"/>
    <n v="15600"/>
    <n v="10200"/>
    <n v="154800"/>
    <n v="4000"/>
    <n v="4000"/>
    <n v="4000"/>
    <n v="6000"/>
    <n v="8000"/>
    <n v="6000"/>
    <n v="6000"/>
    <n v="6000"/>
    <n v="6000"/>
    <n v="6000"/>
    <n v="6000"/>
    <n v="4000"/>
    <n v="66000"/>
  </r>
  <r>
    <s v="SIRNA-000001"/>
    <s v="SIRNA &amp; SONS PRODUCE               "/>
    <s v="SIRNA &amp; SONS PRODUCE"/>
    <x v="12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20"/>
    <n v="120"/>
    <n v="120"/>
    <n v="160"/>
    <n v="160"/>
    <n v="160"/>
    <n v="120"/>
    <n v="120"/>
    <n v="130"/>
    <n v="160"/>
    <n v="160"/>
    <n v="120"/>
    <n v="1650"/>
    <n v="48"/>
    <n v="48"/>
    <n v="48"/>
    <n v="48"/>
    <n v="48"/>
    <n v="48"/>
    <n v="48"/>
    <n v="48"/>
    <n v="48"/>
    <n v="48"/>
    <n v="48"/>
    <n v="48"/>
    <n v="5760"/>
    <n v="5760"/>
    <n v="5760"/>
    <n v="7680"/>
    <n v="7680"/>
    <n v="7680"/>
    <n v="5760"/>
    <n v="5760"/>
    <n v="6240"/>
    <n v="7680"/>
    <n v="7680"/>
    <n v="5760"/>
    <n v="79200"/>
    <n v="2400"/>
    <n v="2400"/>
    <n v="2400"/>
    <n v="3200"/>
    <n v="3200"/>
    <n v="3200"/>
    <n v="2400"/>
    <n v="2400"/>
    <n v="2600"/>
    <n v="3200"/>
    <n v="3200"/>
    <n v="2400"/>
    <n v="33000"/>
  </r>
  <r>
    <s v="MARVEL-000001"/>
    <s v="MARVEL PRODUCE, LLC                "/>
    <s v="MARVEL PRODUCE, LLC                "/>
    <x v="13"/>
    <s v="P"/>
    <s v="N"/>
    <s v="Resale"/>
    <x v="0"/>
    <s v="G5"/>
    <s v="GROUP 5-1: Garlic Resale"/>
    <s v="G5S1"/>
    <n v="0"/>
    <m/>
    <n v="20"/>
    <x v="13"/>
    <s v="Peeled Garlic 4x5 LB Spain"/>
    <s v="Resale"/>
    <s v="Resale"/>
    <s v="Resale"/>
    <n v="100"/>
    <n v="100"/>
    <n v="100"/>
    <n v="100"/>
    <n v="120"/>
    <n v="140"/>
    <n v="100"/>
    <n v="100"/>
    <n v="120"/>
    <n v="120"/>
    <n v="120"/>
    <n v="120"/>
    <n v="1340"/>
    <n v="49"/>
    <n v="47"/>
    <n v="46"/>
    <n v="48"/>
    <n v="46"/>
    <n v="46"/>
    <n v="46"/>
    <n v="48"/>
    <n v="49"/>
    <n v="52"/>
    <n v="54"/>
    <n v="51"/>
    <n v="4900"/>
    <n v="4700"/>
    <n v="4600"/>
    <n v="4800"/>
    <n v="5520"/>
    <n v="6440"/>
    <n v="4600"/>
    <n v="4800"/>
    <n v="5880"/>
    <n v="6240"/>
    <n v="6480"/>
    <n v="6120"/>
    <n v="65080"/>
    <n v="2000"/>
    <n v="2000"/>
    <n v="2000"/>
    <n v="2000"/>
    <n v="2400"/>
    <n v="2800"/>
    <n v="2000"/>
    <n v="2000"/>
    <n v="2400"/>
    <n v="2400"/>
    <n v="2400"/>
    <n v="2400"/>
    <n v="26800"/>
  </r>
  <r>
    <s v="MARVEL-000001"/>
    <s v="MARVEL PRODUCE, LLC                "/>
    <s v="MARVEL PRODUCE, LLC                "/>
    <x v="13"/>
    <s v="P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8"/>
    <n v="48"/>
    <n v="48"/>
    <n v="48"/>
    <n v="48"/>
    <n v="48"/>
    <n v="48"/>
    <n v="48"/>
    <n v="48"/>
    <n v="48"/>
    <n v="48"/>
    <n v="2400"/>
    <n v="2400"/>
    <n v="2400"/>
    <n v="2400"/>
    <n v="2400"/>
    <n v="2400"/>
    <n v="2400"/>
    <n v="2400"/>
    <n v="2400"/>
    <n v="2400"/>
    <n v="2400"/>
    <n v="2400"/>
    <n v="28800"/>
    <n v="1000"/>
    <n v="1000"/>
    <n v="1000"/>
    <n v="1000"/>
    <n v="1000"/>
    <n v="1000"/>
    <n v="1000"/>
    <n v="1000"/>
    <n v="1000"/>
    <n v="1000"/>
    <n v="1000"/>
    <n v="1000"/>
    <n v="120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3"/>
    <n v="0"/>
    <m/>
    <n v="30"/>
    <x v="19"/>
    <s v="Fresh Garlic 30LB Arg 6 White"/>
    <s v="Resale"/>
    <s v="Resale"/>
    <s v="Resale"/>
    <n v="10"/>
    <n v="10"/>
    <n v="10"/>
    <n v="10"/>
    <n v="10"/>
    <n v="10"/>
    <n v="10"/>
    <n v="0"/>
    <n v="0"/>
    <n v="0"/>
    <n v="0"/>
    <n v="0"/>
    <n v="7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623.20772058823536"/>
    <n v="623.20772058823536"/>
    <n v="623.20772058823536"/>
    <n v="623.20772058823536"/>
    <n v="623.20772058823536"/>
    <n v="623.20772058823536"/>
    <n v="612.5"/>
    <n v="0"/>
    <n v="0"/>
    <n v="0"/>
    <n v="0"/>
    <n v="0"/>
    <n v="4351.7463235294117"/>
    <n v="300"/>
    <n v="300"/>
    <n v="300"/>
    <n v="300"/>
    <n v="300"/>
    <n v="300"/>
    <n v="300"/>
    <n v="0"/>
    <n v="0"/>
    <n v="0"/>
    <n v="0"/>
    <n v="0"/>
    <n v="21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3"/>
    <n v="0"/>
    <m/>
    <n v="30"/>
    <x v="15"/>
    <s v="Fresh Garlic 30LB Spn 65+ White"/>
    <s v="Resale"/>
    <s v="Resale"/>
    <s v="Resale"/>
    <n v="0"/>
    <n v="0"/>
    <n v="0"/>
    <n v="0"/>
    <n v="0"/>
    <n v="0"/>
    <n v="0"/>
    <n v="10"/>
    <n v="10"/>
    <n v="10"/>
    <n v="10"/>
    <n v="10"/>
    <n v="5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625"/>
    <n v="625"/>
    <n v="625"/>
    <n v="625"/>
    <n v="625"/>
    <n v="3125"/>
    <n v="0"/>
    <n v="0"/>
    <n v="0"/>
    <n v="0"/>
    <n v="0"/>
    <n v="0"/>
    <n v="0"/>
    <n v="300"/>
    <n v="300"/>
    <n v="300"/>
    <n v="300"/>
    <n v="300"/>
    <n v="1500"/>
  </r>
  <r>
    <s v="MARVEL-000001"/>
    <s v="MARVEL PRODUCE, LLC                "/>
    <s v="MARVEL PRODUCE, LLC                "/>
    <x v="13"/>
    <s v="P"/>
    <s v="S"/>
    <s v="Resale"/>
    <x v="0"/>
    <s v="G5"/>
    <s v="GROUP 5-1: Garlic Resale"/>
    <s v="G5S2"/>
    <n v="0"/>
    <m/>
    <n v="40"/>
    <x v="24"/>
    <s v="Fresh Shallot 8x5 LB Bag Garland"/>
    <s v="Resale"/>
    <s v="Resale"/>
    <s v="Resale"/>
    <n v="4"/>
    <n v="4"/>
    <n v="4"/>
    <n v="4"/>
    <n v="4"/>
    <n v="4"/>
    <n v="4"/>
    <n v="4"/>
    <n v="4"/>
    <n v="4"/>
    <n v="4"/>
    <n v="4"/>
    <n v="48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63.58677083333333"/>
    <n v="163.58677083333333"/>
    <n v="163.58677083333333"/>
    <n v="168.58677083333333"/>
    <n v="168.58677083333333"/>
    <n v="168.58677083333333"/>
    <n v="173.58677083333333"/>
    <n v="173.58677083333333"/>
    <n v="173.58677083333333"/>
    <n v="153.58677083333333"/>
    <n v="153.58677083333333"/>
    <n v="153.58677083333333"/>
    <n v="1978.0412499999995"/>
    <n v="160"/>
    <n v="160"/>
    <n v="160"/>
    <n v="160"/>
    <n v="160"/>
    <n v="160"/>
    <n v="160"/>
    <n v="160"/>
    <n v="160"/>
    <n v="160"/>
    <n v="160"/>
    <n v="160"/>
    <n v="1920"/>
  </r>
  <r>
    <s v="LODEST-000001"/>
    <s v="LODESTONE DIVERSIFIED INC          "/>
    <s v="LODESTONE DIVERSIFIED INC          "/>
    <x v="14"/>
    <s v="W"/>
    <s v="S"/>
    <s v="Miami"/>
    <x v="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40"/>
    <n v="40"/>
    <n v="40"/>
    <n v="40"/>
    <n v="40"/>
    <n v="40"/>
    <n v="40"/>
    <n v="40"/>
    <n v="40"/>
    <n v="40"/>
    <n v="40"/>
    <n v="40"/>
    <n v="480"/>
    <n v="48"/>
    <n v="46"/>
    <n v="45"/>
    <n v="47"/>
    <n v="43"/>
    <n v="43"/>
    <n v="45"/>
    <n v="46"/>
    <n v="47"/>
    <n v="52"/>
    <n v="52"/>
    <n v="51"/>
    <n v="1920"/>
    <n v="1840"/>
    <n v="1800"/>
    <n v="1880"/>
    <n v="1720"/>
    <n v="1720"/>
    <n v="1800"/>
    <n v="1840"/>
    <n v="1880"/>
    <n v="2080"/>
    <n v="2080"/>
    <n v="2040"/>
    <n v="22600"/>
    <n v="800"/>
    <n v="800"/>
    <n v="800"/>
    <n v="800"/>
    <n v="800"/>
    <n v="800"/>
    <n v="800"/>
    <n v="800"/>
    <n v="800"/>
    <n v="800"/>
    <n v="800"/>
    <n v="800"/>
    <n v="9600"/>
  </r>
  <r>
    <s v="LODEST-000001"/>
    <s v="LODESTONE DIVERSIFIED INC          "/>
    <s v="LODESTONE DIVERSIFIED INC          "/>
    <x v="14"/>
    <s v="W"/>
    <s v="S"/>
    <s v="Resale"/>
    <x v="0"/>
    <s v="G5"/>
    <s v="GROUP 5-1: Garlic Resale"/>
    <s v="G5S1"/>
    <n v="0"/>
    <m/>
    <n v="20"/>
    <x v="16"/>
    <s v="Peeled Garlic 4x5 LB China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48"/>
    <n v="48"/>
    <n v="48"/>
    <n v="42"/>
    <n v="44"/>
    <n v="44"/>
    <n v="48"/>
    <n v="52"/>
    <n v="54"/>
    <n v="55"/>
    <n v="51"/>
    <n v="4400"/>
    <n v="3840"/>
    <n v="3840"/>
    <n v="3840"/>
    <n v="3360"/>
    <n v="3520"/>
    <n v="3520"/>
    <n v="3840"/>
    <n v="4160"/>
    <n v="4320"/>
    <n v="4400"/>
    <n v="4080"/>
    <n v="47120"/>
    <n v="1600"/>
    <n v="1600"/>
    <n v="1600"/>
    <n v="1600"/>
    <n v="1600"/>
    <n v="1600"/>
    <n v="1600"/>
    <n v="1600"/>
    <n v="1600"/>
    <n v="1600"/>
    <n v="1600"/>
    <n v="1600"/>
    <n v="19200"/>
  </r>
  <r>
    <s v="LODEST-000001"/>
    <s v="LODESTONE DIVERSIFIED INC          "/>
    <s v="LODESTONE DIVERSIFIED INC          "/>
    <x v="14"/>
    <s v="W"/>
    <s v="S"/>
    <s v="Resale"/>
    <x v="0"/>
    <s v="G5"/>
    <s v="GROUP 5-1: Garlic Resale"/>
    <s v="G5S3"/>
    <n v="0"/>
    <m/>
    <n v="30"/>
    <x v="21"/>
    <s v="Fresh Garlic 5PK 30 LB China Purpl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55"/>
    <n v="55"/>
    <n v="55"/>
    <n v="55"/>
    <n v="55"/>
    <n v="55"/>
    <n v="55"/>
    <n v="55"/>
    <n v="55"/>
    <n v="55"/>
    <n v="55"/>
    <n v="55"/>
    <n v="550"/>
    <n v="550"/>
    <n v="550"/>
    <n v="550"/>
    <n v="550"/>
    <n v="550"/>
    <n v="550"/>
    <n v="550"/>
    <n v="550"/>
    <n v="550"/>
    <n v="550"/>
    <n v="550"/>
    <n v="6600"/>
    <n v="300"/>
    <n v="300"/>
    <n v="300"/>
    <n v="300"/>
    <n v="300"/>
    <n v="300"/>
    <n v="300"/>
    <n v="300"/>
    <n v="300"/>
    <n v="300"/>
    <n v="300"/>
    <n v="300"/>
    <n v="3600"/>
  </r>
  <r>
    <s v="LATINS-L00019"/>
    <s v="LATIN SPECIALTIES, LLC.            "/>
    <s v="LATIN SPECIALTIES, LLC.            "/>
    <x v="8"/>
    <s v="P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0"/>
    <n v="0"/>
    <n v="0"/>
    <n v="0"/>
    <n v="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customer Jim"/>
    <s v="New customers"/>
    <s v="New customer Jim"/>
    <x v="15"/>
    <s v="I"/>
    <s v="S"/>
    <s v="Miami"/>
    <x v="0"/>
    <s v="G1"/>
    <s v="GROUP 1-1: Peeled Garlic Production"/>
    <s v="G1S6"/>
    <n v="4.375"/>
    <n v="175"/>
    <n v="40"/>
    <x v="28"/>
    <s v="FRESH CHOPPED GARLIC 40 LB PAIL"/>
    <s v="Chopped Garlic Line"/>
    <s v="Miami"/>
    <s v="Fixed"/>
    <n v="0"/>
    <n v="0"/>
    <n v="0"/>
    <n v="0"/>
    <n v="0"/>
    <n v="0"/>
    <n v="0"/>
    <n v="0"/>
    <n v="0"/>
    <n v="0"/>
    <n v="0"/>
    <n v="0"/>
    <n v="0"/>
    <n v="90"/>
    <n v="90"/>
    <n v="90"/>
    <n v="90"/>
    <n v="90"/>
    <n v="90"/>
    <n v="90"/>
    <n v="90"/>
    <n v="90"/>
    <n v="90"/>
    <n v="9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ACDS-000001"/>
    <s v="CDS FOOD INC-CESARES"/>
    <s v="CDS FOOD INC-CESARES"/>
    <x v="16"/>
    <s v="I"/>
    <s v="S"/>
    <s v="Miami"/>
    <x v="0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RINLL-000001"/>
    <s v="DRINKS LLC - wilfredo Pinillos     "/>
    <s v="DRINKS LLC - wilfredo Pinillos     "/>
    <x v="9"/>
    <s v="F"/>
    <s v="S"/>
    <s v="Resale"/>
    <x v="0"/>
    <s v="G5"/>
    <s v="GROUP 5-2: Other Resale"/>
    <s v="G5S14"/>
    <n v="0"/>
    <m/>
    <n v="30"/>
    <x v="30"/>
    <s v="Turmeric 30 LB"/>
    <s v="Resale"/>
    <s v="Resale"/>
    <s v="Resale"/>
    <n v="10"/>
    <n v="10"/>
    <n v="10"/>
    <n v="10"/>
    <n v="10"/>
    <n v="10"/>
    <n v="10"/>
    <n v="10"/>
    <n v="10"/>
    <n v="10"/>
    <n v="10"/>
    <n v="0"/>
    <n v="110"/>
    <n v="40"/>
    <n v="65"/>
    <n v="65"/>
    <n v="65"/>
    <n v="65"/>
    <n v="65"/>
    <n v="65"/>
    <n v="65"/>
    <n v="65"/>
    <n v="65"/>
    <n v="65"/>
    <n v="65"/>
    <n v="400"/>
    <n v="650"/>
    <n v="650"/>
    <n v="650"/>
    <n v="650"/>
    <n v="650"/>
    <n v="650"/>
    <n v="650"/>
    <n v="650"/>
    <n v="650"/>
    <n v="650"/>
    <n v="0"/>
    <n v="6900"/>
    <n v="300"/>
    <n v="300"/>
    <n v="300"/>
    <n v="300"/>
    <n v="300"/>
    <n v="300"/>
    <n v="300"/>
    <n v="300"/>
    <n v="300"/>
    <n v="300"/>
    <n v="300"/>
    <n v="0"/>
    <n v="3300"/>
  </r>
  <r>
    <s v="STEVES-000001"/>
    <s v="Steve's Mediterranean Chef LLC     "/>
    <s v="Steve's Mediterranean Chef LLC   "/>
    <x v="17"/>
    <s v="I"/>
    <s v="N"/>
    <s v="PSK"/>
    <x v="0"/>
    <s v="G4"/>
    <s v="GROUP 4: New Products"/>
    <s v="G4S5"/>
    <n v="2.8345331491187462"/>
    <n v="85.035994473562383"/>
    <n v="30"/>
    <x v="31"/>
    <s v="Peeled Garlic 30lb#1Garland Bag/Box"/>
    <s v="Peeled Garlic Line"/>
    <s v="PSK"/>
    <s v="Fixed"/>
    <n v="210"/>
    <n v="210"/>
    <n v="210"/>
    <n v="210"/>
    <n v="210"/>
    <n v="210"/>
    <n v="210"/>
    <n v="210"/>
    <n v="210"/>
    <n v="210"/>
    <n v="210"/>
    <n v="210"/>
    <n v="2520"/>
    <n v="75"/>
    <n v="75"/>
    <n v="75"/>
    <n v="75"/>
    <n v="75"/>
    <n v="75"/>
    <n v="75"/>
    <n v="75"/>
    <n v="75"/>
    <n v="75"/>
    <n v="75"/>
    <n v="75"/>
    <n v="15750"/>
    <n v="15750"/>
    <n v="15750"/>
    <n v="15750"/>
    <n v="15750"/>
    <n v="15750"/>
    <n v="15750"/>
    <n v="15750"/>
    <n v="15750"/>
    <n v="15750"/>
    <n v="15750"/>
    <n v="15750"/>
    <n v="189000"/>
    <n v="6300"/>
    <n v="6300"/>
    <n v="6300"/>
    <n v="6300"/>
    <n v="6300"/>
    <n v="6300"/>
    <n v="6300"/>
    <n v="6300"/>
    <n v="6300"/>
    <n v="6300"/>
    <n v="6300"/>
    <n v="6300"/>
    <n v="75600"/>
  </r>
  <r>
    <s v="MARVEL-000001"/>
    <s v="MARVEL PRODUCE, LLC                "/>
    <s v="MARVEL PRODUCE, LLC                "/>
    <x v="13"/>
    <s v="P"/>
    <s v="N"/>
    <s v="Resale"/>
    <x v="0"/>
    <s v="G5"/>
    <s v="GROUP 5-2: Other Resale"/>
    <s v="G5S14"/>
    <n v="0"/>
    <m/>
    <n v="30"/>
    <x v="30"/>
    <s v="Turmeric 30 LB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40"/>
    <n v="65"/>
    <n v="65"/>
    <n v="65"/>
    <n v="65"/>
    <n v="65"/>
    <n v="65"/>
    <n v="65"/>
    <n v="65"/>
    <n v="65"/>
    <n v="65"/>
    <n v="65"/>
    <n v="400"/>
    <n v="650"/>
    <n v="650"/>
    <n v="650"/>
    <n v="650"/>
    <n v="650"/>
    <n v="650"/>
    <n v="650"/>
    <n v="650"/>
    <n v="650"/>
    <n v="650"/>
    <n v="650"/>
    <n v="7550"/>
    <n v="300"/>
    <n v="300"/>
    <n v="300"/>
    <n v="300"/>
    <n v="300"/>
    <n v="300"/>
    <n v="300"/>
    <n v="300"/>
    <n v="300"/>
    <n v="300"/>
    <n v="300"/>
    <n v="300"/>
    <n v="3600"/>
  </r>
  <r>
    <s v="MARVEL-000001"/>
    <s v="MARVEL PRODUCE, LLC                "/>
    <s v="MARVEL PRODUCE, LLC                "/>
    <x v="13"/>
    <s v="P"/>
    <s v="N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0"/>
    <n v="80"/>
    <n v="0"/>
    <n v="80"/>
    <n v="16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3800"/>
    <n v="0"/>
    <n v="3800"/>
    <n v="7600"/>
    <n v="0"/>
    <n v="0"/>
    <n v="0"/>
    <n v="0"/>
    <n v="0"/>
    <n v="0"/>
    <n v="0"/>
    <n v="0"/>
    <n v="0"/>
    <n v="2400"/>
    <n v="0"/>
    <n v="2400"/>
    <n v="4800"/>
  </r>
  <r>
    <s v="FULLHA-000001"/>
    <s v="FULL HARVEST                       "/>
    <s v="FULL HARVEST"/>
    <x v="0"/>
    <s v="F"/>
    <s v="N"/>
    <s v="Resale"/>
    <x v="0"/>
    <s v="G5"/>
    <s v="GROUP 5-2: Other Resale"/>
    <s v="G5S9"/>
    <n v="0"/>
    <m/>
    <n v="30"/>
    <x v="17"/>
    <s v="FRESH GINGER 30 LB - BRAZIL ORGANIC"/>
    <s v="Resale"/>
    <s v="Resale"/>
    <s v="Resale"/>
    <n v="30"/>
    <n v="30"/>
    <n v="30"/>
    <n v="30"/>
    <n v="30"/>
    <n v="30"/>
    <n v="0"/>
    <n v="0"/>
    <n v="0"/>
    <n v="0"/>
    <n v="0"/>
    <n v="0"/>
    <n v="180"/>
    <n v="37.5"/>
    <n v="37.5"/>
    <n v="37.5"/>
    <n v="37.5"/>
    <n v="37.5"/>
    <n v="37.5"/>
    <n v="37.5"/>
    <n v="37.5"/>
    <n v="37.5"/>
    <n v="37.5"/>
    <n v="37.5"/>
    <n v="37.5"/>
    <n v="1125"/>
    <n v="1125"/>
    <n v="1125"/>
    <n v="1125"/>
    <n v="1125"/>
    <n v="1125"/>
    <n v="0"/>
    <n v="0"/>
    <n v="0"/>
    <n v="0"/>
    <n v="0"/>
    <n v="0"/>
    <n v="6750"/>
    <n v="900"/>
    <n v="900"/>
    <n v="900"/>
    <n v="900"/>
    <n v="900"/>
    <n v="900"/>
    <n v="0"/>
    <n v="0"/>
    <n v="0"/>
    <n v="0"/>
    <n v="0"/>
    <n v="0"/>
    <n v="5400"/>
  </r>
  <r>
    <s v="REGALM-R00005"/>
    <s v="REGAL MARKETING, INC               "/>
    <s v="REGAL MARKETING, INC"/>
    <x v="6"/>
    <s v="F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80"/>
    <n v="80"/>
    <n v="0"/>
    <n v="0"/>
    <n v="0"/>
    <n v="0"/>
    <n v="16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3200"/>
    <n v="3200"/>
    <n v="0"/>
    <n v="0"/>
    <n v="0"/>
    <n v="0"/>
    <n v="6400"/>
    <n v="0"/>
    <n v="0"/>
    <n v="0"/>
    <n v="0"/>
    <n v="0"/>
    <n v="0"/>
    <n v="2400"/>
    <n v="2400"/>
    <n v="0"/>
    <n v="0"/>
    <n v="0"/>
    <n v="0"/>
    <n v="4800"/>
  </r>
  <r>
    <s v="FSNCPC-000001"/>
    <s v=" PAUL COLLINS PRODUCE CO.            "/>
    <s v="PAUL COLLINS PRODUCE CO.           "/>
    <x v="7"/>
    <s v="P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10"/>
    <n v="10"/>
    <n v="10"/>
    <n v="10"/>
    <n v="10"/>
    <n v="0"/>
    <n v="5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400"/>
    <n v="400"/>
    <n v="400"/>
    <n v="475"/>
    <n v="475"/>
    <n v="0"/>
    <n v="2150"/>
    <n v="0"/>
    <n v="0"/>
    <n v="0"/>
    <n v="0"/>
    <n v="0"/>
    <n v="0"/>
    <n v="300"/>
    <n v="300"/>
    <n v="300"/>
    <n v="300"/>
    <n v="300"/>
    <n v="0"/>
    <n v="1500"/>
  </r>
  <r>
    <s v="New customer Jim"/>
    <s v="New customers"/>
    <s v="New customer Jim"/>
    <x v="15"/>
    <s v="I"/>
    <s v="S"/>
    <s v="Miami"/>
    <x v="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50"/>
    <n v="50"/>
    <n v="50"/>
    <n v="50"/>
    <n v="50"/>
    <n v="50"/>
    <n v="60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2250"/>
    <n v="2300"/>
    <n v="2350"/>
    <n v="2600"/>
    <n v="2600"/>
    <n v="2550"/>
    <n v="28250"/>
    <n v="1000"/>
    <n v="1000"/>
    <n v="1000"/>
    <n v="1000"/>
    <n v="1000"/>
    <n v="1000"/>
    <n v="1000"/>
    <n v="1000"/>
    <n v="1000"/>
    <n v="1000"/>
    <n v="1000"/>
    <n v="1000"/>
    <n v="12000"/>
  </r>
  <r>
    <s v="New customer Jim"/>
    <s v="New customers"/>
    <s v="New customer Jim"/>
    <x v="15"/>
    <s v="I"/>
    <s v="S"/>
    <s v="Resale"/>
    <x v="0"/>
    <s v="G5"/>
    <s v="GROUP 5-1: Garlic Resale"/>
    <s v="G5S1"/>
    <n v="0"/>
    <m/>
    <n v="20"/>
    <x v="13"/>
    <s v="Peeled Garlic 4x5 LB Spain"/>
    <s v="Resale"/>
    <s v="Resale"/>
    <s v="Resale"/>
    <n v="50"/>
    <n v="50"/>
    <n v="50"/>
    <n v="50"/>
    <n v="50"/>
    <n v="50"/>
    <n v="50"/>
    <n v="50"/>
    <n v="50"/>
    <n v="50"/>
    <n v="50"/>
    <n v="50"/>
    <n v="600"/>
    <n v="49"/>
    <n v="47"/>
    <n v="46"/>
    <n v="48"/>
    <n v="46"/>
    <n v="46"/>
    <n v="46"/>
    <n v="48"/>
    <n v="49"/>
    <n v="52"/>
    <n v="54"/>
    <n v="51"/>
    <n v="2450"/>
    <n v="2350"/>
    <n v="2300"/>
    <n v="2400"/>
    <n v="2300"/>
    <n v="2300"/>
    <n v="2300"/>
    <n v="2400"/>
    <n v="2450"/>
    <n v="2600"/>
    <n v="2700"/>
    <n v="2550"/>
    <n v="29100"/>
    <n v="1000"/>
    <n v="1000"/>
    <n v="1000"/>
    <n v="1000"/>
    <n v="1000"/>
    <n v="1000"/>
    <n v="1000"/>
    <n v="1000"/>
    <n v="1000"/>
    <n v="1000"/>
    <n v="1000"/>
    <n v="1000"/>
    <n v="12000"/>
  </r>
  <r>
    <s v="LODEST-000001"/>
    <s v="New customers"/>
    <s v="LODESTONE DIVERSIFIED INC          "/>
    <x v="14"/>
    <s v="W"/>
    <s v="S"/>
    <s v="Resale"/>
    <x v="0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customer Jim"/>
    <s v="New customers"/>
    <s v="New customer Jim"/>
    <x v="15"/>
    <s v="I"/>
    <s v="S"/>
    <s v="Miami"/>
    <x v="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48"/>
    <n v="48"/>
    <n v="48"/>
    <n v="48"/>
    <n v="48"/>
    <n v="48"/>
    <n v="48"/>
    <n v="48"/>
    <n v="48"/>
    <n v="48"/>
    <n v="48"/>
    <n v="48"/>
    <n v="960"/>
    <n v="960"/>
    <n v="960"/>
    <n v="960"/>
    <n v="960"/>
    <n v="960"/>
    <n v="960"/>
    <n v="960"/>
    <n v="960"/>
    <n v="960"/>
    <n v="960"/>
    <n v="960"/>
    <n v="11520"/>
    <n v="400"/>
    <n v="400"/>
    <n v="400"/>
    <n v="400"/>
    <n v="400"/>
    <n v="400"/>
    <n v="400"/>
    <n v="400"/>
    <n v="400"/>
    <n v="400"/>
    <n v="400"/>
    <n v="400"/>
    <n v="48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1"/>
    <s v="Fresh Ginger 30 LB China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36"/>
    <n v="36"/>
    <n v="36"/>
    <n v="36"/>
    <n v="36"/>
    <n v="36"/>
    <n v="36"/>
    <n v="36"/>
    <n v="36"/>
    <n v="36"/>
    <n v="36"/>
    <n v="36"/>
    <n v="1440"/>
    <n v="1440"/>
    <n v="1440"/>
    <n v="1440"/>
    <n v="1440"/>
    <n v="1440"/>
    <n v="1440"/>
    <n v="1440"/>
    <n v="1440"/>
    <n v="1440"/>
    <n v="1440"/>
    <n v="1440"/>
    <n v="17280"/>
    <n v="1200"/>
    <n v="1200"/>
    <n v="1200"/>
    <n v="1200"/>
    <n v="1200"/>
    <n v="1200"/>
    <n v="1200"/>
    <n v="1200"/>
    <n v="1200"/>
    <n v="1200"/>
    <n v="1200"/>
    <n v="1200"/>
    <n v="144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50"/>
    <n v="50"/>
    <n v="50"/>
    <n v="50"/>
    <n v="2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2000"/>
    <n v="2375"/>
    <n v="2375"/>
    <n v="2375"/>
    <n v="9125"/>
    <n v="0"/>
    <n v="0"/>
    <n v="0"/>
    <n v="0"/>
    <n v="0"/>
    <n v="0"/>
    <n v="0"/>
    <n v="0"/>
    <n v="1500"/>
    <n v="1500"/>
    <n v="1500"/>
    <n v="1500"/>
    <n v="60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7"/>
    <s v="Fresh Ginger 30lb PERU             "/>
    <s v="Resale"/>
    <s v="Resale"/>
    <s v="Resale"/>
    <n v="0"/>
    <n v="0"/>
    <n v="0"/>
    <n v="0"/>
    <n v="0"/>
    <n v="0"/>
    <n v="0"/>
    <n v="0"/>
    <n v="50"/>
    <n v="50"/>
    <n v="50"/>
    <n v="50"/>
    <n v="2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2000"/>
    <n v="2375"/>
    <n v="2375"/>
    <n v="2375"/>
    <n v="9125"/>
    <n v="0"/>
    <n v="0"/>
    <n v="0"/>
    <n v="0"/>
    <n v="0"/>
    <n v="0"/>
    <n v="0"/>
    <n v="0"/>
    <n v="1500"/>
    <n v="1500"/>
    <n v="1500"/>
    <n v="1500"/>
    <n v="6000"/>
  </r>
  <r>
    <s v="New customer Jim"/>
    <s v="New customers"/>
    <s v="New customer Jim"/>
    <x v="15"/>
    <s v="I"/>
    <s v="S"/>
    <s v="Resale"/>
    <x v="0"/>
    <s v="G5"/>
    <s v="GROUP 5-2: Other Resale"/>
    <s v="G5S9"/>
    <n v="0"/>
    <m/>
    <n v="30"/>
    <x v="22"/>
    <s v="Fresh Ginger 30 LB - Brazil"/>
    <s v="Resale"/>
    <s v="Resale"/>
    <s v="Resale"/>
    <n v="0"/>
    <n v="0"/>
    <n v="0"/>
    <n v="0"/>
    <n v="0"/>
    <n v="0"/>
    <n v="0"/>
    <n v="50"/>
    <n v="50"/>
    <n v="50"/>
    <n v="50"/>
    <n v="50"/>
    <n v="25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1875"/>
    <n v="1875"/>
    <n v="1875"/>
    <n v="1875"/>
    <n v="1875"/>
    <n v="9375"/>
    <n v="0"/>
    <n v="0"/>
    <n v="0"/>
    <n v="0"/>
    <n v="0"/>
    <n v="0"/>
    <n v="0"/>
    <n v="1500"/>
    <n v="1500"/>
    <n v="1500"/>
    <n v="1500"/>
    <n v="1500"/>
    <n v="7500"/>
  </r>
  <r>
    <s v="New customer Jim"/>
    <s v="New customers"/>
    <s v="New customer Jim"/>
    <x v="15"/>
    <s v="I"/>
    <s v="S"/>
    <s v="Miami"/>
    <x v="0"/>
    <s v="G1"/>
    <s v="GROUP 1-3: Fesh Garlic Repack"/>
    <s v="G1S8"/>
    <n v="5.1470588235294121"/>
    <n v="175"/>
    <n v="34"/>
    <x v="32"/>
    <s v="Garlic Puree 34 LB - Pail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88"/>
    <n v="88"/>
    <n v="88"/>
    <n v="88"/>
    <n v="88"/>
    <n v="88"/>
    <n v="88"/>
    <n v="88"/>
    <n v="88"/>
    <n v="88"/>
    <n v="88"/>
    <n v="88"/>
    <n v="880"/>
    <n v="880"/>
    <n v="880"/>
    <n v="880"/>
    <n v="880"/>
    <n v="880"/>
    <n v="880"/>
    <n v="880"/>
    <n v="880"/>
    <n v="880"/>
    <n v="880"/>
    <n v="880"/>
    <n v="10560"/>
    <n v="340"/>
    <n v="340"/>
    <n v="340"/>
    <n v="340"/>
    <n v="340"/>
    <n v="340"/>
    <n v="340"/>
    <n v="340"/>
    <n v="340"/>
    <n v="340"/>
    <n v="340"/>
    <n v="340"/>
    <n v="4080"/>
  </r>
  <r>
    <s v="New customer Jim"/>
    <s v="New customers"/>
    <s v="New customer Jim"/>
    <x v="15"/>
    <s v="I"/>
    <s v="S"/>
    <s v="Miami"/>
    <x v="0"/>
    <s v="G1"/>
    <s v="GROUP 1-3: Fesh Garlic Repack"/>
    <s v="G1S8"/>
    <n v="4.375"/>
    <n v="175"/>
    <n v="40"/>
    <x v="33"/>
    <s v="Organic Fresh Ginger Paste - 40 LB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29"/>
    <n v="129"/>
    <n v="129"/>
    <n v="129"/>
    <n v="129"/>
    <n v="129"/>
    <n v="129"/>
    <n v="129"/>
    <n v="129"/>
    <n v="129"/>
    <n v="129"/>
    <n v="129"/>
    <n v="1290"/>
    <n v="1290"/>
    <n v="1290"/>
    <n v="1290"/>
    <n v="1290"/>
    <n v="1290"/>
    <n v="1290"/>
    <n v="1290"/>
    <n v="1290"/>
    <n v="1290"/>
    <n v="1290"/>
    <n v="1290"/>
    <n v="15480"/>
    <n v="400"/>
    <n v="400"/>
    <n v="400"/>
    <n v="400"/>
    <n v="400"/>
    <n v="400"/>
    <n v="400"/>
    <n v="400"/>
    <n v="400"/>
    <n v="400"/>
    <n v="400"/>
    <n v="400"/>
    <n v="4800"/>
  </r>
  <r>
    <s v="GFS-000001"/>
    <s v="Gordon Food Service           "/>
    <s v="Gordon Food Service                "/>
    <x v="18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92.5"/>
    <n v="556.5"/>
    <n v="577.5"/>
    <n v="693"/>
    <n v="630"/>
    <n v="577.5"/>
    <n v="577.5"/>
    <n v="525"/>
    <n v="693"/>
    <n v="577.5"/>
    <n v="630"/>
    <n v="787.5"/>
    <n v="7717.5"/>
    <n v="62"/>
    <n v="62"/>
    <n v="62"/>
    <n v="62"/>
    <n v="62"/>
    <n v="62"/>
    <n v="62"/>
    <n v="62"/>
    <n v="62"/>
    <n v="62"/>
    <n v="62"/>
    <n v="62"/>
    <n v="55335"/>
    <n v="34503"/>
    <n v="35805"/>
    <n v="42966"/>
    <n v="39060"/>
    <n v="35805"/>
    <n v="35805"/>
    <n v="32550"/>
    <n v="42966"/>
    <n v="35805"/>
    <n v="39060"/>
    <n v="48825"/>
    <n v="478485"/>
    <n v="17850"/>
    <n v="11130"/>
    <n v="11550"/>
    <n v="13860"/>
    <n v="12600"/>
    <n v="11550"/>
    <n v="11550"/>
    <n v="10500"/>
    <n v="13860"/>
    <n v="11550"/>
    <n v="12600"/>
    <n v="15750"/>
    <n v="154350"/>
  </r>
  <r>
    <s v="GFS-000001"/>
    <s v="Gordon Food Service           "/>
    <s v="Gordon Food Service                "/>
    <x v="18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47.25"/>
    <n v="47.25"/>
    <n v="47.25"/>
    <n v="52.5"/>
    <n v="47.25"/>
    <n v="47.25"/>
    <n v="42"/>
    <n v="47.25"/>
    <n v="47.25"/>
    <n v="42"/>
    <n v="42"/>
    <n v="47.25"/>
    <n v="556.5"/>
    <n v="64"/>
    <n v="64"/>
    <n v="64"/>
    <n v="64"/>
    <n v="64"/>
    <n v="64"/>
    <n v="64"/>
    <n v="64"/>
    <n v="64"/>
    <n v="64"/>
    <n v="64"/>
    <n v="64"/>
    <n v="3024"/>
    <n v="3024"/>
    <n v="3024"/>
    <n v="3360"/>
    <n v="3024"/>
    <n v="3024"/>
    <n v="2688"/>
    <n v="3024"/>
    <n v="3024"/>
    <n v="2688"/>
    <n v="2688"/>
    <n v="3024"/>
    <n v="35616"/>
    <n v="945"/>
    <n v="945"/>
    <n v="945"/>
    <n v="1050"/>
    <n v="945"/>
    <n v="945"/>
    <n v="840"/>
    <n v="945"/>
    <n v="945"/>
    <n v="840"/>
    <n v="840"/>
    <n v="945"/>
    <n v="11130"/>
  </r>
  <r>
    <s v="CHENEY-C00016"/>
    <s v="CHENEY BROTHERS, INC          "/>
    <s v="CHENEY BROTHERS, INC               "/>
    <x v="19"/>
    <s v="F"/>
    <s v="S"/>
    <s v="Miami"/>
    <x v="1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153"/>
    <n v="153"/>
    <n v="153"/>
    <n v="76.5"/>
    <n v="76.5"/>
    <n v="76.5"/>
    <n v="76.5"/>
    <n v="76.5"/>
    <n v="76.5"/>
    <n v="76.5"/>
    <n v="127.5"/>
    <n v="127.5"/>
    <n v="1249.5"/>
    <n v="27"/>
    <n v="27"/>
    <n v="27"/>
    <n v="27"/>
    <n v="27"/>
    <n v="27"/>
    <n v="27"/>
    <n v="27"/>
    <n v="27"/>
    <n v="27"/>
    <n v="27"/>
    <n v="27"/>
    <n v="4131"/>
    <n v="4131"/>
    <n v="4131"/>
    <n v="2065.5"/>
    <n v="2065.5"/>
    <n v="2065.5"/>
    <n v="2065.5"/>
    <n v="2065.5"/>
    <n v="2065.5"/>
    <n v="2065.5"/>
    <n v="3442.5"/>
    <n v="3442.5"/>
    <n v="33736.5"/>
    <n v="3060"/>
    <n v="3060"/>
    <n v="3060"/>
    <n v="1530"/>
    <n v="1530"/>
    <n v="1530"/>
    <n v="1530"/>
    <n v="1530"/>
    <n v="1530"/>
    <n v="1530"/>
    <n v="2550"/>
    <n v="2550"/>
    <n v="24990"/>
  </r>
  <r>
    <s v="CHENEY-C00016"/>
    <s v="CHENEY BROTHERS, INC          "/>
    <s v="CHENEY BROTHERS, INC               "/>
    <x v="19"/>
    <s v="F"/>
    <s v="S"/>
    <s v="Miami"/>
    <x v="1"/>
    <s v="G1"/>
    <s v="GROUP 1-1: Peeled Garlic Production"/>
    <s v="G1S3"/>
    <n v="2.6422885802469134"/>
    <n v="52.845771604938271"/>
    <n v="20"/>
    <x v="35"/>
    <s v="Peeled Garlic 4x5lb CHENEY         "/>
    <s v="Peeled Garlic Line"/>
    <s v="Miami"/>
    <s v="Fixed"/>
    <n v="3579.1800000000007"/>
    <n v="3029.4000000000005"/>
    <n v="3029.4000000000005"/>
    <n v="2973.3000000000006"/>
    <n v="3366.0000000000005"/>
    <n v="2805"/>
    <n v="2805"/>
    <n v="2805"/>
    <n v="2805"/>
    <n v="3085.5000000000005"/>
    <n v="3309.9000000000005"/>
    <n v="3478.2000000000007"/>
    <n v="37070.880000000005"/>
    <n v="53"/>
    <n v="53"/>
    <n v="53"/>
    <n v="53"/>
    <n v="53"/>
    <n v="53"/>
    <n v="53"/>
    <n v="53"/>
    <n v="53"/>
    <n v="53"/>
    <n v="53"/>
    <n v="53"/>
    <n v="189696.54000000004"/>
    <n v="160558.20000000004"/>
    <n v="160558.20000000004"/>
    <n v="157584.90000000002"/>
    <n v="178398.00000000003"/>
    <n v="148665"/>
    <n v="148665"/>
    <n v="148665"/>
    <n v="148665"/>
    <n v="163531.50000000003"/>
    <n v="175424.70000000004"/>
    <n v="184344.60000000003"/>
    <n v="1964756.6400000004"/>
    <n v="71583.60000000002"/>
    <n v="60588.000000000015"/>
    <n v="60588.000000000015"/>
    <n v="59466.000000000015"/>
    <n v="67320.000000000015"/>
    <n v="56100"/>
    <n v="56100"/>
    <n v="56100"/>
    <n v="56100"/>
    <n v="61710.000000000007"/>
    <n v="66198.000000000015"/>
    <n v="69564.000000000015"/>
    <n v="741417.60000000009"/>
  </r>
  <r>
    <s v="CHENEY-C00016"/>
    <s v="CHENEY BROTHERS, INC          "/>
    <s v="CHENEY BROTHERS, INC               "/>
    <x v="19"/>
    <s v="F"/>
    <s v="S"/>
    <s v="Miami"/>
    <x v="1"/>
    <s v="G1"/>
    <s v="GROUP 1-3: Fesh Garlic Repack"/>
    <s v="G1S8"/>
    <n v="3.90625"/>
    <n v="78.125"/>
    <n v="20"/>
    <x v="36"/>
    <s v="Roasted Garlic Cheney 4x5lbs       "/>
    <s v="Roasted Garlic"/>
    <s v="Miami"/>
    <s v="Fixed"/>
    <n v="0"/>
    <n v="1.02"/>
    <n v="0"/>
    <n v="0"/>
    <n v="0"/>
    <n v="1.02"/>
    <n v="0"/>
    <n v="0"/>
    <n v="1.02"/>
    <n v="0"/>
    <n v="0"/>
    <n v="0"/>
    <n v="3.06"/>
    <n v="59"/>
    <n v="59"/>
    <n v="59"/>
    <n v="59"/>
    <n v="59"/>
    <n v="59"/>
    <n v="59"/>
    <n v="59"/>
    <n v="59"/>
    <n v="59"/>
    <n v="59"/>
    <n v="59"/>
    <n v="0"/>
    <n v="60.18"/>
    <n v="0"/>
    <n v="0"/>
    <n v="0"/>
    <n v="60.18"/>
    <n v="0"/>
    <n v="0"/>
    <n v="60.18"/>
    <n v="0"/>
    <n v="0"/>
    <n v="0"/>
    <n v="180.54"/>
    <n v="0"/>
    <n v="20.399999999999999"/>
    <n v="0"/>
    <n v="0"/>
    <n v="0"/>
    <n v="20.399999999999999"/>
    <n v="0"/>
    <n v="0"/>
    <n v="20.399999999999999"/>
    <n v="0"/>
    <n v="0"/>
    <n v="0"/>
    <n v="61.199999999999996"/>
  </r>
  <r>
    <s v="CHENEY-C00016"/>
    <s v="CHENEY BROTHERS, INC          "/>
    <s v="CHENEY BROTHERS, INC               "/>
    <x v="19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20.399999999999999"/>
    <n v="20.399999999999999"/>
    <n v="15.3"/>
    <n v="15.3"/>
    <n v="20.399999999999999"/>
    <n v="15.3"/>
    <n v="15.3"/>
    <n v="15.3"/>
    <n v="20.399999999999999"/>
    <n v="20.399999999999999"/>
    <n v="20.399999999999999"/>
    <n v="20.399999999999999"/>
    <n v="219.3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271.34375"/>
    <n v="1271.34375"/>
    <n v="953.50781250000011"/>
    <n v="953.50781250000011"/>
    <n v="1271.34375"/>
    <n v="953.50781250000011"/>
    <n v="937.125"/>
    <n v="937.125"/>
    <n v="1249.5"/>
    <n v="1249.5"/>
    <n v="1249.5"/>
    <n v="1249.5"/>
    <n v="13546.8046875"/>
    <n v="612"/>
    <n v="612"/>
    <n v="459"/>
    <n v="459"/>
    <n v="612"/>
    <n v="459"/>
    <n v="459"/>
    <n v="459"/>
    <n v="612"/>
    <n v="612"/>
    <n v="612"/>
    <n v="612"/>
    <n v="6579"/>
  </r>
  <r>
    <s v="CHENEY-C00016"/>
    <s v="CHENEY BROTHERS, INC          "/>
    <s v="CHENEY BROTHERS, INC               "/>
    <x v="19"/>
    <s v="F"/>
    <s v="S"/>
    <s v="Resale"/>
    <x v="1"/>
    <s v="G5"/>
    <s v="GROUP 5-2: Other Resale"/>
    <s v="G5S14"/>
    <n v="0"/>
    <m/>
    <n v="5"/>
    <x v="37"/>
    <s v="Black Garlic 10x15 CT"/>
    <s v="Resale"/>
    <s v="Resale"/>
    <s v="Resale"/>
    <n v="0"/>
    <n v="0"/>
    <n v="0"/>
    <n v="0"/>
    <n v="0"/>
    <n v="0"/>
    <n v="0"/>
    <n v="0"/>
    <n v="0"/>
    <n v="0"/>
    <n v="0"/>
    <n v="0"/>
    <n v="0"/>
    <n v="156.25"/>
    <n v="156.25"/>
    <n v="156.25"/>
    <n v="150"/>
    <n v="150"/>
    <n v="150"/>
    <n v="150"/>
    <n v="156.25"/>
    <n v="156.25"/>
    <n v="156.25"/>
    <n v="156.25"/>
    <n v="15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NEY-C00016"/>
    <s v="CHENEY BROTHERS, INC          "/>
    <s v="CHENEY BROTHERS, INC               "/>
    <x v="19"/>
    <s v="F"/>
    <s v="S"/>
    <s v="Miami"/>
    <x v="1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15.3"/>
    <n v="15.3"/>
    <n v="15.3"/>
    <n v="15.3"/>
    <n v="25.5"/>
    <n v="25.5"/>
    <n v="15.3"/>
    <n v="15.3"/>
    <n v="15.3"/>
    <n v="15.3"/>
    <n v="15.3"/>
    <n v="15.3"/>
    <n v="204.00000000000006"/>
    <n v="39"/>
    <n v="39"/>
    <n v="39"/>
    <n v="39"/>
    <n v="39"/>
    <n v="39"/>
    <n v="39"/>
    <n v="39"/>
    <n v="39"/>
    <n v="39"/>
    <n v="39"/>
    <n v="39"/>
    <n v="596.70000000000005"/>
    <n v="596.70000000000005"/>
    <n v="596.70000000000005"/>
    <n v="596.70000000000005"/>
    <n v="994.5"/>
    <n v="994.5"/>
    <n v="596.70000000000005"/>
    <n v="596.70000000000005"/>
    <n v="596.70000000000005"/>
    <n v="596.70000000000005"/>
    <n v="596.70000000000005"/>
    <n v="596.70000000000005"/>
    <n v="7955.9999999999991"/>
    <n v="306"/>
    <n v="306"/>
    <n v="306"/>
    <n v="306"/>
    <n v="510"/>
    <n v="510"/>
    <n v="306"/>
    <n v="306"/>
    <n v="306"/>
    <n v="306"/>
    <n v="306"/>
    <n v="306"/>
    <n v="4080"/>
  </r>
  <r>
    <s v="CHENEY-C00016"/>
    <s v="CHENEY BROTHERS, INC          "/>
    <s v="CHENEY BROTHERS, INC               "/>
    <x v="19"/>
    <s v="F"/>
    <s v="S"/>
    <s v="Miami"/>
    <x v="1"/>
    <s v="G2"/>
    <s v="GROUP 2-1: Shallot Production"/>
    <s v="G2S4"/>
    <n v="0.82862068965517233"/>
    <n v="16.572413793103447"/>
    <n v="20"/>
    <x v="39"/>
    <s v="Peeled Shallots 4x5lb CHENEY       "/>
    <s v="Peeled Shallot Line"/>
    <s v="Miami"/>
    <s v="Fixed"/>
    <n v="437.58000000000004"/>
    <n v="403.92000000000007"/>
    <n v="443.19000000000005"/>
    <n v="252.45000000000005"/>
    <n v="308.55"/>
    <n v="359.04"/>
    <n v="302.94"/>
    <n v="319.77"/>
    <n v="325.38"/>
    <n v="325.38"/>
    <n v="437.58000000000004"/>
    <n v="437.58000000000004"/>
    <n v="4353.3600000000006"/>
    <n v="59"/>
    <n v="59"/>
    <n v="59"/>
    <n v="59"/>
    <n v="59"/>
    <n v="59"/>
    <n v="59"/>
    <n v="59"/>
    <n v="59"/>
    <n v="59"/>
    <n v="59"/>
    <n v="59"/>
    <n v="25817.22"/>
    <n v="23831.280000000006"/>
    <n v="26148.210000000003"/>
    <n v="14894.550000000003"/>
    <n v="18204.45"/>
    <n v="21183.360000000001"/>
    <n v="17873.46"/>
    <n v="18866.43"/>
    <n v="19197.419999999998"/>
    <n v="19197.419999999998"/>
    <n v="25817.22"/>
    <n v="25817.22"/>
    <n v="256848.24"/>
    <n v="8751.6"/>
    <n v="8078.4000000000015"/>
    <n v="8863.8000000000011"/>
    <n v="5049.0000000000009"/>
    <n v="6171"/>
    <n v="7180.8"/>
    <n v="6058.8"/>
    <n v="6395.4"/>
    <n v="6507.6"/>
    <n v="6507.6"/>
    <n v="8751.6"/>
    <n v="8751.6"/>
    <n v="87067.200000000026"/>
  </r>
  <r>
    <s v="CHENEY-C00016"/>
    <s v="CHENEY BROTHERS, INC          "/>
    <s v="CHENEY BROTHERS, INC               "/>
    <x v="19"/>
    <s v="F"/>
    <s v="PC"/>
    <s v="Plant City"/>
    <x v="1"/>
    <s v="G3"/>
    <s v="GROUP 3: Ready to Use"/>
    <s v="G3S5"/>
    <n v="0"/>
    <m/>
    <n v="12"/>
    <x v="40"/>
    <s v="Minced Garlic 6x32 Oz -  CHENEY    "/>
    <s v="RTU"/>
    <s v="Plant City"/>
    <s v="Fixed"/>
    <n v="325.38"/>
    <n v="224.40000000000003"/>
    <n v="224.40000000000003"/>
    <n v="336.6"/>
    <n v="336.6"/>
    <n v="336.6"/>
    <n v="252.45000000000005"/>
    <n v="252.45000000000005"/>
    <n v="336.6"/>
    <n v="336.6"/>
    <n v="381.48000000000008"/>
    <n v="381.48000000000008"/>
    <n v="3725.04"/>
    <n v="21"/>
    <n v="21"/>
    <n v="21"/>
    <n v="21"/>
    <n v="21"/>
    <n v="21"/>
    <n v="21"/>
    <n v="21"/>
    <n v="21"/>
    <n v="21"/>
    <n v="21"/>
    <n v="21"/>
    <n v="6832.98"/>
    <n v="4712.4000000000005"/>
    <n v="4712.4000000000005"/>
    <n v="7068.6"/>
    <n v="7068.6"/>
    <n v="7068.6"/>
    <n v="5301.4500000000007"/>
    <n v="5301.4500000000007"/>
    <n v="7068.6"/>
    <n v="7068.6"/>
    <n v="8011.0800000000017"/>
    <n v="8011.0800000000017"/>
    <n v="78225.84"/>
    <n v="3904.56"/>
    <n v="2692.8"/>
    <n v="2692.8"/>
    <n v="4039.2000000000003"/>
    <n v="4039.2000000000003"/>
    <n v="4039.2000000000003"/>
    <n v="3029.4000000000005"/>
    <n v="3029.4000000000005"/>
    <n v="4039.2000000000003"/>
    <n v="4039.2000000000003"/>
    <n v="4577.7600000000011"/>
    <n v="4577.7600000000011"/>
    <n v="44700.48000000001"/>
  </r>
  <r>
    <s v="CHENEY-C00016"/>
    <s v="CHENEY BROTHERS, INC          "/>
    <s v="CHENEY BROTHERS, INC               "/>
    <x v="19"/>
    <s v="F"/>
    <s v="S"/>
    <s v="Miami"/>
    <x v="1"/>
    <s v="G4"/>
    <s v="GROUP 4: New Products"/>
    <s v="G4S4"/>
    <n v="1.2115384615384615"/>
    <n v="12.115384615384615"/>
    <n v="10"/>
    <x v="41"/>
    <s v="Fresh Turmeric 10lb                "/>
    <s v="Other Production Items"/>
    <s v="Miami"/>
    <s v="Fixed"/>
    <n v="1.02"/>
    <n v="0"/>
    <n v="1.02"/>
    <n v="0"/>
    <n v="0"/>
    <n v="1.02"/>
    <n v="0"/>
    <n v="0"/>
    <n v="1.02"/>
    <n v="0"/>
    <n v="0"/>
    <n v="0"/>
    <n v="4.08"/>
    <n v="45"/>
    <n v="45"/>
    <n v="45"/>
    <n v="45"/>
    <n v="45"/>
    <n v="45"/>
    <n v="45"/>
    <n v="45"/>
    <n v="45"/>
    <n v="45"/>
    <n v="45"/>
    <n v="45"/>
    <n v="45.9"/>
    <n v="0"/>
    <n v="45.9"/>
    <n v="0"/>
    <n v="0"/>
    <n v="45.9"/>
    <n v="0"/>
    <n v="0"/>
    <n v="45.9"/>
    <n v="0"/>
    <n v="0"/>
    <n v="0"/>
    <n v="183.6"/>
    <n v="10.199999999999999"/>
    <n v="0"/>
    <n v="10.199999999999999"/>
    <n v="0"/>
    <n v="0"/>
    <n v="10.199999999999999"/>
    <n v="0"/>
    <n v="0"/>
    <n v="10.199999999999999"/>
    <n v="0"/>
    <n v="0"/>
    <n v="0"/>
    <n v="40.799999999999997"/>
  </r>
  <r>
    <s v="CHENEY-C00016"/>
    <s v="CHENEY BROTHERS, INC          "/>
    <s v="CHENEY BROTHERS, INC               "/>
    <x v="19"/>
    <s v="F"/>
    <s v="S"/>
    <s v="Miami"/>
    <x v="1"/>
    <s v="G2"/>
    <s v="GROUP 2-2: Ginger Production"/>
    <s v="G2S7"/>
    <n v="7.6437499687828154"/>
    <n v="152.8749993756563"/>
    <n v="20"/>
    <x v="42"/>
    <s v="Fresh Ginger 20lb                  "/>
    <s v="Fresh Ginger Repack"/>
    <s v="Miami"/>
    <s v="Fixed"/>
    <n v="140.25"/>
    <n v="196.35000000000002"/>
    <n v="224.40000000000003"/>
    <n v="168.3"/>
    <n v="246.84000000000003"/>
    <n v="168.3"/>
    <n v="157.08000000000001"/>
    <n v="140.25"/>
    <n v="157.08000000000001"/>
    <n v="190.74000000000004"/>
    <n v="196.35000000000002"/>
    <n v="224.40000000000003"/>
    <n v="2210.34"/>
    <n v="47"/>
    <n v="47"/>
    <n v="47"/>
    <n v="47"/>
    <n v="47"/>
    <n v="47"/>
    <n v="47"/>
    <n v="47"/>
    <n v="47"/>
    <n v="47"/>
    <n v="47"/>
    <n v="47"/>
    <n v="6591.75"/>
    <n v="9228.4500000000007"/>
    <n v="10546.800000000001"/>
    <n v="7910.1"/>
    <n v="11601.480000000001"/>
    <n v="7910.1"/>
    <n v="7382.76"/>
    <n v="6591.75"/>
    <n v="7382.76"/>
    <n v="8964.7800000000025"/>
    <n v="9228.4500000000007"/>
    <n v="10546.800000000001"/>
    <n v="103885.98"/>
    <n v="2805"/>
    <n v="3927.0000000000005"/>
    <n v="4488.0000000000009"/>
    <n v="3366"/>
    <n v="4936.8000000000011"/>
    <n v="3366"/>
    <n v="3141.6000000000004"/>
    <n v="2805"/>
    <n v="3141.6000000000004"/>
    <n v="3814.8000000000006"/>
    <n v="3927.0000000000005"/>
    <n v="4488.0000000000009"/>
    <n v="44206.8"/>
  </r>
  <r>
    <s v="CANAAN-CANAAN"/>
    <s v="CANAAN TRADING COMPANY             "/>
    <s v="CANAAN TRADING COMPANY             "/>
    <x v="20"/>
    <s v="W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6"/>
    <n v="45"/>
    <n v="47"/>
    <n v="43"/>
    <n v="43"/>
    <n v="45"/>
    <n v="46"/>
    <n v="47"/>
    <n v="52"/>
    <n v="52"/>
    <n v="51"/>
    <n v="1440"/>
    <n v="1380"/>
    <n v="1350"/>
    <n v="1410"/>
    <n v="1290"/>
    <n v="1290"/>
    <n v="1350"/>
    <n v="1380"/>
    <n v="1410"/>
    <n v="1560"/>
    <n v="1560"/>
    <n v="1530"/>
    <n v="16950"/>
    <n v="600"/>
    <n v="600"/>
    <n v="600"/>
    <n v="600"/>
    <n v="600"/>
    <n v="600"/>
    <n v="600"/>
    <n v="600"/>
    <n v="600"/>
    <n v="600"/>
    <n v="600"/>
    <n v="600"/>
    <n v="7200"/>
  </r>
  <r>
    <s v="CANAAN-CANAAN"/>
    <s v="CANAAN TRADING COMPANY             "/>
    <s v="CANAAN TRADING COMPANY             "/>
    <x v="20"/>
    <s v="W"/>
    <s v="S"/>
    <s v="Resale"/>
    <x v="1"/>
    <s v="G5"/>
    <s v="GROUP 5-2: Other Resale"/>
    <s v="G5S9"/>
    <n v="0"/>
    <m/>
    <n v="30"/>
    <x v="1"/>
    <s v="Fresh Ginger 30 LB China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36"/>
    <n v="36"/>
    <n v="36"/>
    <n v="36"/>
    <n v="36"/>
    <n v="36"/>
    <n v="36"/>
    <n v="36"/>
    <n v="36"/>
    <n v="36"/>
    <n v="36"/>
    <n v="36"/>
    <n v="720"/>
    <n v="720"/>
    <n v="720"/>
    <n v="720"/>
    <n v="720"/>
    <n v="720"/>
    <n v="720"/>
    <n v="720"/>
    <n v="720"/>
    <n v="720"/>
    <n v="720"/>
    <n v="720"/>
    <n v="8640"/>
    <n v="600"/>
    <n v="600"/>
    <n v="600"/>
    <n v="600"/>
    <n v="600"/>
    <n v="600"/>
    <n v="600"/>
    <n v="600"/>
    <n v="600"/>
    <n v="600"/>
    <n v="600"/>
    <n v="600"/>
    <n v="7200"/>
  </r>
  <r>
    <s v="SYSCO-SYSCO2"/>
    <s v="SYSCO SOUTH FLORIDA - MEDLEY  "/>
    <s v="SYSCO CORP                         "/>
    <x v="21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98.5"/>
    <n v="567"/>
    <n v="567"/>
    <n v="661.5"/>
    <n v="907.2"/>
    <n v="850.5"/>
    <n v="724.5"/>
    <n v="756"/>
    <n v="693"/>
    <n v="756"/>
    <n v="1071"/>
    <n v="945"/>
    <n v="9097.2000000000007"/>
    <n v="48"/>
    <n v="46"/>
    <n v="45"/>
    <n v="47"/>
    <n v="43"/>
    <n v="43"/>
    <n v="45"/>
    <n v="46"/>
    <n v="47"/>
    <n v="52"/>
    <n v="52"/>
    <n v="51"/>
    <n v="28728"/>
    <n v="26082"/>
    <n v="25515"/>
    <n v="31090.5"/>
    <n v="39009.599999999999"/>
    <n v="36571.5"/>
    <n v="32602.5"/>
    <n v="34776"/>
    <n v="32571"/>
    <n v="39312"/>
    <n v="55692"/>
    <n v="48195"/>
    <n v="430145.1"/>
    <n v="11970"/>
    <n v="11340"/>
    <n v="11340"/>
    <n v="13230"/>
    <n v="18144"/>
    <n v="17010"/>
    <n v="14490"/>
    <n v="15120"/>
    <n v="13860"/>
    <n v="15120"/>
    <n v="21420"/>
    <n v="18900"/>
    <n v="181944"/>
  </r>
  <r>
    <s v="SYSCO-SYSCO2"/>
    <s v="SYSCO SOUTH FLORIDA - MEDLEY  "/>
    <s v="SYSCO CORP                         "/>
    <x v="21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70"/>
    <n v="65"/>
    <n v="85"/>
    <n v="60"/>
    <n v="50"/>
    <n v="60"/>
    <n v="50"/>
    <n v="60"/>
    <n v="75"/>
    <n v="75"/>
    <n v="85"/>
    <n v="85"/>
    <n v="820"/>
    <n v="59"/>
    <n v="59"/>
    <n v="59"/>
    <n v="59"/>
    <n v="59"/>
    <n v="59"/>
    <n v="59"/>
    <n v="59"/>
    <n v="59"/>
    <n v="59"/>
    <n v="59"/>
    <n v="59"/>
    <n v="4130"/>
    <n v="3835"/>
    <n v="5015"/>
    <n v="3540"/>
    <n v="2950"/>
    <n v="3540"/>
    <n v="2950"/>
    <n v="3540"/>
    <n v="4425"/>
    <n v="4425"/>
    <n v="5015"/>
    <n v="5015"/>
    <n v="48380"/>
    <n v="1400"/>
    <n v="1300"/>
    <n v="1700"/>
    <n v="1200"/>
    <n v="1000"/>
    <n v="1200"/>
    <n v="1000"/>
    <n v="1200"/>
    <n v="1500"/>
    <n v="1500"/>
    <n v="1700"/>
    <n v="1700"/>
    <n v="16400"/>
  </r>
  <r>
    <s v="FPOINT-FP01"/>
    <s v="FRESHPOINT SOUTH FLORIDA A1A -"/>
    <s v="FRESH POINT                        "/>
    <x v="22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0"/>
    <n v="1600"/>
    <n v="1650"/>
    <n v="1700"/>
    <n v="1600"/>
    <n v="1400"/>
    <n v="1600"/>
    <n v="1500"/>
    <n v="1600"/>
    <n v="1600"/>
    <n v="1600"/>
    <n v="1800"/>
    <n v="19250"/>
    <n v="48"/>
    <n v="46"/>
    <n v="45"/>
    <n v="47"/>
    <n v="43"/>
    <n v="43"/>
    <n v="45"/>
    <n v="46"/>
    <n v="47"/>
    <n v="52"/>
    <n v="52"/>
    <n v="51"/>
    <n v="76800"/>
    <n v="73600"/>
    <n v="74250"/>
    <n v="79900"/>
    <n v="68800"/>
    <n v="60200"/>
    <n v="72000"/>
    <n v="69000"/>
    <n v="75200"/>
    <n v="83200"/>
    <n v="83200"/>
    <n v="91800"/>
    <n v="907950"/>
    <n v="32000"/>
    <n v="32000"/>
    <n v="33000"/>
    <n v="34000"/>
    <n v="32000"/>
    <n v="28000"/>
    <n v="32000"/>
    <n v="30000"/>
    <n v="32000"/>
    <n v="32000"/>
    <n v="32000"/>
    <n v="36000"/>
    <n v="385000"/>
  </r>
  <r>
    <s v="FPOINT-FP01"/>
    <s v="FRESHPOINT SOUTH FLORIDA A1A -"/>
    <s v="FRESH POINT                        "/>
    <x v="22"/>
    <s v="F"/>
    <s v="S"/>
    <s v="Miami"/>
    <x v="1"/>
    <s v="G1"/>
    <s v="GROUP 1-1: Peeled Garlic Production"/>
    <s v="G1S3"/>
    <n v="2.6422885802469134"/>
    <n v="52.845771604938271"/>
    <n v="20"/>
    <x v="43"/>
    <s v="PEELED GARLIC 4X5LB. ORGANIC"/>
    <s v="Peeled Garlic Line"/>
    <s v="Miami"/>
    <s v="Fixed"/>
    <n v="57"/>
    <n v="57"/>
    <n v="57"/>
    <n v="57"/>
    <n v="57"/>
    <n v="57"/>
    <n v="57"/>
    <n v="57"/>
    <n v="57"/>
    <n v="57"/>
    <n v="57"/>
    <n v="57"/>
    <n v="684"/>
    <n v="76"/>
    <n v="76"/>
    <n v="76"/>
    <n v="76"/>
    <n v="76"/>
    <n v="76"/>
    <n v="76"/>
    <n v="76"/>
    <n v="76"/>
    <n v="76"/>
    <n v="76"/>
    <n v="76"/>
    <n v="4332"/>
    <n v="4332"/>
    <n v="4332"/>
    <n v="4332"/>
    <n v="4332"/>
    <n v="4332"/>
    <n v="4332"/>
    <n v="4332"/>
    <n v="4332"/>
    <n v="4332"/>
    <n v="4332"/>
    <n v="4332"/>
    <n v="51984"/>
    <n v="1140"/>
    <n v="1140"/>
    <n v="1140"/>
    <n v="1140"/>
    <n v="1140"/>
    <n v="1140"/>
    <n v="1140"/>
    <n v="1140"/>
    <n v="1140"/>
    <n v="1140"/>
    <n v="1140"/>
    <n v="1140"/>
    <n v="13680"/>
  </r>
  <r>
    <s v="FPOINT-FP01"/>
    <s v="FRESHPOINT SOUTH FLORIDA A1A -"/>
    <s v="FRESH POINT                        "/>
    <x v="22"/>
    <s v="F"/>
    <s v="S"/>
    <s v="Miami"/>
    <x v="1"/>
    <s v="G1"/>
    <s v="GROUP 1-3: Fesh Garlic Repack"/>
    <s v="G1S13"/>
    <n v="24.9375"/>
    <n v="99.75"/>
    <n v="4"/>
    <x v="44"/>
    <s v="Elephant Garlic 12x1 CT Garland"/>
    <s v="Elephant Garlic"/>
    <s v="Miami"/>
    <s v="Fixed"/>
    <n v="15"/>
    <n v="12"/>
    <n v="12"/>
    <n v="20"/>
    <n v="18"/>
    <n v="15"/>
    <n v="15"/>
    <n v="15"/>
    <n v="15"/>
    <n v="15"/>
    <n v="15"/>
    <n v="15"/>
    <n v="182"/>
    <n v="46"/>
    <n v="46"/>
    <n v="46"/>
    <n v="46"/>
    <n v="46"/>
    <n v="46"/>
    <n v="46"/>
    <n v="46"/>
    <n v="46"/>
    <n v="46"/>
    <n v="46"/>
    <n v="46"/>
    <n v="690"/>
    <n v="552"/>
    <n v="552"/>
    <n v="920"/>
    <n v="828"/>
    <n v="690"/>
    <n v="690"/>
    <n v="690"/>
    <n v="690"/>
    <n v="690"/>
    <n v="690"/>
    <n v="690"/>
    <n v="8372"/>
    <n v="60"/>
    <n v="48"/>
    <n v="48"/>
    <n v="80"/>
    <n v="72"/>
    <n v="60"/>
    <n v="60"/>
    <n v="60"/>
    <n v="60"/>
    <n v="60"/>
    <n v="60"/>
    <n v="60"/>
    <n v="728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50"/>
    <n v="50"/>
    <n v="50"/>
    <n v="50"/>
    <n v="50"/>
    <n v="50"/>
    <n v="50"/>
    <n v="0"/>
    <n v="0"/>
    <n v="0"/>
    <n v="50"/>
    <n v="50"/>
    <n v="45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3116.0386029411766"/>
    <n v="3116.0386029411766"/>
    <n v="3116.0386029411766"/>
    <n v="3116.0386029411766"/>
    <n v="3116.0386029411766"/>
    <n v="3116.0386029411766"/>
    <n v="3062.5"/>
    <n v="0"/>
    <n v="0"/>
    <n v="0"/>
    <n v="3062.5"/>
    <n v="3062.5"/>
    <n v="27883.731617647059"/>
    <n v="1500"/>
    <n v="1500"/>
    <n v="1500"/>
    <n v="1500"/>
    <n v="1500"/>
    <n v="1500"/>
    <n v="1500"/>
    <n v="0"/>
    <n v="0"/>
    <n v="0"/>
    <n v="1500"/>
    <n v="1500"/>
    <n v="135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0"/>
    <n v="20"/>
    <n v="20"/>
    <n v="20"/>
    <n v="20"/>
    <n v="20"/>
    <n v="20"/>
    <n v="0"/>
    <n v="0"/>
    <n v="0"/>
    <n v="20"/>
    <n v="20"/>
    <n v="1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283.9154411764707"/>
    <n v="1283.9154411764707"/>
    <n v="1283.9154411764707"/>
    <n v="1283.9154411764707"/>
    <n v="1283.9154411764707"/>
    <n v="1283.9154411764707"/>
    <n v="1250"/>
    <n v="0"/>
    <n v="0"/>
    <n v="0"/>
    <n v="1250"/>
    <n v="1250"/>
    <n v="11453.492647058823"/>
    <n v="600"/>
    <n v="600"/>
    <n v="600"/>
    <n v="600"/>
    <n v="600"/>
    <n v="600"/>
    <n v="600"/>
    <n v="0"/>
    <n v="0"/>
    <n v="0"/>
    <n v="600"/>
    <n v="600"/>
    <n v="54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5"/>
    <s v="Fresh Garlic 30 LB Spn 55-60 White"/>
    <s v="Resale"/>
    <s v="Resale"/>
    <s v="Resale"/>
    <n v="0"/>
    <n v="0"/>
    <n v="0"/>
    <n v="0"/>
    <n v="0"/>
    <n v="0"/>
    <n v="0"/>
    <n v="50"/>
    <n v="50"/>
    <n v="50"/>
    <n v="0"/>
    <n v="0"/>
    <n v="15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3062.5"/>
    <n v="3062.5"/>
    <n v="3062.5"/>
    <n v="0"/>
    <n v="0"/>
    <n v="9187.5"/>
    <n v="0"/>
    <n v="0"/>
    <n v="0"/>
    <n v="0"/>
    <n v="0"/>
    <n v="0"/>
    <n v="0"/>
    <n v="1500"/>
    <n v="1500"/>
    <n v="1500"/>
    <n v="0"/>
    <n v="0"/>
    <n v="45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6"/>
    <s v="Fresh Garlic 30 LB Spn 60-65 White"/>
    <s v="Resale"/>
    <s v="Resale"/>
    <s v="Resale"/>
    <n v="0"/>
    <n v="0"/>
    <n v="0"/>
    <n v="0"/>
    <n v="0"/>
    <n v="0"/>
    <n v="0"/>
    <n v="20"/>
    <n v="20"/>
    <n v="20"/>
    <n v="0"/>
    <n v="0"/>
    <n v="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1225"/>
    <n v="1225"/>
    <n v="1225"/>
    <n v="0"/>
    <n v="0"/>
    <n v="3675"/>
    <n v="0"/>
    <n v="0"/>
    <n v="0"/>
    <n v="0"/>
    <n v="0"/>
    <n v="0"/>
    <n v="0"/>
    <n v="600"/>
    <n v="600"/>
    <n v="600"/>
    <n v="0"/>
    <n v="0"/>
    <n v="1800"/>
  </r>
  <r>
    <s v="FPOINT-FP01"/>
    <s v="FRESHPOINT SOUTH FLORIDA A1A -"/>
    <s v="FRESH POINT                        "/>
    <x v="22"/>
    <s v="F"/>
    <s v="S"/>
    <s v="Resale"/>
    <x v="1"/>
    <s v="G5"/>
    <s v="GROUP 5-1: Garlic Resale"/>
    <s v="G5S3"/>
    <n v="0"/>
    <m/>
    <n v="30"/>
    <x v="47"/>
    <s v="Fresh Garlic 30LB Arg 7 Organic Wht"/>
    <s v="Resale"/>
    <s v="Resale"/>
    <s v="Resale"/>
    <n v="15"/>
    <n v="15"/>
    <n v="15"/>
    <n v="15"/>
    <n v="15"/>
    <n v="15"/>
    <n v="15"/>
    <n v="0"/>
    <n v="0"/>
    <n v="0"/>
    <n v="0"/>
    <n v="0"/>
    <n v="105"/>
    <n v="60"/>
    <n v="60"/>
    <n v="60"/>
    <n v="60"/>
    <n v="60"/>
    <n v="60"/>
    <n v="60"/>
    <n v="60"/>
    <n v="60"/>
    <n v="60"/>
    <n v="60"/>
    <n v="60"/>
    <n v="900"/>
    <n v="900"/>
    <n v="900"/>
    <n v="900"/>
    <n v="900"/>
    <n v="900"/>
    <n v="900"/>
    <n v="0"/>
    <n v="0"/>
    <n v="0"/>
    <n v="0"/>
    <n v="0"/>
    <n v="6300"/>
    <n v="450"/>
    <n v="450"/>
    <n v="450"/>
    <n v="450"/>
    <n v="450"/>
    <n v="450"/>
    <n v="450"/>
    <n v="0"/>
    <n v="0"/>
    <n v="0"/>
    <n v="0"/>
    <n v="0"/>
    <n v="3150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5"/>
    <n v="16.5"/>
    <m/>
    <n v="6"/>
    <x v="5"/>
    <s v="Minced Garlic 12x8 OZ Garalnd"/>
    <s v="RTU"/>
    <s v="Plant City"/>
    <s v="Fixed"/>
    <n v="25"/>
    <n v="15"/>
    <n v="15"/>
    <n v="15"/>
    <n v="15"/>
    <n v="15"/>
    <n v="15"/>
    <n v="15"/>
    <n v="15"/>
    <n v="15"/>
    <n v="15"/>
    <n v="15"/>
    <n v="190"/>
    <n v="18"/>
    <n v="18"/>
    <n v="18"/>
    <n v="18"/>
    <n v="18"/>
    <n v="18"/>
    <n v="18"/>
    <n v="18"/>
    <n v="18"/>
    <n v="18"/>
    <n v="18"/>
    <n v="18"/>
    <n v="450"/>
    <n v="270"/>
    <n v="270"/>
    <n v="270"/>
    <n v="270"/>
    <n v="270"/>
    <n v="270"/>
    <n v="270"/>
    <n v="270"/>
    <n v="270"/>
    <n v="270"/>
    <n v="270"/>
    <n v="3420"/>
    <n v="150"/>
    <n v="90"/>
    <n v="90"/>
    <n v="90"/>
    <n v="90"/>
    <n v="90"/>
    <n v="90"/>
    <n v="90"/>
    <n v="90"/>
    <n v="90"/>
    <n v="90"/>
    <n v="90"/>
    <n v="1140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55"/>
    <n v="23"/>
    <n v="45"/>
    <n v="45"/>
    <n v="45"/>
    <n v="45"/>
    <n v="45"/>
    <n v="45"/>
    <n v="45"/>
    <n v="45"/>
    <n v="45"/>
    <n v="45"/>
    <n v="528"/>
    <n v="28"/>
    <n v="28"/>
    <n v="28"/>
    <n v="28"/>
    <n v="28"/>
    <n v="28"/>
    <n v="28"/>
    <n v="28"/>
    <n v="28"/>
    <n v="28"/>
    <n v="28"/>
    <n v="28"/>
    <n v="1540"/>
    <n v="644"/>
    <n v="1260"/>
    <n v="1260"/>
    <n v="1260"/>
    <n v="1260"/>
    <n v="1260"/>
    <n v="1260"/>
    <n v="1260"/>
    <n v="1260"/>
    <n v="1260"/>
    <n v="1260"/>
    <n v="14784"/>
    <n v="660"/>
    <n v="276"/>
    <n v="540"/>
    <n v="540"/>
    <n v="540"/>
    <n v="540"/>
    <n v="540"/>
    <n v="540"/>
    <n v="540"/>
    <n v="540"/>
    <n v="540"/>
    <n v="540"/>
    <n v="6336"/>
  </r>
  <r>
    <s v="FPOINT-FP01"/>
    <s v="FRESHPOINT SOUTH FLORIDA A1A -"/>
    <s v="FRESH POINT                        "/>
    <x v="22"/>
    <s v="F"/>
    <s v="PC"/>
    <s v="Plant City"/>
    <x v="1"/>
    <s v="G3"/>
    <s v="GROUP 3: Ready to Use"/>
    <s v="G3S6"/>
    <n v="15"/>
    <m/>
    <n v="3.375"/>
    <x v="11"/>
    <s v="MINCED GARLIC 12X4.5OZ - GARLAND"/>
    <s v="RTU 2nd line"/>
    <s v="Plant City"/>
    <s v="Fixed"/>
    <n v="30"/>
    <n v="30"/>
    <n v="25"/>
    <n v="25"/>
    <n v="15"/>
    <n v="15"/>
    <n v="15"/>
    <n v="25"/>
    <n v="25"/>
    <n v="25"/>
    <n v="25"/>
    <n v="25"/>
    <n v="280"/>
    <n v="18"/>
    <n v="18"/>
    <n v="18"/>
    <n v="18"/>
    <n v="18"/>
    <n v="18"/>
    <n v="18"/>
    <n v="18"/>
    <n v="18"/>
    <n v="18"/>
    <n v="18"/>
    <n v="18"/>
    <n v="540"/>
    <n v="540"/>
    <n v="450"/>
    <n v="450"/>
    <n v="270"/>
    <n v="270"/>
    <n v="270"/>
    <n v="450"/>
    <n v="450"/>
    <n v="450"/>
    <n v="450"/>
    <n v="450"/>
    <n v="5040"/>
    <n v="101.25"/>
    <n v="101.25"/>
    <n v="84.375"/>
    <n v="84.375"/>
    <n v="50.625"/>
    <n v="50.625"/>
    <n v="50.625"/>
    <n v="84.375"/>
    <n v="84.375"/>
    <n v="84.375"/>
    <n v="84.375"/>
    <n v="84.375"/>
    <n v="945"/>
  </r>
  <r>
    <s v="ATOM-000001"/>
    <s v="ATOM BANANA, INC.             "/>
    <s v="ATOM BANANA, INC.                  "/>
    <x v="23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198"/>
    <n v="198"/>
    <n v="198"/>
    <n v="198"/>
    <n v="198"/>
    <n v="198"/>
    <n v="198"/>
    <n v="198"/>
    <n v="198"/>
    <n v="198"/>
    <n v="198"/>
    <n v="198"/>
    <n v="2376"/>
    <n v="49"/>
    <n v="47"/>
    <n v="46"/>
    <n v="48"/>
    <n v="46"/>
    <n v="46"/>
    <n v="46"/>
    <n v="48"/>
    <n v="49"/>
    <n v="52"/>
    <n v="54"/>
    <n v="51"/>
    <n v="9702"/>
    <n v="9306"/>
    <n v="9108"/>
    <n v="9504"/>
    <n v="9108"/>
    <n v="9108"/>
    <n v="9108"/>
    <n v="9504"/>
    <n v="9702"/>
    <n v="10296"/>
    <n v="10692"/>
    <n v="10098"/>
    <n v="115236"/>
    <n v="3960"/>
    <n v="3960"/>
    <n v="3960"/>
    <n v="3960"/>
    <n v="3960"/>
    <n v="3960"/>
    <n v="3960"/>
    <n v="3960"/>
    <n v="3960"/>
    <n v="3960"/>
    <n v="3960"/>
    <n v="3960"/>
    <n v="47520"/>
  </r>
  <r>
    <s v="ATOM-000001"/>
    <s v="ATOM BANANA, INC.             "/>
    <s v="ATOM BANANA, INC.                  "/>
    <x v="23"/>
    <s v="P"/>
    <s v="N"/>
    <s v="Resale"/>
    <x v="1"/>
    <s v="G5"/>
    <s v="GROUP 5-1: Garlic Resale"/>
    <s v="G5S3"/>
    <n v="0"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FSCASP-000001"/>
    <s v="Santa Maria Produce Marketing      "/>
    <s v="Santa Maria Produce Marketing      "/>
    <x v="24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400"/>
    <n v="0"/>
    <n v="0"/>
    <n v="400"/>
    <n v="0"/>
    <n v="400"/>
    <n v="0"/>
    <n v="0"/>
    <n v="400"/>
    <n v="400"/>
    <n v="0"/>
    <n v="0"/>
    <n v="2000"/>
    <n v="49"/>
    <n v="47"/>
    <n v="46"/>
    <n v="48"/>
    <n v="46"/>
    <n v="46"/>
    <n v="46"/>
    <n v="48"/>
    <n v="49"/>
    <n v="52"/>
    <n v="54"/>
    <n v="51"/>
    <n v="19600"/>
    <n v="0"/>
    <n v="0"/>
    <n v="19200"/>
    <n v="0"/>
    <n v="18400"/>
    <n v="0"/>
    <n v="0"/>
    <n v="19600"/>
    <n v="20800"/>
    <n v="0"/>
    <n v="0"/>
    <n v="97600"/>
    <n v="8000"/>
    <n v="0"/>
    <n v="0"/>
    <n v="8000"/>
    <n v="0"/>
    <n v="8000"/>
    <n v="0"/>
    <n v="0"/>
    <n v="8000"/>
    <n v="8000"/>
    <n v="0"/>
    <n v="0"/>
    <n v="40000"/>
  </r>
  <r>
    <s v="FSCASP-000001"/>
    <s v="Santa Maria Produce Marketing      "/>
    <s v="Santa Maria Produce Marketing      "/>
    <x v="24"/>
    <s v="F"/>
    <s v="S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400"/>
    <n v="400"/>
    <n v="0"/>
    <n v="400"/>
    <n v="0"/>
    <n v="400"/>
    <n v="400"/>
    <n v="0"/>
    <n v="0"/>
    <n v="400"/>
    <n v="400"/>
    <n v="2800"/>
    <n v="49"/>
    <n v="47"/>
    <n v="46"/>
    <n v="48"/>
    <n v="46"/>
    <n v="46"/>
    <n v="46"/>
    <n v="48"/>
    <n v="49"/>
    <n v="52"/>
    <n v="54"/>
    <n v="51"/>
    <n v="0"/>
    <n v="18800"/>
    <n v="18400"/>
    <n v="0"/>
    <n v="18400"/>
    <n v="0"/>
    <n v="18400"/>
    <n v="19200"/>
    <n v="0"/>
    <n v="0"/>
    <n v="21600"/>
    <n v="20400"/>
    <n v="135200"/>
    <n v="0"/>
    <n v="8000"/>
    <n v="8000"/>
    <n v="0"/>
    <n v="8000"/>
    <n v="0"/>
    <n v="8000"/>
    <n v="8000"/>
    <n v="0"/>
    <n v="0"/>
    <n v="8000"/>
    <n v="8000"/>
    <n v="56000"/>
  </r>
  <r>
    <s v="BONAFE-B00008"/>
    <s v="BONAFEDE, J, CO., INC.        "/>
    <s v="BONAFEDE, J, CO., INC.             "/>
    <x v="25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98"/>
    <n v="0"/>
    <n v="0"/>
    <n v="0"/>
    <n v="0"/>
    <n v="0"/>
    <n v="98"/>
    <n v="0"/>
    <n v="196"/>
    <n v="49"/>
    <n v="47"/>
    <n v="46"/>
    <n v="48"/>
    <n v="46"/>
    <n v="46"/>
    <n v="46"/>
    <n v="48"/>
    <n v="49"/>
    <n v="52"/>
    <n v="54"/>
    <n v="51"/>
    <n v="0"/>
    <n v="0"/>
    <n v="0"/>
    <n v="0"/>
    <n v="4508"/>
    <n v="0"/>
    <n v="0"/>
    <n v="0"/>
    <n v="0"/>
    <n v="0"/>
    <n v="5292"/>
    <n v="0"/>
    <n v="9800"/>
    <n v="0"/>
    <n v="0"/>
    <n v="0"/>
    <n v="0"/>
    <n v="1960"/>
    <n v="0"/>
    <n v="0"/>
    <n v="0"/>
    <n v="0"/>
    <n v="0"/>
    <n v="1960"/>
    <n v="0"/>
    <n v="3920"/>
  </r>
  <r>
    <s v="IMPERF-000001"/>
    <s v="IMPERFECT FOODS, INC.              "/>
    <s v="IMPERFECT FOODS, INC.              "/>
    <x v="26"/>
    <s v="I"/>
    <s v="N"/>
    <s v="PSK"/>
    <x v="1"/>
    <s v="G1"/>
    <s v="GROUP 1-3: Fesh Garlic Repack"/>
    <s v="G1S13"/>
    <n v="3.90625"/>
    <n v="78.125"/>
    <n v="20"/>
    <x v="49"/>
    <s v="Fresh Garlic 60 x 3pk Organic      "/>
    <s v="Tecmar"/>
    <s v="PSK"/>
    <s v="Fixed"/>
    <n v="250"/>
    <n v="400"/>
    <n v="265"/>
    <n v="255"/>
    <n v="225"/>
    <n v="225"/>
    <n v="200"/>
    <n v="275"/>
    <n v="275"/>
    <n v="275"/>
    <n v="380"/>
    <n v="380"/>
    <n v="3405"/>
    <n v="80"/>
    <n v="80"/>
    <n v="80"/>
    <n v="80"/>
    <n v="80"/>
    <n v="80"/>
    <n v="80"/>
    <n v="80"/>
    <n v="80"/>
    <n v="80"/>
    <n v="80"/>
    <n v="80"/>
    <n v="20000"/>
    <n v="32000"/>
    <n v="21200"/>
    <n v="20400"/>
    <n v="18000"/>
    <n v="18000"/>
    <n v="16000"/>
    <n v="22000"/>
    <n v="22000"/>
    <n v="22000"/>
    <n v="30400"/>
    <n v="30400"/>
    <n v="272400"/>
    <n v="5000"/>
    <n v="8000"/>
    <n v="5300"/>
    <n v="5100"/>
    <n v="4500"/>
    <n v="4500"/>
    <n v="4000"/>
    <n v="5500"/>
    <n v="5500"/>
    <n v="5500"/>
    <n v="7600"/>
    <n v="7600"/>
    <n v="68100"/>
  </r>
  <r>
    <s v="FSHDCA-000001"/>
    <s v="Haig's Delicacies LLC              "/>
    <s v="Haig's Delicacies LLC              "/>
    <x v="27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96"/>
    <n v="0"/>
    <n v="0"/>
    <n v="0"/>
    <n v="0"/>
    <n v="0"/>
    <n v="0"/>
    <n v="96"/>
    <n v="0"/>
    <n v="192"/>
    <n v="49"/>
    <n v="47"/>
    <n v="46"/>
    <n v="48"/>
    <n v="46"/>
    <n v="46"/>
    <n v="46"/>
    <n v="48"/>
    <n v="49"/>
    <n v="52"/>
    <n v="54"/>
    <n v="51"/>
    <n v="0"/>
    <n v="0"/>
    <n v="0"/>
    <n v="4608"/>
    <n v="0"/>
    <n v="0"/>
    <n v="0"/>
    <n v="0"/>
    <n v="0"/>
    <n v="0"/>
    <n v="5184"/>
    <n v="0"/>
    <n v="9792"/>
    <n v="0"/>
    <n v="0"/>
    <n v="0"/>
    <n v="1920"/>
    <n v="0"/>
    <n v="0"/>
    <n v="0"/>
    <n v="0"/>
    <n v="0"/>
    <n v="0"/>
    <n v="1920"/>
    <n v="0"/>
    <n v="384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1"/>
    <n v="0"/>
    <m/>
    <n v="20"/>
    <x v="18"/>
    <s v="Peeled Garlic 4x5 LB Mexico"/>
    <s v="Resale"/>
    <s v="Resale"/>
    <s v="Resale"/>
    <n v="400"/>
    <n v="400"/>
    <n v="400"/>
    <n v="400"/>
    <n v="400"/>
    <n v="300"/>
    <n v="0"/>
    <n v="300"/>
    <n v="300"/>
    <n v="0"/>
    <n v="0"/>
    <n v="0"/>
    <n v="2900"/>
    <n v="49"/>
    <n v="47"/>
    <n v="46"/>
    <n v="48"/>
    <n v="46"/>
    <n v="46"/>
    <n v="46"/>
    <n v="48"/>
    <n v="49"/>
    <n v="52"/>
    <n v="54"/>
    <n v="51"/>
    <n v="19600"/>
    <n v="18800"/>
    <n v="18400"/>
    <n v="19200"/>
    <n v="18400"/>
    <n v="13800"/>
    <n v="0"/>
    <n v="14400"/>
    <n v="14700"/>
    <n v="0"/>
    <n v="0"/>
    <n v="0"/>
    <n v="137300"/>
    <n v="8000"/>
    <n v="8000"/>
    <n v="8000"/>
    <n v="8000"/>
    <n v="8000"/>
    <n v="6000"/>
    <n v="0"/>
    <n v="6000"/>
    <n v="6000"/>
    <n v="0"/>
    <n v="0"/>
    <n v="0"/>
    <n v="580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300"/>
    <n v="0"/>
    <n v="0"/>
    <n v="0"/>
    <n v="0"/>
    <n v="0"/>
    <n v="30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13800"/>
    <n v="0"/>
    <n v="0"/>
    <n v="0"/>
    <n v="0"/>
    <n v="0"/>
    <n v="13800"/>
    <n v="0"/>
    <n v="0"/>
    <n v="0"/>
    <n v="0"/>
    <n v="0"/>
    <n v="0"/>
    <n v="6000"/>
    <n v="0"/>
    <n v="0"/>
    <n v="0"/>
    <n v="0"/>
    <n v="0"/>
    <n v="60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40"/>
    <n v="240"/>
    <n v="240"/>
    <n v="0"/>
    <n v="0"/>
    <n v="0"/>
    <n v="0"/>
    <n v="0"/>
    <n v="0"/>
    <n v="0"/>
    <n v="0"/>
    <n v="0"/>
    <n v="7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5406.985294117649"/>
    <n v="15406.985294117649"/>
    <n v="15406.985294117649"/>
    <n v="0"/>
    <n v="0"/>
    <n v="0"/>
    <n v="0"/>
    <n v="0"/>
    <n v="0"/>
    <n v="0"/>
    <n v="0"/>
    <n v="0"/>
    <n v="46220.955882352944"/>
    <n v="7200"/>
    <n v="7200"/>
    <n v="7200"/>
    <n v="0"/>
    <n v="0"/>
    <n v="0"/>
    <n v="0"/>
    <n v="0"/>
    <n v="0"/>
    <n v="0"/>
    <n v="0"/>
    <n v="0"/>
    <n v="21600"/>
  </r>
  <r>
    <s v="PANAMA-P00004"/>
    <s v="PANAMA BANANA DIST. CO.       "/>
    <s v="PANAMA BANANA DIST. CO.            "/>
    <x v="28"/>
    <s v="P"/>
    <s v="N"/>
    <s v="Resale"/>
    <x v="1"/>
    <s v="G5"/>
    <s v="GROUP 5-1: Garlic Resale"/>
    <s v="G5S3"/>
    <n v="0"/>
    <m/>
    <n v="30"/>
    <x v="46"/>
    <s v="Fresh Garlic 30 LB Spn 60-65 White"/>
    <s v="Resale"/>
    <s v="Resale"/>
    <s v="Resale"/>
    <n v="0"/>
    <n v="0"/>
    <n v="0"/>
    <n v="240"/>
    <n v="240"/>
    <n v="240"/>
    <n v="240"/>
    <n v="240"/>
    <n v="240"/>
    <n v="0"/>
    <n v="0"/>
    <n v="0"/>
    <n v="14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14956.985294117649"/>
    <n v="14956.985294117649"/>
    <n v="14956.985294117649"/>
    <n v="14700"/>
    <n v="14700"/>
    <n v="14700"/>
    <n v="0"/>
    <n v="0"/>
    <n v="0"/>
    <n v="88970.955882352951"/>
    <n v="0"/>
    <n v="0"/>
    <n v="0"/>
    <n v="7200"/>
    <n v="7200"/>
    <n v="7200"/>
    <n v="7200"/>
    <n v="7200"/>
    <n v="7200"/>
    <n v="0"/>
    <n v="0"/>
    <n v="0"/>
    <n v="43200"/>
  </r>
  <r>
    <s v="New customers Dave"/>
    <s v="New customers Dave"/>
    <s v="New customers Dave"/>
    <x v="29"/>
    <s v="P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8"/>
    <n v="168"/>
    <n v="168"/>
    <n v="168"/>
    <n v="168"/>
    <n v="169"/>
    <n v="168"/>
    <n v="168"/>
    <n v="168"/>
    <n v="168"/>
    <n v="168"/>
    <n v="168"/>
    <n v="2017"/>
    <n v="48"/>
    <n v="46"/>
    <n v="45"/>
    <n v="47"/>
    <n v="43"/>
    <n v="43"/>
    <n v="45"/>
    <n v="46"/>
    <n v="47"/>
    <n v="52"/>
    <n v="52"/>
    <n v="51"/>
    <n v="8064"/>
    <n v="7728"/>
    <n v="7560"/>
    <n v="7896"/>
    <n v="7224"/>
    <n v="7267"/>
    <n v="7560"/>
    <n v="7728"/>
    <n v="7896"/>
    <n v="8736"/>
    <n v="8736"/>
    <n v="8568"/>
    <n v="94963"/>
    <n v="3360"/>
    <n v="3360"/>
    <n v="3360"/>
    <n v="3360"/>
    <n v="3360"/>
    <n v="3380"/>
    <n v="3360"/>
    <n v="3360"/>
    <n v="3360"/>
    <n v="3360"/>
    <n v="3360"/>
    <n v="3360"/>
    <n v="40340"/>
  </r>
  <r>
    <s v="New customers Dave"/>
    <s v="New customers Dave"/>
    <s v="New customers Dave"/>
    <x v="29"/>
    <s v="P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80"/>
    <n v="80"/>
    <n v="80"/>
    <n v="80"/>
    <n v="80"/>
    <n v="0"/>
    <n v="80"/>
    <n v="0"/>
    <n v="8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4297.9993055555551"/>
    <n v="4297.9993055555551"/>
    <n v="3200"/>
    <n v="3200"/>
    <n v="3200"/>
    <n v="0"/>
    <n v="3800"/>
    <n v="0"/>
    <n v="41587.995833333327"/>
    <n v="2400"/>
    <n v="2400"/>
    <n v="2400"/>
    <n v="2400"/>
    <n v="2400"/>
    <n v="2400"/>
    <n v="2400"/>
    <n v="2400"/>
    <n v="2400"/>
    <n v="0"/>
    <n v="2400"/>
    <n v="0"/>
    <n v="24000"/>
  </r>
  <r>
    <s v="New customers Dave"/>
    <s v="New customers Dave"/>
    <s v="New customers Dave"/>
    <x v="29"/>
    <s v="P"/>
    <s v="S"/>
    <s v="Miami"/>
    <x v="1"/>
    <s v="G4"/>
    <s v="GROUP 4: New Products"/>
    <s v="G4S4"/>
    <n v="30.574999875131262"/>
    <n v="152.8749993756563"/>
    <n v="5"/>
    <x v="50"/>
    <s v="Fresh Ginger 5 LB - Box"/>
    <s v="Fresh Ginger Repack"/>
    <s v="Miami"/>
    <s v="Fixed"/>
    <n v="400"/>
    <n v="400"/>
    <n v="400"/>
    <n v="400"/>
    <n v="400"/>
    <n v="400"/>
    <n v="400"/>
    <n v="400"/>
    <n v="400"/>
    <n v="400"/>
    <n v="400"/>
    <n v="400"/>
    <n v="4800"/>
    <n v="12"/>
    <n v="12"/>
    <n v="12"/>
    <n v="12"/>
    <n v="12"/>
    <n v="12"/>
    <n v="12"/>
    <n v="12"/>
    <n v="12"/>
    <n v="12"/>
    <n v="12"/>
    <n v="12"/>
    <n v="4800"/>
    <n v="4800"/>
    <n v="4800"/>
    <n v="4800"/>
    <n v="4800"/>
    <n v="4800"/>
    <n v="4800"/>
    <n v="4800"/>
    <n v="4800"/>
    <n v="4800"/>
    <n v="4800"/>
    <n v="4800"/>
    <n v="57600"/>
    <n v="2000"/>
    <n v="2000"/>
    <n v="2000"/>
    <n v="2000"/>
    <n v="2000"/>
    <n v="2000"/>
    <n v="2000"/>
    <n v="2000"/>
    <n v="2000"/>
    <n v="2000"/>
    <n v="2000"/>
    <n v="2000"/>
    <n v="24000"/>
  </r>
  <r>
    <s v="UNCORP-000001"/>
    <s v="PLAZA EAST, AMERICAN FRUIT &amp; PRODUC"/>
    <s v="United Corporation"/>
    <x v="30"/>
    <s v="W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0"/>
    <n v="0"/>
    <n v="0"/>
    <n v="0"/>
    <n v="10"/>
    <n v="0"/>
    <n v="0"/>
    <n v="0"/>
    <n v="0"/>
    <n v="0"/>
    <n v="10"/>
    <n v="0"/>
    <n v="20"/>
    <n v="48"/>
    <n v="46"/>
    <n v="45"/>
    <n v="47"/>
    <n v="43"/>
    <n v="43"/>
    <n v="45"/>
    <n v="46"/>
    <n v="47"/>
    <n v="52"/>
    <n v="52"/>
    <n v="51"/>
    <n v="0"/>
    <n v="0"/>
    <n v="0"/>
    <n v="0"/>
    <n v="430"/>
    <n v="0"/>
    <n v="0"/>
    <n v="0"/>
    <n v="0"/>
    <n v="0"/>
    <n v="520"/>
    <n v="0"/>
    <n v="950"/>
    <n v="0"/>
    <n v="0"/>
    <n v="0"/>
    <n v="0"/>
    <n v="200"/>
    <n v="0"/>
    <n v="0"/>
    <n v="0"/>
    <n v="0"/>
    <n v="0"/>
    <n v="200"/>
    <n v="0"/>
    <n v="40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7"/>
    <m/>
    <n v="3"/>
    <x v="51"/>
    <s v="Fresh Garlic Cilantro Puree 6x8 OZ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45"/>
    <n v="0"/>
    <n v="0"/>
    <n v="0"/>
    <n v="0"/>
    <n v="0"/>
    <n v="0"/>
    <n v="45"/>
    <n v="90"/>
  </r>
  <r>
    <s v="UNCORP-000001"/>
    <s v="PLAZA EAST, AMERICAN FRUIT &amp; PRODUC"/>
    <s v="United Corporation"/>
    <x v="30"/>
    <s v="W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10"/>
    <n v="0"/>
    <n v="0"/>
    <n v="0"/>
    <n v="0"/>
    <n v="0"/>
    <n v="0"/>
    <n v="10"/>
    <n v="20"/>
    <n v="49"/>
    <n v="47"/>
    <n v="46"/>
    <n v="48"/>
    <n v="46"/>
    <n v="46"/>
    <n v="46"/>
    <n v="48"/>
    <n v="49"/>
    <n v="52"/>
    <n v="54"/>
    <n v="51"/>
    <n v="0"/>
    <n v="0"/>
    <n v="0"/>
    <n v="0"/>
    <n v="460"/>
    <n v="0"/>
    <n v="0"/>
    <n v="0"/>
    <n v="0"/>
    <n v="0"/>
    <n v="0"/>
    <n v="510"/>
    <n v="970"/>
    <n v="0"/>
    <n v="0"/>
    <n v="0"/>
    <n v="0"/>
    <n v="200"/>
    <n v="0"/>
    <n v="0"/>
    <n v="0"/>
    <n v="0"/>
    <n v="0"/>
    <n v="0"/>
    <n v="200"/>
    <n v="400"/>
  </r>
  <r>
    <s v="UNCORP-000001"/>
    <s v="PLAZA EAST, AMERICAN FRUIT &amp; PRODUC"/>
    <s v="United Corporation"/>
    <x v="30"/>
    <s v="W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10"/>
    <n v="0"/>
    <n v="0"/>
    <n v="0"/>
    <n v="0"/>
    <n v="0"/>
    <n v="0"/>
    <n v="10"/>
    <n v="2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623.20772058823536"/>
    <n v="0"/>
    <n v="0"/>
    <n v="0"/>
    <n v="0"/>
    <n v="0"/>
    <n v="0"/>
    <n v="612.5"/>
    <n v="1235.7077205882354"/>
    <n v="0"/>
    <n v="0"/>
    <n v="0"/>
    <n v="0"/>
    <n v="300"/>
    <n v="0"/>
    <n v="0"/>
    <n v="0"/>
    <n v="0"/>
    <n v="0"/>
    <n v="0"/>
    <n v="300"/>
    <n v="600"/>
  </r>
  <r>
    <s v="UNCORP-000001"/>
    <s v="PLAZA EAST, AMERICAN FRUIT &amp; PRODUC"/>
    <s v="United Corporation"/>
    <x v="30"/>
    <s v="W"/>
    <s v="S"/>
    <s v="Resale"/>
    <x v="1"/>
    <s v="G5"/>
    <s v="GROUP 5-1: Garlic Resale"/>
    <s v="G5S3"/>
    <n v="0"/>
    <m/>
    <n v="30"/>
    <x v="52"/>
    <s v="Fresh Garlic 5PK 30 LB Arg - White"/>
    <s v="Resale"/>
    <s v="Resale"/>
    <s v="Resale"/>
    <n v="0"/>
    <n v="0"/>
    <n v="0"/>
    <n v="0"/>
    <n v="10"/>
    <n v="0"/>
    <n v="0"/>
    <n v="0"/>
    <n v="0"/>
    <n v="0"/>
    <n v="0"/>
    <n v="10"/>
    <n v="20"/>
    <n v="63.75"/>
    <n v="63.75"/>
    <n v="63.75"/>
    <n v="63.75"/>
    <n v="63.75"/>
    <n v="63.75"/>
    <n v="62.5"/>
    <n v="62.5"/>
    <n v="62.5"/>
    <n v="62.5"/>
    <n v="62.5"/>
    <n v="62.5"/>
    <n v="0"/>
    <n v="0"/>
    <n v="0"/>
    <n v="0"/>
    <n v="637.5"/>
    <n v="0"/>
    <n v="0"/>
    <n v="0"/>
    <n v="0"/>
    <n v="0"/>
    <n v="0"/>
    <n v="625"/>
    <n v="1262.5"/>
    <n v="0"/>
    <n v="0"/>
    <n v="0"/>
    <n v="0"/>
    <n v="300"/>
    <n v="0"/>
    <n v="0"/>
    <n v="0"/>
    <n v="0"/>
    <n v="0"/>
    <n v="0"/>
    <n v="300"/>
    <n v="60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5"/>
    <n v="11.5"/>
    <m/>
    <n v="6"/>
    <x v="4"/>
    <s v="Garlic Paste 12x8 OZ Garland"/>
    <s v="RTU"/>
    <s v="Plant City"/>
    <s v="Fixed"/>
    <n v="0"/>
    <n v="0"/>
    <n v="0"/>
    <n v="0"/>
    <n v="5"/>
    <n v="0"/>
    <n v="0"/>
    <n v="0"/>
    <n v="0"/>
    <n v="0"/>
    <n v="0"/>
    <n v="5"/>
    <n v="10"/>
    <n v="37"/>
    <n v="37"/>
    <n v="37"/>
    <n v="37"/>
    <n v="37"/>
    <n v="37"/>
    <n v="37"/>
    <n v="37"/>
    <n v="37"/>
    <n v="37"/>
    <n v="37"/>
    <n v="37"/>
    <n v="0"/>
    <n v="0"/>
    <n v="0"/>
    <n v="0"/>
    <n v="185"/>
    <n v="0"/>
    <n v="0"/>
    <n v="0"/>
    <n v="0"/>
    <n v="0"/>
    <n v="0"/>
    <n v="185"/>
    <n v="370"/>
    <n v="0"/>
    <n v="0"/>
    <n v="0"/>
    <n v="0"/>
    <n v="30"/>
    <n v="0"/>
    <n v="0"/>
    <n v="0"/>
    <n v="0"/>
    <n v="0"/>
    <n v="0"/>
    <n v="30"/>
    <n v="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12.5"/>
    <m/>
    <n v="12"/>
    <x v="7"/>
    <s v="Garlic Paste 6x32 OZ Garland"/>
    <s v="RTU"/>
    <s v="Plant City"/>
    <s v="Fixed"/>
    <n v="0"/>
    <n v="0"/>
    <n v="0"/>
    <n v="0"/>
    <n v="10"/>
    <n v="0"/>
    <n v="0"/>
    <n v="0"/>
    <n v="0"/>
    <n v="0"/>
    <n v="0"/>
    <n v="10"/>
    <n v="20"/>
    <n v="31"/>
    <n v="31"/>
    <n v="31"/>
    <n v="31"/>
    <n v="31"/>
    <n v="31"/>
    <n v="31"/>
    <n v="31"/>
    <n v="31"/>
    <n v="31"/>
    <n v="31"/>
    <n v="31"/>
    <n v="0"/>
    <n v="0"/>
    <n v="0"/>
    <n v="0"/>
    <n v="310"/>
    <n v="0"/>
    <n v="0"/>
    <n v="0"/>
    <n v="0"/>
    <n v="0"/>
    <n v="0"/>
    <n v="310"/>
    <n v="620"/>
    <n v="0"/>
    <n v="0"/>
    <n v="0"/>
    <n v="0"/>
    <n v="120"/>
    <n v="0"/>
    <n v="0"/>
    <n v="0"/>
    <n v="0"/>
    <n v="0"/>
    <n v="0"/>
    <n v="120"/>
    <n v="24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10"/>
    <n v="0"/>
    <n v="0"/>
    <n v="0"/>
    <n v="0"/>
    <n v="0"/>
    <n v="0"/>
    <n v="10"/>
    <n v="20"/>
    <n v="26"/>
    <n v="26"/>
    <n v="26"/>
    <n v="26"/>
    <n v="26"/>
    <n v="26"/>
    <n v="26"/>
    <n v="26"/>
    <n v="26"/>
    <n v="26"/>
    <n v="26"/>
    <n v="26"/>
    <n v="0"/>
    <n v="0"/>
    <n v="0"/>
    <n v="0"/>
    <n v="260"/>
    <n v="0"/>
    <n v="0"/>
    <n v="0"/>
    <n v="0"/>
    <n v="0"/>
    <n v="0"/>
    <n v="260"/>
    <n v="520"/>
    <n v="0"/>
    <n v="0"/>
    <n v="0"/>
    <n v="0"/>
    <n v="120"/>
    <n v="0"/>
    <n v="0"/>
    <n v="0"/>
    <n v="0"/>
    <n v="0"/>
    <n v="0"/>
    <n v="120"/>
    <n v="24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15"/>
    <n v="0"/>
    <n v="0"/>
    <n v="0"/>
    <n v="0"/>
    <n v="0"/>
    <n v="0"/>
    <n v="15"/>
    <n v="30"/>
    <n v="20"/>
    <n v="20"/>
    <n v="20"/>
    <n v="20"/>
    <n v="20"/>
    <n v="20"/>
    <n v="20"/>
    <n v="20"/>
    <n v="20"/>
    <n v="20"/>
    <n v="20"/>
    <n v="20"/>
    <n v="0"/>
    <n v="0"/>
    <n v="0"/>
    <n v="0"/>
    <n v="300"/>
    <n v="0"/>
    <n v="0"/>
    <n v="0"/>
    <n v="0"/>
    <n v="0"/>
    <n v="0"/>
    <n v="300"/>
    <n v="600"/>
    <n v="0"/>
    <n v="0"/>
    <n v="0"/>
    <n v="0"/>
    <n v="180"/>
    <n v="0"/>
    <n v="0"/>
    <n v="0"/>
    <n v="0"/>
    <n v="0"/>
    <n v="0"/>
    <n v="180"/>
    <n v="3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2"/>
    <n v="20"/>
    <m/>
    <n v="12"/>
    <x v="53"/>
    <s v="Chopped Garlic 6x32 OZ. - Garland"/>
    <s v="RTU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180"/>
    <n v="0"/>
    <n v="0"/>
    <n v="0"/>
    <n v="0"/>
    <n v="0"/>
    <n v="0"/>
    <n v="180"/>
    <n v="360"/>
  </r>
  <r>
    <s v="UNCORP-000001"/>
    <s v="PLAZA EAST, AMERICAN FRUIT &amp; PRODUC"/>
    <s v="United Corporation"/>
    <x v="30"/>
    <s v="W"/>
    <s v="PC"/>
    <s v="Plant City"/>
    <x v="1"/>
    <s v="G3"/>
    <s v="GROUP 3: Ready to Use"/>
    <s v="G3S6"/>
    <n v="15"/>
    <m/>
    <n v="3.375"/>
    <x v="11"/>
    <s v="MINCED GARLIC 12X4.5OZ - 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7"/>
    <n v="17"/>
    <n v="17"/>
    <n v="17"/>
    <n v="17"/>
    <n v="17"/>
    <n v="17"/>
    <n v="17"/>
    <n v="17"/>
    <n v="17"/>
    <n v="17"/>
    <n v="17"/>
    <n v="0"/>
    <n v="0"/>
    <n v="0"/>
    <n v="0"/>
    <n v="85"/>
    <n v="0"/>
    <n v="0"/>
    <n v="0"/>
    <n v="0"/>
    <n v="0"/>
    <n v="0"/>
    <n v="85"/>
    <n v="17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34375"/>
    <x v="54"/>
    <s v="SQUEEZE Minced Garlic 9x9.5oz      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1"/>
    <n v="21"/>
    <n v="21"/>
    <n v="21"/>
    <n v="21"/>
    <n v="21"/>
    <n v="21"/>
    <n v="21"/>
    <n v="21"/>
    <n v="21"/>
    <n v="21"/>
    <n v="21"/>
    <n v="0"/>
    <n v="0"/>
    <n v="0"/>
    <n v="0"/>
    <n v="315"/>
    <n v="0"/>
    <n v="0"/>
    <n v="0"/>
    <n v="0"/>
    <n v="0"/>
    <n v="0"/>
    <n v="315"/>
    <n v="630"/>
    <n v="0"/>
    <n v="0"/>
    <n v="0"/>
    <n v="0"/>
    <n v="80.15625"/>
    <n v="0"/>
    <n v="0"/>
    <n v="0"/>
    <n v="0"/>
    <n v="0"/>
    <n v="0"/>
    <n v="80.15625"/>
    <n v="160.312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5"/>
    <m/>
    <n v="3.375"/>
    <x v="55"/>
    <s v="Minced Garlic 12x4.5oz ORG -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21"/>
    <n v="21"/>
    <n v="21"/>
    <n v="21"/>
    <n v="21"/>
    <n v="21"/>
    <n v="21"/>
    <n v="21"/>
    <n v="21"/>
    <n v="21"/>
    <n v="21"/>
    <n v="21"/>
    <n v="0"/>
    <n v="0"/>
    <n v="0"/>
    <n v="0"/>
    <n v="105"/>
    <n v="0"/>
    <n v="0"/>
    <n v="0"/>
    <n v="0"/>
    <n v="0"/>
    <n v="0"/>
    <n v="105"/>
    <n v="21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5"/>
    <m/>
    <n v="3.375"/>
    <x v="56"/>
    <s v="Chopped Garlic 12x4.5oz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6"/>
    <n v="16"/>
    <n v="16"/>
    <n v="16"/>
    <n v="16"/>
    <n v="16"/>
    <n v="16"/>
    <n v="16"/>
    <n v="16"/>
    <n v="16"/>
    <n v="16"/>
    <n v="16"/>
    <n v="0"/>
    <n v="0"/>
    <n v="0"/>
    <n v="0"/>
    <n v="80"/>
    <n v="0"/>
    <n v="0"/>
    <n v="0"/>
    <n v="0"/>
    <n v="0"/>
    <n v="0"/>
    <n v="80"/>
    <n v="16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1"/>
    <n v="12.5"/>
    <m/>
    <n v="3.375"/>
    <x v="12"/>
    <s v="Minced G in EVOO 12x4.5oz - Garland"/>
    <s v="RTU 2nd line"/>
    <s v="Plant City"/>
    <s v="Fixed"/>
    <n v="0"/>
    <n v="0"/>
    <n v="0"/>
    <n v="0"/>
    <n v="5"/>
    <n v="0"/>
    <n v="0"/>
    <n v="0"/>
    <n v="0"/>
    <n v="0"/>
    <n v="0"/>
    <n v="5"/>
    <n v="10"/>
    <n v="19"/>
    <n v="19"/>
    <n v="19"/>
    <n v="19"/>
    <n v="19"/>
    <n v="19"/>
    <n v="19"/>
    <n v="19"/>
    <n v="19"/>
    <n v="19"/>
    <n v="19"/>
    <n v="19"/>
    <n v="0"/>
    <n v="0"/>
    <n v="0"/>
    <n v="0"/>
    <n v="95"/>
    <n v="0"/>
    <n v="0"/>
    <n v="0"/>
    <n v="0"/>
    <n v="0"/>
    <n v="0"/>
    <n v="95"/>
    <n v="190"/>
    <n v="0"/>
    <n v="0"/>
    <n v="0"/>
    <n v="0"/>
    <n v="16.875"/>
    <n v="0"/>
    <n v="0"/>
    <n v="0"/>
    <n v="0"/>
    <n v="0"/>
    <n v="0"/>
    <n v="16.875"/>
    <n v="33.7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625"/>
    <x v="57"/>
    <s v="SQUEEZE Ginger 9x10oz"/>
    <s v="RTU 2nd line"/>
    <s v="Plant City"/>
    <s v="Fixed"/>
    <n v="0"/>
    <n v="0"/>
    <n v="0"/>
    <n v="0"/>
    <n v="5"/>
    <n v="0"/>
    <n v="0"/>
    <n v="0"/>
    <n v="0"/>
    <n v="0"/>
    <n v="0"/>
    <n v="5"/>
    <n v="10"/>
    <n v="25"/>
    <n v="25"/>
    <n v="25"/>
    <n v="25"/>
    <n v="25"/>
    <n v="25"/>
    <n v="25"/>
    <n v="25"/>
    <n v="25"/>
    <n v="25"/>
    <n v="25"/>
    <n v="25"/>
    <n v="0"/>
    <n v="0"/>
    <n v="0"/>
    <n v="0"/>
    <n v="125"/>
    <n v="0"/>
    <n v="0"/>
    <n v="0"/>
    <n v="0"/>
    <n v="0"/>
    <n v="0"/>
    <n v="125"/>
    <n v="250"/>
    <n v="0"/>
    <n v="0"/>
    <n v="0"/>
    <n v="0"/>
    <n v="28.125"/>
    <n v="0"/>
    <n v="0"/>
    <n v="0"/>
    <n v="0"/>
    <n v="0"/>
    <n v="0"/>
    <n v="28.125"/>
    <n v="56.25"/>
  </r>
  <r>
    <s v="UNCORP-000001"/>
    <s v="PLAZA EAST, AMERICAN FRUIT &amp; PRODUC"/>
    <s v="United Corporation"/>
    <x v="30"/>
    <s v="W"/>
    <s v="PC"/>
    <s v="Plant City"/>
    <x v="1"/>
    <s v="G3"/>
    <s v="GROUP 3: Ready to Use"/>
    <s v="G3S12"/>
    <n v="6.024096385542169"/>
    <m/>
    <n v="5.34375"/>
    <x v="58"/>
    <s v="SQUEEZE Organic 9x9.5oz"/>
    <s v="RTU 2nd line"/>
    <s v="Plant City"/>
    <s v="Fixed"/>
    <n v="0"/>
    <n v="0"/>
    <n v="0"/>
    <n v="0"/>
    <n v="15"/>
    <n v="0"/>
    <n v="0"/>
    <n v="0"/>
    <n v="0"/>
    <n v="0"/>
    <n v="0"/>
    <n v="15"/>
    <n v="30"/>
    <n v="22"/>
    <n v="22"/>
    <n v="22"/>
    <n v="22"/>
    <n v="22"/>
    <n v="22"/>
    <n v="22"/>
    <n v="22"/>
    <n v="22"/>
    <n v="22"/>
    <n v="22"/>
    <n v="22"/>
    <n v="0"/>
    <n v="0"/>
    <n v="0"/>
    <n v="0"/>
    <n v="330"/>
    <n v="0"/>
    <n v="0"/>
    <n v="0"/>
    <n v="0"/>
    <n v="0"/>
    <n v="0"/>
    <n v="330"/>
    <n v="660"/>
    <n v="0"/>
    <n v="0"/>
    <n v="0"/>
    <n v="0"/>
    <n v="80.15625"/>
    <n v="0"/>
    <n v="0"/>
    <n v="0"/>
    <n v="0"/>
    <n v="0"/>
    <n v="0"/>
    <n v="80.15625"/>
    <n v="160.3125"/>
  </r>
  <r>
    <s v="UNCORP-000001"/>
    <s v="PLAZA EAST, AMERICAN FRUIT &amp; PRODUC"/>
    <s v="United Corporation"/>
    <x v="30"/>
    <s v="W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0"/>
    <n v="0"/>
    <n v="0"/>
    <n v="0"/>
    <n v="20"/>
    <n v="0"/>
    <n v="80"/>
    <n v="0"/>
    <n v="0"/>
    <n v="0"/>
    <n v="0"/>
    <n v="20"/>
    <n v="1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1074.4998263888888"/>
    <n v="0"/>
    <n v="3200"/>
    <n v="0"/>
    <n v="0"/>
    <n v="0"/>
    <n v="0"/>
    <n v="950"/>
    <n v="5224.4998263888883"/>
    <n v="0"/>
    <n v="0"/>
    <n v="0"/>
    <n v="0"/>
    <n v="600"/>
    <n v="0"/>
    <n v="2400"/>
    <n v="0"/>
    <n v="0"/>
    <n v="0"/>
    <n v="0"/>
    <n v="600"/>
    <n v="3600"/>
  </r>
  <r>
    <s v="THMSH-000001"/>
    <s v="Thomas Mushrooms #1                "/>
    <s v="Thomas Mushrooms"/>
    <x v="31"/>
    <s v="F"/>
    <s v="PC"/>
    <s v="Plant City"/>
    <x v="1"/>
    <s v="G1"/>
    <s v="GROUP 1-3: Fesh Garlic Repack"/>
    <s v="G1S13"/>
    <n v="2.6041666666666665"/>
    <n v="78.125"/>
    <n v="30"/>
    <x v="59"/>
    <s v="FRESH GARLIC 5PK - GARLAND WHITE"/>
    <s v="Tecmar"/>
    <s v="Plant City"/>
    <s v="Fixed"/>
    <n v="40"/>
    <n v="40"/>
    <n v="40"/>
    <n v="40"/>
    <n v="40"/>
    <n v="25"/>
    <n v="25"/>
    <n v="0"/>
    <n v="0"/>
    <n v="0"/>
    <n v="0"/>
    <n v="0"/>
    <n v="250"/>
    <n v="55"/>
    <n v="55"/>
    <n v="55"/>
    <n v="55"/>
    <n v="55"/>
    <n v="55"/>
    <n v="55"/>
    <n v="55"/>
    <n v="55"/>
    <n v="55"/>
    <n v="55"/>
    <n v="55"/>
    <n v="2200"/>
    <n v="2200"/>
    <n v="2200"/>
    <n v="2200"/>
    <n v="2200"/>
    <n v="1375"/>
    <n v="1375"/>
    <n v="0"/>
    <n v="0"/>
    <n v="0"/>
    <n v="0"/>
    <n v="0"/>
    <n v="13750"/>
    <n v="1200"/>
    <n v="1200"/>
    <n v="1200"/>
    <n v="1200"/>
    <n v="1200"/>
    <n v="750"/>
    <n v="750"/>
    <n v="0"/>
    <n v="0"/>
    <n v="0"/>
    <n v="0"/>
    <n v="0"/>
    <n v="7500"/>
  </r>
  <r>
    <s v="THMSH-000001"/>
    <s v="Thomas Mushrooms #1                "/>
    <s v="Thomas Mushrooms"/>
    <x v="31"/>
    <s v="F"/>
    <s v="S"/>
    <s v="Resale"/>
    <x v="1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200"/>
    <n v="200"/>
    <n v="200"/>
    <n v="0"/>
    <n v="200"/>
    <n v="0"/>
    <n v="0"/>
    <n v="0"/>
    <n v="0"/>
    <n v="800"/>
    <n v="49"/>
    <n v="47"/>
    <n v="46"/>
    <n v="48"/>
    <n v="46"/>
    <n v="46"/>
    <n v="46"/>
    <n v="48"/>
    <n v="49"/>
    <n v="52"/>
    <n v="54"/>
    <n v="51"/>
    <n v="0"/>
    <n v="0"/>
    <n v="0"/>
    <n v="9600"/>
    <n v="9200"/>
    <n v="9200"/>
    <n v="0"/>
    <n v="9600"/>
    <n v="0"/>
    <n v="0"/>
    <n v="0"/>
    <n v="0"/>
    <n v="37600"/>
    <n v="0"/>
    <n v="0"/>
    <n v="0"/>
    <n v="4000"/>
    <n v="4000"/>
    <n v="4000"/>
    <n v="0"/>
    <n v="4000"/>
    <n v="0"/>
    <n v="0"/>
    <n v="0"/>
    <n v="0"/>
    <n v="16000"/>
  </r>
  <r>
    <s v="THMSH-000001"/>
    <s v="Thomas Mushrooms #1                "/>
    <s v="Thomas Mushrooms"/>
    <x v="31"/>
    <s v="F"/>
    <s v="S"/>
    <s v="Resale"/>
    <x v="1"/>
    <s v="G5"/>
    <s v="GROUP 5-1: Garlic Resale"/>
    <s v="G5S1"/>
    <n v="0"/>
    <m/>
    <n v="20"/>
    <x v="13"/>
    <s v="Peeled Garlic 4x5 LB Spain"/>
    <s v="Resale"/>
    <s v="Resale"/>
    <s v="Resale"/>
    <n v="200"/>
    <n v="200"/>
    <n v="200"/>
    <n v="0"/>
    <n v="0"/>
    <n v="0"/>
    <n v="200"/>
    <n v="0"/>
    <n v="200"/>
    <n v="200"/>
    <n v="200"/>
    <n v="200"/>
    <n v="1600"/>
    <n v="49"/>
    <n v="47"/>
    <n v="46"/>
    <n v="48"/>
    <n v="46"/>
    <n v="46"/>
    <n v="46"/>
    <n v="48"/>
    <n v="49"/>
    <n v="52"/>
    <n v="54"/>
    <n v="51"/>
    <n v="9800"/>
    <n v="9400"/>
    <n v="9200"/>
    <n v="0"/>
    <n v="0"/>
    <n v="0"/>
    <n v="9200"/>
    <n v="0"/>
    <n v="9800"/>
    <n v="10400"/>
    <n v="10800"/>
    <n v="10200"/>
    <n v="78800"/>
    <n v="4000"/>
    <n v="4000"/>
    <n v="4000"/>
    <n v="0"/>
    <n v="0"/>
    <n v="0"/>
    <n v="4000"/>
    <n v="0"/>
    <n v="4000"/>
    <n v="4000"/>
    <n v="4000"/>
    <n v="4000"/>
    <n v="32000"/>
  </r>
  <r>
    <s v="THMSH-000001"/>
    <s v="Thomas Mushrooms #1                "/>
    <s v="Thomas Mushrooms"/>
    <x v="31"/>
    <s v="F"/>
    <s v="S"/>
    <s v="Resale"/>
    <x v="1"/>
    <s v="G5"/>
    <s v="GROUP 5-1: Garlic Resale"/>
    <s v="G5S3"/>
    <n v="0"/>
    <m/>
    <n v="30"/>
    <x v="19"/>
    <s v="Fresh Garlic 30 LB Arg 6 White"/>
    <s v="Resale"/>
    <s v="Resale"/>
    <s v="Resale"/>
    <n v="0"/>
    <n v="0"/>
    <n v="20"/>
    <n v="0"/>
    <n v="0"/>
    <n v="0"/>
    <n v="20"/>
    <n v="0"/>
    <n v="0"/>
    <n v="0"/>
    <n v="20"/>
    <n v="0"/>
    <n v="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1246.4154411764707"/>
    <n v="0"/>
    <n v="0"/>
    <n v="0"/>
    <n v="1225"/>
    <n v="0"/>
    <n v="0"/>
    <n v="0"/>
    <n v="1225"/>
    <n v="0"/>
    <n v="3696.4154411764707"/>
    <n v="0"/>
    <n v="0"/>
    <n v="600"/>
    <n v="0"/>
    <n v="0"/>
    <n v="0"/>
    <n v="600"/>
    <n v="0"/>
    <n v="0"/>
    <n v="0"/>
    <n v="600"/>
    <n v="0"/>
    <n v="1800"/>
  </r>
  <r>
    <s v="THMSH-000001"/>
    <s v="Thomas Mushrooms #1                "/>
    <s v="Thomas Mushrooms"/>
    <x v="31"/>
    <s v="F"/>
    <s v="S"/>
    <s v="Resale"/>
    <x v="1"/>
    <s v="G5"/>
    <s v="GROUP 5-1: Garlic Resale"/>
    <s v="G5S3"/>
    <n v="0"/>
    <m/>
    <n v="30"/>
    <x v="14"/>
    <s v="Fresh Garlic 30 LB Arg 7 White"/>
    <s v="Resale"/>
    <s v="Resale"/>
    <s v="Resale"/>
    <n v="20"/>
    <n v="0"/>
    <n v="0"/>
    <n v="0"/>
    <n v="0"/>
    <n v="0"/>
    <n v="20"/>
    <n v="0"/>
    <n v="0"/>
    <n v="0"/>
    <n v="20"/>
    <n v="0"/>
    <n v="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283.9154411764707"/>
    <n v="0"/>
    <n v="0"/>
    <n v="0"/>
    <n v="0"/>
    <n v="0"/>
    <n v="1250"/>
    <n v="0"/>
    <n v="0"/>
    <n v="0"/>
    <n v="1250"/>
    <n v="0"/>
    <n v="3783.9154411764707"/>
    <n v="600"/>
    <n v="0"/>
    <n v="0"/>
    <n v="0"/>
    <n v="0"/>
    <n v="0"/>
    <n v="600"/>
    <n v="0"/>
    <n v="0"/>
    <n v="0"/>
    <n v="600"/>
    <n v="0"/>
    <n v="1800"/>
  </r>
  <r>
    <s v="THMSH-000001"/>
    <s v="Thomas Mushrooms #1                "/>
    <s v="Thomas Mushrooms"/>
    <x v="31"/>
    <s v="F"/>
    <s v="PC"/>
    <s v="Plant City"/>
    <x v="1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0"/>
    <n v="0"/>
    <n v="0"/>
    <n v="0"/>
    <n v="0"/>
    <n v="12"/>
    <n v="0"/>
    <n v="0"/>
    <n v="12"/>
    <n v="19"/>
    <n v="19"/>
    <n v="19"/>
    <n v="19"/>
    <n v="19"/>
    <n v="19"/>
    <n v="19"/>
    <n v="19"/>
    <n v="19"/>
    <n v="19"/>
    <n v="19"/>
    <n v="19"/>
    <n v="0"/>
    <n v="0"/>
    <n v="0"/>
    <n v="0"/>
    <n v="0"/>
    <n v="0"/>
    <n v="0"/>
    <n v="0"/>
    <n v="0"/>
    <n v="228"/>
    <n v="0"/>
    <n v="0"/>
    <n v="228"/>
    <n v="0"/>
    <n v="0"/>
    <n v="0"/>
    <n v="0"/>
    <n v="0"/>
    <n v="0"/>
    <n v="0"/>
    <n v="0"/>
    <n v="0"/>
    <n v="144"/>
    <n v="0"/>
    <n v="0"/>
    <n v="144"/>
  </r>
  <r>
    <s v="THMSH-000001"/>
    <s v="Thomas Mushrooms #1                "/>
    <s v="Thomas Mushrooms"/>
    <x v="31"/>
    <s v="F"/>
    <s v="PC"/>
    <s v="Plant City"/>
    <x v="1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0"/>
    <n v="0"/>
    <n v="0"/>
    <n v="0"/>
    <n v="12"/>
    <n v="0"/>
    <n v="0"/>
    <n v="12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0"/>
    <n v="0"/>
    <n v="0"/>
    <n v="216"/>
    <n v="0"/>
    <n v="0"/>
    <n v="216"/>
    <n v="0"/>
    <n v="0"/>
    <n v="0"/>
    <n v="0"/>
    <n v="0"/>
    <n v="0"/>
    <n v="0"/>
    <n v="0"/>
    <n v="0"/>
    <n v="144"/>
    <n v="0"/>
    <n v="0"/>
    <n v="144"/>
  </r>
  <r>
    <s v="THMSH-000001"/>
    <s v="Thomas Mushrooms #1                "/>
    <s v="Thomas Mushrooms"/>
    <x v="31"/>
    <s v="F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20"/>
    <n v="0"/>
    <n v="0"/>
    <n v="20"/>
    <n v="20"/>
    <n v="0"/>
    <n v="0"/>
    <n v="20"/>
    <n v="20"/>
    <n v="0"/>
    <n v="0"/>
    <n v="20"/>
    <n v="1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274.4998263888888"/>
    <n v="0"/>
    <n v="0"/>
    <n v="1074.4998263888888"/>
    <n v="1074.4998263888888"/>
    <n v="0"/>
    <n v="0"/>
    <n v="800"/>
    <n v="800"/>
    <n v="0"/>
    <n v="0"/>
    <n v="950"/>
    <n v="5973.4994791666668"/>
    <n v="600"/>
    <n v="0"/>
    <n v="0"/>
    <n v="600"/>
    <n v="600"/>
    <n v="0"/>
    <n v="0"/>
    <n v="600"/>
    <n v="600"/>
    <n v="0"/>
    <n v="0"/>
    <n v="600"/>
    <n v="3600"/>
  </r>
  <r>
    <s v="100PFG-000001"/>
    <s v="100% Food Group                    "/>
    <s v="100% Food Group                    "/>
    <x v="32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55"/>
    <n v="155"/>
    <n v="155"/>
    <n v="155"/>
    <n v="155"/>
    <n v="155"/>
    <n v="155"/>
    <n v="155"/>
    <n v="155"/>
    <n v="155"/>
    <n v="155"/>
    <n v="155"/>
    <n v="1860"/>
    <n v="48"/>
    <n v="46"/>
    <n v="45"/>
    <n v="47"/>
    <n v="43"/>
    <n v="43"/>
    <n v="45"/>
    <n v="46"/>
    <n v="47"/>
    <n v="52"/>
    <n v="52"/>
    <n v="51"/>
    <n v="7440"/>
    <n v="7130"/>
    <n v="6975"/>
    <n v="7285"/>
    <n v="6665"/>
    <n v="6665"/>
    <n v="6975"/>
    <n v="7130"/>
    <n v="7285"/>
    <n v="8060"/>
    <n v="8060"/>
    <n v="7905"/>
    <n v="87575"/>
    <n v="3100"/>
    <n v="3100"/>
    <n v="3100"/>
    <n v="3100"/>
    <n v="3100"/>
    <n v="3100"/>
    <n v="3100"/>
    <n v="3100"/>
    <n v="3100"/>
    <n v="3100"/>
    <n v="3100"/>
    <n v="3100"/>
    <n v="37200"/>
  </r>
  <r>
    <s v="100PFG-000001"/>
    <s v="100% Food Group                    "/>
    <s v="100% Food Group                    "/>
    <x v="32"/>
    <s v="F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0"/>
    <n v="20"/>
    <n v="20"/>
    <n v="20"/>
    <n v="20"/>
    <n v="20"/>
    <n v="20"/>
    <n v="20"/>
    <n v="20"/>
    <n v="20"/>
    <n v="20"/>
    <n v="20"/>
    <n v="240"/>
    <n v="50"/>
    <n v="50"/>
    <n v="50"/>
    <n v="50"/>
    <n v="50"/>
    <n v="50"/>
    <n v="50"/>
    <n v="50"/>
    <n v="50"/>
    <n v="50"/>
    <n v="50"/>
    <n v="50"/>
    <n v="1000"/>
    <n v="1000"/>
    <n v="1000"/>
    <n v="1000"/>
    <n v="1000"/>
    <n v="1000"/>
    <n v="1000"/>
    <n v="1000"/>
    <n v="1000"/>
    <n v="1000"/>
    <n v="1000"/>
    <n v="1000"/>
    <n v="12000"/>
    <n v="400"/>
    <n v="400"/>
    <n v="400"/>
    <n v="400"/>
    <n v="400"/>
    <n v="400"/>
    <n v="400"/>
    <n v="400"/>
    <n v="400"/>
    <n v="400"/>
    <n v="400"/>
    <n v="400"/>
    <n v="4800"/>
  </r>
  <r>
    <s v="FHO-000001"/>
    <s v="Fresh Harvest Organics             "/>
    <s v="Fresh Harvest Organics             "/>
    <x v="33"/>
    <s v="I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80"/>
    <n v="0"/>
    <n v="0"/>
    <n v="0"/>
    <n v="0"/>
    <n v="0"/>
    <n v="0"/>
    <n v="0"/>
    <n v="4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4297.9993055555551"/>
    <n v="0"/>
    <n v="0"/>
    <n v="0"/>
    <n v="0"/>
    <n v="0"/>
    <n v="0"/>
    <n v="0"/>
    <n v="23889.996527777774"/>
    <n v="2400"/>
    <n v="2400"/>
    <n v="2400"/>
    <n v="2400"/>
    <n v="2400"/>
    <n v="0"/>
    <n v="0"/>
    <n v="0"/>
    <n v="0"/>
    <n v="0"/>
    <n v="0"/>
    <n v="0"/>
    <n v="12000"/>
  </r>
  <r>
    <s v="FHO-000001"/>
    <s v="Fresh Harvest Organics             "/>
    <s v="Fresh Harvest Organics             "/>
    <x v="33"/>
    <s v="I"/>
    <s v="S"/>
    <s v="Resale"/>
    <x v="1"/>
    <s v="G5"/>
    <s v="GROUP 5-2: Other Resale"/>
    <s v="G5S14"/>
    <n v="0"/>
    <m/>
    <n v="30"/>
    <x v="60"/>
    <s v="Turmeric Organic 30 LB             "/>
    <s v="Resale"/>
    <s v="Resale"/>
    <s v="Resale"/>
    <n v="25"/>
    <n v="25"/>
    <n v="25"/>
    <n v="25"/>
    <n v="0"/>
    <n v="0"/>
    <n v="0"/>
    <n v="0"/>
    <n v="0"/>
    <n v="0"/>
    <n v="0"/>
    <n v="0"/>
    <n v="100"/>
    <n v="84.375"/>
    <n v="84.375"/>
    <n v="84.375"/>
    <n v="84.375"/>
    <n v="84.375"/>
    <n v="84.375"/>
    <n v="84.375"/>
    <n v="84.375"/>
    <n v="84.375"/>
    <n v="84.375"/>
    <n v="84.375"/>
    <n v="84.375"/>
    <n v="2109.375"/>
    <n v="2109.375"/>
    <n v="2109.375"/>
    <n v="2109.375"/>
    <n v="0"/>
    <n v="0"/>
    <n v="0"/>
    <n v="0"/>
    <n v="0"/>
    <n v="0"/>
    <n v="0"/>
    <n v="0"/>
    <n v="8437.5"/>
    <n v="750"/>
    <n v="750"/>
    <n v="750"/>
    <n v="750"/>
    <n v="0"/>
    <n v="0"/>
    <n v="0"/>
    <n v="0"/>
    <n v="0"/>
    <n v="0"/>
    <n v="0"/>
    <n v="0"/>
    <n v="3000"/>
  </r>
  <r>
    <s v="HARVES-H00001"/>
    <s v="HARVEST SENSATION, LLC        "/>
    <s v="HARVEST SENSATION, LLC             "/>
    <x v="34"/>
    <s v="P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25"/>
    <n v="25"/>
    <n v="25"/>
    <n v="25"/>
    <n v="0"/>
    <n v="0"/>
    <n v="40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1125"/>
    <n v="1150"/>
    <n v="1175"/>
    <n v="1300"/>
    <n v="0"/>
    <n v="0"/>
    <n v="18350"/>
    <n v="1000"/>
    <n v="1000"/>
    <n v="1000"/>
    <n v="1000"/>
    <n v="1000"/>
    <n v="1000"/>
    <n v="500"/>
    <n v="500"/>
    <n v="500"/>
    <n v="500"/>
    <n v="0"/>
    <n v="0"/>
    <n v="8000"/>
  </r>
  <r>
    <s v="HARVES-H00001"/>
    <s v="HARVEST SENSATION, LLC        "/>
    <s v="HARVEST SENSATION, LLC             "/>
    <x v="34"/>
    <s v="P"/>
    <s v="N"/>
    <s v="Resale"/>
    <x v="1"/>
    <s v="G5"/>
    <s v="GROUP 5-2: Other Resale"/>
    <s v="G5S6"/>
    <n v="0"/>
    <m/>
    <n v="40"/>
    <x v="24"/>
    <s v="Fresh Shallot 8x5 LB Bag Garland"/>
    <s v="Resale"/>
    <s v="Resale"/>
    <s v="Fixed"/>
    <n v="80"/>
    <n v="80"/>
    <n v="80"/>
    <n v="80"/>
    <n v="80"/>
    <n v="80"/>
    <n v="80"/>
    <n v="80"/>
    <n v="80"/>
    <n v="80"/>
    <n v="80"/>
    <n v="80"/>
    <n v="960"/>
    <n v="37"/>
    <n v="37"/>
    <n v="37"/>
    <n v="37"/>
    <n v="37"/>
    <n v="37"/>
    <n v="37"/>
    <n v="37"/>
    <n v="37"/>
    <n v="37"/>
    <n v="37"/>
    <n v="37"/>
    <n v="2960"/>
    <n v="2960"/>
    <n v="2960"/>
    <n v="2960"/>
    <n v="2960"/>
    <n v="2960"/>
    <n v="2960"/>
    <n v="2960"/>
    <n v="2960"/>
    <n v="2960"/>
    <n v="2960"/>
    <n v="2960"/>
    <n v="35520"/>
    <n v="3200"/>
    <n v="3200"/>
    <n v="3200"/>
    <n v="3200"/>
    <n v="3200"/>
    <n v="3200"/>
    <n v="3200"/>
    <n v="3200"/>
    <n v="3200"/>
    <n v="3200"/>
    <n v="3200"/>
    <n v="3200"/>
    <n v="38400"/>
  </r>
  <r>
    <s v="HARVES-H00001"/>
    <s v="HARVEST SENSATION, LLC        "/>
    <s v="HARVEST SENSATION, LLC             "/>
    <x v="34"/>
    <s v="P"/>
    <s v="S"/>
    <s v="Miami"/>
    <x v="1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400"/>
    <n v="440"/>
    <n v="440"/>
    <n v="500"/>
    <n v="440"/>
    <n v="380"/>
    <n v="440"/>
    <n v="450"/>
    <n v="450"/>
    <n v="450"/>
    <n v="500"/>
    <n v="500"/>
    <n v="5390"/>
    <n v="48"/>
    <n v="48"/>
    <n v="48"/>
    <n v="48"/>
    <n v="48"/>
    <n v="48"/>
    <n v="48"/>
    <n v="48"/>
    <n v="48"/>
    <n v="48"/>
    <n v="48"/>
    <n v="48"/>
    <n v="19200"/>
    <n v="21120"/>
    <n v="21120"/>
    <n v="24000"/>
    <n v="21120"/>
    <n v="18240"/>
    <n v="21120"/>
    <n v="21600"/>
    <n v="21600"/>
    <n v="21600"/>
    <n v="24000"/>
    <n v="24000"/>
    <n v="258720"/>
    <n v="8000"/>
    <n v="8800"/>
    <n v="8800"/>
    <n v="10000"/>
    <n v="8800"/>
    <n v="7600"/>
    <n v="8800"/>
    <n v="9000"/>
    <n v="9000"/>
    <n v="9000"/>
    <n v="10000"/>
    <n v="10000"/>
    <n v="107800"/>
  </r>
  <r>
    <s v="HOMECH-000001"/>
    <s v="HOME CHEF - Bedford           "/>
    <s v="RELISH LABS, LLC. D/B/A HOME CHEF  "/>
    <x v="35"/>
    <s v="I"/>
    <s v="PC"/>
    <s v="Plant City"/>
    <x v="1"/>
    <s v="G1"/>
    <s v="GROUP 1-2: Peeled Garlic Repack"/>
    <s v="G1S11"/>
    <n v="6.6911764705882355"/>
    <n v="56.875"/>
    <n v="8.5"/>
    <x v="61"/>
    <s v="Peeled Garlic 500x2 CT - Box"/>
    <s v="2 Count"/>
    <s v="Plant City"/>
    <s v="Fixed"/>
    <n v="230"/>
    <n v="230"/>
    <n v="240"/>
    <n v="400"/>
    <n v="250"/>
    <n v="275"/>
    <n v="180"/>
    <n v="225"/>
    <n v="250"/>
    <n v="200"/>
    <n v="250"/>
    <n v="250"/>
    <n v="2980"/>
    <n v="72.8"/>
    <n v="72.8"/>
    <n v="72.8"/>
    <n v="72.8"/>
    <n v="72.8"/>
    <n v="72.8"/>
    <n v="72.8"/>
    <n v="72.8"/>
    <n v="72.8"/>
    <n v="72.8"/>
    <n v="72.8"/>
    <n v="72.8"/>
    <n v="16744"/>
    <n v="16744"/>
    <n v="17472"/>
    <n v="29120"/>
    <n v="18200"/>
    <n v="20020"/>
    <n v="13104"/>
    <n v="16380"/>
    <n v="18200"/>
    <n v="14560"/>
    <n v="18200"/>
    <n v="18200"/>
    <n v="216944"/>
    <n v="1955"/>
    <n v="1955"/>
    <n v="2040"/>
    <n v="3400"/>
    <n v="2125"/>
    <n v="2337.5"/>
    <n v="1530"/>
    <n v="1912.5"/>
    <n v="2125"/>
    <n v="1700"/>
    <n v="2125"/>
    <n v="2125"/>
    <n v="25330"/>
  </r>
  <r>
    <s v="HOMECH-000001"/>
    <s v="HOME CHEF - Bedford           "/>
    <s v="RELISH LABS, LLC. D/B/A HOME CHEF  "/>
    <x v="35"/>
    <s v="I"/>
    <s v="N"/>
    <s v="Resale"/>
    <x v="1"/>
    <s v="G5"/>
    <s v="GROUP 5-2: Other Resale"/>
    <s v="G5S6"/>
    <n v="0"/>
    <m/>
    <n v="40"/>
    <x v="24"/>
    <s v="Fresh Shallot 8x5 LB Bag Garland"/>
    <s v="Resale"/>
    <s v="Resale"/>
    <s v="Fixed"/>
    <n v="100"/>
    <n v="130"/>
    <n v="100"/>
    <n v="100"/>
    <n v="70"/>
    <n v="100"/>
    <n v="165"/>
    <n v="140"/>
    <n v="100"/>
    <n v="100"/>
    <n v="170"/>
    <n v="350"/>
    <n v="1625"/>
    <n v="40"/>
    <n v="40"/>
    <n v="40"/>
    <n v="40"/>
    <n v="40"/>
    <n v="40"/>
    <n v="40"/>
    <n v="40"/>
    <n v="40"/>
    <n v="40"/>
    <n v="40"/>
    <n v="40"/>
    <n v="4000"/>
    <n v="5200"/>
    <n v="4000"/>
    <n v="4000"/>
    <n v="2800"/>
    <n v="4000"/>
    <n v="6600"/>
    <n v="5600"/>
    <n v="4000"/>
    <n v="4000"/>
    <n v="6800"/>
    <n v="14000"/>
    <n v="65000"/>
    <n v="4000"/>
    <n v="5200"/>
    <n v="4000"/>
    <n v="4000"/>
    <n v="2800"/>
    <n v="4000"/>
    <n v="6600"/>
    <n v="5600"/>
    <n v="4000"/>
    <n v="4000"/>
    <n v="6800"/>
    <n v="14000"/>
    <n v="65000"/>
  </r>
  <r>
    <s v="LEASAI-L00023"/>
    <s v="LEASA INDUSTRIES INC.         "/>
    <s v="LEASA INDUSTRIES INC.              "/>
    <x v="36"/>
    <s v="W"/>
    <s v="S"/>
    <s v="Miami"/>
    <x v="1"/>
    <s v="G2"/>
    <s v="GROUP 2-1: Shallot Production"/>
    <s v="G2S1"/>
    <n v="9.7856333333333332"/>
    <n v="22.017675000000001"/>
    <n v="2.25"/>
    <x v="62"/>
    <s v="Fresh Shallot 12x3 OZ Leasa"/>
    <s v="Fresh Shallos 12x3 Oz"/>
    <s v="Miami"/>
    <s v="Fixed"/>
    <n v="15300"/>
    <n v="15000"/>
    <n v="14250"/>
    <n v="12400"/>
    <n v="12400"/>
    <n v="11000"/>
    <n v="13500"/>
    <n v="15000"/>
    <n v="15000"/>
    <n v="18000"/>
    <n v="18000"/>
    <n v="20500"/>
    <n v="180350"/>
    <n v="10.5"/>
    <n v="10.5"/>
    <n v="10.5"/>
    <n v="10.5"/>
    <n v="10.5"/>
    <n v="10.5"/>
    <n v="10.5"/>
    <n v="10.5"/>
    <n v="10.5"/>
    <n v="10.5"/>
    <n v="10.5"/>
    <n v="10.5"/>
    <n v="160650"/>
    <n v="157500"/>
    <n v="149625"/>
    <n v="130200"/>
    <n v="130200"/>
    <n v="115500"/>
    <n v="141750"/>
    <n v="157500"/>
    <n v="157500"/>
    <n v="189000"/>
    <n v="189000"/>
    <n v="215250"/>
    <n v="1893675"/>
    <n v="34425"/>
    <n v="33750"/>
    <n v="32062.5"/>
    <n v="27900"/>
    <n v="27900"/>
    <n v="24750"/>
    <n v="30375"/>
    <n v="33750"/>
    <n v="33750"/>
    <n v="40500"/>
    <n v="40500"/>
    <n v="46125"/>
    <n v="405787.5"/>
  </r>
  <r>
    <s v="LEASAI-L00023"/>
    <s v="LEASA INDUSTRIES INC.         "/>
    <s v="LEASA INDUSTRIES INC.              "/>
    <x v="36"/>
    <s v="W"/>
    <s v="S"/>
    <s v="Miami"/>
    <x v="1"/>
    <s v="G2"/>
    <s v="GROUP 2-1: Shallot Production"/>
    <s v="G2S2"/>
    <n v="8.3549333333333333"/>
    <n v="41.774666666666668"/>
    <n v="5"/>
    <x v="63"/>
    <s v="Fresh Shallot 5 LB Box Garland"/>
    <s v="Fresh Shallot Repack"/>
    <s v="Miami"/>
    <s v="Fixed"/>
    <n v="10300"/>
    <n v="8275"/>
    <n v="8050"/>
    <n v="8850"/>
    <n v="8500"/>
    <n v="6725"/>
    <n v="7000"/>
    <n v="7500"/>
    <n v="8800"/>
    <n v="8800"/>
    <n v="8500"/>
    <n v="10000"/>
    <n v="101300"/>
    <n v="13.5"/>
    <n v="13.5"/>
    <n v="13.5"/>
    <n v="13.5"/>
    <n v="13.5"/>
    <n v="13.5"/>
    <n v="13.5"/>
    <n v="13.5"/>
    <n v="13.5"/>
    <n v="13.5"/>
    <n v="13.5"/>
    <n v="13.5"/>
    <n v="139050"/>
    <n v="111712.5"/>
    <n v="108675"/>
    <n v="119475"/>
    <n v="114750"/>
    <n v="90787.5"/>
    <n v="94500"/>
    <n v="101250"/>
    <n v="118800"/>
    <n v="118800"/>
    <n v="114750"/>
    <n v="135000"/>
    <n v="1367550"/>
    <n v="51500"/>
    <n v="41375"/>
    <n v="40250"/>
    <n v="44250"/>
    <n v="42500"/>
    <n v="33625"/>
    <n v="35000"/>
    <n v="37500"/>
    <n v="44000"/>
    <n v="44000"/>
    <n v="42500"/>
    <n v="50000"/>
    <n v="50650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6"/>
    <s v="Peeled Garlic 4x5 LB China"/>
    <s v="Resale"/>
    <s v="Resale"/>
    <s v="Resale"/>
    <n v="432"/>
    <n v="432"/>
    <n v="432"/>
    <n v="432"/>
    <n v="432"/>
    <n v="432"/>
    <n v="432"/>
    <n v="432"/>
    <n v="432"/>
    <n v="432"/>
    <n v="432"/>
    <n v="432"/>
    <n v="5184"/>
    <n v="55"/>
    <n v="48"/>
    <n v="48"/>
    <n v="48"/>
    <n v="42"/>
    <n v="44"/>
    <n v="44"/>
    <n v="48"/>
    <n v="52"/>
    <n v="54"/>
    <n v="55"/>
    <n v="51"/>
    <n v="23760"/>
    <n v="20736"/>
    <n v="20736"/>
    <n v="20736"/>
    <n v="18144"/>
    <n v="19008"/>
    <n v="19008"/>
    <n v="20736"/>
    <n v="22464"/>
    <n v="23328"/>
    <n v="23760"/>
    <n v="22032"/>
    <n v="254448"/>
    <n v="8640"/>
    <n v="8640"/>
    <n v="8640"/>
    <n v="8640"/>
    <n v="8640"/>
    <n v="8640"/>
    <n v="8640"/>
    <n v="8640"/>
    <n v="8640"/>
    <n v="8640"/>
    <n v="8640"/>
    <n v="8640"/>
    <n v="10368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8"/>
    <s v="Peeled Garlic 4x5 LB Mexico"/>
    <s v="Resale"/>
    <s v="Resale"/>
    <s v="Resale"/>
    <n v="288"/>
    <n v="288"/>
    <n v="288"/>
    <n v="288"/>
    <n v="0"/>
    <n v="0"/>
    <n v="0"/>
    <n v="0"/>
    <n v="288"/>
    <n v="0"/>
    <n v="0"/>
    <n v="0"/>
    <n v="1440"/>
    <n v="49"/>
    <n v="47"/>
    <n v="46"/>
    <n v="48"/>
    <n v="46"/>
    <n v="46"/>
    <n v="46"/>
    <n v="48"/>
    <n v="49"/>
    <n v="52"/>
    <n v="54"/>
    <n v="51"/>
    <n v="14112"/>
    <n v="13536"/>
    <n v="13248"/>
    <n v="13824"/>
    <n v="0"/>
    <n v="0"/>
    <n v="0"/>
    <n v="0"/>
    <n v="14112"/>
    <n v="0"/>
    <n v="0"/>
    <n v="0"/>
    <n v="68832"/>
    <n v="5760"/>
    <n v="5760"/>
    <n v="5760"/>
    <n v="5760"/>
    <n v="0"/>
    <n v="0"/>
    <n v="0"/>
    <n v="0"/>
    <n v="5760"/>
    <n v="0"/>
    <n v="0"/>
    <n v="0"/>
    <n v="2880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1"/>
    <n v="0"/>
    <m/>
    <n v="20"/>
    <x v="13"/>
    <s v="Peeled Garlic 4x5 LB Spain"/>
    <s v="Resale"/>
    <s v="Resale"/>
    <s v="Resale"/>
    <n v="0"/>
    <n v="297"/>
    <n v="0"/>
    <n v="0"/>
    <n v="297"/>
    <n v="297"/>
    <n v="297"/>
    <n v="297"/>
    <n v="0"/>
    <n v="0"/>
    <n v="297"/>
    <n v="0"/>
    <n v="1782"/>
    <n v="49"/>
    <n v="47"/>
    <n v="46"/>
    <n v="48"/>
    <n v="46"/>
    <n v="46"/>
    <n v="46"/>
    <n v="48"/>
    <n v="49"/>
    <n v="52"/>
    <n v="54"/>
    <n v="51"/>
    <n v="0"/>
    <n v="13959"/>
    <n v="0"/>
    <n v="0"/>
    <n v="13662"/>
    <n v="13662"/>
    <n v="13662"/>
    <n v="14256"/>
    <n v="0"/>
    <n v="0"/>
    <n v="16038"/>
    <n v="0"/>
    <n v="85239"/>
    <n v="0"/>
    <n v="5940"/>
    <n v="0"/>
    <n v="0"/>
    <n v="5940"/>
    <n v="5940"/>
    <n v="5940"/>
    <n v="5940"/>
    <n v="0"/>
    <n v="0"/>
    <n v="5940"/>
    <n v="0"/>
    <n v="35640"/>
  </r>
  <r>
    <s v="KAOLIN-000001"/>
    <s v="Kaolin Mushroom Farms, Inc. DB"/>
    <s v="South Mill                         "/>
    <x v="37"/>
    <s v="F"/>
    <s v="N"/>
    <s v="Resale"/>
    <x v="1"/>
    <s v="G5"/>
    <s v="GROUP 5-1: Garlic Resale"/>
    <s v="G5S3"/>
    <n v="0"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DDR-000001"/>
    <s v="Darden Restaurants, Inc            "/>
    <s v="Darden Restaurants, Inc            "/>
    <x v="38"/>
    <s v="I"/>
    <s v="PC"/>
    <s v="Plant City"/>
    <x v="1"/>
    <s v="G3"/>
    <s v="GROUP 3: Ready to Use"/>
    <s v="G3S14"/>
    <n v="8"/>
    <m/>
    <n v="27"/>
    <x v="64"/>
    <s v="Minced Garlic 6x4.5lbs Garland     "/>
    <s v="RTU 2nd line"/>
    <s v="Plant City"/>
    <s v="Fixed"/>
    <n v="3690"/>
    <n v="3690"/>
    <n v="3690"/>
    <n v="3690"/>
    <n v="3690"/>
    <n v="3690"/>
    <n v="3690"/>
    <n v="4040"/>
    <n v="4040"/>
    <n v="4040"/>
    <n v="3690"/>
    <n v="3690"/>
    <n v="45330"/>
    <n v="37"/>
    <n v="37"/>
    <n v="37"/>
    <n v="37"/>
    <n v="37"/>
    <n v="37"/>
    <n v="37"/>
    <n v="37"/>
    <n v="37"/>
    <n v="37"/>
    <n v="37"/>
    <n v="37"/>
    <n v="136530"/>
    <n v="136530"/>
    <n v="136530"/>
    <n v="136530"/>
    <n v="136530"/>
    <n v="136530"/>
    <n v="136530"/>
    <n v="149480"/>
    <n v="149480"/>
    <n v="149480"/>
    <n v="136530"/>
    <n v="136530"/>
    <n v="1677210"/>
    <n v="99630"/>
    <n v="99630"/>
    <n v="99630"/>
    <n v="99630"/>
    <n v="99630"/>
    <n v="99630"/>
    <n v="99630"/>
    <n v="109080"/>
    <n v="109080"/>
    <n v="109080"/>
    <n v="99630"/>
    <n v="99630"/>
    <n v="1223910"/>
  </r>
  <r>
    <s v="AGSF-000001"/>
    <s v="A&amp;G Specialty Foods, LLC           "/>
    <s v="A&amp;G Specialty Foods, LLC           "/>
    <x v="39"/>
    <s v="F"/>
    <s v="S"/>
    <s v="Miami"/>
    <x v="1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0"/>
    <n v="80"/>
    <n v="80"/>
    <n v="80"/>
    <n v="80"/>
    <n v="60"/>
    <n v="60"/>
    <n v="80"/>
    <n v="80"/>
    <n v="80"/>
    <n v="80"/>
    <n v="80"/>
    <n v="920"/>
    <n v="48"/>
    <n v="46"/>
    <n v="45"/>
    <n v="47"/>
    <n v="43"/>
    <n v="43"/>
    <n v="45"/>
    <n v="46"/>
    <n v="47"/>
    <n v="52"/>
    <n v="52"/>
    <n v="51"/>
    <n v="3840"/>
    <n v="3680"/>
    <n v="3600"/>
    <n v="3760"/>
    <n v="3440"/>
    <n v="2580"/>
    <n v="2700"/>
    <n v="3680"/>
    <n v="3760"/>
    <n v="4160"/>
    <n v="4160"/>
    <n v="4080"/>
    <n v="43440"/>
    <n v="1600"/>
    <n v="1600"/>
    <n v="1600"/>
    <n v="1600"/>
    <n v="1600"/>
    <n v="1200"/>
    <n v="1200"/>
    <n v="1600"/>
    <n v="1600"/>
    <n v="1600"/>
    <n v="1600"/>
    <n v="1600"/>
    <n v="18400"/>
  </r>
  <r>
    <s v="FSTNCF-000001"/>
    <s v="Custom Foods of America Inc.       "/>
    <s v="Custom Foods of America Inc.       "/>
    <x v="40"/>
    <s v="I"/>
    <s v="PC"/>
    <s v="Plant City"/>
    <x v="1"/>
    <s v="G3"/>
    <s v="GROUP 3: Ready to Use"/>
    <s v="G3S8"/>
    <n v="14"/>
    <m/>
    <n v="40"/>
    <x v="65"/>
    <s v="Minced Garlic 40LB Pail Garland"/>
    <s v="RTU 2nd line"/>
    <s v="Plant City"/>
    <s v="Fixed"/>
    <n v="1880"/>
    <n v="824"/>
    <n v="1976"/>
    <n v="800"/>
    <n v="1688"/>
    <n v="1160"/>
    <n v="1700"/>
    <n v="1210"/>
    <n v="2200"/>
    <n v="1210"/>
    <n v="2200"/>
    <n v="1210"/>
    <n v="18058"/>
    <n v="46.5"/>
    <n v="46.5"/>
    <n v="46.5"/>
    <n v="46.5"/>
    <n v="46.5"/>
    <n v="46.5"/>
    <n v="49.9"/>
    <n v="49.9"/>
    <n v="49.9"/>
    <n v="49.9"/>
    <n v="49.9"/>
    <n v="49.9"/>
    <n v="87420"/>
    <n v="38316"/>
    <n v="91884"/>
    <n v="37200"/>
    <n v="78492"/>
    <n v="53940"/>
    <n v="84830"/>
    <n v="60379"/>
    <n v="109780"/>
    <n v="60379"/>
    <n v="109780"/>
    <n v="60379"/>
    <n v="872779"/>
    <n v="75200"/>
    <n v="32960"/>
    <n v="79040"/>
    <n v="32000"/>
    <n v="67520"/>
    <n v="46400"/>
    <n v="68000"/>
    <n v="48400"/>
    <n v="88000"/>
    <n v="48400"/>
    <n v="88000"/>
    <n v="48400"/>
    <n v="722320"/>
  </r>
  <r>
    <s v="FSTNCF-000001"/>
    <s v="Custom Foods of America Inc.       "/>
    <s v="Custom Foods of America Inc.       "/>
    <x v="40"/>
    <s v="I"/>
    <s v="S"/>
    <s v="Miami"/>
    <x v="1"/>
    <s v="G1"/>
    <s v="GROUP 1-3: Fesh Garlic Repack"/>
    <s v="G1S8"/>
    <n v="2.0559210526315788"/>
    <n v="78.125"/>
    <n v="38"/>
    <x v="66"/>
    <s v="Roasted Garlic Paste 38 LB         "/>
    <s v="Roasted Garlic"/>
    <s v="Miami"/>
    <s v="Fixed"/>
    <n v="0"/>
    <n v="100"/>
    <n v="0"/>
    <n v="0"/>
    <n v="0"/>
    <n v="50"/>
    <n v="0"/>
    <n v="0"/>
    <n v="0"/>
    <n v="55.000000000000007"/>
    <n v="0"/>
    <n v="0"/>
    <n v="205"/>
    <n v="115"/>
    <n v="115"/>
    <n v="115"/>
    <n v="115"/>
    <n v="115"/>
    <n v="115"/>
    <n v="115"/>
    <n v="115"/>
    <n v="115"/>
    <n v="115"/>
    <n v="115"/>
    <n v="115"/>
    <n v="0"/>
    <n v="11500"/>
    <n v="0"/>
    <n v="0"/>
    <n v="0"/>
    <n v="5750"/>
    <n v="0"/>
    <n v="0"/>
    <n v="0"/>
    <n v="6325.0000000000009"/>
    <n v="0"/>
    <n v="0"/>
    <n v="23575"/>
    <n v="0"/>
    <n v="3800"/>
    <n v="0"/>
    <n v="0"/>
    <n v="0"/>
    <n v="1900"/>
    <n v="0"/>
    <n v="0"/>
    <n v="0"/>
    <n v="2090.0000000000005"/>
    <n v="0"/>
    <n v="0"/>
    <n v="7790"/>
  </r>
  <r>
    <s v="FSTNCF-000001"/>
    <s v="Custom Foods of America Inc.       "/>
    <s v="Custom Foods of America Inc.       "/>
    <x v="40"/>
    <s v="I"/>
    <s v="S"/>
    <s v="Miami"/>
    <x v="1"/>
    <s v="G1"/>
    <s v="GROUP 1-3: Fesh Garlic Repack"/>
    <s v="G1S8"/>
    <n v="5.1470588235294121"/>
    <n v="175"/>
    <n v="34"/>
    <x v="32"/>
    <s v="Garlic Puree 34 LB - Pail"/>
    <s v="Chopped Garlic Line"/>
    <s v="Miami"/>
    <s v="Fixed"/>
    <n v="240"/>
    <n v="240"/>
    <n v="150"/>
    <n v="150"/>
    <n v="150"/>
    <n v="350"/>
    <n v="190"/>
    <n v="209.00000000000003"/>
    <n v="209.00000000000003"/>
    <n v="209.00000000000003"/>
    <n v="209.00000000000003"/>
    <n v="209.00000000000003"/>
    <n v="2515"/>
    <n v="85"/>
    <n v="85"/>
    <n v="85"/>
    <n v="85"/>
    <n v="85"/>
    <n v="85"/>
    <n v="85"/>
    <n v="85"/>
    <n v="85"/>
    <n v="85"/>
    <n v="85"/>
    <n v="85"/>
    <n v="20400"/>
    <n v="20400"/>
    <n v="12750"/>
    <n v="12750"/>
    <n v="12750"/>
    <n v="29750"/>
    <n v="16150"/>
    <n v="17765.000000000004"/>
    <n v="17765.000000000004"/>
    <n v="17765.000000000004"/>
    <n v="17765.000000000004"/>
    <n v="17765.000000000004"/>
    <n v="213775"/>
    <n v="8160"/>
    <n v="8160"/>
    <n v="5100"/>
    <n v="5100"/>
    <n v="5100"/>
    <n v="11900"/>
    <n v="6460"/>
    <n v="7106.0000000000009"/>
    <n v="7106.0000000000009"/>
    <n v="7106.0000000000009"/>
    <n v="7106.0000000000009"/>
    <n v="7106.0000000000009"/>
    <n v="85510"/>
  </r>
  <r>
    <s v="IMPERF-000001"/>
    <s v="IMPERFECT FOODS, INC.              "/>
    <s v="IMPERFECT FOODS, INC.              "/>
    <x v="26"/>
    <s v="I"/>
    <s v="N"/>
    <s v="PSK"/>
    <x v="1"/>
    <s v="G2"/>
    <s v="GROUP 2-2: Ginger Production"/>
    <s v="G2S8"/>
    <n v="10.615822222222222"/>
    <n v="23.8856"/>
    <n v="2.25"/>
    <x v="67"/>
    <s v="Fresh Organic Ginger 12 x 3 Oz     "/>
    <s v="Fresh Ginger 12x8 Oz"/>
    <s v="PSK"/>
    <s v="Fixed"/>
    <n v="625"/>
    <n v="1200"/>
    <n v="900"/>
    <n v="700"/>
    <n v="750"/>
    <n v="740"/>
    <n v="750"/>
    <n v="700"/>
    <n v="700"/>
    <n v="900"/>
    <n v="900"/>
    <n v="900"/>
    <n v="9765"/>
    <n v="16"/>
    <n v="16"/>
    <n v="16"/>
    <n v="16"/>
    <n v="16"/>
    <n v="16"/>
    <n v="16"/>
    <n v="16"/>
    <n v="16"/>
    <n v="16"/>
    <n v="16"/>
    <n v="16"/>
    <n v="10000"/>
    <n v="19200"/>
    <n v="14400"/>
    <n v="11200"/>
    <n v="12000"/>
    <n v="11840"/>
    <n v="12000"/>
    <n v="11200"/>
    <n v="11200"/>
    <n v="14400"/>
    <n v="14400"/>
    <n v="14400"/>
    <n v="156240"/>
    <n v="1406.25"/>
    <n v="2700"/>
    <n v="2025"/>
    <n v="1575"/>
    <n v="1687.5"/>
    <n v="1665"/>
    <n v="1687.5"/>
    <n v="1575"/>
    <n v="1575"/>
    <n v="2025"/>
    <n v="2025"/>
    <n v="2025"/>
    <n v="21971.25"/>
  </r>
  <r>
    <s v="FSFFFL-000001"/>
    <s v="FROZEN FRESCO                      "/>
    <s v="Frozen Fresco"/>
    <x v="41"/>
    <s v="I"/>
    <s v="S"/>
    <s v="Resale"/>
    <x v="1"/>
    <s v="G5"/>
    <s v="GROUP 5-2: Other Resale"/>
    <s v="G5S9"/>
    <n v="0"/>
    <m/>
    <n v="30"/>
    <x v="2"/>
    <s v="Fresh Ginger 30 LB Peru - Organic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0195.99861111111"/>
    <n v="10195.99861111111"/>
    <n v="10195.99861111111"/>
    <n v="8595.9986111111102"/>
    <n v="8595.9986111111102"/>
    <n v="8595.9986111111102"/>
    <n v="6400"/>
    <n v="6400"/>
    <n v="6400"/>
    <n v="7600"/>
    <n v="7600"/>
    <n v="7600"/>
    <n v="98375.991666666654"/>
    <n v="4800"/>
    <n v="4800"/>
    <n v="4800"/>
    <n v="4800"/>
    <n v="4800"/>
    <n v="4800"/>
    <n v="4800"/>
    <n v="4800"/>
    <n v="4800"/>
    <n v="4800"/>
    <n v="4800"/>
    <n v="4800"/>
    <n v="5760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P-000001"/>
    <s v="Riviera Produce Corp.              "/>
    <s v="Riviera Produce Corp.              "/>
    <x v="42"/>
    <s v="P"/>
    <s v="N"/>
    <s v="Resale"/>
    <x v="2"/>
    <s v="G5"/>
    <s v="GROUP 5-1: Garlic Resale"/>
    <s v="G5S3"/>
    <n v="0"/>
    <m/>
    <n v="30"/>
    <x v="19"/>
    <s v="Fresh Garlic 30 LB Arg 6 White"/>
    <s v="Resale"/>
    <s v="Resale"/>
    <s v="Resale"/>
    <n v="80"/>
    <n v="0"/>
    <n v="80"/>
    <n v="0"/>
    <n v="80"/>
    <n v="0"/>
    <n v="80"/>
    <n v="0"/>
    <n v="80"/>
    <n v="0"/>
    <n v="80"/>
    <n v="0"/>
    <n v="48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4985.6617647058829"/>
    <n v="0"/>
    <n v="4985.6617647058829"/>
    <n v="0"/>
    <n v="4985.6617647058829"/>
    <n v="0"/>
    <n v="4900"/>
    <n v="0"/>
    <n v="4900"/>
    <n v="0"/>
    <n v="4900"/>
    <n v="0"/>
    <n v="29656.98529411765"/>
    <n v="2400"/>
    <n v="0"/>
    <n v="2400"/>
    <n v="0"/>
    <n v="2400"/>
    <n v="0"/>
    <n v="2400"/>
    <n v="0"/>
    <n v="2400"/>
    <n v="0"/>
    <n v="2400"/>
    <n v="0"/>
    <n v="14400"/>
  </r>
  <r>
    <s v="RP-000001"/>
    <s v="Riviera Produce Corp.              "/>
    <s v="Riviera Produce Corp.              "/>
    <x v="42"/>
    <s v="P"/>
    <s v="N"/>
    <s v="Resale"/>
    <x v="2"/>
    <s v="G5"/>
    <s v="GROUP 5-2: Other Resale"/>
    <s v="G5S9"/>
    <n v="0"/>
    <m/>
    <n v="30"/>
    <x v="1"/>
    <s v="Fresh Ginger 30 LB China"/>
    <s v="Resale"/>
    <s v="Resale"/>
    <s v="Resale"/>
    <n v="63"/>
    <n v="63"/>
    <n v="63"/>
    <n v="63"/>
    <n v="63"/>
    <n v="63"/>
    <n v="0"/>
    <n v="0"/>
    <n v="63"/>
    <n v="63"/>
    <n v="63"/>
    <n v="63"/>
    <n v="630"/>
    <n v="36"/>
    <n v="36"/>
    <n v="36"/>
    <n v="36"/>
    <n v="36"/>
    <n v="36"/>
    <n v="36"/>
    <n v="36"/>
    <n v="36"/>
    <n v="36"/>
    <n v="36"/>
    <n v="36"/>
    <n v="2268"/>
    <n v="2268"/>
    <n v="2268"/>
    <n v="2268"/>
    <n v="2268"/>
    <n v="2268"/>
    <n v="0"/>
    <n v="0"/>
    <n v="2268"/>
    <n v="2268"/>
    <n v="2268"/>
    <n v="2268"/>
    <n v="22680"/>
    <n v="1890"/>
    <n v="1890"/>
    <n v="1890"/>
    <n v="1890"/>
    <n v="1890"/>
    <n v="1890"/>
    <n v="0"/>
    <n v="0"/>
    <n v="1890"/>
    <n v="1890"/>
    <n v="1890"/>
    <n v="1890"/>
    <n v="18900"/>
  </r>
  <r>
    <s v="RP-000001"/>
    <s v="Riviera Produce Corp.              "/>
    <s v="Riviera Produce Corp.              "/>
    <x v="42"/>
    <s v="P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536"/>
    <n v="1536"/>
    <n v="1536"/>
    <n v="1536"/>
    <n v="1536"/>
    <n v="1536"/>
    <n v="1536"/>
    <n v="1536"/>
    <n v="1536"/>
    <n v="1536"/>
    <n v="1536"/>
    <n v="1536"/>
    <n v="18432"/>
    <n v="48"/>
    <n v="46"/>
    <n v="45"/>
    <n v="47"/>
    <n v="43"/>
    <n v="43"/>
    <n v="45"/>
    <n v="46"/>
    <n v="47"/>
    <n v="52"/>
    <n v="52"/>
    <n v="51"/>
    <n v="73728"/>
    <n v="70656"/>
    <n v="69120"/>
    <n v="72192"/>
    <n v="66048"/>
    <n v="66048"/>
    <n v="69120"/>
    <n v="70656"/>
    <n v="72192"/>
    <n v="79872"/>
    <n v="79872"/>
    <n v="78336"/>
    <n v="867840"/>
    <n v="30720"/>
    <n v="30720"/>
    <n v="30720"/>
    <n v="30720"/>
    <n v="30720"/>
    <n v="30720"/>
    <n v="30720"/>
    <n v="30720"/>
    <n v="30720"/>
    <n v="30720"/>
    <n v="30720"/>
    <n v="30720"/>
    <n v="368640"/>
  </r>
  <r>
    <s v="LANCAS-000001"/>
    <s v="Lancaster Fine Food,          "/>
    <s v="Stir Foods Lancaster,              "/>
    <x v="43"/>
    <s v="I"/>
    <s v="N"/>
    <s v="PSK"/>
    <x v="2"/>
    <s v="G1"/>
    <s v="GROUP 1-1: Peeled Garlic Production"/>
    <s v="G1S12"/>
    <n v="3.4014397789424953"/>
    <n v="85.035994473562383"/>
    <n v="25"/>
    <x v="68"/>
    <s v="Peeled Garlic 25 LB #1 Garland"/>
    <s v="Peeled Garlic Line"/>
    <s v="PSK"/>
    <s v="Fixed"/>
    <n v="480"/>
    <n v="0"/>
    <n v="0"/>
    <n v="480"/>
    <n v="0"/>
    <n v="0"/>
    <n v="480"/>
    <n v="0"/>
    <n v="0"/>
    <n v="480"/>
    <n v="0"/>
    <n v="0"/>
    <n v="1920"/>
    <n v="82.5"/>
    <n v="82.5"/>
    <n v="82.5"/>
    <n v="82.5"/>
    <n v="82.5"/>
    <n v="82.5"/>
    <n v="82.5"/>
    <n v="82.5"/>
    <n v="82.5"/>
    <n v="82.5"/>
    <n v="82.5"/>
    <n v="82.5"/>
    <n v="39600"/>
    <n v="0"/>
    <n v="0"/>
    <n v="39600"/>
    <n v="0"/>
    <n v="0"/>
    <n v="39600"/>
    <n v="0"/>
    <n v="0"/>
    <n v="39600"/>
    <n v="0"/>
    <n v="0"/>
    <n v="158400"/>
    <n v="12000"/>
    <n v="0"/>
    <n v="0"/>
    <n v="12000"/>
    <n v="0"/>
    <n v="0"/>
    <n v="12000"/>
    <n v="0"/>
    <n v="0"/>
    <n v="12000"/>
    <n v="0"/>
    <n v="0"/>
    <n v="48000"/>
  </r>
  <r>
    <s v="New Customers Mary"/>
    <s v="New Customers Mary"/>
    <s v="New Customers Mary"/>
    <x v="44"/>
    <s v="F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92"/>
    <n v="192"/>
    <n v="384"/>
    <n v="384"/>
    <n v="384"/>
    <n v="384"/>
    <n v="384"/>
    <n v="384"/>
    <n v="384"/>
    <n v="384"/>
    <n v="768"/>
    <n v="768"/>
    <n v="4992"/>
    <n v="48"/>
    <n v="46"/>
    <n v="45"/>
    <n v="47"/>
    <n v="43"/>
    <n v="43"/>
    <n v="45"/>
    <n v="46"/>
    <n v="47"/>
    <n v="52"/>
    <n v="52"/>
    <n v="51"/>
    <n v="9216"/>
    <n v="8832"/>
    <n v="17280"/>
    <n v="18048"/>
    <n v="16512"/>
    <n v="16512"/>
    <n v="17280"/>
    <n v="17664"/>
    <n v="18048"/>
    <n v="19968"/>
    <n v="39936"/>
    <n v="39168"/>
    <n v="238464"/>
    <n v="3840"/>
    <n v="3840"/>
    <n v="7680"/>
    <n v="7680"/>
    <n v="7680"/>
    <n v="7680"/>
    <n v="7680"/>
    <n v="7680"/>
    <n v="7680"/>
    <n v="7680"/>
    <n v="15360"/>
    <n v="15360"/>
    <n v="9984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6"/>
    <s v="Peeled Garlic 4x5 LB China"/>
    <s v="Resale"/>
    <s v="Resale"/>
    <s v="Resale"/>
    <n v="49.5"/>
    <n v="49.5"/>
    <n v="99"/>
    <n v="99"/>
    <n v="99"/>
    <n v="99"/>
    <n v="99"/>
    <n v="99"/>
    <n v="99"/>
    <n v="99"/>
    <n v="198"/>
    <n v="198"/>
    <n v="1287"/>
    <n v="55"/>
    <n v="48"/>
    <n v="48"/>
    <n v="48"/>
    <n v="42"/>
    <n v="44"/>
    <n v="44"/>
    <n v="48"/>
    <n v="52"/>
    <n v="54"/>
    <n v="55"/>
    <n v="51"/>
    <n v="2722.5"/>
    <n v="2376"/>
    <n v="4752"/>
    <n v="4752"/>
    <n v="4158"/>
    <n v="4356"/>
    <n v="4356"/>
    <n v="4752"/>
    <n v="5148"/>
    <n v="5346"/>
    <n v="10890"/>
    <n v="10098"/>
    <n v="63706.5"/>
    <n v="990"/>
    <n v="990"/>
    <n v="1980"/>
    <n v="1980"/>
    <n v="1980"/>
    <n v="1980"/>
    <n v="1980"/>
    <n v="1980"/>
    <n v="1980"/>
    <n v="1980"/>
    <n v="3960"/>
    <n v="3960"/>
    <n v="2574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96"/>
    <n v="96"/>
    <n v="192"/>
    <n v="192"/>
    <n v="192"/>
    <n v="192"/>
    <n v="192"/>
    <n v="192"/>
    <n v="192"/>
    <n v="192"/>
    <n v="384"/>
    <n v="384"/>
    <n v="2496"/>
    <n v="49"/>
    <n v="47"/>
    <n v="46"/>
    <n v="48"/>
    <n v="46"/>
    <n v="46"/>
    <n v="46"/>
    <n v="48"/>
    <n v="49"/>
    <n v="52"/>
    <n v="54"/>
    <n v="51"/>
    <n v="4704"/>
    <n v="4512"/>
    <n v="8832"/>
    <n v="9216"/>
    <n v="8832"/>
    <n v="8832"/>
    <n v="8832"/>
    <n v="9216"/>
    <n v="9408"/>
    <n v="9984"/>
    <n v="20736"/>
    <n v="19584"/>
    <n v="122688"/>
    <n v="1920"/>
    <n v="1920"/>
    <n v="3840"/>
    <n v="3840"/>
    <n v="3840"/>
    <n v="3840"/>
    <n v="3840"/>
    <n v="3840"/>
    <n v="3840"/>
    <n v="3840"/>
    <n v="7680"/>
    <n v="7680"/>
    <n v="49920"/>
  </r>
  <r>
    <s v="New Customers Mary"/>
    <s v="New Customers Mary"/>
    <s v="New Customers Mary"/>
    <x v="44"/>
    <s v="F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49.5"/>
    <n v="49.5"/>
    <n v="99"/>
    <n v="99"/>
    <n v="99"/>
    <n v="99"/>
    <n v="99"/>
    <n v="99"/>
    <n v="99"/>
    <n v="99"/>
    <n v="198"/>
    <n v="198"/>
    <n v="1287"/>
    <n v="49"/>
    <n v="47"/>
    <n v="46"/>
    <n v="48"/>
    <n v="46"/>
    <n v="46"/>
    <n v="46"/>
    <n v="48"/>
    <n v="49"/>
    <n v="52"/>
    <n v="54"/>
    <n v="51"/>
    <n v="2425.5"/>
    <n v="2326.5"/>
    <n v="4554"/>
    <n v="4752"/>
    <n v="4554"/>
    <n v="4554"/>
    <n v="4554"/>
    <n v="4752"/>
    <n v="4851"/>
    <n v="5148"/>
    <n v="10692"/>
    <n v="10098"/>
    <n v="63261"/>
    <n v="990"/>
    <n v="990"/>
    <n v="1980"/>
    <n v="1980"/>
    <n v="1980"/>
    <n v="1980"/>
    <n v="1980"/>
    <n v="1980"/>
    <n v="1980"/>
    <n v="1980"/>
    <n v="3960"/>
    <n v="3960"/>
    <n v="25740"/>
  </r>
  <r>
    <s v="New Customers Mary"/>
    <s v="New Customers Mary"/>
    <s v="New Customers Mary"/>
    <x v="44"/>
    <s v="F"/>
    <s v="N"/>
    <s v="Resale"/>
    <x v="2"/>
    <s v="G5"/>
    <s v="GROUP 5-1: Garlic Resale"/>
    <s v="G5S3"/>
    <n v="0"/>
    <m/>
    <n v="30"/>
    <x v="15"/>
    <s v="Fresh Garlic 30 LB Spn 65+ White"/>
    <s v="Resale"/>
    <s v="Resale"/>
    <s v="Resale"/>
    <n v="80"/>
    <n v="80"/>
    <n v="160"/>
    <n v="160"/>
    <n v="160"/>
    <n v="160"/>
    <n v="160"/>
    <n v="160"/>
    <n v="160"/>
    <n v="160"/>
    <n v="320"/>
    <n v="320"/>
    <n v="20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5135.6617647058829"/>
    <n v="5135.6617647058829"/>
    <n v="10271.323529411766"/>
    <n v="10271.323529411766"/>
    <n v="10271.323529411766"/>
    <n v="10271.323529411766"/>
    <n v="10000"/>
    <n v="10000"/>
    <n v="10000"/>
    <n v="10000"/>
    <n v="20000"/>
    <n v="20000"/>
    <n v="131356.61764705883"/>
    <n v="2400"/>
    <n v="2400"/>
    <n v="4800"/>
    <n v="4800"/>
    <n v="4800"/>
    <n v="4800"/>
    <n v="4800"/>
    <n v="4800"/>
    <n v="4800"/>
    <n v="4800"/>
    <n v="9600"/>
    <n v="9600"/>
    <n v="62400"/>
  </r>
  <r>
    <s v="New Customers Mary"/>
    <s v="New Customers Mary"/>
    <s v="New Customers Mary"/>
    <x v="44"/>
    <s v="F"/>
    <s v="N"/>
    <s v="Resale"/>
    <x v="2"/>
    <s v="G5"/>
    <s v="GROUP 5-2: Other Resale"/>
    <s v="G5S6"/>
    <n v="0"/>
    <m/>
    <n v="40"/>
    <x v="69"/>
    <s v="Fresh Shallot 40 LB Demi-Long"/>
    <s v="Resale"/>
    <s v="Resale"/>
    <s v="Resale"/>
    <n v="2.5"/>
    <n v="2.5"/>
    <n v="5"/>
    <n v="5"/>
    <n v="5"/>
    <n v="5"/>
    <n v="5"/>
    <n v="5"/>
    <n v="5"/>
    <n v="5"/>
    <n v="10"/>
    <n v="10"/>
    <n v="65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02.24173177083333"/>
    <n v="102.24173177083333"/>
    <n v="204.48346354166665"/>
    <n v="210.73346354166665"/>
    <n v="210.73346354166665"/>
    <n v="210.73346354166665"/>
    <n v="216.98346354166665"/>
    <n v="216.98346354166665"/>
    <n v="216.98346354166665"/>
    <n v="191.98346354166665"/>
    <n v="383.9669270833333"/>
    <n v="383.9669270833333"/>
    <n v="2652.0350260416667"/>
    <n v="100"/>
    <n v="100"/>
    <n v="200"/>
    <n v="200"/>
    <n v="200"/>
    <n v="200"/>
    <n v="200"/>
    <n v="200"/>
    <n v="200"/>
    <n v="200"/>
    <n v="400"/>
    <n v="400"/>
    <n v="2600"/>
  </r>
  <r>
    <s v="New Customers Mary"/>
    <s v="New Customers Mary"/>
    <s v="New Customers Mary"/>
    <x v="44"/>
    <s v="F"/>
    <s v="PC"/>
    <s v="Plant City"/>
    <x v="2"/>
    <s v="G3"/>
    <s v="GROUP 3: Ready to Use"/>
    <s v="G3S2"/>
    <n v="12.5"/>
    <m/>
    <n v="12"/>
    <x v="7"/>
    <s v="Garlic Paste 6x32 OZ Garland"/>
    <s v="RTU"/>
    <s v="Plant City"/>
    <s v="Fixed"/>
    <n v="7.5"/>
    <n v="7.5"/>
    <n v="15"/>
    <n v="15"/>
    <n v="15"/>
    <n v="15"/>
    <n v="15"/>
    <n v="15"/>
    <n v="15"/>
    <n v="15"/>
    <n v="30"/>
    <n v="30"/>
    <n v="195"/>
    <n v="24"/>
    <n v="24"/>
    <n v="24"/>
    <n v="24"/>
    <n v="24"/>
    <n v="24"/>
    <n v="24"/>
    <n v="24"/>
    <n v="24"/>
    <n v="24"/>
    <n v="24"/>
    <n v="24"/>
    <n v="180"/>
    <n v="180"/>
    <n v="360"/>
    <n v="360"/>
    <n v="360"/>
    <n v="360"/>
    <n v="360"/>
    <n v="360"/>
    <n v="360"/>
    <n v="360"/>
    <n v="720"/>
    <n v="720"/>
    <n v="4680"/>
    <n v="90"/>
    <n v="90"/>
    <n v="180"/>
    <n v="180"/>
    <n v="180"/>
    <n v="180"/>
    <n v="180"/>
    <n v="180"/>
    <n v="180"/>
    <n v="180"/>
    <n v="360"/>
    <n v="360"/>
    <n v="2340"/>
  </r>
  <r>
    <s v="New Customers Mary"/>
    <s v="New Customers Mary"/>
    <s v="New Customers Mary"/>
    <x v="44"/>
    <s v="F"/>
    <s v="PC"/>
    <s v="Plant City"/>
    <x v="2"/>
    <s v="G3"/>
    <s v="GROUP 3: Ready to Use"/>
    <s v="G3S7"/>
    <n v="4.5"/>
    <m/>
    <n v="34"/>
    <x v="70"/>
    <s v="Minced Garlic 4x8.5 LB EVOO Garland"/>
    <s v="RTU 2nd line"/>
    <s v="Plant City"/>
    <s v="Fixed"/>
    <n v="10"/>
    <n v="10"/>
    <n v="20"/>
    <n v="20"/>
    <n v="20"/>
    <n v="20"/>
    <n v="20"/>
    <n v="20"/>
    <n v="20"/>
    <n v="20"/>
    <n v="40"/>
    <n v="40"/>
    <n v="260"/>
    <n v="49"/>
    <n v="49"/>
    <n v="49"/>
    <n v="49"/>
    <n v="49"/>
    <n v="49"/>
    <n v="49"/>
    <n v="49"/>
    <n v="49"/>
    <n v="49"/>
    <n v="49"/>
    <n v="49"/>
    <n v="490"/>
    <n v="490"/>
    <n v="980"/>
    <n v="980"/>
    <n v="980"/>
    <n v="980"/>
    <n v="980"/>
    <n v="980"/>
    <n v="980"/>
    <n v="980"/>
    <n v="1960"/>
    <n v="1960"/>
    <n v="12740"/>
    <n v="340"/>
    <n v="340"/>
    <n v="680"/>
    <n v="680"/>
    <n v="680"/>
    <n v="680"/>
    <n v="680"/>
    <n v="680"/>
    <n v="680"/>
    <n v="680"/>
    <n v="1360"/>
    <n v="1360"/>
    <n v="8840"/>
  </r>
  <r>
    <s v="New Customers Mary"/>
    <s v="New Customers Mary"/>
    <s v="New Customers Mary"/>
    <x v="44"/>
    <s v="F"/>
    <s v="PC"/>
    <s v="Plant City"/>
    <x v="2"/>
    <s v="G3"/>
    <s v="GROUP 3: Ready to Use"/>
    <s v="G3S7"/>
    <n v="12.08"/>
    <m/>
    <n v="34"/>
    <x v="71"/>
    <s v="Minced Garlic 4x8.5 LB Garland"/>
    <s v="RTU 2nd line"/>
    <s v="Plant City"/>
    <s v="Fixed"/>
    <n v="10"/>
    <n v="10"/>
    <n v="20"/>
    <n v="20"/>
    <n v="20"/>
    <n v="20"/>
    <n v="20"/>
    <n v="20"/>
    <n v="20"/>
    <n v="20"/>
    <n v="40"/>
    <n v="40"/>
    <n v="260"/>
    <n v="45"/>
    <n v="45"/>
    <n v="45"/>
    <n v="45"/>
    <n v="45"/>
    <n v="45"/>
    <n v="45"/>
    <n v="45"/>
    <n v="45"/>
    <n v="45"/>
    <n v="45"/>
    <n v="45"/>
    <n v="450"/>
    <n v="450"/>
    <n v="900"/>
    <n v="900"/>
    <n v="900"/>
    <n v="900"/>
    <n v="900"/>
    <n v="900"/>
    <n v="900"/>
    <n v="900"/>
    <n v="1800"/>
    <n v="1800"/>
    <n v="11700"/>
    <n v="340"/>
    <n v="340"/>
    <n v="680"/>
    <n v="680"/>
    <n v="680"/>
    <n v="680"/>
    <n v="680"/>
    <n v="680"/>
    <n v="680"/>
    <n v="680"/>
    <n v="1360"/>
    <n v="1360"/>
    <n v="8840"/>
  </r>
  <r>
    <s v="New Customers Mary"/>
    <s v="New Customers Mary"/>
    <s v="New Customers Mary"/>
    <x v="44"/>
    <s v="F"/>
    <s v="N"/>
    <s v="Resale"/>
    <x v="2"/>
    <s v="G5"/>
    <s v="GROUP 5-2: Other Resale"/>
    <s v="G5S9"/>
    <n v="0"/>
    <m/>
    <n v="30"/>
    <x v="1"/>
    <s v="Fresh Ginger 30 LB China"/>
    <s v="Resale"/>
    <s v="Resale"/>
    <s v="Resale"/>
    <n v="94.5"/>
    <n v="94.5"/>
    <n v="189"/>
    <n v="189"/>
    <n v="189"/>
    <n v="189"/>
    <n v="189"/>
    <n v="189"/>
    <n v="189"/>
    <n v="189"/>
    <n v="378"/>
    <n v="378"/>
    <n v="2457"/>
    <n v="36"/>
    <n v="36"/>
    <n v="36"/>
    <n v="36"/>
    <n v="36"/>
    <n v="36"/>
    <n v="36"/>
    <n v="36"/>
    <n v="36"/>
    <n v="36"/>
    <n v="36"/>
    <n v="36"/>
    <n v="3402"/>
    <n v="3402"/>
    <n v="6804"/>
    <n v="6804"/>
    <n v="6804"/>
    <n v="6804"/>
    <n v="6804"/>
    <n v="6804"/>
    <n v="6804"/>
    <n v="6804"/>
    <n v="13608"/>
    <n v="13608"/>
    <n v="88452"/>
    <n v="2835"/>
    <n v="2835"/>
    <n v="5670"/>
    <n v="5670"/>
    <n v="5670"/>
    <n v="5670"/>
    <n v="5670"/>
    <n v="5670"/>
    <n v="5670"/>
    <n v="5670"/>
    <n v="11340"/>
    <n v="11340"/>
    <n v="7371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1"/>
    <n v="0"/>
    <m/>
    <n v="20"/>
    <x v="18"/>
    <s v="Peeled Garlic 4x5 LB Mexico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1"/>
    <n v="0"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SNJGP-000001"/>
    <s v="Gargiulo Produce                   "/>
    <s v="Gargiulo Produce                   "/>
    <x v="45"/>
    <s v="P"/>
    <s v="N"/>
    <s v="Resale"/>
    <x v="2"/>
    <s v="G5"/>
    <s v="GROUP 5-1: Garlic Resale"/>
    <s v="G5S3"/>
    <n v="0"/>
    <m/>
    <n v="30"/>
    <x v="19"/>
    <s v="Fresh Garlic 30 LB Arg 6 White"/>
    <s v="Resale"/>
    <s v="Resale"/>
    <s v="Resale"/>
    <n v="0"/>
    <n v="0"/>
    <n v="0"/>
    <n v="0"/>
    <n v="0"/>
    <n v="0"/>
    <n v="0"/>
    <n v="0"/>
    <n v="0"/>
    <n v="0"/>
    <n v="0"/>
    <n v="0"/>
    <n v="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BIG-000001"/>
    <s v="DELIGHT BIG BAZAR                  "/>
    <s v="DELIGHT BIG BAZAR     "/>
    <x v="46"/>
    <s v="F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88"/>
    <n v="288"/>
    <n v="288"/>
    <n v="384"/>
    <n v="384"/>
    <n v="384"/>
    <n v="384"/>
    <n v="384"/>
    <n v="384"/>
    <n v="384"/>
    <n v="384"/>
    <n v="384"/>
    <n v="4320"/>
    <n v="48"/>
    <n v="46"/>
    <n v="45"/>
    <n v="47"/>
    <n v="43"/>
    <n v="43"/>
    <n v="45"/>
    <n v="46"/>
    <n v="47"/>
    <n v="52"/>
    <n v="52"/>
    <n v="51"/>
    <n v="13824"/>
    <n v="13248"/>
    <n v="12960"/>
    <n v="18048"/>
    <n v="16512"/>
    <n v="16512"/>
    <n v="17280"/>
    <n v="17664"/>
    <n v="18048"/>
    <n v="19968"/>
    <n v="19968"/>
    <n v="19584"/>
    <n v="203616"/>
    <n v="5760"/>
    <n v="5760"/>
    <n v="5760"/>
    <n v="7680"/>
    <n v="7680"/>
    <n v="7680"/>
    <n v="7680"/>
    <n v="7680"/>
    <n v="7680"/>
    <n v="7680"/>
    <n v="7680"/>
    <n v="7680"/>
    <n v="86400"/>
  </r>
  <r>
    <s v="DELBIG-000001"/>
    <s v="DELIGHT BIG BAZAR                  "/>
    <s v="DELIGHT BIG BAZAR     "/>
    <x v="46"/>
    <s v="F"/>
    <s v="N"/>
    <s v="Resale"/>
    <x v="2"/>
    <s v="G5"/>
    <s v="GROUP 5-2: Other Resale"/>
    <s v="G5S9"/>
    <m/>
    <m/>
    <n v="30"/>
    <x v="1"/>
    <s v="Fresh Ginger 30 LB China"/>
    <s v="Resale"/>
    <s v="Resale"/>
    <s v="Resale"/>
    <n v="280"/>
    <n v="280"/>
    <n v="280"/>
    <n v="280"/>
    <n v="280"/>
    <n v="280"/>
    <n v="280"/>
    <n v="280"/>
    <n v="280"/>
    <n v="280"/>
    <n v="280"/>
    <n v="280"/>
    <n v="3360"/>
    <n v="36"/>
    <n v="36"/>
    <n v="36"/>
    <n v="36"/>
    <n v="36"/>
    <n v="36"/>
    <n v="36"/>
    <n v="36"/>
    <n v="36"/>
    <n v="36"/>
    <n v="36"/>
    <n v="36"/>
    <n v="10080"/>
    <n v="10080"/>
    <n v="10080"/>
    <n v="10080"/>
    <n v="10080"/>
    <n v="10080"/>
    <n v="10080"/>
    <n v="10080"/>
    <n v="10080"/>
    <n v="10080"/>
    <n v="10080"/>
    <n v="10080"/>
    <n v="120960"/>
    <n v="8400"/>
    <n v="8400"/>
    <n v="8400"/>
    <n v="8400"/>
    <n v="8400"/>
    <n v="8400"/>
    <n v="8400"/>
    <n v="8400"/>
    <n v="8400"/>
    <n v="8400"/>
    <n v="8400"/>
    <n v="8400"/>
    <n v="100800"/>
  </r>
  <r>
    <s v="DELBIG-000001"/>
    <s v="DELIGHT BIG BAZAR                  "/>
    <s v="DELIGHT BIG BAZAR     "/>
    <x v="46"/>
    <s v="F"/>
    <s v="N"/>
    <s v="Resale"/>
    <x v="2"/>
    <s v="G5"/>
    <s v="GROUP 5-2: Other Resale"/>
    <s v="G5S9"/>
    <m/>
    <m/>
    <n v="30"/>
    <x v="19"/>
    <s v="Fresh Garlic 30 LB Arg 6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4985.6617647058829"/>
    <n v="4985.6617647058829"/>
    <n v="4985.6617647058829"/>
    <n v="4985.6617647058829"/>
    <n v="4985.6617647058829"/>
    <n v="4985.6617647058829"/>
    <n v="4900"/>
    <n v="4900"/>
    <n v="4900"/>
    <n v="4900"/>
    <n v="4900"/>
    <n v="4900"/>
    <n v="59313.970588235294"/>
    <n v="2400"/>
    <n v="2400"/>
    <n v="2400"/>
    <n v="2400"/>
    <n v="2400"/>
    <n v="2400"/>
    <n v="2400"/>
    <n v="2400"/>
    <n v="2400"/>
    <n v="2400"/>
    <n v="2400"/>
    <n v="2400"/>
    <n v="28800"/>
  </r>
  <r>
    <s v="PRIMO-000001"/>
    <s v="PRIMO PRODUCE, INC                 "/>
    <s v="PRIMO PRODUCE, INC                 "/>
    <x v="47"/>
    <s v="P"/>
    <s v="N"/>
    <s v="Resale"/>
    <x v="2"/>
    <s v="G5"/>
    <s v="GROUP 5-2: Other Resale"/>
    <s v="G5S9"/>
    <m/>
    <m/>
    <n v="30"/>
    <x v="1"/>
    <s v="Fresh Ginger 30 LB China"/>
    <s v="Resale"/>
    <s v="Resale"/>
    <s v="Resale"/>
    <n v="0"/>
    <n v="0"/>
    <n v="0"/>
    <n v="0"/>
    <n v="0"/>
    <n v="0"/>
    <n v="160"/>
    <n v="160"/>
    <n v="160"/>
    <n v="0"/>
    <n v="0"/>
    <n v="0"/>
    <n v="480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0"/>
    <n v="5760"/>
    <n v="5760"/>
    <n v="5760"/>
    <n v="0"/>
    <n v="0"/>
    <n v="0"/>
    <n v="17280"/>
    <n v="0"/>
    <n v="0"/>
    <n v="0"/>
    <n v="0"/>
    <n v="0"/>
    <n v="0"/>
    <n v="4800"/>
    <n v="4800"/>
    <n v="4800"/>
    <n v="0"/>
    <n v="0"/>
    <n v="0"/>
    <n v="14400"/>
  </r>
  <r>
    <s v="PRIMO-000001"/>
    <s v="PRIMO PRODUCE, INC                 "/>
    <s v="PRIMO PRODUCE, INC                 "/>
    <x v="47"/>
    <s v="P"/>
    <s v="N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480"/>
    <n v="480"/>
    <n v="480"/>
    <n v="768"/>
    <n v="768"/>
    <n v="768"/>
    <n v="768"/>
    <n v="768"/>
    <n v="768"/>
    <n v="768"/>
    <n v="480"/>
    <n v="480"/>
    <n v="7776"/>
    <n v="48"/>
    <n v="46"/>
    <n v="45"/>
    <n v="47"/>
    <n v="43"/>
    <n v="43"/>
    <n v="45"/>
    <n v="46"/>
    <n v="47"/>
    <n v="52"/>
    <n v="52"/>
    <n v="51"/>
    <n v="23040"/>
    <n v="22080"/>
    <n v="21600"/>
    <n v="36096"/>
    <n v="33024"/>
    <n v="33024"/>
    <n v="34560"/>
    <n v="35328"/>
    <n v="36096"/>
    <n v="39936"/>
    <n v="24960"/>
    <n v="24480"/>
    <n v="364224"/>
    <n v="9600"/>
    <n v="9600"/>
    <n v="9600"/>
    <n v="15360"/>
    <n v="15360"/>
    <n v="15360"/>
    <n v="15360"/>
    <n v="15360"/>
    <n v="15360"/>
    <n v="15360"/>
    <n v="9600"/>
    <n v="9600"/>
    <n v="155520"/>
  </r>
  <r>
    <s v="New Customers Mary"/>
    <s v="New Customers Mary"/>
    <s v="New Customers Mary"/>
    <x v="44"/>
    <s v="F"/>
    <s v="S"/>
    <s v="Miami"/>
    <x v="2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2.5"/>
    <n v="2.5"/>
    <n v="5"/>
    <n v="5"/>
    <n v="5"/>
    <n v="5"/>
    <n v="5"/>
    <n v="5"/>
    <n v="5"/>
    <n v="5"/>
    <n v="10"/>
    <n v="10"/>
    <n v="65"/>
    <n v="48"/>
    <n v="48"/>
    <n v="48"/>
    <n v="48"/>
    <n v="48"/>
    <n v="48"/>
    <n v="48"/>
    <n v="48"/>
    <n v="48"/>
    <n v="48"/>
    <n v="48"/>
    <n v="48"/>
    <n v="120"/>
    <n v="120"/>
    <n v="240"/>
    <n v="240"/>
    <n v="240"/>
    <n v="240"/>
    <n v="240"/>
    <n v="240"/>
    <n v="240"/>
    <n v="240"/>
    <n v="480"/>
    <n v="480"/>
    <n v="3120"/>
    <n v="50"/>
    <n v="50"/>
    <n v="100"/>
    <n v="100"/>
    <n v="100"/>
    <n v="100"/>
    <n v="100"/>
    <n v="100"/>
    <n v="100"/>
    <n v="100"/>
    <n v="200"/>
    <n v="200"/>
    <n v="1300"/>
  </r>
  <r>
    <s v="FIRCHO-000001"/>
    <s v="FIRST CHOICE                       "/>
    <s v="FIRST CHOICE                       "/>
    <x v="48"/>
    <s v="F"/>
    <s v="S"/>
    <s v="Resale"/>
    <x v="2"/>
    <s v="G5"/>
    <s v="GROUP 5-1: Garlic Resale"/>
    <s v="G5S1"/>
    <m/>
    <m/>
    <n v="20"/>
    <x v="16"/>
    <s v="Peeled Garlic 4x5 LB China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48"/>
    <n v="48"/>
    <n v="48"/>
    <n v="42"/>
    <n v="44"/>
    <n v="44"/>
    <n v="48"/>
    <n v="52"/>
    <n v="54"/>
    <n v="55"/>
    <n v="51"/>
    <n v="8800"/>
    <n v="7680"/>
    <n v="7680"/>
    <n v="7680"/>
    <n v="6720"/>
    <n v="7040"/>
    <n v="7040"/>
    <n v="7680"/>
    <n v="8320"/>
    <n v="8640"/>
    <n v="8800"/>
    <n v="8160"/>
    <n v="94240"/>
    <n v="3200"/>
    <n v="3200"/>
    <n v="3200"/>
    <n v="3200"/>
    <n v="3200"/>
    <n v="3200"/>
    <n v="3200"/>
    <n v="3200"/>
    <n v="3200"/>
    <n v="3200"/>
    <n v="3200"/>
    <n v="3200"/>
    <n v="38400"/>
  </r>
  <r>
    <s v="FIRCHO-000001"/>
    <s v="FIRST CHOICE                       "/>
    <s v="FIRST CHOICE                       "/>
    <x v="48"/>
    <s v="F"/>
    <s v="S"/>
    <s v="Resale"/>
    <x v="2"/>
    <s v="G5"/>
    <s v="GROUP 5-2: Other Resale"/>
    <s v="G5S9"/>
    <m/>
    <m/>
    <n v="30"/>
    <x v="1"/>
    <s v="Fresh Ginger 30 LB China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36"/>
    <n v="36"/>
    <n v="36"/>
    <n v="36"/>
    <n v="36"/>
    <n v="36"/>
    <n v="36"/>
    <n v="36"/>
    <n v="36"/>
    <n v="36"/>
    <n v="36"/>
    <n v="36"/>
    <n v="2880"/>
    <n v="2880"/>
    <n v="2880"/>
    <n v="2880"/>
    <n v="2880"/>
    <n v="2880"/>
    <n v="2880"/>
    <n v="2880"/>
    <n v="2880"/>
    <n v="2880"/>
    <n v="2880"/>
    <n v="2880"/>
    <n v="34560"/>
    <n v="2400"/>
    <n v="2400"/>
    <n v="2400"/>
    <n v="2400"/>
    <n v="2400"/>
    <n v="2400"/>
    <n v="2400"/>
    <n v="2400"/>
    <n v="2400"/>
    <n v="2400"/>
    <n v="2400"/>
    <n v="2400"/>
    <n v="28800"/>
  </r>
  <r>
    <s v="ECOPRO-000001"/>
    <s v="ECONOMY PRODUCE                    "/>
    <s v="ECONOMY PRODUCE                "/>
    <x v="49"/>
    <s v="F"/>
    <s v="S"/>
    <s v="PSK"/>
    <x v="2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288"/>
    <n v="288"/>
    <n v="288"/>
    <n v="384"/>
    <n v="384"/>
    <n v="384"/>
    <n v="384"/>
    <n v="384"/>
    <n v="384"/>
    <n v="384"/>
    <n v="384"/>
    <n v="384"/>
    <n v="4320"/>
    <n v="48"/>
    <n v="46"/>
    <n v="45"/>
    <n v="47"/>
    <n v="43"/>
    <n v="43"/>
    <n v="45"/>
    <n v="46"/>
    <n v="47"/>
    <n v="52"/>
    <n v="52"/>
    <n v="51"/>
    <n v="13824"/>
    <n v="13248"/>
    <n v="12960"/>
    <n v="18048"/>
    <n v="16512"/>
    <n v="16512"/>
    <n v="17280"/>
    <n v="17664"/>
    <n v="18048"/>
    <n v="19968"/>
    <n v="19968"/>
    <n v="19584"/>
    <n v="203616"/>
    <n v="5760"/>
    <n v="5760"/>
    <n v="5760"/>
    <n v="7680"/>
    <n v="7680"/>
    <n v="7680"/>
    <n v="7680"/>
    <n v="7680"/>
    <n v="7680"/>
    <n v="7680"/>
    <n v="7680"/>
    <n v="7680"/>
    <n v="86400"/>
  </r>
  <r>
    <s v="ECOPRO-000001"/>
    <s v="ECONOMY PRODUCE                    "/>
    <s v="ECONOMY PRODUCE                "/>
    <x v="49"/>
    <s v="F"/>
    <s v="S"/>
    <s v="Resale"/>
    <x v="2"/>
    <s v="G5"/>
    <s v="GROUP 5-1: Garlic Resale"/>
    <s v="G5S3"/>
    <m/>
    <m/>
    <n v="30"/>
    <x v="19"/>
    <s v="Fresh Garlic 30 LB Arg 6 White"/>
    <s v="Resale"/>
    <s v="Resale"/>
    <s v="Resale"/>
    <n v="24"/>
    <n v="24"/>
    <n v="24"/>
    <n v="24"/>
    <n v="24"/>
    <n v="24"/>
    <n v="24"/>
    <n v="24"/>
    <n v="24"/>
    <n v="24"/>
    <n v="24"/>
    <n v="24"/>
    <n v="288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495.6985294117649"/>
    <n v="1495.6985294117649"/>
    <n v="1495.6985294117649"/>
    <n v="1495.6985294117649"/>
    <n v="1495.6985294117649"/>
    <n v="1495.6985294117649"/>
    <n v="1470"/>
    <n v="1470"/>
    <n v="1470"/>
    <n v="1470"/>
    <n v="1470"/>
    <n v="1470"/>
    <n v="17794.191176470587"/>
    <n v="720"/>
    <n v="720"/>
    <n v="720"/>
    <n v="720"/>
    <n v="720"/>
    <n v="720"/>
    <n v="720"/>
    <n v="720"/>
    <n v="720"/>
    <n v="720"/>
    <n v="720"/>
    <n v="720"/>
    <n v="8640"/>
  </r>
  <r>
    <s v="ECOPRO-000001"/>
    <s v="ECONOMY PRODUCE                    "/>
    <s v="ECONOMY PRODUCE                "/>
    <x v="49"/>
    <s v="F"/>
    <s v="S"/>
    <s v="Resale"/>
    <x v="2"/>
    <s v="G5"/>
    <s v="GROUP 5-2: Other Resale"/>
    <s v="G5S9"/>
    <m/>
    <m/>
    <n v="30"/>
    <x v="1"/>
    <s v="Fresh Ginger 30 LB China"/>
    <s v="Resale"/>
    <s v="Resale"/>
    <s v="Resale"/>
    <n v="32"/>
    <n v="32"/>
    <n v="32"/>
    <n v="32"/>
    <n v="32"/>
    <n v="32"/>
    <n v="32"/>
    <n v="32"/>
    <n v="32"/>
    <n v="32"/>
    <n v="32"/>
    <n v="32"/>
    <n v="384"/>
    <n v="36"/>
    <n v="36"/>
    <n v="36"/>
    <n v="36"/>
    <n v="36"/>
    <n v="36"/>
    <n v="36"/>
    <n v="36"/>
    <n v="36"/>
    <n v="36"/>
    <n v="36"/>
    <n v="36"/>
    <n v="1152"/>
    <n v="1152"/>
    <n v="1152"/>
    <n v="1152"/>
    <n v="1152"/>
    <n v="1152"/>
    <n v="1152"/>
    <n v="1152"/>
    <n v="1152"/>
    <n v="1152"/>
    <n v="1152"/>
    <n v="1152"/>
    <n v="13824"/>
    <n v="960"/>
    <n v="960"/>
    <n v="960"/>
    <n v="960"/>
    <n v="960"/>
    <n v="960"/>
    <n v="960"/>
    <n v="960"/>
    <n v="960"/>
    <n v="960"/>
    <n v="960"/>
    <n v="960"/>
    <n v="11520"/>
  </r>
  <r>
    <s v="CSWHSL-000007"/>
    <s v="C&amp;S 43 - BALDWIN              "/>
    <s v="C&amp;S WHOLESALE GROCERS, INC.        "/>
    <x v="50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69.520766773162933"/>
    <n v="69.520766773162933"/>
    <n v="69.520766773162933"/>
    <n v="69.520766773162933"/>
    <n v="69.520766773162933"/>
    <n v="69.520766773162933"/>
    <n v="59.297124600638973"/>
    <n v="59.297124600638973"/>
    <n v="59.297124600638973"/>
    <n v="59.297124600638973"/>
    <n v="59.297124600638973"/>
    <n v="59.297124600638973"/>
    <n v="772.90734824281151"/>
    <n v="24.77"/>
    <n v="24.77"/>
    <n v="24.77"/>
    <n v="24.77"/>
    <n v="24.77"/>
    <n v="24.77"/>
    <n v="24.77"/>
    <n v="24.77"/>
    <n v="24.77"/>
    <n v="24.77"/>
    <n v="24.77"/>
    <n v="24.77"/>
    <n v="1722.0293929712459"/>
    <n v="1722.0293929712459"/>
    <n v="1722.0293929712459"/>
    <n v="1722.0293929712459"/>
    <n v="1722.0293929712459"/>
    <n v="1722.0293929712459"/>
    <n v="1468.7897763578273"/>
    <n v="1468.7897763578273"/>
    <n v="1468.7897763578273"/>
    <n v="1468.7897763578273"/>
    <n v="1468.7897763578273"/>
    <n v="1468.7897763578273"/>
    <n v="19144.915015974439"/>
    <n v="312.84345047923318"/>
    <n v="312.84345047923318"/>
    <n v="312.84345047923318"/>
    <n v="312.84345047923318"/>
    <n v="312.84345047923318"/>
    <n v="312.84345047923318"/>
    <n v="266.83706070287536"/>
    <n v="266.83706070287536"/>
    <n v="266.83706070287536"/>
    <n v="266.83706070287536"/>
    <n v="266.83706070287536"/>
    <n v="266.83706070287536"/>
    <n v="3478.0830670926521"/>
  </r>
  <r>
    <s v="CSWHSL-000007"/>
    <s v="C&amp;S 43 - BALDWIN              "/>
    <s v="C&amp;S WHOLESALE GROCERS, INC.        "/>
    <x v="50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77.49419953596288"/>
    <n v="177.49419953596288"/>
    <n v="177.49419953596288"/>
    <n v="177.49419953596288"/>
    <n v="177.49419953596288"/>
    <n v="177.49419953596288"/>
    <n v="167.63341067285384"/>
    <n v="167.63341067285384"/>
    <n v="167.63341067285384"/>
    <n v="167.63341067285384"/>
    <n v="167.63341067285384"/>
    <n v="167.63341067285384"/>
    <n v="2070.7656612529004"/>
    <n v="21.9"/>
    <n v="21.9"/>
    <n v="21.9"/>
    <n v="21.9"/>
    <n v="21.9"/>
    <n v="21.9"/>
    <n v="21.9"/>
    <n v="21.9"/>
    <n v="21.9"/>
    <n v="21.9"/>
    <n v="21.9"/>
    <n v="21.9"/>
    <n v="3887.1229698375869"/>
    <n v="3887.1229698375869"/>
    <n v="3887.1229698375869"/>
    <n v="3887.1229698375869"/>
    <n v="3887.1229698375869"/>
    <n v="3887.1229698375869"/>
    <n v="3671.171693735499"/>
    <n v="3671.171693735499"/>
    <n v="3671.171693735499"/>
    <n v="3671.171693735499"/>
    <n v="3671.171693735499"/>
    <n v="3671.171693735499"/>
    <n v="45349.767981438519"/>
    <n v="798.72389791183298"/>
    <n v="798.72389791183298"/>
    <n v="798.72389791183298"/>
    <n v="798.72389791183298"/>
    <n v="798.72389791183298"/>
    <n v="798.72389791183298"/>
    <n v="754.3503480278423"/>
    <n v="754.3503480278423"/>
    <n v="754.3503480278423"/>
    <n v="754.3503480278423"/>
    <n v="754.3503480278423"/>
    <n v="754.3503480278423"/>
    <n v="9318.445475638051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71.38095238095241"/>
    <n v="171.38095238095241"/>
    <n v="171.38095238095241"/>
    <n v="171.38095238095241"/>
    <n v="171.38095238095241"/>
    <n v="171.38095238095241"/>
    <n v="159.76190476190479"/>
    <n v="159.76190476190479"/>
    <n v="159.76190476190479"/>
    <n v="159.76190476190479"/>
    <n v="159.76190476190479"/>
    <n v="159.76190476190479"/>
    <n v="1986.8571428571433"/>
    <n v="16.75"/>
    <n v="16.75"/>
    <n v="16.75"/>
    <n v="16.75"/>
    <n v="16.75"/>
    <n v="16.75"/>
    <n v="16.75"/>
    <n v="16.75"/>
    <n v="16.75"/>
    <n v="16.75"/>
    <n v="16.75"/>
    <n v="16.75"/>
    <n v="2870.6309523809527"/>
    <n v="2870.6309523809527"/>
    <n v="2870.6309523809527"/>
    <n v="2870.6309523809527"/>
    <n v="2870.6309523809527"/>
    <n v="2870.6309523809527"/>
    <n v="2676.011904761905"/>
    <n v="2676.011904761905"/>
    <n v="2676.011904761905"/>
    <n v="2676.011904761905"/>
    <n v="2676.011904761905"/>
    <n v="2676.011904761905"/>
    <n v="33279.857142857145"/>
    <n v="642.67857142857156"/>
    <n v="642.67857142857156"/>
    <n v="642.67857142857156"/>
    <n v="642.67857142857156"/>
    <n v="642.67857142857156"/>
    <n v="642.67857142857156"/>
    <n v="599.107142857143"/>
    <n v="599.107142857143"/>
    <n v="599.107142857143"/>
    <n v="599.107142857143"/>
    <n v="599.107142857143"/>
    <n v="599.107142857143"/>
    <n v="7450.7142857142881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450"/>
    <n v="450"/>
    <n v="450"/>
    <n v="450"/>
    <n v="450"/>
    <n v="450"/>
    <n v="400"/>
    <n v="400"/>
    <n v="400"/>
    <n v="400"/>
    <n v="400"/>
    <n v="400"/>
    <n v="5100"/>
    <n v="14.95"/>
    <n v="14.95"/>
    <n v="14.95"/>
    <n v="14.95"/>
    <n v="14.95"/>
    <n v="14.95"/>
    <n v="14.95"/>
    <n v="14.95"/>
    <n v="14.95"/>
    <n v="14.95"/>
    <n v="14.95"/>
    <n v="14.95"/>
    <n v="6727.5"/>
    <n v="6727.5"/>
    <n v="6727.5"/>
    <n v="6727.5"/>
    <n v="6727.5"/>
    <n v="6727.5"/>
    <n v="5980"/>
    <n v="5980"/>
    <n v="5980"/>
    <n v="5980"/>
    <n v="5980"/>
    <n v="5980"/>
    <n v="76245"/>
    <n v="1687.5"/>
    <n v="1687.5"/>
    <n v="1687.5"/>
    <n v="1687.5"/>
    <n v="1687.5"/>
    <n v="1687.5"/>
    <n v="1500"/>
    <n v="1500"/>
    <n v="1500"/>
    <n v="1500"/>
    <n v="1500"/>
    <n v="1500"/>
    <n v="19125"/>
  </r>
  <r>
    <s v="CSWHSL-000007"/>
    <s v="C&amp;S 43 - BALDWIN              "/>
    <s v="C&amp;S WHOLESALE GROCERS, INC.        "/>
    <x v="50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27.89415656008821"/>
    <n v="127.89415656008821"/>
    <n v="127.89415656008821"/>
    <n v="127.89415656008821"/>
    <n v="127.89415656008821"/>
    <n v="127.89415656008821"/>
    <n v="114.59316427783904"/>
    <n v="114.59316427783904"/>
    <n v="114.59316427783904"/>
    <n v="114.59316427783904"/>
    <n v="114.59316427783904"/>
    <n v="114.59316427783904"/>
    <n v="1454.9239250275637"/>
    <n v="42.5"/>
    <n v="42.5"/>
    <n v="42.5"/>
    <n v="42.5"/>
    <n v="42.5"/>
    <n v="42.5"/>
    <n v="42.5"/>
    <n v="42.5"/>
    <n v="42.5"/>
    <n v="42.5"/>
    <n v="42.5"/>
    <n v="42.5"/>
    <n v="5435.5016538037489"/>
    <n v="5435.5016538037489"/>
    <n v="5435.5016538037489"/>
    <n v="5435.5016538037489"/>
    <n v="5435.5016538037489"/>
    <n v="5435.5016538037489"/>
    <n v="4870.2094818081587"/>
    <n v="4870.2094818081587"/>
    <n v="4870.2094818081587"/>
    <n v="4870.2094818081587"/>
    <n v="4870.2094818081587"/>
    <n v="4870.2094818081587"/>
    <n v="61834.266813671456"/>
    <n v="1304.5203969128995"/>
    <n v="1304.5203969128995"/>
    <n v="1304.5203969128995"/>
    <n v="1304.5203969128995"/>
    <n v="1304.5203969128995"/>
    <n v="1304.5203969128995"/>
    <n v="1168.8502756339581"/>
    <n v="1168.8502756339581"/>
    <n v="1168.8502756339581"/>
    <n v="1168.8502756339581"/>
    <n v="1168.8502756339581"/>
    <n v="1168.8502756339581"/>
    <n v="14840.224035281148"/>
  </r>
  <r>
    <s v="CSWHSL-000007"/>
    <s v="C&amp;S 43 - BALDWIN              "/>
    <s v="C&amp;S WHOLESALE GROCERS, INC.        "/>
    <x v="50"/>
    <s v="W"/>
    <s v="S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405"/>
    <n v="405"/>
    <n v="405"/>
    <n v="405"/>
    <n v="405"/>
    <n v="405"/>
    <n v="370"/>
    <n v="370"/>
    <n v="370"/>
    <n v="370"/>
    <n v="370"/>
    <n v="370"/>
    <n v="4650"/>
    <n v="69"/>
    <n v="69"/>
    <n v="69"/>
    <n v="69"/>
    <n v="69"/>
    <n v="69"/>
    <n v="69"/>
    <n v="69"/>
    <n v="69"/>
    <n v="69"/>
    <n v="69"/>
    <n v="69"/>
    <n v="27945"/>
    <n v="27945"/>
    <n v="27945"/>
    <n v="27945"/>
    <n v="27945"/>
    <n v="27945"/>
    <n v="25530"/>
    <n v="25530"/>
    <n v="25530"/>
    <n v="25530"/>
    <n v="25530"/>
    <n v="25530"/>
    <n v="320850"/>
    <n v="12150"/>
    <n v="12150"/>
    <n v="12150"/>
    <n v="12150"/>
    <n v="12150"/>
    <n v="12150"/>
    <n v="11100"/>
    <n v="11100"/>
    <n v="11100"/>
    <n v="11100"/>
    <n v="11100"/>
    <n v="11100"/>
    <n v="139500"/>
  </r>
  <r>
    <s v="CSWHSL-000007"/>
    <s v="C&amp;S 43 - BALDWIN              "/>
    <s v="C&amp;S WHOLESALE GROCERS, INC.        "/>
    <x v="50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87.716262975778548"/>
    <n v="87.716262975778548"/>
    <n v="87.716262975778548"/>
    <n v="87.716262975778548"/>
    <n v="87.716262975778548"/>
    <n v="87.716262975778548"/>
    <n v="78.719723183391011"/>
    <n v="78.719723183391011"/>
    <n v="78.719723183391011"/>
    <n v="78.719723183391011"/>
    <n v="78.719723183391011"/>
    <n v="78.719723183391011"/>
    <n v="998.61591695501738"/>
    <n v="14.99"/>
    <n v="14.99"/>
    <n v="14.99"/>
    <n v="14.99"/>
    <n v="14.99"/>
    <n v="14.99"/>
    <n v="14.99"/>
    <n v="14.99"/>
    <n v="14.99"/>
    <n v="14.99"/>
    <n v="14.99"/>
    <n v="14.99"/>
    <n v="1314.8667820069204"/>
    <n v="1314.8667820069204"/>
    <n v="1314.8667820069204"/>
    <n v="1314.8667820069204"/>
    <n v="1314.8667820069204"/>
    <n v="1314.8667820069204"/>
    <n v="1180.0086505190313"/>
    <n v="1180.0086505190313"/>
    <n v="1180.0086505190313"/>
    <n v="1180.0086505190313"/>
    <n v="1180.0086505190313"/>
    <n v="1180.0086505190313"/>
    <n v="14969.252595155715"/>
    <n v="197.36159169550174"/>
    <n v="197.36159169550174"/>
    <n v="197.36159169550174"/>
    <n v="197.36159169550174"/>
    <n v="197.36159169550174"/>
    <n v="197.36159169550174"/>
    <n v="177.11937716262977"/>
    <n v="177.11937716262977"/>
    <n v="177.11937716262977"/>
    <n v="177.11937716262977"/>
    <n v="177.11937716262977"/>
    <n v="177.11937716262977"/>
    <n v="2246.8858131487891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6.5"/>
    <n v="6.5"/>
    <n v="6.5"/>
    <n v="6.5"/>
    <n v="6.5"/>
    <n v="6.5"/>
    <n v="99"/>
    <n v="15.5"/>
    <n v="15.5"/>
    <n v="15.5"/>
    <n v="15.5"/>
    <n v="15.5"/>
    <n v="15.5"/>
    <n v="15.5"/>
    <n v="15.5"/>
    <n v="15.5"/>
    <n v="15.5"/>
    <n v="15.5"/>
    <n v="15.5"/>
    <n v="155"/>
    <n v="155"/>
    <n v="155"/>
    <n v="155"/>
    <n v="155"/>
    <n v="155"/>
    <n v="100.75"/>
    <n v="100.75"/>
    <n v="100.75"/>
    <n v="100.75"/>
    <n v="100.75"/>
    <n v="100.75"/>
    <n v="1534.5"/>
    <n v="60"/>
    <n v="60"/>
    <n v="60"/>
    <n v="60"/>
    <n v="60"/>
    <n v="60"/>
    <n v="39"/>
    <n v="39"/>
    <n v="39"/>
    <n v="39"/>
    <n v="39"/>
    <n v="39"/>
    <n v="594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27.142857142857142"/>
    <n v="27.142857142857142"/>
    <n v="27.142857142857142"/>
    <n v="27.142857142857142"/>
    <n v="27.142857142857142"/>
    <n v="27.142857142857142"/>
    <n v="25.054945054945055"/>
    <n v="25.054945054945055"/>
    <n v="25.054945054945055"/>
    <n v="25.054945054945055"/>
    <n v="25.054945054945055"/>
    <n v="25.054945054945055"/>
    <n v="313.1868131868132"/>
    <n v="18.5"/>
    <n v="18.5"/>
    <n v="18.5"/>
    <n v="18.5"/>
    <n v="18.5"/>
    <n v="18.5"/>
    <n v="18.5"/>
    <n v="18.5"/>
    <n v="18.5"/>
    <n v="18.5"/>
    <n v="18.5"/>
    <n v="18.5"/>
    <n v="502.14285714285711"/>
    <n v="502.14285714285711"/>
    <n v="502.14285714285711"/>
    <n v="502.14285714285711"/>
    <n v="502.14285714285711"/>
    <n v="502.14285714285711"/>
    <n v="463.5164835164835"/>
    <n v="463.5164835164835"/>
    <n v="463.5164835164835"/>
    <n v="463.5164835164835"/>
    <n v="463.5164835164835"/>
    <n v="463.5164835164835"/>
    <n v="5793.9560439560419"/>
    <n v="162.85714285714286"/>
    <n v="162.85714285714286"/>
    <n v="162.85714285714286"/>
    <n v="162.85714285714286"/>
    <n v="162.85714285714286"/>
    <n v="162.85714285714286"/>
    <n v="150.32967032967034"/>
    <n v="150.32967032967034"/>
    <n v="150.32967032967034"/>
    <n v="150.32967032967034"/>
    <n v="150.32967032967034"/>
    <n v="150.32967032967034"/>
    <n v="1879.1208791208792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34.64566929133861"/>
    <n v="234.64566929133861"/>
    <n v="234.64566929133861"/>
    <n v="234.64566929133861"/>
    <n v="234.64566929133861"/>
    <n v="234.64566929133861"/>
    <n v="197.10236220472441"/>
    <n v="197.10236220472441"/>
    <n v="197.10236220472441"/>
    <n v="197.10236220472441"/>
    <n v="197.10236220472441"/>
    <n v="197.10236220472441"/>
    <n v="2590.4881889763788"/>
    <n v="15.5"/>
    <n v="15.5"/>
    <n v="15.5"/>
    <n v="15.5"/>
    <n v="15.5"/>
    <n v="15.5"/>
    <n v="15.5"/>
    <n v="15.5"/>
    <n v="15.5"/>
    <n v="15.5"/>
    <n v="15.5"/>
    <n v="15.5"/>
    <n v="3637.0078740157483"/>
    <n v="3637.0078740157483"/>
    <n v="3637.0078740157483"/>
    <n v="3637.0078740157483"/>
    <n v="3637.0078740157483"/>
    <n v="3637.0078740157483"/>
    <n v="3055.0866141732286"/>
    <n v="3055.0866141732286"/>
    <n v="3055.0866141732286"/>
    <n v="3055.0866141732286"/>
    <n v="3055.0866141732286"/>
    <n v="3055.0866141732286"/>
    <n v="40152.566929133856"/>
    <n v="1407.8740157480315"/>
    <n v="1407.8740157480315"/>
    <n v="1407.8740157480315"/>
    <n v="1407.8740157480315"/>
    <n v="1407.8740157480315"/>
    <n v="1407.8740157480315"/>
    <n v="1182.6141732283465"/>
    <n v="1182.6141732283465"/>
    <n v="1182.6141732283465"/>
    <n v="1182.6141732283465"/>
    <n v="1182.6141732283465"/>
    <n v="1182.6141732283465"/>
    <n v="15542.92913385827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71.64902340837929"/>
    <n v="171.64902340837929"/>
    <n v="171.64902340837929"/>
    <n v="171.64902340837929"/>
    <n v="171.64902340837929"/>
    <n v="171.64902340837929"/>
    <n v="160.20575518115402"/>
    <n v="160.20575518115402"/>
    <n v="160.20575518115402"/>
    <n v="160.20575518115402"/>
    <n v="160.20575518115402"/>
    <n v="160.20575518115402"/>
    <n v="1991.1286715371998"/>
    <n v="34"/>
    <n v="34"/>
    <n v="34"/>
    <n v="34"/>
    <n v="34"/>
    <n v="34"/>
    <n v="34"/>
    <n v="34"/>
    <n v="34"/>
    <n v="34"/>
    <n v="34"/>
    <n v="34"/>
    <n v="5836.0667958848962"/>
    <n v="5836.0667958848962"/>
    <n v="5836.0667958848962"/>
    <n v="5836.0667958848962"/>
    <n v="5836.0667958848962"/>
    <n v="5836.0667958848962"/>
    <n v="5446.9956761592366"/>
    <n v="5446.9956761592366"/>
    <n v="5446.9956761592366"/>
    <n v="5446.9956761592366"/>
    <n v="5446.9956761592366"/>
    <n v="5446.9956761592366"/>
    <n v="67698.374832264773"/>
    <n v="4119.5765618011028"/>
    <n v="4119.5765618011028"/>
    <n v="4119.5765618011028"/>
    <n v="4119.5765618011028"/>
    <n v="4119.5765618011028"/>
    <n v="4119.5765618011028"/>
    <n v="3844.9381243476964"/>
    <n v="3844.9381243476964"/>
    <n v="3844.9381243476964"/>
    <n v="3844.9381243476964"/>
    <n v="3844.9381243476964"/>
    <n v="3844.9381243476964"/>
    <n v="47787.08811689279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6"/>
    <n v="15"/>
    <m/>
    <n v="3.375"/>
    <x v="11"/>
    <s v="MINCED GARLIC 12X4.5OZ - GARLAND"/>
    <s v="RTU 2nd line"/>
    <s v="Plant City"/>
    <s v="Fixed"/>
    <n v="65"/>
    <n v="65"/>
    <n v="65"/>
    <n v="65"/>
    <n v="65"/>
    <n v="65"/>
    <n v="41"/>
    <n v="41"/>
    <n v="41"/>
    <n v="41"/>
    <n v="41"/>
    <n v="41"/>
    <n v="636"/>
    <n v="11.75"/>
    <n v="11.75"/>
    <n v="11.75"/>
    <n v="11.75"/>
    <n v="11.75"/>
    <n v="11.75"/>
    <n v="11.75"/>
    <n v="11.75"/>
    <n v="11.75"/>
    <n v="11.75"/>
    <n v="11.75"/>
    <n v="11.75"/>
    <n v="763.75"/>
    <n v="763.75"/>
    <n v="763.75"/>
    <n v="763.75"/>
    <n v="763.75"/>
    <n v="763.75"/>
    <n v="481.75"/>
    <n v="481.75"/>
    <n v="481.75"/>
    <n v="481.75"/>
    <n v="481.75"/>
    <n v="481.75"/>
    <n v="7473"/>
    <n v="219.375"/>
    <n v="219.375"/>
    <n v="219.375"/>
    <n v="219.375"/>
    <n v="219.375"/>
    <n v="219.375"/>
    <n v="138.375"/>
    <n v="138.375"/>
    <n v="138.375"/>
    <n v="138.375"/>
    <n v="138.375"/>
    <n v="138.375"/>
    <n v="2146.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91.537414965986386"/>
    <n v="91.537414965986386"/>
    <n v="91.537414965986386"/>
    <n v="91.537414965986386"/>
    <n v="91.537414965986386"/>
    <n v="91.537414965986386"/>
    <n v="82.068027210884352"/>
    <n v="82.068027210884352"/>
    <n v="82.068027210884352"/>
    <n v="82.068027210884352"/>
    <n v="82.068027210884352"/>
    <n v="82.068027210884352"/>
    <n v="1041.6326530612243"/>
    <n v="18"/>
    <n v="18"/>
    <n v="18"/>
    <n v="18"/>
    <n v="18"/>
    <n v="18"/>
    <n v="18"/>
    <n v="18"/>
    <n v="18"/>
    <n v="18"/>
    <n v="18"/>
    <n v="18"/>
    <n v="1647.6734693877549"/>
    <n v="1647.6734693877549"/>
    <n v="1647.6734693877549"/>
    <n v="1647.6734693877549"/>
    <n v="1647.6734693877549"/>
    <n v="1647.6734693877549"/>
    <n v="1477.2244897959183"/>
    <n v="1477.2244897959183"/>
    <n v="1477.2244897959183"/>
    <n v="1477.2244897959183"/>
    <n v="1477.2244897959183"/>
    <n v="1477.2244897959183"/>
    <n v="18749.387755102041"/>
    <n v="489.15306122448976"/>
    <n v="489.15306122448976"/>
    <n v="489.15306122448976"/>
    <n v="489.15306122448976"/>
    <n v="489.15306122448976"/>
    <n v="489.15306122448976"/>
    <n v="438.55102040816325"/>
    <n v="438.55102040816325"/>
    <n v="438.55102040816325"/>
    <n v="438.55102040816325"/>
    <n v="438.55102040816325"/>
    <n v="438.55102040816325"/>
    <n v="5566.2244897959172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5"/>
    <m/>
    <n v="3.375"/>
    <x v="55"/>
    <s v="Minced Garlic 12x4.5oz ORG -Garland"/>
    <s v="RTU 2nd line"/>
    <s v="Plant City"/>
    <s v="Fixed"/>
    <n v="14"/>
    <n v="14"/>
    <n v="14"/>
    <n v="14"/>
    <n v="14"/>
    <n v="14"/>
    <n v="14"/>
    <n v="14"/>
    <n v="14"/>
    <n v="14"/>
    <n v="14"/>
    <n v="14"/>
    <n v="168"/>
    <n v="16"/>
    <n v="16"/>
    <n v="16"/>
    <n v="16"/>
    <n v="16"/>
    <n v="16"/>
    <n v="16"/>
    <n v="16"/>
    <n v="16"/>
    <n v="16"/>
    <n v="16"/>
    <n v="16"/>
    <n v="224"/>
    <n v="224"/>
    <n v="224"/>
    <n v="224"/>
    <n v="224"/>
    <n v="224"/>
    <n v="224"/>
    <n v="224"/>
    <n v="224"/>
    <n v="224"/>
    <n v="224"/>
    <n v="224"/>
    <n v="2688"/>
    <n v="47.25"/>
    <n v="47.25"/>
    <n v="47.25"/>
    <n v="47.25"/>
    <n v="47.25"/>
    <n v="47.25"/>
    <n v="47.25"/>
    <n v="47.25"/>
    <n v="47.25"/>
    <n v="47.25"/>
    <n v="47.25"/>
    <n v="47.25"/>
    <n v="567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24.5"/>
    <n v="24.5"/>
    <n v="24.5"/>
    <n v="24.5"/>
    <n v="24.5"/>
    <n v="24.5"/>
    <n v="12.6"/>
    <n v="12.6"/>
    <n v="12.6"/>
    <n v="12.6"/>
    <n v="12.6"/>
    <n v="12.6"/>
    <n v="222.59999999999997"/>
    <n v="8.9"/>
    <n v="8.9"/>
    <n v="8.9"/>
    <n v="8.9"/>
    <n v="8.9"/>
    <n v="8.9"/>
    <n v="8.9"/>
    <n v="8.9"/>
    <n v="8.9"/>
    <n v="8.9"/>
    <n v="8.9"/>
    <n v="8.9"/>
    <n v="218.05"/>
    <n v="218.05"/>
    <n v="218.05"/>
    <n v="218.05"/>
    <n v="218.05"/>
    <n v="218.05"/>
    <n v="112.14"/>
    <n v="112.14"/>
    <n v="112.14"/>
    <n v="112.14"/>
    <n v="112.14"/>
    <n v="112.14"/>
    <n v="1981.1400000000006"/>
    <n v="82.6875"/>
    <n v="82.6875"/>
    <n v="82.6875"/>
    <n v="82.6875"/>
    <n v="82.6875"/>
    <n v="82.6875"/>
    <n v="42.524999999999999"/>
    <n v="42.524999999999999"/>
    <n v="42.524999999999999"/>
    <n v="42.524999999999999"/>
    <n v="42.524999999999999"/>
    <n v="42.524999999999999"/>
    <n v="751.27499999999986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26"/>
    <n v="26"/>
    <n v="26"/>
    <n v="26"/>
    <n v="26"/>
    <n v="26"/>
    <n v="26"/>
    <n v="26"/>
    <n v="26"/>
    <n v="26"/>
    <n v="26"/>
    <n v="26"/>
    <n v="312"/>
    <n v="11.25"/>
    <n v="11.25"/>
    <n v="11.25"/>
    <n v="11.25"/>
    <n v="11.25"/>
    <n v="11.25"/>
    <n v="11.25"/>
    <n v="11.25"/>
    <n v="11.25"/>
    <n v="11.25"/>
    <n v="11.25"/>
    <n v="11.25"/>
    <n v="292.5"/>
    <n v="292.5"/>
    <n v="292.5"/>
    <n v="292.5"/>
    <n v="292.5"/>
    <n v="292.5"/>
    <n v="292.5"/>
    <n v="292.5"/>
    <n v="292.5"/>
    <n v="292.5"/>
    <n v="292.5"/>
    <n v="292.5"/>
    <n v="3510"/>
    <n v="87.75"/>
    <n v="87.75"/>
    <n v="87.75"/>
    <n v="87.75"/>
    <n v="87.75"/>
    <n v="87.75"/>
    <n v="87.75"/>
    <n v="87.75"/>
    <n v="87.75"/>
    <n v="87.75"/>
    <n v="87.75"/>
    <n v="87.75"/>
    <n v="1053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8.471760797342199"/>
    <n v="58.471760797342199"/>
    <n v="58.471760797342199"/>
    <n v="58.471760797342199"/>
    <n v="58.471760797342199"/>
    <n v="58.471760797342199"/>
    <n v="50.498338870431894"/>
    <n v="50.498338870431894"/>
    <n v="50.498338870431894"/>
    <n v="50.498338870431894"/>
    <n v="50.498338870431894"/>
    <n v="50.498338870431894"/>
    <n v="653.82059800664456"/>
    <n v="24"/>
    <n v="24"/>
    <n v="24"/>
    <n v="24"/>
    <n v="24"/>
    <n v="24"/>
    <n v="24"/>
    <n v="24"/>
    <n v="24"/>
    <n v="24"/>
    <n v="24"/>
    <n v="24"/>
    <n v="1403.3222591362128"/>
    <n v="1403.3222591362128"/>
    <n v="1403.3222591362128"/>
    <n v="1403.3222591362128"/>
    <n v="1403.3222591362128"/>
    <n v="1403.3222591362128"/>
    <n v="1211.9601328903655"/>
    <n v="1211.9601328903655"/>
    <n v="1211.9601328903655"/>
    <n v="1211.9601328903655"/>
    <n v="1211.9601328903655"/>
    <n v="1211.9601328903655"/>
    <n v="15691.694352159473"/>
    <n v="312.45847176079735"/>
    <n v="312.45847176079735"/>
    <n v="312.45847176079735"/>
    <n v="312.45847176079735"/>
    <n v="312.45847176079735"/>
    <n v="312.45847176079735"/>
    <n v="269.85049833887041"/>
    <n v="269.85049833887041"/>
    <n v="269.85049833887041"/>
    <n v="269.85049833887041"/>
    <n v="269.85049833887041"/>
    <n v="269.85049833887041"/>
    <n v="3493.8538205980053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77.031700288184439"/>
    <n v="77.031700288184439"/>
    <n v="77.031700288184439"/>
    <n v="77.031700288184439"/>
    <n v="77.031700288184439"/>
    <n v="77.031700288184439"/>
    <n v="70.028818443804028"/>
    <n v="70.028818443804028"/>
    <n v="70.028818443804028"/>
    <n v="70.028818443804028"/>
    <n v="70.028818443804028"/>
    <n v="70.028818443804028"/>
    <n v="882.36311239193105"/>
    <n v="13"/>
    <n v="13"/>
    <n v="13"/>
    <n v="13"/>
    <n v="13"/>
    <n v="13"/>
    <n v="13"/>
    <n v="13"/>
    <n v="13"/>
    <n v="13"/>
    <n v="13"/>
    <n v="13"/>
    <n v="1001.4121037463977"/>
    <n v="1001.4121037463977"/>
    <n v="1001.4121037463977"/>
    <n v="1001.4121037463977"/>
    <n v="1001.4121037463977"/>
    <n v="1001.4121037463977"/>
    <n v="910.37463976945241"/>
    <n v="910.37463976945241"/>
    <n v="910.37463976945241"/>
    <n v="910.37463976945241"/>
    <n v="910.37463976945241"/>
    <n v="910.37463976945241"/>
    <n v="11470.720461095099"/>
    <n v="259.9819884726225"/>
    <n v="259.9819884726225"/>
    <n v="259.9819884726225"/>
    <n v="259.9819884726225"/>
    <n v="259.9819884726225"/>
    <n v="259.9819884726225"/>
    <n v="236.34726224783859"/>
    <n v="236.34726224783859"/>
    <n v="236.34726224783859"/>
    <n v="236.34726224783859"/>
    <n v="236.34726224783859"/>
    <n v="236.34726224783859"/>
    <n v="2977.9755043227665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59.230769230769226"/>
    <n v="59.230769230769226"/>
    <n v="59.230769230769226"/>
    <n v="59.230769230769226"/>
    <n v="59.230769230769226"/>
    <n v="59.230769230769226"/>
    <n v="51.153846153846153"/>
    <n v="51.153846153846153"/>
    <n v="51.153846153846153"/>
    <n v="51.153846153846153"/>
    <n v="51.153846153846153"/>
    <n v="51.153846153846153"/>
    <n v="662.30769230769226"/>
    <n v="10"/>
    <n v="10"/>
    <n v="10"/>
    <n v="10"/>
    <n v="10"/>
    <n v="10"/>
    <n v="10"/>
    <n v="10"/>
    <n v="10"/>
    <n v="10"/>
    <n v="10"/>
    <n v="10"/>
    <n v="592.30769230769226"/>
    <n v="592.30769230769226"/>
    <n v="592.30769230769226"/>
    <n v="592.30769230769226"/>
    <n v="592.30769230769226"/>
    <n v="592.30769230769226"/>
    <n v="511.53846153846155"/>
    <n v="511.53846153846155"/>
    <n v="511.53846153846155"/>
    <n v="511.53846153846155"/>
    <n v="511.53846153846155"/>
    <n v="511.53846153846155"/>
    <n v="6623.0769230769247"/>
    <n v="199.90384615384613"/>
    <n v="199.90384615384613"/>
    <n v="199.90384615384613"/>
    <n v="199.90384615384613"/>
    <n v="199.90384615384613"/>
    <n v="199.90384615384613"/>
    <n v="172.64423076923077"/>
    <n v="172.64423076923077"/>
    <n v="172.64423076923077"/>
    <n v="172.64423076923077"/>
    <n v="172.64423076923077"/>
    <n v="172.64423076923077"/>
    <n v="2235.2884615384614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65.481481481481481"/>
    <n v="65.481481481481481"/>
    <n v="65.481481481481481"/>
    <n v="65.481481481481481"/>
    <n v="65.481481481481481"/>
    <n v="65.481481481481481"/>
    <n v="32.74074074074074"/>
    <n v="32.74074074074074"/>
    <n v="32.74074074074074"/>
    <n v="32.74074074074074"/>
    <n v="32.74074074074074"/>
    <n v="32.74074074074074"/>
    <n v="589.33333333333337"/>
    <n v="16"/>
    <n v="16"/>
    <n v="16"/>
    <n v="16"/>
    <n v="16"/>
    <n v="16"/>
    <n v="16"/>
    <n v="16"/>
    <n v="16"/>
    <n v="16"/>
    <n v="16"/>
    <n v="16"/>
    <n v="1047.7037037037037"/>
    <n v="1047.7037037037037"/>
    <n v="1047.7037037037037"/>
    <n v="1047.7037037037037"/>
    <n v="1047.7037037037037"/>
    <n v="1047.7037037037037"/>
    <n v="523.85185185185185"/>
    <n v="523.85185185185185"/>
    <n v="523.85185185185185"/>
    <n v="523.85185185185185"/>
    <n v="523.85185185185185"/>
    <n v="523.85185185185185"/>
    <n v="9429.3333333333339"/>
    <n v="221"/>
    <n v="221"/>
    <n v="221"/>
    <n v="221"/>
    <n v="221"/>
    <n v="221"/>
    <n v="110.5"/>
    <n v="110.5"/>
    <n v="110.5"/>
    <n v="110.5"/>
    <n v="110.5"/>
    <n v="110.5"/>
    <n v="1989"/>
  </r>
  <r>
    <s v="CSWHSL-000007"/>
    <s v="C&amp;S 43 - BALDWIN              "/>
    <s v="C&amp;S WHOLESALE GROCERS, INC.        "/>
    <x v="50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43.13725490196077"/>
    <n v="143.13725490196077"/>
    <n v="143.13725490196077"/>
    <n v="143.13725490196077"/>
    <n v="143.13725490196077"/>
    <n v="143.13725490196077"/>
    <n v="130.12477718360071"/>
    <n v="130.12477718360071"/>
    <n v="130.12477718360071"/>
    <n v="130.12477718360071"/>
    <n v="130.12477718360071"/>
    <n v="130.12477718360071"/>
    <n v="1639.5721925133685"/>
    <n v="11.75"/>
    <n v="11.75"/>
    <n v="11.75"/>
    <n v="11.75"/>
    <n v="11.75"/>
    <n v="11.75"/>
    <n v="11.75"/>
    <n v="11.75"/>
    <n v="11.75"/>
    <n v="11.75"/>
    <n v="11.75"/>
    <n v="11.75"/>
    <n v="1681.8627450980391"/>
    <n v="1681.8627450980391"/>
    <n v="1681.8627450980391"/>
    <n v="1681.8627450980391"/>
    <n v="1681.8627450980391"/>
    <n v="1681.8627450980391"/>
    <n v="1528.9661319073084"/>
    <n v="1528.9661319073084"/>
    <n v="1528.9661319073084"/>
    <n v="1528.9661319073084"/>
    <n v="1528.9661319073084"/>
    <n v="1528.9661319073084"/>
    <n v="19264.97326203209"/>
    <n v="483.08823529411762"/>
    <n v="483.08823529411762"/>
    <n v="483.08823529411762"/>
    <n v="483.08823529411762"/>
    <n v="483.08823529411762"/>
    <n v="483.08823529411762"/>
    <n v="439.17112299465242"/>
    <n v="439.17112299465242"/>
    <n v="439.17112299465242"/>
    <n v="439.17112299465242"/>
    <n v="439.17112299465242"/>
    <n v="439.17112299465242"/>
    <n v="5533.5561497326198"/>
  </r>
  <r>
    <s v="CSWHSL-000006"/>
    <s v="C&amp;S 36 - HAMMOND              "/>
    <s v="C&amp;S WHOLESALE GROCERS, INC.        "/>
    <x v="51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68.434504792332277"/>
    <n v="68.434504792332277"/>
    <n v="68.434504792332277"/>
    <n v="68.434504792332277"/>
    <n v="68.434504792332277"/>
    <n v="68.434504792332277"/>
    <n v="58.370607028753994"/>
    <n v="58.370607028753994"/>
    <n v="58.370607028753994"/>
    <n v="58.370607028753994"/>
    <n v="58.370607028753994"/>
    <n v="58.370607028753994"/>
    <n v="760.83067092651754"/>
    <n v="24.77"/>
    <n v="24.77"/>
    <n v="24.77"/>
    <n v="24.77"/>
    <n v="24.77"/>
    <n v="24.77"/>
    <n v="24.77"/>
    <n v="24.77"/>
    <n v="24.77"/>
    <n v="24.77"/>
    <n v="24.77"/>
    <n v="24.77"/>
    <n v="1695.1226837060706"/>
    <n v="1695.1226837060706"/>
    <n v="1695.1226837060706"/>
    <n v="1695.1226837060706"/>
    <n v="1695.1226837060706"/>
    <n v="1695.1226837060706"/>
    <n v="1445.8399361022364"/>
    <n v="1445.8399361022364"/>
    <n v="1445.8399361022364"/>
    <n v="1445.8399361022364"/>
    <n v="1445.8399361022364"/>
    <n v="1445.8399361022364"/>
    <n v="18845.77571884984"/>
    <n v="307.95527156549525"/>
    <n v="307.95527156549525"/>
    <n v="307.95527156549525"/>
    <n v="307.95527156549525"/>
    <n v="307.95527156549525"/>
    <n v="307.95527156549525"/>
    <n v="262.66773162939296"/>
    <n v="262.66773162939296"/>
    <n v="262.66773162939296"/>
    <n v="262.66773162939296"/>
    <n v="262.66773162939296"/>
    <n v="262.66773162939296"/>
    <n v="3423.7380191693296"/>
  </r>
  <r>
    <s v="CSWHSL-000006"/>
    <s v="C&amp;S 36 - HAMMOND              "/>
    <s v="C&amp;S WHOLESALE GROCERS, INC.        "/>
    <x v="51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51.39211136890953"/>
    <n v="151.39211136890953"/>
    <n v="151.39211136890953"/>
    <n v="151.39211136890953"/>
    <n v="151.39211136890953"/>
    <n v="151.39211136890953"/>
    <n v="142.98143851508121"/>
    <n v="142.98143851508121"/>
    <n v="142.98143851508121"/>
    <n v="142.98143851508121"/>
    <n v="142.98143851508121"/>
    <n v="142.98143851508121"/>
    <n v="1766.2412993039445"/>
    <n v="21.9"/>
    <n v="21.9"/>
    <n v="21.9"/>
    <n v="21.9"/>
    <n v="21.9"/>
    <n v="21.9"/>
    <n v="21.9"/>
    <n v="21.9"/>
    <n v="21.9"/>
    <n v="21.9"/>
    <n v="21.9"/>
    <n v="21.9"/>
    <n v="3315.4872389791185"/>
    <n v="3315.4872389791185"/>
    <n v="3315.4872389791185"/>
    <n v="3315.4872389791185"/>
    <n v="3315.4872389791185"/>
    <n v="3315.4872389791185"/>
    <n v="3131.2935034802781"/>
    <n v="3131.2935034802781"/>
    <n v="3131.2935034802781"/>
    <n v="3131.2935034802781"/>
    <n v="3131.2935034802781"/>
    <n v="3131.2935034802781"/>
    <n v="38680.684454756389"/>
    <n v="681.26450116009289"/>
    <n v="681.26450116009289"/>
    <n v="681.26450116009289"/>
    <n v="681.26450116009289"/>
    <n v="681.26450116009289"/>
    <n v="681.26450116009289"/>
    <n v="643.41647331786544"/>
    <n v="643.41647331786544"/>
    <n v="643.41647331786544"/>
    <n v="643.41647331786544"/>
    <n v="643.41647331786544"/>
    <n v="643.41647331786544"/>
    <n v="7948.0858468677525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41.4126984126984"/>
    <n v="141.4126984126984"/>
    <n v="141.4126984126984"/>
    <n v="141.4126984126984"/>
    <n v="141.4126984126984"/>
    <n v="141.4126984126984"/>
    <n v="131.82539682539684"/>
    <n v="131.82539682539684"/>
    <n v="131.82539682539684"/>
    <n v="131.82539682539684"/>
    <n v="131.82539682539684"/>
    <n v="131.82539682539684"/>
    <n v="1639.4285714285716"/>
    <n v="16.75"/>
    <n v="16.75"/>
    <n v="16.75"/>
    <n v="16.75"/>
    <n v="16.75"/>
    <n v="16.75"/>
    <n v="16.75"/>
    <n v="16.75"/>
    <n v="16.75"/>
    <n v="16.75"/>
    <n v="16.75"/>
    <n v="16.75"/>
    <n v="2368.6626984126983"/>
    <n v="2368.6626984126983"/>
    <n v="2368.6626984126983"/>
    <n v="2368.6626984126983"/>
    <n v="2368.6626984126983"/>
    <n v="2368.6626984126983"/>
    <n v="2208.0753968253971"/>
    <n v="2208.0753968253971"/>
    <n v="2208.0753968253971"/>
    <n v="2208.0753968253971"/>
    <n v="2208.0753968253971"/>
    <n v="2208.0753968253971"/>
    <n v="27460.428571428565"/>
    <n v="530.29761904761904"/>
    <n v="530.29761904761904"/>
    <n v="530.29761904761904"/>
    <n v="530.29761904761904"/>
    <n v="530.29761904761904"/>
    <n v="530.29761904761904"/>
    <n v="494.34523809523813"/>
    <n v="494.34523809523813"/>
    <n v="494.34523809523813"/>
    <n v="494.34523809523813"/>
    <n v="494.34523809523813"/>
    <n v="494.34523809523813"/>
    <n v="6147.8571428571449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272.66514806378132"/>
    <n v="272.66514806378132"/>
    <n v="272.66514806378132"/>
    <n v="272.66514806378132"/>
    <n v="272.66514806378132"/>
    <n v="272.66514806378132"/>
    <n v="242.36902050113898"/>
    <n v="242.36902050113898"/>
    <n v="242.36902050113898"/>
    <n v="242.36902050113898"/>
    <n v="242.36902050113898"/>
    <n v="242.36902050113898"/>
    <n v="3090.2050113895216"/>
    <n v="14.95"/>
    <n v="14.95"/>
    <n v="14.95"/>
    <n v="14.95"/>
    <n v="14.95"/>
    <n v="14.95"/>
    <n v="14.95"/>
    <n v="14.95"/>
    <n v="14.95"/>
    <n v="14.95"/>
    <n v="14.95"/>
    <n v="14.95"/>
    <n v="4076.3439635535306"/>
    <n v="4076.3439635535306"/>
    <n v="4076.3439635535306"/>
    <n v="4076.3439635535306"/>
    <n v="4076.3439635535306"/>
    <n v="4076.3439635535306"/>
    <n v="3623.4168564920274"/>
    <n v="3623.4168564920274"/>
    <n v="3623.4168564920274"/>
    <n v="3623.4168564920274"/>
    <n v="3623.4168564920274"/>
    <n v="3623.4168564920274"/>
    <n v="46198.56492027334"/>
    <n v="1022.49430523918"/>
    <n v="1022.49430523918"/>
    <n v="1022.49430523918"/>
    <n v="1022.49430523918"/>
    <n v="1022.49430523918"/>
    <n v="1022.49430523918"/>
    <n v="908.88382687927117"/>
    <n v="908.88382687927117"/>
    <n v="908.88382687927117"/>
    <n v="908.88382687927117"/>
    <n v="908.88382687927117"/>
    <n v="908.88382687927117"/>
    <n v="11588.268792710709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23.48401323042998"/>
    <n v="123.48401323042998"/>
    <n v="123.48401323042998"/>
    <n v="123.48401323042998"/>
    <n v="123.48401323042998"/>
    <n v="123.48401323042998"/>
    <n v="110.64167585446526"/>
    <n v="110.64167585446526"/>
    <n v="110.64167585446526"/>
    <n v="110.64167585446526"/>
    <n v="110.64167585446526"/>
    <n v="110.64167585446526"/>
    <n v="1404.7541345093719"/>
    <n v="42.5"/>
    <n v="42.5"/>
    <n v="42.5"/>
    <n v="42.5"/>
    <n v="42.5"/>
    <n v="42.5"/>
    <n v="42.5"/>
    <n v="42.5"/>
    <n v="42.5"/>
    <n v="42.5"/>
    <n v="42.5"/>
    <n v="42.5"/>
    <n v="5248.0705622932737"/>
    <n v="5248.0705622932737"/>
    <n v="5248.0705622932737"/>
    <n v="5248.0705622932737"/>
    <n v="5248.0705622932737"/>
    <n v="5248.0705622932737"/>
    <n v="4702.2712238147733"/>
    <n v="4702.2712238147733"/>
    <n v="4702.2712238147733"/>
    <n v="4702.2712238147733"/>
    <n v="4702.2712238147733"/>
    <n v="4702.2712238147733"/>
    <n v="59702.050716648278"/>
    <n v="1259.5369349503858"/>
    <n v="1259.5369349503858"/>
    <n v="1259.5369349503858"/>
    <n v="1259.5369349503858"/>
    <n v="1259.5369349503858"/>
    <n v="1259.5369349503858"/>
    <n v="1128.5450937155456"/>
    <n v="1128.5450937155456"/>
    <n v="1128.5450937155456"/>
    <n v="1128.5450937155456"/>
    <n v="1128.5450937155456"/>
    <n v="1128.5450937155456"/>
    <n v="14328.492171995587"/>
  </r>
  <r>
    <s v="CSWHSL-000006"/>
    <s v="C&amp;S 36 - HAMMOND              "/>
    <s v="C&amp;S WHOLESALE GROCERS, INC.        "/>
    <x v="51"/>
    <s v="W"/>
    <s v="PC"/>
    <s v="Plant City"/>
    <x v="3"/>
    <s v="G1"/>
    <s v="GROUP 1-3: Fesh Garlic Repack"/>
    <s v="G1S13"/>
    <n v="3.2552083333333335"/>
    <n v="78.125"/>
    <n v="24"/>
    <x v="84"/>
    <s v="Fresh Garlic 12x2lb - Garland      "/>
    <s v="Tecmar"/>
    <s v="Plant City"/>
    <s v="Fixed"/>
    <n v="45"/>
    <n v="45"/>
    <n v="45"/>
    <n v="45"/>
    <n v="45"/>
    <n v="45"/>
    <n v="40"/>
    <n v="40"/>
    <n v="40"/>
    <n v="40"/>
    <n v="40"/>
    <n v="40"/>
    <n v="510"/>
    <n v="57"/>
    <n v="57"/>
    <n v="57"/>
    <n v="57"/>
    <n v="57"/>
    <n v="57"/>
    <n v="57"/>
    <n v="57"/>
    <n v="57"/>
    <n v="57"/>
    <n v="57"/>
    <n v="57"/>
    <n v="2565"/>
    <n v="2565"/>
    <n v="2565"/>
    <n v="2565"/>
    <n v="2565"/>
    <n v="2565"/>
    <n v="2280"/>
    <n v="2280"/>
    <n v="2280"/>
    <n v="2280"/>
    <n v="2280"/>
    <n v="2280"/>
    <n v="29070"/>
    <n v="1080"/>
    <n v="1080"/>
    <n v="1080"/>
    <n v="1080"/>
    <n v="1080"/>
    <n v="1080"/>
    <n v="960"/>
    <n v="960"/>
    <n v="960"/>
    <n v="960"/>
    <n v="960"/>
    <n v="960"/>
    <n v="12240"/>
  </r>
  <r>
    <s v="CSWHSL-000006"/>
    <s v="C&amp;S 36 - HAMMOND              "/>
    <s v="C&amp;S WHOLESALE GROCERS, INC.        "/>
    <x v="51"/>
    <s v="W"/>
    <s v="S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405"/>
    <n v="405"/>
    <n v="405"/>
    <n v="405"/>
    <n v="405"/>
    <n v="405"/>
    <n v="370"/>
    <n v="370"/>
    <n v="370"/>
    <n v="370"/>
    <n v="370"/>
    <n v="370"/>
    <n v="4650"/>
    <n v="69"/>
    <n v="69"/>
    <n v="69"/>
    <n v="69"/>
    <n v="69"/>
    <n v="69"/>
    <n v="69"/>
    <n v="69"/>
    <n v="69"/>
    <n v="69"/>
    <n v="69"/>
    <n v="69"/>
    <n v="27945"/>
    <n v="27945"/>
    <n v="27945"/>
    <n v="27945"/>
    <n v="27945"/>
    <n v="27945"/>
    <n v="25530"/>
    <n v="25530"/>
    <n v="25530"/>
    <n v="25530"/>
    <n v="25530"/>
    <n v="25530"/>
    <n v="320850"/>
    <n v="12150"/>
    <n v="12150"/>
    <n v="12150"/>
    <n v="12150"/>
    <n v="12150"/>
    <n v="12150"/>
    <n v="11100"/>
    <n v="11100"/>
    <n v="11100"/>
    <n v="11100"/>
    <n v="11100"/>
    <n v="11100"/>
    <n v="139500"/>
  </r>
  <r>
    <s v="CSWHSL-000006"/>
    <s v="C&amp;S 36 - HAMMOND              "/>
    <s v="C&amp;S WHOLESALE GROCERS, INC.        "/>
    <x v="51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52.629757785467135"/>
    <n v="52.629757785467135"/>
    <n v="52.629757785467135"/>
    <n v="52.629757785467135"/>
    <n v="52.629757785467135"/>
    <n v="52.629757785467135"/>
    <n v="47.231833910034609"/>
    <n v="47.231833910034609"/>
    <n v="47.231833910034609"/>
    <n v="47.231833910034609"/>
    <n v="47.231833910034609"/>
    <n v="47.231833910034609"/>
    <n v="599.16955017301041"/>
    <n v="14.99"/>
    <n v="14.99"/>
    <n v="14.99"/>
    <n v="14.99"/>
    <n v="14.99"/>
    <n v="14.99"/>
    <n v="14.99"/>
    <n v="14.99"/>
    <n v="14.99"/>
    <n v="14.99"/>
    <n v="14.99"/>
    <n v="14.99"/>
    <n v="788.92006920415236"/>
    <n v="788.92006920415236"/>
    <n v="788.92006920415236"/>
    <n v="788.92006920415236"/>
    <n v="788.92006920415236"/>
    <n v="788.92006920415236"/>
    <n v="708.0051903114188"/>
    <n v="708.0051903114188"/>
    <n v="708.0051903114188"/>
    <n v="708.0051903114188"/>
    <n v="708.0051903114188"/>
    <n v="708.0051903114188"/>
    <n v="8981.5515570934276"/>
    <n v="118.41695501730105"/>
    <n v="118.41695501730105"/>
    <n v="118.41695501730105"/>
    <n v="118.41695501730105"/>
    <n v="118.41695501730105"/>
    <n v="118.41695501730105"/>
    <n v="106.27162629757787"/>
    <n v="106.27162629757787"/>
    <n v="106.27162629757787"/>
    <n v="106.27162629757787"/>
    <n v="106.27162629757787"/>
    <n v="106.27162629757787"/>
    <n v="1348.131487889273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15.238095238095237"/>
    <n v="15.238095238095237"/>
    <n v="15.238095238095237"/>
    <n v="15.238095238095237"/>
    <n v="15.238095238095237"/>
    <n v="15.238095238095237"/>
    <n v="14.065934065934066"/>
    <n v="14.065934065934066"/>
    <n v="14.065934065934066"/>
    <n v="14.065934065934066"/>
    <n v="14.065934065934066"/>
    <n v="14.065934065934066"/>
    <n v="175.82417582417585"/>
    <n v="18.5"/>
    <n v="18.5"/>
    <n v="18.5"/>
    <n v="18.5"/>
    <n v="18.5"/>
    <n v="18.5"/>
    <n v="18.5"/>
    <n v="18.5"/>
    <n v="18.5"/>
    <n v="18.5"/>
    <n v="18.5"/>
    <n v="18.5"/>
    <n v="281.90476190476187"/>
    <n v="281.90476190476187"/>
    <n v="281.90476190476187"/>
    <n v="281.90476190476187"/>
    <n v="281.90476190476187"/>
    <n v="281.90476190476187"/>
    <n v="260.2197802197802"/>
    <n v="260.2197802197802"/>
    <n v="260.2197802197802"/>
    <n v="260.2197802197802"/>
    <n v="260.2197802197802"/>
    <n v="260.2197802197802"/>
    <n v="3252.7472527472528"/>
    <n v="91.428571428571416"/>
    <n v="91.428571428571416"/>
    <n v="91.428571428571416"/>
    <n v="91.428571428571416"/>
    <n v="91.428571428571416"/>
    <n v="91.428571428571416"/>
    <n v="84.395604395604394"/>
    <n v="84.395604395604394"/>
    <n v="84.395604395604394"/>
    <n v="84.395604395604394"/>
    <n v="84.395604395604394"/>
    <n v="84.395604395604394"/>
    <n v="1054.945054945055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07.8740157480315"/>
    <n v="207.8740157480315"/>
    <n v="207.8740157480315"/>
    <n v="207.8740157480315"/>
    <n v="207.8740157480315"/>
    <n v="207.8740157480315"/>
    <n v="174.61417322834646"/>
    <n v="174.61417322834646"/>
    <n v="174.61417322834646"/>
    <n v="174.61417322834646"/>
    <n v="174.61417322834646"/>
    <n v="174.61417322834646"/>
    <n v="2294.929133858268"/>
    <n v="15.5"/>
    <n v="15.5"/>
    <n v="15.5"/>
    <n v="15.5"/>
    <n v="15.5"/>
    <n v="15.5"/>
    <n v="15.5"/>
    <n v="15.5"/>
    <n v="15.5"/>
    <n v="15.5"/>
    <n v="15.5"/>
    <n v="15.5"/>
    <n v="3222.0472440944882"/>
    <n v="3222.0472440944882"/>
    <n v="3222.0472440944882"/>
    <n v="3222.0472440944882"/>
    <n v="3222.0472440944882"/>
    <n v="3222.0472440944882"/>
    <n v="2706.51968503937"/>
    <n v="2706.51968503937"/>
    <n v="2706.51968503937"/>
    <n v="2706.51968503937"/>
    <n v="2706.51968503937"/>
    <n v="2706.51968503937"/>
    <n v="35571.401574803145"/>
    <n v="1247.2440944881889"/>
    <n v="1247.2440944881889"/>
    <n v="1247.2440944881889"/>
    <n v="1247.2440944881889"/>
    <n v="1247.2440944881889"/>
    <n v="1247.2440944881889"/>
    <n v="1047.6850393700788"/>
    <n v="1047.6850393700788"/>
    <n v="1047.6850393700788"/>
    <n v="1047.6850393700788"/>
    <n v="1047.6850393700788"/>
    <n v="1047.6850393700788"/>
    <n v="13769.574803149606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85.17966303861635"/>
    <n v="185.17966303861635"/>
    <n v="185.17966303861635"/>
    <n v="185.17966303861635"/>
    <n v="185.17966303861635"/>
    <n v="185.17966303861635"/>
    <n v="172.83435216937528"/>
    <n v="172.83435216937528"/>
    <n v="172.83435216937528"/>
    <n v="172.83435216937528"/>
    <n v="172.83435216937528"/>
    <n v="172.83435216937528"/>
    <n v="2148.0840912479498"/>
    <n v="34"/>
    <n v="34"/>
    <n v="34"/>
    <n v="34"/>
    <n v="34"/>
    <n v="34"/>
    <n v="34"/>
    <n v="34"/>
    <n v="34"/>
    <n v="34"/>
    <n v="34"/>
    <n v="34"/>
    <n v="6296.1085433129556"/>
    <n v="6296.1085433129556"/>
    <n v="6296.1085433129556"/>
    <n v="6296.1085433129556"/>
    <n v="6296.1085433129556"/>
    <n v="6296.1085433129556"/>
    <n v="5876.367973758759"/>
    <n v="5876.367973758759"/>
    <n v="5876.367973758759"/>
    <n v="5876.367973758759"/>
    <n v="5876.367973758759"/>
    <n v="5876.367973758759"/>
    <n v="73034.859102430288"/>
    <n v="4444.3119129267925"/>
    <n v="4444.3119129267925"/>
    <n v="4444.3119129267925"/>
    <n v="4444.3119129267925"/>
    <n v="4444.3119129267925"/>
    <n v="4444.3119129267925"/>
    <n v="4148.0244520650067"/>
    <n v="4148.0244520650067"/>
    <n v="4148.0244520650067"/>
    <n v="4148.0244520650067"/>
    <n v="4148.0244520650067"/>
    <n v="4148.0244520650067"/>
    <n v="51554.01818995081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66.285714285714278"/>
    <n v="66.285714285714278"/>
    <n v="66.285714285714278"/>
    <n v="66.285714285714278"/>
    <n v="66.285714285714278"/>
    <n v="66.285714285714278"/>
    <n v="59.428571428571423"/>
    <n v="59.428571428571423"/>
    <n v="59.428571428571423"/>
    <n v="59.428571428571423"/>
    <n v="59.428571428571423"/>
    <n v="59.428571428571423"/>
    <n v="754.28571428571433"/>
    <n v="18"/>
    <n v="18"/>
    <n v="18"/>
    <n v="18"/>
    <n v="18"/>
    <n v="18"/>
    <n v="18"/>
    <n v="18"/>
    <n v="18"/>
    <n v="18"/>
    <n v="18"/>
    <n v="18"/>
    <n v="1193.1428571428569"/>
    <n v="1193.1428571428569"/>
    <n v="1193.1428571428569"/>
    <n v="1193.1428571428569"/>
    <n v="1193.1428571428569"/>
    <n v="1193.1428571428569"/>
    <n v="1069.7142857142856"/>
    <n v="1069.7142857142856"/>
    <n v="1069.7142857142856"/>
    <n v="1069.7142857142856"/>
    <n v="1069.7142857142856"/>
    <n v="1069.7142857142856"/>
    <n v="13577.142857142859"/>
    <n v="354.21428571428567"/>
    <n v="354.21428571428567"/>
    <n v="354.21428571428567"/>
    <n v="354.21428571428567"/>
    <n v="354.21428571428567"/>
    <n v="354.21428571428567"/>
    <n v="317.57142857142856"/>
    <n v="317.57142857142856"/>
    <n v="317.57142857142856"/>
    <n v="317.57142857142856"/>
    <n v="317.57142857142856"/>
    <n v="317.57142857142856"/>
    <n v="4030.7142857142849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1.162790697674417"/>
    <n v="51.162790697674417"/>
    <n v="51.162790697674417"/>
    <n v="51.162790697674417"/>
    <n v="51.162790697674417"/>
    <n v="51.162790697674417"/>
    <n v="44.186046511627907"/>
    <n v="44.186046511627907"/>
    <n v="44.186046511627907"/>
    <n v="44.186046511627907"/>
    <n v="44.186046511627907"/>
    <n v="44.186046511627907"/>
    <n v="572.09302325581393"/>
    <n v="24"/>
    <n v="24"/>
    <n v="24"/>
    <n v="24"/>
    <n v="24"/>
    <n v="24"/>
    <n v="24"/>
    <n v="24"/>
    <n v="24"/>
    <n v="24"/>
    <n v="24"/>
    <n v="24"/>
    <n v="1227.9069767441861"/>
    <n v="1227.9069767441861"/>
    <n v="1227.9069767441861"/>
    <n v="1227.9069767441861"/>
    <n v="1227.9069767441861"/>
    <n v="1227.9069767441861"/>
    <n v="1060.4651162790697"/>
    <n v="1060.4651162790697"/>
    <n v="1060.4651162790697"/>
    <n v="1060.4651162790697"/>
    <n v="1060.4651162790697"/>
    <n v="1060.4651162790697"/>
    <n v="13730.232558139531"/>
    <n v="273.40116279069764"/>
    <n v="273.40116279069764"/>
    <n v="273.40116279069764"/>
    <n v="273.40116279069764"/>
    <n v="273.40116279069764"/>
    <n v="273.40116279069764"/>
    <n v="236.11918604651163"/>
    <n v="236.11918604651163"/>
    <n v="236.11918604651163"/>
    <n v="236.11918604651163"/>
    <n v="236.11918604651163"/>
    <n v="236.11918604651163"/>
    <n v="3057.1220930232548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133.14121037463977"/>
    <n v="133.14121037463977"/>
    <n v="133.14121037463977"/>
    <n v="133.14121037463977"/>
    <n v="133.14121037463977"/>
    <n v="133.14121037463977"/>
    <n v="121.03746397694525"/>
    <n v="121.03746397694525"/>
    <n v="121.03746397694525"/>
    <n v="121.03746397694525"/>
    <n v="121.03746397694525"/>
    <n v="121.03746397694525"/>
    <n v="1525.07204610951"/>
    <n v="13"/>
    <n v="13"/>
    <n v="13"/>
    <n v="13"/>
    <n v="13"/>
    <n v="13"/>
    <n v="13"/>
    <n v="13"/>
    <n v="13"/>
    <n v="13"/>
    <n v="13"/>
    <n v="13"/>
    <n v="1730.8357348703171"/>
    <n v="1730.8357348703171"/>
    <n v="1730.8357348703171"/>
    <n v="1730.8357348703171"/>
    <n v="1730.8357348703171"/>
    <n v="1730.8357348703171"/>
    <n v="1573.4870317002883"/>
    <n v="1573.4870317002883"/>
    <n v="1573.4870317002883"/>
    <n v="1573.4870317002883"/>
    <n v="1573.4870317002883"/>
    <n v="1573.4870317002883"/>
    <n v="19825.936599423636"/>
    <n v="449.35158501440924"/>
    <n v="449.35158501440924"/>
    <n v="449.35158501440924"/>
    <n v="449.35158501440924"/>
    <n v="449.35158501440924"/>
    <n v="449.35158501440924"/>
    <n v="408.50144092219023"/>
    <n v="408.50144092219023"/>
    <n v="408.50144092219023"/>
    <n v="408.50144092219023"/>
    <n v="408.50144092219023"/>
    <n v="408.50144092219023"/>
    <n v="5147.1181556195979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59.230769230769226"/>
    <n v="59.230769230769226"/>
    <n v="59.230769230769226"/>
    <n v="59.230769230769226"/>
    <n v="59.230769230769226"/>
    <n v="59.230769230769226"/>
    <n v="51.153846153846153"/>
    <n v="51.153846153846153"/>
    <n v="51.153846153846153"/>
    <n v="51.153846153846153"/>
    <n v="51.153846153846153"/>
    <n v="51.153846153846153"/>
    <n v="662.30769230769226"/>
    <n v="10"/>
    <n v="10"/>
    <n v="10"/>
    <n v="10"/>
    <n v="10"/>
    <n v="10"/>
    <n v="10"/>
    <n v="10"/>
    <n v="10"/>
    <n v="10"/>
    <n v="10"/>
    <n v="10"/>
    <n v="592.30769230769226"/>
    <n v="592.30769230769226"/>
    <n v="592.30769230769226"/>
    <n v="592.30769230769226"/>
    <n v="592.30769230769226"/>
    <n v="592.30769230769226"/>
    <n v="511.53846153846155"/>
    <n v="511.53846153846155"/>
    <n v="511.53846153846155"/>
    <n v="511.53846153846155"/>
    <n v="511.53846153846155"/>
    <n v="511.53846153846155"/>
    <n v="6623.0769230769247"/>
    <n v="199.90384615384613"/>
    <n v="199.90384615384613"/>
    <n v="199.90384615384613"/>
    <n v="199.90384615384613"/>
    <n v="199.90384615384613"/>
    <n v="199.90384615384613"/>
    <n v="172.64423076923077"/>
    <n v="172.64423076923077"/>
    <n v="172.64423076923077"/>
    <n v="172.64423076923077"/>
    <n v="172.64423076923077"/>
    <n v="172.64423076923077"/>
    <n v="2235.2884615384614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80.888888888888886"/>
    <n v="80.888888888888886"/>
    <n v="80.888888888888886"/>
    <n v="80.888888888888886"/>
    <n v="80.888888888888886"/>
    <n v="80.888888888888886"/>
    <n v="40.444444444444443"/>
    <n v="40.444444444444443"/>
    <n v="40.444444444444443"/>
    <n v="40.444444444444443"/>
    <n v="40.444444444444443"/>
    <n v="40.444444444444443"/>
    <n v="728.00000000000011"/>
    <n v="16"/>
    <n v="16"/>
    <n v="16"/>
    <n v="16"/>
    <n v="16"/>
    <n v="16"/>
    <n v="16"/>
    <n v="16"/>
    <n v="16"/>
    <n v="16"/>
    <n v="16"/>
    <n v="16"/>
    <n v="1294.2222222222222"/>
    <n v="1294.2222222222222"/>
    <n v="1294.2222222222222"/>
    <n v="1294.2222222222222"/>
    <n v="1294.2222222222222"/>
    <n v="1294.2222222222222"/>
    <n v="647.11111111111109"/>
    <n v="647.11111111111109"/>
    <n v="647.11111111111109"/>
    <n v="647.11111111111109"/>
    <n v="647.11111111111109"/>
    <n v="647.11111111111109"/>
    <n v="11648.000000000002"/>
    <n v="273"/>
    <n v="273"/>
    <n v="273"/>
    <n v="273"/>
    <n v="273"/>
    <n v="273"/>
    <n v="136.5"/>
    <n v="136.5"/>
    <n v="136.5"/>
    <n v="136.5"/>
    <n v="136.5"/>
    <n v="136.5"/>
    <n v="2457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64.70588235294116"/>
    <n v="164.70588235294116"/>
    <n v="164.70588235294116"/>
    <n v="164.70588235294116"/>
    <n v="164.70588235294116"/>
    <n v="164.70588235294116"/>
    <n v="149.7326203208556"/>
    <n v="149.7326203208556"/>
    <n v="149.7326203208556"/>
    <n v="149.7326203208556"/>
    <n v="149.7326203208556"/>
    <n v="149.7326203208556"/>
    <n v="1886.6310160427809"/>
    <n v="11.75"/>
    <n v="11.75"/>
    <n v="11.75"/>
    <n v="11.75"/>
    <n v="11.75"/>
    <n v="11.75"/>
    <n v="11.75"/>
    <n v="11.75"/>
    <n v="11.75"/>
    <n v="11.75"/>
    <n v="11.75"/>
    <n v="11.75"/>
    <n v="1935.2941176470586"/>
    <n v="1935.2941176470586"/>
    <n v="1935.2941176470586"/>
    <n v="1935.2941176470586"/>
    <n v="1935.2941176470586"/>
    <n v="1935.2941176470586"/>
    <n v="1759.3582887700534"/>
    <n v="1759.3582887700534"/>
    <n v="1759.3582887700534"/>
    <n v="1759.3582887700534"/>
    <n v="1759.3582887700534"/>
    <n v="1759.3582887700534"/>
    <n v="22167.914438502678"/>
    <n v="555.88235294117646"/>
    <n v="555.88235294117646"/>
    <n v="555.88235294117646"/>
    <n v="555.88235294117646"/>
    <n v="555.88235294117646"/>
    <n v="555.88235294117646"/>
    <n v="505.34759358288767"/>
    <n v="505.34759358288767"/>
    <n v="505.34759358288767"/>
    <n v="505.34759358288767"/>
    <n v="505.34759358288767"/>
    <n v="505.34759358288767"/>
    <n v="6367.3796791443838"/>
  </r>
  <r>
    <s v="CSWHSL-000004"/>
    <s v="C&amp;S 14 - NORTH HATFIELD       "/>
    <s v="C&amp;S WHOLESALE GROCERS, INC.        "/>
    <x v="52"/>
    <s v="W"/>
    <s v="N"/>
    <s v="PSK"/>
    <x v="3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Fixed"/>
    <n v="70"/>
    <n v="70"/>
    <n v="70"/>
    <n v="70"/>
    <n v="70"/>
    <n v="70"/>
    <n v="70"/>
    <n v="70"/>
    <n v="70"/>
    <n v="70"/>
    <n v="70"/>
    <n v="70"/>
    <n v="840"/>
    <n v="50"/>
    <n v="50"/>
    <n v="50"/>
    <n v="50"/>
    <n v="50"/>
    <n v="50"/>
    <n v="50"/>
    <n v="50"/>
    <n v="50"/>
    <n v="50"/>
    <n v="50"/>
    <n v="50"/>
    <n v="3500"/>
    <n v="3500"/>
    <n v="3500"/>
    <n v="3500"/>
    <n v="3500"/>
    <n v="3500"/>
    <n v="3500"/>
    <n v="3500"/>
    <n v="3500"/>
    <n v="3500"/>
    <n v="3500"/>
    <n v="3500"/>
    <n v="42000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N"/>
    <s v="PSK"/>
    <x v="3"/>
    <s v="G1"/>
    <s v="GROUP 1-2: Peeled Garlic Repack"/>
    <s v="G1S2"/>
    <n v="5.3527555555555582"/>
    <n v="60.218500000000027"/>
    <n v="11.25"/>
    <x v="86"/>
    <s v="Peeled Garlic 30x6 OZ Garland"/>
    <s v="Peeled Garlic Repack"/>
    <s v="PSK"/>
    <s v="Fixed"/>
    <n v="20"/>
    <n v="20"/>
    <n v="20"/>
    <n v="20"/>
    <n v="20"/>
    <n v="20"/>
    <n v="20"/>
    <n v="20"/>
    <n v="20"/>
    <n v="20"/>
    <n v="20"/>
    <n v="20"/>
    <n v="240"/>
    <n v="50"/>
    <n v="50"/>
    <n v="50"/>
    <n v="50"/>
    <n v="50"/>
    <n v="50"/>
    <n v="50"/>
    <n v="50"/>
    <n v="50"/>
    <n v="50"/>
    <n v="50"/>
    <n v="50"/>
    <n v="1000"/>
    <n v="1000"/>
    <n v="1000"/>
    <n v="1000"/>
    <n v="1000"/>
    <n v="1000"/>
    <n v="1000"/>
    <n v="1000"/>
    <n v="1000"/>
    <n v="1000"/>
    <n v="1000"/>
    <n v="1000"/>
    <n v="12000"/>
    <n v="225"/>
    <n v="225"/>
    <n v="225"/>
    <n v="225"/>
    <n v="225"/>
    <n v="225"/>
    <n v="225"/>
    <n v="225"/>
    <n v="225"/>
    <n v="225"/>
    <n v="225"/>
    <n v="225"/>
    <n v="2700"/>
  </r>
  <r>
    <s v="CSWHSL-000004"/>
    <s v="C&amp;S 14 - NORTH HATFIELD       "/>
    <s v="C&amp;S WHOLESALE GROCERS, INC.        "/>
    <x v="52"/>
    <s v="W"/>
    <s v="N"/>
    <s v="PSK"/>
    <x v="3"/>
    <s v="G1"/>
    <s v="GROUP 1-1: Peeled Garlic Production"/>
    <s v="G1S9"/>
    <n v="2.8345331491187462"/>
    <n v="85.035994473562383"/>
    <n v="30"/>
    <x v="87"/>
    <s v="Peeled Garlic 6x5 LB. - Savory"/>
    <s v="Peeled Garlic Line"/>
    <s v="PSK"/>
    <s v="Fixed"/>
    <n v="25"/>
    <n v="25"/>
    <n v="25"/>
    <n v="25"/>
    <n v="25"/>
    <n v="25"/>
    <n v="25"/>
    <n v="25"/>
    <n v="25"/>
    <n v="25"/>
    <n v="25"/>
    <n v="25"/>
    <n v="300"/>
    <n v="82"/>
    <n v="82"/>
    <n v="82"/>
    <n v="82"/>
    <n v="82"/>
    <n v="82"/>
    <n v="82"/>
    <n v="82"/>
    <n v="82"/>
    <n v="82"/>
    <n v="82"/>
    <n v="82"/>
    <n v="2050"/>
    <n v="2050"/>
    <n v="2050"/>
    <n v="2050"/>
    <n v="2050"/>
    <n v="2050"/>
    <n v="2050"/>
    <n v="2050"/>
    <n v="2050"/>
    <n v="2050"/>
    <n v="2050"/>
    <n v="2050"/>
    <n v="24600"/>
    <n v="750"/>
    <n v="750"/>
    <n v="750"/>
    <n v="750"/>
    <n v="750"/>
    <n v="750"/>
    <n v="750"/>
    <n v="750"/>
    <n v="750"/>
    <n v="750"/>
    <n v="750"/>
    <n v="750"/>
    <n v="9000"/>
  </r>
  <r>
    <s v="CSWHSL-000004"/>
    <s v="C&amp;S 14 - NORTH HATFIELD       "/>
    <s v="C&amp;S WHOLESALE GROCERS, INC.        "/>
    <x v="52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50"/>
    <n v="50"/>
    <n v="50"/>
    <n v="50"/>
    <n v="50"/>
    <n v="50"/>
    <n v="50"/>
    <n v="50"/>
    <n v="50"/>
    <n v="50"/>
    <n v="50"/>
    <n v="50"/>
    <n v="600"/>
    <n v="30"/>
    <n v="30"/>
    <n v="30"/>
    <n v="30"/>
    <n v="30"/>
    <n v="30"/>
    <n v="30"/>
    <n v="30"/>
    <n v="30"/>
    <n v="30"/>
    <n v="30"/>
    <n v="30"/>
    <n v="1500"/>
    <n v="1500"/>
    <n v="1500"/>
    <n v="1500"/>
    <n v="1500"/>
    <n v="1500"/>
    <n v="1500"/>
    <n v="1500"/>
    <n v="1500"/>
    <n v="1500"/>
    <n v="1500"/>
    <n v="1500"/>
    <n v="18000"/>
    <n v="350"/>
    <n v="350"/>
    <n v="350"/>
    <n v="350"/>
    <n v="350"/>
    <n v="350"/>
    <n v="350"/>
    <n v="350"/>
    <n v="350"/>
    <n v="350"/>
    <n v="350"/>
    <n v="350"/>
    <n v="42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19"/>
    <s v="Fresh Garlic 30 LB Arg 6 White"/>
    <s v="Resale"/>
    <s v="Resale"/>
    <s v="Fixed"/>
    <n v="0"/>
    <n v="160"/>
    <n v="160"/>
    <n v="120"/>
    <n v="120"/>
    <n v="120"/>
    <n v="0"/>
    <n v="0"/>
    <n v="0"/>
    <n v="0"/>
    <n v="0"/>
    <n v="0"/>
    <n v="680"/>
    <n v="62"/>
    <n v="62"/>
    <n v="62"/>
    <n v="62"/>
    <n v="62"/>
    <n v="62"/>
    <n v="62"/>
    <n v="62"/>
    <n v="62"/>
    <n v="62"/>
    <n v="62"/>
    <n v="62"/>
    <n v="0"/>
    <n v="9920"/>
    <n v="9920"/>
    <n v="7440"/>
    <n v="7440"/>
    <n v="7440"/>
    <n v="0"/>
    <n v="0"/>
    <n v="0"/>
    <n v="0"/>
    <n v="0"/>
    <n v="0"/>
    <n v="42160"/>
    <n v="0"/>
    <n v="4800"/>
    <n v="4800"/>
    <n v="3600"/>
    <n v="3600"/>
    <n v="3600"/>
    <n v="0"/>
    <n v="0"/>
    <n v="0"/>
    <n v="0"/>
    <n v="0"/>
    <n v="0"/>
    <n v="204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14"/>
    <s v="Fresh Garlic 30 LB Arg 7 White"/>
    <s v="Resale"/>
    <s v="Resale"/>
    <s v="Fixed"/>
    <n v="0"/>
    <n v="0"/>
    <n v="0"/>
    <n v="0"/>
    <n v="0"/>
    <n v="0"/>
    <n v="0"/>
    <n v="0"/>
    <n v="0"/>
    <n v="0"/>
    <n v="0"/>
    <n v="0"/>
    <n v="0"/>
    <n v="65"/>
    <n v="65"/>
    <n v="65"/>
    <n v="65"/>
    <n v="65"/>
    <n v="65"/>
    <n v="65"/>
    <n v="65"/>
    <n v="65"/>
    <n v="65"/>
    <n v="65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46"/>
    <s v="Fresh Garlic 30 LB Spn 60-65 White"/>
    <s v="Resale"/>
    <s v="Resale"/>
    <s v="Fixed"/>
    <n v="160"/>
    <n v="0"/>
    <n v="0"/>
    <n v="0"/>
    <n v="0"/>
    <n v="0"/>
    <n v="120"/>
    <n v="120"/>
    <n v="120"/>
    <n v="120"/>
    <n v="120"/>
    <n v="120"/>
    <n v="880"/>
    <n v="62"/>
    <n v="62"/>
    <n v="62"/>
    <n v="62"/>
    <n v="62"/>
    <n v="62"/>
    <n v="62"/>
    <n v="62"/>
    <n v="62"/>
    <n v="62"/>
    <n v="62"/>
    <n v="62"/>
    <n v="9920"/>
    <n v="0"/>
    <n v="0"/>
    <n v="0"/>
    <n v="0"/>
    <n v="0"/>
    <n v="7440"/>
    <n v="7440"/>
    <n v="7440"/>
    <n v="7440"/>
    <n v="7440"/>
    <n v="7440"/>
    <n v="54560"/>
    <n v="4800"/>
    <n v="0"/>
    <n v="0"/>
    <n v="0"/>
    <n v="0"/>
    <n v="0"/>
    <n v="3600"/>
    <n v="3600"/>
    <n v="3600"/>
    <n v="3600"/>
    <n v="3600"/>
    <n v="3600"/>
    <n v="2640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89"/>
    <s v="Fresh Garlic 5PK 30 LB Mexico"/>
    <s v="Resale"/>
    <s v="Resale"/>
    <s v="Fixed"/>
    <n v="0"/>
    <n v="0"/>
    <n v="0"/>
    <n v="0"/>
    <n v="0"/>
    <n v="0"/>
    <n v="0"/>
    <n v="0"/>
    <n v="0"/>
    <n v="0"/>
    <n v="0"/>
    <n v="0"/>
    <n v="0"/>
    <n v="52.7"/>
    <n v="52.7"/>
    <n v="52.7"/>
    <n v="52.7"/>
    <n v="52.7"/>
    <n v="52.7"/>
    <n v="52.7"/>
    <n v="52.7"/>
    <n v="52.7"/>
    <n v="52.7"/>
    <n v="52.7"/>
    <n v="5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N"/>
    <s v="Resale"/>
    <x v="3"/>
    <s v="G5"/>
    <s v="GROUP 5-1: Garlic Resale"/>
    <s v="G5S3"/>
    <n v="0"/>
    <m/>
    <n v="30"/>
    <x v="90"/>
    <s v="Fresh Garlic 5PK Spain White"/>
    <s v="Resale"/>
    <s v="Resale"/>
    <s v="Fixed"/>
    <n v="0"/>
    <n v="0"/>
    <n v="0"/>
    <n v="0"/>
    <n v="0"/>
    <n v="0"/>
    <n v="0"/>
    <n v="0"/>
    <n v="0"/>
    <n v="0"/>
    <n v="0"/>
    <n v="0"/>
    <n v="0"/>
    <n v="72"/>
    <n v="72"/>
    <n v="72"/>
    <n v="72"/>
    <n v="72"/>
    <n v="72"/>
    <n v="72"/>
    <n v="72"/>
    <n v="72"/>
    <n v="72"/>
    <n v="72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27.5"/>
    <n v="27.5"/>
    <n v="27.5"/>
    <n v="27.5"/>
    <n v="27.5"/>
    <n v="27.5"/>
    <n v="27.5"/>
    <n v="27.5"/>
    <n v="27.5"/>
    <n v="27.5"/>
    <n v="27.5"/>
    <n v="27.5"/>
    <n v="1925"/>
    <n v="1925"/>
    <n v="1925"/>
    <n v="1925"/>
    <n v="1925"/>
    <n v="1925"/>
    <n v="1925"/>
    <n v="1925"/>
    <n v="1925"/>
    <n v="1925"/>
    <n v="1925"/>
    <n v="1925"/>
    <n v="23100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3.8"/>
    <n v="23.8"/>
    <n v="23.8"/>
    <n v="23.8"/>
    <n v="23.8"/>
    <n v="23.8"/>
    <n v="23.8"/>
    <n v="23.8"/>
    <n v="23.8"/>
    <n v="23.8"/>
    <n v="23.8"/>
    <n v="23.8"/>
    <n v="2856"/>
    <n v="2856"/>
    <n v="2856"/>
    <n v="2856"/>
    <n v="2856"/>
    <n v="2856"/>
    <n v="2856"/>
    <n v="2856"/>
    <n v="2856"/>
    <n v="2856"/>
    <n v="2856"/>
    <n v="2856"/>
    <n v="34272"/>
    <n v="1440"/>
    <n v="1440"/>
    <n v="1440"/>
    <n v="1440"/>
    <n v="1440"/>
    <n v="1440"/>
    <n v="1440"/>
    <n v="1440"/>
    <n v="1440"/>
    <n v="1440"/>
    <n v="1440"/>
    <n v="1440"/>
    <n v="172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2"/>
    <n v="20"/>
    <m/>
    <n v="12"/>
    <x v="53"/>
    <s v="Chopped Garlic 6x32 OZ. -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23.8"/>
    <n v="23.8"/>
    <n v="23.8"/>
    <n v="23.8"/>
    <n v="23.8"/>
    <n v="23.8"/>
    <n v="23.8"/>
    <n v="23.8"/>
    <n v="23.8"/>
    <n v="23.8"/>
    <n v="23.8"/>
    <n v="23.8"/>
    <n v="1666"/>
    <n v="1666"/>
    <n v="1666"/>
    <n v="1666"/>
    <n v="1666"/>
    <n v="1666"/>
    <n v="1666"/>
    <n v="1666"/>
    <n v="1666"/>
    <n v="1666"/>
    <n v="1666"/>
    <n v="1666"/>
    <n v="19992"/>
    <n v="840"/>
    <n v="840"/>
    <n v="840"/>
    <n v="840"/>
    <n v="840"/>
    <n v="840"/>
    <n v="840"/>
    <n v="840"/>
    <n v="840"/>
    <n v="840"/>
    <n v="840"/>
    <n v="840"/>
    <n v="10080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30"/>
    <n v="30"/>
    <n v="30"/>
    <n v="30"/>
    <n v="30"/>
    <n v="30"/>
    <n v="30"/>
    <n v="30"/>
    <n v="30"/>
    <n v="30"/>
    <n v="30"/>
    <n v="30"/>
    <n v="360"/>
    <n v="15.2"/>
    <n v="15.2"/>
    <n v="15.2"/>
    <n v="15.2"/>
    <n v="15.2"/>
    <n v="15.2"/>
    <n v="15.2"/>
    <n v="15.2"/>
    <n v="15.2"/>
    <n v="15.2"/>
    <n v="15.2"/>
    <n v="15.2"/>
    <n v="456"/>
    <n v="456"/>
    <n v="456"/>
    <n v="456"/>
    <n v="456"/>
    <n v="456"/>
    <n v="456"/>
    <n v="456"/>
    <n v="456"/>
    <n v="456"/>
    <n v="456"/>
    <n v="456"/>
    <n v="5472"/>
    <n v="101.25"/>
    <n v="101.25"/>
    <n v="101.25"/>
    <n v="101.25"/>
    <n v="101.25"/>
    <n v="101.25"/>
    <n v="101.25"/>
    <n v="101.25"/>
    <n v="101.25"/>
    <n v="101.25"/>
    <n v="101.25"/>
    <n v="101.25"/>
    <n v="1215"/>
  </r>
  <r>
    <s v="CSWHSL-000004"/>
    <s v="C&amp;S 14 - NORTH HATFIELD       "/>
    <s v="C&amp;S WHOLESALE GROCERS, INC.        "/>
    <x v="52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30"/>
    <n v="30"/>
    <n v="30"/>
    <n v="30"/>
    <n v="30"/>
    <n v="30"/>
    <n v="30"/>
    <n v="30"/>
    <n v="30"/>
    <n v="30"/>
    <n v="30"/>
    <n v="30"/>
    <n v="360"/>
    <n v="19.2"/>
    <n v="19.2"/>
    <n v="19.2"/>
    <n v="19.2"/>
    <n v="19.2"/>
    <n v="19.2"/>
    <n v="19.2"/>
    <n v="19.2"/>
    <n v="19.2"/>
    <n v="19.2"/>
    <n v="19.2"/>
    <n v="19.2"/>
    <n v="576"/>
    <n v="576"/>
    <n v="576"/>
    <n v="576"/>
    <n v="576"/>
    <n v="576"/>
    <n v="576"/>
    <n v="576"/>
    <n v="576"/>
    <n v="576"/>
    <n v="576"/>
    <n v="576"/>
    <n v="6912"/>
    <n v="101.25"/>
    <n v="101.25"/>
    <n v="101.25"/>
    <n v="101.25"/>
    <n v="101.25"/>
    <n v="101.25"/>
    <n v="101.25"/>
    <n v="101.25"/>
    <n v="101.25"/>
    <n v="101.25"/>
    <n v="101.25"/>
    <n v="101.25"/>
    <n v="1215"/>
  </r>
  <r>
    <s v="CSWHSL-000004"/>
    <s v="C&amp;S 14 - NORTH HATFIELD       "/>
    <s v="C&amp;S WHOLESALE GROCERS, INC.        "/>
    <x v="52"/>
    <s v="W"/>
    <s v="N"/>
    <s v="Resale"/>
    <x v="3"/>
    <s v="G5"/>
    <s v="GROUP 5-2: Other Resale"/>
    <s v="G5S9"/>
    <n v="0"/>
    <m/>
    <n v="30"/>
    <x v="2"/>
    <s v="Fresh Ginger 30 LB Peru - Organic"/>
    <s v="Resale"/>
    <s v="Resale"/>
    <s v="Fixed"/>
    <n v="60"/>
    <n v="60"/>
    <n v="60"/>
    <n v="60"/>
    <n v="60"/>
    <n v="60"/>
    <n v="60"/>
    <n v="60"/>
    <n v="60"/>
    <n v="60"/>
    <n v="60"/>
    <n v="60"/>
    <n v="720"/>
    <n v="38"/>
    <n v="38"/>
    <n v="38"/>
    <n v="38"/>
    <n v="38"/>
    <n v="38"/>
    <n v="38"/>
    <n v="38"/>
    <n v="38"/>
    <n v="38"/>
    <n v="38"/>
    <n v="38"/>
    <n v="2280"/>
    <n v="2280"/>
    <n v="2280"/>
    <n v="2280"/>
    <n v="2280"/>
    <n v="2280"/>
    <n v="2280"/>
    <n v="2280"/>
    <n v="2280"/>
    <n v="2280"/>
    <n v="2280"/>
    <n v="2280"/>
    <n v="27360"/>
    <n v="1800"/>
    <n v="1800"/>
    <n v="1800"/>
    <n v="1800"/>
    <n v="1800"/>
    <n v="1800"/>
    <n v="1800"/>
    <n v="1800"/>
    <n v="1800"/>
    <n v="1800"/>
    <n v="1800"/>
    <n v="1800"/>
    <n v="21600"/>
  </r>
  <r>
    <s v="CSWHSL-000003"/>
    <s v="C&amp;S 67 - MIAMI                "/>
    <s v="C&amp;S WHOLESALE GROCERS, INC.        "/>
    <x v="53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111.34185303514376"/>
    <n v="111.34185303514376"/>
    <n v="111.34185303514376"/>
    <n v="111.34185303514376"/>
    <n v="111.34185303514376"/>
    <n v="111.34185303514376"/>
    <n v="94.968051118210852"/>
    <n v="94.968051118210852"/>
    <n v="94.968051118210852"/>
    <n v="94.968051118210852"/>
    <n v="94.968051118210852"/>
    <n v="94.968051118210852"/>
    <n v="1237.8594249201278"/>
    <n v="24.77"/>
    <n v="24.77"/>
    <n v="24.77"/>
    <n v="24.77"/>
    <n v="24.77"/>
    <n v="24.77"/>
    <n v="24.77"/>
    <n v="24.77"/>
    <n v="24.77"/>
    <n v="24.77"/>
    <n v="24.77"/>
    <n v="24.77"/>
    <n v="2757.9376996805108"/>
    <n v="2757.9376996805108"/>
    <n v="2757.9376996805108"/>
    <n v="2757.9376996805108"/>
    <n v="2757.9376996805108"/>
    <n v="2757.9376996805108"/>
    <n v="2352.3586261980827"/>
    <n v="2352.3586261980827"/>
    <n v="2352.3586261980827"/>
    <n v="2352.3586261980827"/>
    <n v="2352.3586261980827"/>
    <n v="2352.3586261980827"/>
    <n v="30661.777955271555"/>
    <n v="501.03833865814693"/>
    <n v="501.03833865814693"/>
    <n v="501.03833865814693"/>
    <n v="501.03833865814693"/>
    <n v="501.03833865814693"/>
    <n v="501.03833865814693"/>
    <n v="427.35623003194883"/>
    <n v="427.35623003194883"/>
    <n v="427.35623003194883"/>
    <n v="427.35623003194883"/>
    <n v="427.35623003194883"/>
    <n v="427.35623003194883"/>
    <n v="5570.3674121405757"/>
  </r>
  <r>
    <s v="CSWHSL-000003"/>
    <s v="C&amp;S 67 - MIAMI                "/>
    <s v="C&amp;S WHOLESALE GROCERS, INC.        "/>
    <x v="53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307.48259860788863"/>
    <n v="307.48259860788863"/>
    <n v="307.48259860788863"/>
    <n v="307.48259860788863"/>
    <n v="307.48259860788863"/>
    <n v="307.48259860788863"/>
    <n v="290.4002320185615"/>
    <n v="290.4002320185615"/>
    <n v="290.4002320185615"/>
    <n v="290.4002320185615"/>
    <n v="290.4002320185615"/>
    <n v="290.4002320185615"/>
    <n v="3587.2969837587002"/>
    <n v="21.9"/>
    <n v="21.9"/>
    <n v="21.9"/>
    <n v="21.9"/>
    <n v="21.9"/>
    <n v="21.9"/>
    <n v="21.9"/>
    <n v="21.9"/>
    <n v="21.9"/>
    <n v="21.9"/>
    <n v="21.9"/>
    <n v="21.9"/>
    <n v="6733.8689095127602"/>
    <n v="6733.8689095127602"/>
    <n v="6733.8689095127602"/>
    <n v="6733.8689095127602"/>
    <n v="6733.8689095127602"/>
    <n v="6733.8689095127602"/>
    <n v="6359.7650812064967"/>
    <n v="6359.7650812064967"/>
    <n v="6359.7650812064967"/>
    <n v="6359.7650812064967"/>
    <n v="6359.7650812064967"/>
    <n v="6359.7650812064967"/>
    <n v="78561.803944315543"/>
    <n v="1383.6716937354988"/>
    <n v="1383.6716937354988"/>
    <n v="1383.6716937354988"/>
    <n v="1383.6716937354988"/>
    <n v="1383.6716937354988"/>
    <n v="1383.6716937354988"/>
    <n v="1306.8010440835267"/>
    <n v="1306.8010440835267"/>
    <n v="1306.8010440835267"/>
    <n v="1306.8010440835267"/>
    <n v="1306.8010440835267"/>
    <n v="1306.8010440835267"/>
    <n v="16142.836426914149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05.82539682539682"/>
    <n v="105.82539682539682"/>
    <n v="105.82539682539682"/>
    <n v="105.82539682539682"/>
    <n v="105.82539682539682"/>
    <n v="105.82539682539682"/>
    <n v="98.650793650793645"/>
    <n v="98.650793650793645"/>
    <n v="98.650793650793645"/>
    <n v="98.650793650793645"/>
    <n v="98.650793650793645"/>
    <n v="98.650793650793645"/>
    <n v="1226.8571428571429"/>
    <n v="16.75"/>
    <n v="16.75"/>
    <n v="16.75"/>
    <n v="16.75"/>
    <n v="16.75"/>
    <n v="16.75"/>
    <n v="16.75"/>
    <n v="16.75"/>
    <n v="16.75"/>
    <n v="16.75"/>
    <n v="16.75"/>
    <n v="16.75"/>
    <n v="1772.5753968253969"/>
    <n v="1772.5753968253969"/>
    <n v="1772.5753968253969"/>
    <n v="1772.5753968253969"/>
    <n v="1772.5753968253969"/>
    <n v="1772.5753968253969"/>
    <n v="1652.4007936507935"/>
    <n v="1652.4007936507935"/>
    <n v="1652.4007936507935"/>
    <n v="1652.4007936507935"/>
    <n v="1652.4007936507935"/>
    <n v="1652.4007936507935"/>
    <n v="20549.857142857145"/>
    <n v="396.84523809523807"/>
    <n v="396.84523809523807"/>
    <n v="396.84523809523807"/>
    <n v="396.84523809523807"/>
    <n v="396.84523809523807"/>
    <n v="396.84523809523807"/>
    <n v="369.94047619047615"/>
    <n v="369.94047619047615"/>
    <n v="369.94047619047615"/>
    <n v="369.94047619047615"/>
    <n v="369.94047619047615"/>
    <n v="369.94047619047615"/>
    <n v="4600.7142857142853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218.33712984054671"/>
    <n v="218.33712984054671"/>
    <n v="218.33712984054671"/>
    <n v="218.33712984054671"/>
    <n v="218.33712984054671"/>
    <n v="218.33712984054671"/>
    <n v="194.07744874715263"/>
    <n v="194.07744874715263"/>
    <n v="194.07744874715263"/>
    <n v="194.07744874715263"/>
    <n v="194.07744874715263"/>
    <n v="194.07744874715263"/>
    <n v="2474.4874715261963"/>
    <n v="14.95"/>
    <n v="14.95"/>
    <n v="14.95"/>
    <n v="14.95"/>
    <n v="14.95"/>
    <n v="14.95"/>
    <n v="14.95"/>
    <n v="14.95"/>
    <n v="14.95"/>
    <n v="14.95"/>
    <n v="14.95"/>
    <n v="14.95"/>
    <n v="3264.1400911161732"/>
    <n v="3264.1400911161732"/>
    <n v="3264.1400911161732"/>
    <n v="3264.1400911161732"/>
    <n v="3264.1400911161732"/>
    <n v="3264.1400911161732"/>
    <n v="2901.4578587699316"/>
    <n v="2901.4578587699316"/>
    <n v="2901.4578587699316"/>
    <n v="2901.4578587699316"/>
    <n v="2901.4578587699316"/>
    <n v="2901.4578587699316"/>
    <n v="36993.587699316631"/>
    <n v="818.76423690205013"/>
    <n v="818.76423690205013"/>
    <n v="818.76423690205013"/>
    <n v="818.76423690205013"/>
    <n v="818.76423690205013"/>
    <n v="818.76423690205013"/>
    <n v="727.79043280182236"/>
    <n v="727.79043280182236"/>
    <n v="727.79043280182236"/>
    <n v="727.79043280182236"/>
    <n v="727.79043280182236"/>
    <n v="727.79043280182236"/>
    <n v="9279.3280182232356"/>
  </r>
  <r>
    <s v="CSWHSL-000003"/>
    <s v="C&amp;S 67 - MIAMI                "/>
    <s v="C&amp;S WHOLESALE GROCERS, INC.        "/>
    <x v="53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15.21499448732084"/>
    <n v="115.21499448732084"/>
    <n v="115.21499448732084"/>
    <n v="115.21499448732084"/>
    <n v="115.21499448732084"/>
    <n v="115.21499448732084"/>
    <n v="103.23263506063947"/>
    <n v="103.23263506063947"/>
    <n v="103.23263506063947"/>
    <n v="103.23263506063947"/>
    <n v="103.23263506063947"/>
    <n v="103.23263506063947"/>
    <n v="1310.685777287762"/>
    <n v="42.5"/>
    <n v="42.5"/>
    <n v="42.5"/>
    <n v="42.5"/>
    <n v="42.5"/>
    <n v="42.5"/>
    <n v="42.5"/>
    <n v="42.5"/>
    <n v="42.5"/>
    <n v="42.5"/>
    <n v="42.5"/>
    <n v="42.5"/>
    <n v="4896.6372657111351"/>
    <n v="4896.6372657111351"/>
    <n v="4896.6372657111351"/>
    <n v="4896.6372657111351"/>
    <n v="4896.6372657111351"/>
    <n v="4896.6372657111351"/>
    <n v="4387.386990077177"/>
    <n v="4387.386990077177"/>
    <n v="4387.386990077177"/>
    <n v="4387.386990077177"/>
    <n v="4387.386990077177"/>
    <n v="4387.386990077177"/>
    <n v="55704.145534729862"/>
    <n v="1175.1929437706724"/>
    <n v="1175.1929437706724"/>
    <n v="1175.1929437706724"/>
    <n v="1175.1929437706724"/>
    <n v="1175.1929437706724"/>
    <n v="1175.1929437706724"/>
    <n v="1052.9728776185225"/>
    <n v="1052.9728776185225"/>
    <n v="1052.9728776185225"/>
    <n v="1052.9728776185225"/>
    <n v="1052.9728776185225"/>
    <n v="1052.9728776185225"/>
    <n v="13368.994928335167"/>
  </r>
  <r>
    <s v="CSWHSL-000003"/>
    <s v="C&amp;S 67 - MIAMI                "/>
    <s v="C&amp;S WHOLESALE GROCERS, INC.        "/>
    <x v="53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124.82698961937717"/>
    <n v="124.82698961937717"/>
    <n v="124.82698961937717"/>
    <n v="124.82698961937717"/>
    <n v="124.82698961937717"/>
    <n v="124.82698961937717"/>
    <n v="112.0242214532872"/>
    <n v="112.0242214532872"/>
    <n v="112.0242214532872"/>
    <n v="112.0242214532872"/>
    <n v="112.0242214532872"/>
    <n v="112.0242214532872"/>
    <n v="1421.1072664359865"/>
    <n v="14.99"/>
    <n v="14.99"/>
    <n v="14.99"/>
    <n v="14.99"/>
    <n v="14.99"/>
    <n v="14.99"/>
    <n v="14.99"/>
    <n v="14.99"/>
    <n v="14.99"/>
    <n v="14.99"/>
    <n v="14.99"/>
    <n v="14.99"/>
    <n v="1871.1565743944639"/>
    <n v="1871.1565743944639"/>
    <n v="1871.1565743944639"/>
    <n v="1871.1565743944639"/>
    <n v="1871.1565743944639"/>
    <n v="1871.1565743944639"/>
    <n v="1679.2430795847752"/>
    <n v="1679.2430795847752"/>
    <n v="1679.2430795847752"/>
    <n v="1679.2430795847752"/>
    <n v="1679.2430795847752"/>
    <n v="1679.2430795847752"/>
    <n v="21302.397923875436"/>
    <n v="280.86072664359864"/>
    <n v="280.86072664359864"/>
    <n v="280.86072664359864"/>
    <n v="280.86072664359864"/>
    <n v="280.86072664359864"/>
    <n v="280.86072664359864"/>
    <n v="252.05449826989619"/>
    <n v="252.05449826989619"/>
    <n v="252.05449826989619"/>
    <n v="252.05449826989619"/>
    <n v="252.05449826989619"/>
    <n v="252.05449826989619"/>
    <n v="3197.4913494809689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6.5"/>
    <n v="6.5"/>
    <n v="6.5"/>
    <n v="6.5"/>
    <n v="6.5"/>
    <n v="6.5"/>
    <n v="99"/>
    <n v="15.5"/>
    <n v="15.5"/>
    <n v="15.5"/>
    <n v="15.5"/>
    <n v="15.5"/>
    <n v="15.5"/>
    <n v="15.5"/>
    <n v="15.5"/>
    <n v="15.5"/>
    <n v="15.5"/>
    <n v="15.5"/>
    <n v="15.5"/>
    <n v="155"/>
    <n v="155"/>
    <n v="155"/>
    <n v="155"/>
    <n v="155"/>
    <n v="155"/>
    <n v="100.75"/>
    <n v="100.75"/>
    <n v="100.75"/>
    <n v="100.75"/>
    <n v="100.75"/>
    <n v="100.75"/>
    <n v="1534.5"/>
    <n v="60"/>
    <n v="60"/>
    <n v="60"/>
    <n v="60"/>
    <n v="60"/>
    <n v="60"/>
    <n v="39"/>
    <n v="39"/>
    <n v="39"/>
    <n v="39"/>
    <n v="39"/>
    <n v="39"/>
    <n v="59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54.761904761904759"/>
    <n v="54.761904761904759"/>
    <n v="54.761904761904759"/>
    <n v="54.761904761904759"/>
    <n v="54.761904761904759"/>
    <n v="54.761904761904759"/>
    <n v="50.549450549450547"/>
    <n v="50.549450549450547"/>
    <n v="50.549450549450547"/>
    <n v="50.549450549450547"/>
    <n v="50.549450549450547"/>
    <n v="50.549450549450547"/>
    <n v="631.86813186813185"/>
    <n v="18.5"/>
    <n v="18.5"/>
    <n v="18.5"/>
    <n v="18.5"/>
    <n v="18.5"/>
    <n v="18.5"/>
    <n v="18.5"/>
    <n v="18.5"/>
    <n v="18.5"/>
    <n v="18.5"/>
    <n v="18.5"/>
    <n v="18.5"/>
    <n v="1013.0952380952381"/>
    <n v="1013.0952380952381"/>
    <n v="1013.0952380952381"/>
    <n v="1013.0952380952381"/>
    <n v="1013.0952380952381"/>
    <n v="1013.0952380952381"/>
    <n v="935.16483516483515"/>
    <n v="935.16483516483515"/>
    <n v="935.16483516483515"/>
    <n v="935.16483516483515"/>
    <n v="935.16483516483515"/>
    <n v="935.16483516483515"/>
    <n v="11689.560439560439"/>
    <n v="328.57142857142856"/>
    <n v="328.57142857142856"/>
    <n v="328.57142857142856"/>
    <n v="328.57142857142856"/>
    <n v="328.57142857142856"/>
    <n v="328.57142857142856"/>
    <n v="303.2967032967033"/>
    <n v="303.2967032967033"/>
    <n v="303.2967032967033"/>
    <n v="303.2967032967033"/>
    <n v="303.2967032967033"/>
    <n v="303.2967032967033"/>
    <n v="3791.2087912087918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69.29133858267716"/>
    <n v="269.29133858267716"/>
    <n v="269.29133858267716"/>
    <n v="269.29133858267716"/>
    <n v="269.29133858267716"/>
    <n v="269.29133858267716"/>
    <n v="226.20472440944883"/>
    <n v="226.20472440944883"/>
    <n v="226.20472440944883"/>
    <n v="226.20472440944883"/>
    <n v="226.20472440944883"/>
    <n v="226.20472440944883"/>
    <n v="2972.9763779527557"/>
    <n v="15.5"/>
    <n v="15.5"/>
    <n v="15.5"/>
    <n v="15.5"/>
    <n v="15.5"/>
    <n v="15.5"/>
    <n v="15.5"/>
    <n v="15.5"/>
    <n v="15.5"/>
    <n v="15.5"/>
    <n v="15.5"/>
    <n v="15.5"/>
    <n v="4174.0157480314956"/>
    <n v="4174.0157480314956"/>
    <n v="4174.0157480314956"/>
    <n v="4174.0157480314956"/>
    <n v="4174.0157480314956"/>
    <n v="4174.0157480314956"/>
    <n v="3506.1732283464567"/>
    <n v="3506.1732283464567"/>
    <n v="3506.1732283464567"/>
    <n v="3506.1732283464567"/>
    <n v="3506.1732283464567"/>
    <n v="3506.1732283464567"/>
    <n v="46081.13385826772"/>
    <n v="1615.748031496063"/>
    <n v="1615.748031496063"/>
    <n v="1615.748031496063"/>
    <n v="1615.748031496063"/>
    <n v="1615.748031496063"/>
    <n v="1615.748031496063"/>
    <n v="1357.2283464566931"/>
    <n v="1357.2283464566931"/>
    <n v="1357.2283464566931"/>
    <n v="1357.2283464566931"/>
    <n v="1357.2283464566931"/>
    <n v="1357.2283464566931"/>
    <n v="17837.8582677165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163.03861637095571"/>
    <n v="163.03861637095571"/>
    <n v="163.03861637095571"/>
    <n v="163.03861637095571"/>
    <n v="163.03861637095571"/>
    <n v="163.03861637095571"/>
    <n v="152.16937527955866"/>
    <n v="152.16937527955866"/>
    <n v="152.16937527955866"/>
    <n v="152.16937527955866"/>
    <n v="152.16937527955866"/>
    <n v="152.16937527955866"/>
    <n v="1891.2479499030858"/>
    <n v="34"/>
    <n v="34"/>
    <n v="34"/>
    <n v="34"/>
    <n v="34"/>
    <n v="34"/>
    <n v="34"/>
    <n v="34"/>
    <n v="34"/>
    <n v="34"/>
    <n v="34"/>
    <n v="34"/>
    <n v="5543.3129566124944"/>
    <n v="5543.3129566124944"/>
    <n v="5543.3129566124944"/>
    <n v="5543.3129566124944"/>
    <n v="5543.3129566124944"/>
    <n v="5543.3129566124944"/>
    <n v="5173.7587595049945"/>
    <n v="5173.7587595049945"/>
    <n v="5173.7587595049945"/>
    <n v="5173.7587595049945"/>
    <n v="5173.7587595049945"/>
    <n v="5173.7587595049945"/>
    <n v="64302.430296704915"/>
    <n v="3912.926792902937"/>
    <n v="3912.926792902937"/>
    <n v="3912.926792902937"/>
    <n v="3912.926792902937"/>
    <n v="3912.926792902937"/>
    <n v="3912.926792902937"/>
    <n v="3652.065006709408"/>
    <n v="3652.065006709408"/>
    <n v="3652.065006709408"/>
    <n v="3652.065006709408"/>
    <n v="3652.065006709408"/>
    <n v="3652.065006709408"/>
    <n v="45389.950797674072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57.210884353741498"/>
    <n v="57.210884353741498"/>
    <n v="57.210884353741498"/>
    <n v="57.210884353741498"/>
    <n v="57.210884353741498"/>
    <n v="57.210884353741498"/>
    <n v="51.292517006802719"/>
    <n v="51.292517006802719"/>
    <n v="51.292517006802719"/>
    <n v="51.292517006802719"/>
    <n v="51.292517006802719"/>
    <n v="51.292517006802719"/>
    <n v="651.02040816326542"/>
    <n v="18"/>
    <n v="18"/>
    <n v="18"/>
    <n v="18"/>
    <n v="18"/>
    <n v="18"/>
    <n v="18"/>
    <n v="18"/>
    <n v="18"/>
    <n v="18"/>
    <n v="18"/>
    <n v="18"/>
    <n v="1029.795918367347"/>
    <n v="1029.795918367347"/>
    <n v="1029.795918367347"/>
    <n v="1029.795918367347"/>
    <n v="1029.795918367347"/>
    <n v="1029.795918367347"/>
    <n v="923.26530612244892"/>
    <n v="923.26530612244892"/>
    <n v="923.26530612244892"/>
    <n v="923.26530612244892"/>
    <n v="923.26530612244892"/>
    <n v="923.26530612244892"/>
    <n v="11718.367346938772"/>
    <n v="305.72066326530614"/>
    <n v="305.72066326530614"/>
    <n v="305.72066326530614"/>
    <n v="305.72066326530614"/>
    <n v="305.72066326530614"/>
    <n v="305.72066326530614"/>
    <n v="274.09438775510205"/>
    <n v="274.09438775510205"/>
    <n v="274.09438775510205"/>
    <n v="274.09438775510205"/>
    <n v="274.09438775510205"/>
    <n v="274.09438775510205"/>
    <n v="3478.8903061224496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625"/>
    <x v="57"/>
    <s v="SQUEEZE Ginger 9x10oz"/>
    <s v="RTU 2nd line"/>
    <s v="Plant City"/>
    <s v="Fixed"/>
    <n v="65"/>
    <n v="65"/>
    <n v="65"/>
    <n v="65"/>
    <n v="65"/>
    <n v="65"/>
    <n v="60"/>
    <n v="60"/>
    <n v="60"/>
    <n v="60"/>
    <n v="60"/>
    <n v="60"/>
    <n v="750"/>
    <n v="22"/>
    <n v="22"/>
    <n v="22"/>
    <n v="22"/>
    <n v="22"/>
    <n v="22"/>
    <n v="22"/>
    <n v="22"/>
    <n v="22"/>
    <n v="22"/>
    <n v="22"/>
    <n v="22"/>
    <n v="1430"/>
    <n v="1430"/>
    <n v="1430"/>
    <n v="1430"/>
    <n v="1430"/>
    <n v="1430"/>
    <n v="1320"/>
    <n v="1320"/>
    <n v="1320"/>
    <n v="1320"/>
    <n v="1320"/>
    <n v="1320"/>
    <n v="16500"/>
    <n v="365.625"/>
    <n v="365.625"/>
    <n v="365.625"/>
    <n v="365.625"/>
    <n v="365.625"/>
    <n v="365.625"/>
    <n v="337.5"/>
    <n v="337.5"/>
    <n v="337.5"/>
    <n v="337.5"/>
    <n v="337.5"/>
    <n v="337.5"/>
    <n v="4218.75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5.548172757475079"/>
    <n v="55.548172757475079"/>
    <n v="55.548172757475079"/>
    <n v="55.548172757475079"/>
    <n v="55.548172757475079"/>
    <n v="55.548172757475079"/>
    <n v="47.973421926910298"/>
    <n v="47.973421926910298"/>
    <n v="47.973421926910298"/>
    <n v="47.973421926910298"/>
    <n v="47.973421926910298"/>
    <n v="47.973421926910298"/>
    <n v="621.12956810631226"/>
    <n v="24"/>
    <n v="24"/>
    <n v="24"/>
    <n v="24"/>
    <n v="24"/>
    <n v="24"/>
    <n v="24"/>
    <n v="24"/>
    <n v="24"/>
    <n v="24"/>
    <n v="24"/>
    <n v="24"/>
    <n v="1333.156146179402"/>
    <n v="1333.156146179402"/>
    <n v="1333.156146179402"/>
    <n v="1333.156146179402"/>
    <n v="1333.156146179402"/>
    <n v="1333.156146179402"/>
    <n v="1151.3621262458471"/>
    <n v="1151.3621262458471"/>
    <n v="1151.3621262458471"/>
    <n v="1151.3621262458471"/>
    <n v="1151.3621262458471"/>
    <n v="1151.3621262458471"/>
    <n v="14907.109634551494"/>
    <n v="296.83554817275746"/>
    <n v="296.83554817275746"/>
    <n v="296.83554817275746"/>
    <n v="296.83554817275746"/>
    <n v="296.83554817275746"/>
    <n v="296.83554817275746"/>
    <n v="256.35797342192689"/>
    <n v="256.35797342192689"/>
    <n v="256.35797342192689"/>
    <n v="256.35797342192689"/>
    <n v="256.35797342192689"/>
    <n v="256.35797342192689"/>
    <n v="3319.1611295681064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45.648414985590783"/>
    <n v="45.648414985590783"/>
    <n v="45.648414985590783"/>
    <n v="45.648414985590783"/>
    <n v="45.648414985590783"/>
    <n v="45.648414985590783"/>
    <n v="41.498559077809801"/>
    <n v="41.498559077809801"/>
    <n v="41.498559077809801"/>
    <n v="41.498559077809801"/>
    <n v="41.498559077809801"/>
    <n v="41.498559077809801"/>
    <n v="522.88184438040332"/>
    <n v="13"/>
    <n v="13"/>
    <n v="13"/>
    <n v="13"/>
    <n v="13"/>
    <n v="13"/>
    <n v="13"/>
    <n v="13"/>
    <n v="13"/>
    <n v="13"/>
    <n v="13"/>
    <n v="13"/>
    <n v="593.42939481268013"/>
    <n v="593.42939481268013"/>
    <n v="593.42939481268013"/>
    <n v="593.42939481268013"/>
    <n v="593.42939481268013"/>
    <n v="593.42939481268013"/>
    <n v="539.48126801152739"/>
    <n v="539.48126801152739"/>
    <n v="539.48126801152739"/>
    <n v="539.48126801152739"/>
    <n v="539.48126801152739"/>
    <n v="539.48126801152739"/>
    <n v="6797.4639769452451"/>
    <n v="154.06340057636891"/>
    <n v="154.06340057636891"/>
    <n v="154.06340057636891"/>
    <n v="154.06340057636891"/>
    <n v="154.06340057636891"/>
    <n v="154.06340057636891"/>
    <n v="140.05763688760808"/>
    <n v="140.05763688760808"/>
    <n v="140.05763688760808"/>
    <n v="140.05763688760808"/>
    <n v="140.05763688760808"/>
    <n v="140.05763688760808"/>
    <n v="1764.7262247838623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38.076923076923073"/>
    <n v="38.076923076923073"/>
    <n v="38.076923076923073"/>
    <n v="38.076923076923073"/>
    <n v="38.076923076923073"/>
    <n v="38.076923076923073"/>
    <n v="32.884615384615387"/>
    <n v="32.884615384615387"/>
    <n v="32.884615384615387"/>
    <n v="32.884615384615387"/>
    <n v="32.884615384615387"/>
    <n v="32.884615384615387"/>
    <n v="425.7692307692306"/>
    <n v="10"/>
    <n v="10"/>
    <n v="10"/>
    <n v="10"/>
    <n v="10"/>
    <n v="10"/>
    <n v="10"/>
    <n v="10"/>
    <n v="10"/>
    <n v="10"/>
    <n v="10"/>
    <n v="10"/>
    <n v="380.76923076923072"/>
    <n v="380.76923076923072"/>
    <n v="380.76923076923072"/>
    <n v="380.76923076923072"/>
    <n v="380.76923076923072"/>
    <n v="380.76923076923072"/>
    <n v="328.84615384615387"/>
    <n v="328.84615384615387"/>
    <n v="328.84615384615387"/>
    <n v="328.84615384615387"/>
    <n v="328.84615384615387"/>
    <n v="328.84615384615387"/>
    <n v="4257.6923076923076"/>
    <n v="128.50961538461536"/>
    <n v="128.50961538461536"/>
    <n v="128.50961538461536"/>
    <n v="128.50961538461536"/>
    <n v="128.50961538461536"/>
    <n v="128.50961538461536"/>
    <n v="110.98557692307693"/>
    <n v="110.98557692307693"/>
    <n v="110.98557692307693"/>
    <n v="110.98557692307693"/>
    <n v="110.98557692307693"/>
    <n v="110.98557692307693"/>
    <n v="1436.9711538461536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36.592592592592595"/>
    <n v="36.592592592592595"/>
    <n v="36.592592592592595"/>
    <n v="36.592592592592595"/>
    <n v="36.592592592592595"/>
    <n v="36.592592592592595"/>
    <n v="18.296296296296298"/>
    <n v="18.296296296296298"/>
    <n v="18.296296296296298"/>
    <n v="18.296296296296298"/>
    <n v="18.296296296296298"/>
    <n v="18.296296296296298"/>
    <n v="329.33333333333343"/>
    <n v="16"/>
    <n v="16"/>
    <n v="16"/>
    <n v="16"/>
    <n v="16"/>
    <n v="16"/>
    <n v="16"/>
    <n v="16"/>
    <n v="16"/>
    <n v="16"/>
    <n v="16"/>
    <n v="16"/>
    <n v="585.48148148148152"/>
    <n v="585.48148148148152"/>
    <n v="585.48148148148152"/>
    <n v="585.48148148148152"/>
    <n v="585.48148148148152"/>
    <n v="585.48148148148152"/>
    <n v="292.74074074074076"/>
    <n v="292.74074074074076"/>
    <n v="292.74074074074076"/>
    <n v="292.74074074074076"/>
    <n v="292.74074074074076"/>
    <n v="292.74074074074076"/>
    <n v="5269.3333333333348"/>
    <n v="123.50000000000001"/>
    <n v="123.50000000000001"/>
    <n v="123.50000000000001"/>
    <n v="123.50000000000001"/>
    <n v="123.50000000000001"/>
    <n v="123.50000000000001"/>
    <n v="61.750000000000007"/>
    <n v="61.750000000000007"/>
    <n v="61.750000000000007"/>
    <n v="61.750000000000007"/>
    <n v="61.750000000000007"/>
    <n v="61.750000000000007"/>
    <n v="1111.5000000000002"/>
  </r>
  <r>
    <s v="CSWHSL-000003"/>
    <s v="C&amp;S 67 - MIAMI                "/>
    <s v="C&amp;S WHOLESALE GROCERS, INC.        "/>
    <x v="53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71.568627450980387"/>
    <n v="71.568627450980387"/>
    <n v="71.568627450980387"/>
    <n v="71.568627450980387"/>
    <n v="71.568627450980387"/>
    <n v="71.568627450980387"/>
    <n v="65.062388591800357"/>
    <n v="65.062388591800357"/>
    <n v="65.062388591800357"/>
    <n v="65.062388591800357"/>
    <n v="65.062388591800357"/>
    <n v="65.062388591800357"/>
    <n v="819.78609625668423"/>
    <n v="11.75"/>
    <n v="11.75"/>
    <n v="11.75"/>
    <n v="11.75"/>
    <n v="11.75"/>
    <n v="11.75"/>
    <n v="11.75"/>
    <n v="11.75"/>
    <n v="11.75"/>
    <n v="11.75"/>
    <n v="11.75"/>
    <n v="11.75"/>
    <n v="840.93137254901956"/>
    <n v="840.93137254901956"/>
    <n v="840.93137254901956"/>
    <n v="840.93137254901956"/>
    <n v="840.93137254901956"/>
    <n v="840.93137254901956"/>
    <n v="764.4830659536542"/>
    <n v="764.4830659536542"/>
    <n v="764.4830659536542"/>
    <n v="764.4830659536542"/>
    <n v="764.4830659536542"/>
    <n v="764.4830659536542"/>
    <n v="9632.4866310160451"/>
    <n v="241.54411764705881"/>
    <n v="241.54411764705881"/>
    <n v="241.54411764705881"/>
    <n v="241.54411764705881"/>
    <n v="241.54411764705881"/>
    <n v="241.54411764705881"/>
    <n v="219.58556149732621"/>
    <n v="219.58556149732621"/>
    <n v="219.58556149732621"/>
    <n v="219.58556149732621"/>
    <n v="219.58556149732621"/>
    <n v="219.58556149732621"/>
    <n v="2766.7780748663099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Fixed"/>
    <n v="0"/>
    <n v="0"/>
    <n v="0"/>
    <n v="0"/>
    <n v="0"/>
    <n v="0"/>
    <n v="0"/>
    <n v="0"/>
    <n v="0"/>
    <n v="0"/>
    <n v="0"/>
    <n v="0"/>
    <n v="0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90.702875399361034"/>
    <n v="90.702875399361034"/>
    <n v="90.702875399361034"/>
    <n v="90.702875399361034"/>
    <n v="90.702875399361034"/>
    <n v="90.702875399361034"/>
    <n v="77.364217252396173"/>
    <n v="77.364217252396173"/>
    <n v="77.364217252396173"/>
    <n v="77.364217252396173"/>
    <n v="77.364217252396173"/>
    <n v="77.364217252396173"/>
    <n v="1008.4025559105434"/>
    <n v="24.77"/>
    <n v="24.77"/>
    <n v="24.77"/>
    <n v="24.77"/>
    <n v="24.77"/>
    <n v="24.77"/>
    <n v="24.77"/>
    <n v="24.77"/>
    <n v="24.77"/>
    <n v="24.77"/>
    <n v="24.77"/>
    <n v="24.77"/>
    <n v="2246.7102236421729"/>
    <n v="2246.7102236421729"/>
    <n v="2246.7102236421729"/>
    <n v="2246.7102236421729"/>
    <n v="2246.7102236421729"/>
    <n v="2246.7102236421729"/>
    <n v="1916.3116613418531"/>
    <n v="1916.3116613418531"/>
    <n v="1916.3116613418531"/>
    <n v="1916.3116613418531"/>
    <n v="1916.3116613418531"/>
    <n v="1916.3116613418531"/>
    <n v="24978.131309904154"/>
    <n v="408.16293929712464"/>
    <n v="408.16293929712464"/>
    <n v="408.16293929712464"/>
    <n v="408.16293929712464"/>
    <n v="408.16293929712464"/>
    <n v="408.16293929712464"/>
    <n v="348.13897763578279"/>
    <n v="348.13897763578279"/>
    <n v="348.13897763578279"/>
    <n v="348.13897763578279"/>
    <n v="348.13897763578279"/>
    <n v="348.13897763578279"/>
    <n v="4537.8115015974445"/>
  </r>
  <r>
    <s v="CSWHSL-000002"/>
    <s v="C&amp;S 96 - PLANT CITY           "/>
    <s v="C&amp;S WHOLESALE GROCERS, INC.        "/>
    <x v="54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63.63109048723896"/>
    <n v="263.63109048723896"/>
    <n v="263.63109048723896"/>
    <n v="263.63109048723896"/>
    <n v="263.63109048723896"/>
    <n v="263.63109048723896"/>
    <n v="248.98491879350348"/>
    <n v="248.98491879350348"/>
    <n v="248.98491879350348"/>
    <n v="248.98491879350348"/>
    <n v="248.98491879350348"/>
    <n v="248.98491879350348"/>
    <n v="3075.6960556844538"/>
    <n v="21.9"/>
    <n v="21.9"/>
    <n v="21.9"/>
    <n v="21.9"/>
    <n v="21.9"/>
    <n v="21.9"/>
    <n v="21.9"/>
    <n v="21.9"/>
    <n v="21.9"/>
    <n v="21.9"/>
    <n v="21.9"/>
    <n v="21.9"/>
    <n v="5773.5208816705326"/>
    <n v="5773.5208816705326"/>
    <n v="5773.5208816705326"/>
    <n v="5773.5208816705326"/>
    <n v="5773.5208816705326"/>
    <n v="5773.5208816705326"/>
    <n v="5452.7697215777262"/>
    <n v="5452.7697215777262"/>
    <n v="5452.7697215777262"/>
    <n v="5452.7697215777262"/>
    <n v="5452.7697215777262"/>
    <n v="5452.7697215777262"/>
    <n v="67357.743619489571"/>
    <n v="1186.3399071925753"/>
    <n v="1186.3399071925753"/>
    <n v="1186.3399071925753"/>
    <n v="1186.3399071925753"/>
    <n v="1186.3399071925753"/>
    <n v="1186.3399071925753"/>
    <n v="1120.4321345707656"/>
    <n v="1120.4321345707656"/>
    <n v="1120.4321345707656"/>
    <n v="1120.4321345707656"/>
    <n v="1120.4321345707656"/>
    <n v="1120.4321345707656"/>
    <n v="13840.632250580042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171.38095238095241"/>
    <n v="171.38095238095241"/>
    <n v="171.38095238095241"/>
    <n v="171.38095238095241"/>
    <n v="171.38095238095241"/>
    <n v="171.38095238095241"/>
    <n v="159.76190476190479"/>
    <n v="159.76190476190479"/>
    <n v="159.76190476190479"/>
    <n v="159.76190476190479"/>
    <n v="159.76190476190479"/>
    <n v="159.76190476190479"/>
    <n v="1986.8571428571433"/>
    <n v="16.75"/>
    <n v="16.75"/>
    <n v="16.75"/>
    <n v="16.75"/>
    <n v="16.75"/>
    <n v="16.75"/>
    <n v="16.75"/>
    <n v="16.75"/>
    <n v="16.75"/>
    <n v="16.75"/>
    <n v="16.75"/>
    <n v="16.75"/>
    <n v="2870.6309523809527"/>
    <n v="2870.6309523809527"/>
    <n v="2870.6309523809527"/>
    <n v="2870.6309523809527"/>
    <n v="2870.6309523809527"/>
    <n v="2870.6309523809527"/>
    <n v="2676.011904761905"/>
    <n v="2676.011904761905"/>
    <n v="2676.011904761905"/>
    <n v="2676.011904761905"/>
    <n v="2676.011904761905"/>
    <n v="2676.011904761905"/>
    <n v="33279.857142857145"/>
    <n v="642.67857142857156"/>
    <n v="642.67857142857156"/>
    <n v="642.67857142857156"/>
    <n v="642.67857142857156"/>
    <n v="642.67857142857156"/>
    <n v="642.67857142857156"/>
    <n v="599.107142857143"/>
    <n v="599.107142857143"/>
    <n v="599.107142857143"/>
    <n v="599.107142857143"/>
    <n v="599.107142857143"/>
    <n v="599.107142857143"/>
    <n v="7450.7142857142881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20.833333333333332"/>
    <n v="78.125"/>
    <n v="3.75"/>
    <x v="75"/>
    <s v="FRESH GARLIC 12X3PK - GARLAND"/>
    <s v="Tecmar"/>
    <s v="Plant City"/>
    <s v="Fixed"/>
    <n v="408.99772209567197"/>
    <n v="408.99772209567197"/>
    <n v="408.99772209567197"/>
    <n v="408.99772209567197"/>
    <n v="408.99772209567197"/>
    <n v="408.99772209567197"/>
    <n v="363.55353075170842"/>
    <n v="363.55353075170842"/>
    <n v="363.55353075170842"/>
    <n v="363.55353075170842"/>
    <n v="363.55353075170842"/>
    <n v="363.55353075170842"/>
    <n v="4635.3075170842831"/>
    <n v="14.95"/>
    <n v="14.95"/>
    <n v="14.95"/>
    <n v="14.95"/>
    <n v="14.95"/>
    <n v="14.95"/>
    <n v="14.95"/>
    <n v="14.95"/>
    <n v="14.95"/>
    <n v="14.95"/>
    <n v="14.95"/>
    <n v="14.95"/>
    <n v="6114.5159453302958"/>
    <n v="6114.5159453302958"/>
    <n v="6114.5159453302958"/>
    <n v="6114.5159453302958"/>
    <n v="6114.5159453302958"/>
    <n v="6114.5159453302958"/>
    <n v="5435.125284738041"/>
    <n v="5435.125284738041"/>
    <n v="5435.125284738041"/>
    <n v="5435.125284738041"/>
    <n v="5435.125284738041"/>
    <n v="5435.125284738041"/>
    <n v="69297.847380410007"/>
    <n v="1533.74145785877"/>
    <n v="1533.74145785877"/>
    <n v="1533.74145785877"/>
    <n v="1533.74145785877"/>
    <n v="1533.74145785877"/>
    <n v="1533.74145785877"/>
    <n v="1363.3257403189066"/>
    <n v="1363.3257403189066"/>
    <n v="1363.3257403189066"/>
    <n v="1363.3257403189066"/>
    <n v="1363.3257403189066"/>
    <n v="1363.3257403189066"/>
    <n v="17382.403189066063"/>
  </r>
  <r>
    <s v="CSWHSL-000002"/>
    <s v="C&amp;S 96 - PLANT CITY           "/>
    <s v="C&amp;S WHOLESALE GROCERS, INC.        "/>
    <x v="54"/>
    <s v="W"/>
    <s v="PC"/>
    <s v="Plant City"/>
    <x v="3"/>
    <s v="G1"/>
    <s v="GROUP 1-3: Fesh Garlic Repack"/>
    <s v="G1S13"/>
    <n v="7.6593137254901968"/>
    <n v="78.125"/>
    <n v="10.199999999999999"/>
    <x v="76"/>
    <s v="Fresh Garlic 22 x 5PK Garland - WHT"/>
    <s v="Tecmar"/>
    <s v="Plant City"/>
    <s v="Fixed"/>
    <n v="133.40683572216096"/>
    <n v="133.40683572216096"/>
    <n v="133.40683572216096"/>
    <n v="133.40683572216096"/>
    <n v="133.40683572216096"/>
    <n v="133.40683572216096"/>
    <n v="119.53252480705623"/>
    <n v="119.53252480705623"/>
    <n v="119.53252480705623"/>
    <n v="119.53252480705623"/>
    <n v="119.53252480705623"/>
    <n v="119.53252480705623"/>
    <n v="1517.6361631753032"/>
    <n v="42.5"/>
    <n v="42.5"/>
    <n v="42.5"/>
    <n v="42.5"/>
    <n v="42.5"/>
    <n v="42.5"/>
    <n v="42.5"/>
    <n v="42.5"/>
    <n v="42.5"/>
    <n v="42.5"/>
    <n v="42.5"/>
    <n v="42.5"/>
    <n v="5669.7905181918413"/>
    <n v="5669.7905181918413"/>
    <n v="5669.7905181918413"/>
    <n v="5669.7905181918413"/>
    <n v="5669.7905181918413"/>
    <n v="5669.7905181918413"/>
    <n v="5080.1323042998902"/>
    <n v="5080.1323042998902"/>
    <n v="5080.1323042998902"/>
    <n v="5080.1323042998902"/>
    <n v="5080.1323042998902"/>
    <n v="5080.1323042998902"/>
    <n v="64499.536934950396"/>
    <n v="1360.7497243660416"/>
    <n v="1360.7497243660416"/>
    <n v="1360.7497243660416"/>
    <n v="1360.7497243660416"/>
    <n v="1360.7497243660416"/>
    <n v="1360.7497243660416"/>
    <n v="1219.2317530319735"/>
    <n v="1219.2317530319735"/>
    <n v="1219.2317530319735"/>
    <n v="1219.2317530319735"/>
    <n v="1219.2317530319735"/>
    <n v="1219.2317530319735"/>
    <n v="15479.888864388095"/>
  </r>
  <r>
    <s v="CSWHSL-000002"/>
    <s v="C&amp;S 96 - PLANT CITY           "/>
    <s v="C&amp;S WHOLESALE GROCERS, INC.        "/>
    <x v="54"/>
    <s v="W"/>
    <s v="S"/>
    <s v="Miami"/>
    <x v="3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124.82698961937717"/>
    <n v="124.82698961937717"/>
    <n v="124.82698961937717"/>
    <n v="124.82698961937717"/>
    <n v="124.82698961937717"/>
    <n v="124.82698961937717"/>
    <n v="112.0242214532872"/>
    <n v="112.0242214532872"/>
    <n v="112.0242214532872"/>
    <n v="112.0242214532872"/>
    <n v="112.0242214532872"/>
    <n v="112.0242214532872"/>
    <n v="1421.1072664359865"/>
    <n v="14.99"/>
    <n v="14.99"/>
    <n v="14.99"/>
    <n v="14.99"/>
    <n v="14.99"/>
    <n v="14.99"/>
    <n v="14.99"/>
    <n v="14.99"/>
    <n v="14.99"/>
    <n v="14.99"/>
    <n v="14.99"/>
    <n v="14.99"/>
    <n v="1871.1565743944639"/>
    <n v="1871.1565743944639"/>
    <n v="1871.1565743944639"/>
    <n v="1871.1565743944639"/>
    <n v="1871.1565743944639"/>
    <n v="1871.1565743944639"/>
    <n v="1679.2430795847752"/>
    <n v="1679.2430795847752"/>
    <n v="1679.2430795847752"/>
    <n v="1679.2430795847752"/>
    <n v="1679.2430795847752"/>
    <n v="1679.2430795847752"/>
    <n v="21302.397923875436"/>
    <n v="280.86072664359864"/>
    <n v="280.86072664359864"/>
    <n v="280.86072664359864"/>
    <n v="280.86072664359864"/>
    <n v="280.86072664359864"/>
    <n v="280.86072664359864"/>
    <n v="252.05449826989619"/>
    <n v="252.05449826989619"/>
    <n v="252.05449826989619"/>
    <n v="252.05449826989619"/>
    <n v="252.05449826989619"/>
    <n v="252.05449826989619"/>
    <n v="3197.4913494809689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6.5"/>
    <m/>
    <n v="6"/>
    <x v="6"/>
    <s v="Minced Garlic 12x8 In EVOO-Garland"/>
    <s v="RTU"/>
    <s v="Plant City"/>
    <s v="Fixed"/>
    <n v="32.857142857142854"/>
    <n v="32.857142857142854"/>
    <n v="32.857142857142854"/>
    <n v="32.857142857142854"/>
    <n v="32.857142857142854"/>
    <n v="32.857142857142854"/>
    <n v="30.329670329670328"/>
    <n v="30.329670329670328"/>
    <n v="30.329670329670328"/>
    <n v="30.329670329670328"/>
    <n v="30.329670329670328"/>
    <n v="30.329670329670328"/>
    <n v="379.12087912087901"/>
    <n v="18.5"/>
    <n v="18.5"/>
    <n v="18.5"/>
    <n v="18.5"/>
    <n v="18.5"/>
    <n v="18.5"/>
    <n v="18.5"/>
    <n v="18.5"/>
    <n v="18.5"/>
    <n v="18.5"/>
    <n v="18.5"/>
    <n v="18.5"/>
    <n v="607.85714285714278"/>
    <n v="607.85714285714278"/>
    <n v="607.85714285714278"/>
    <n v="607.85714285714278"/>
    <n v="607.85714285714278"/>
    <n v="607.85714285714278"/>
    <n v="561.09890109890102"/>
    <n v="561.09890109890102"/>
    <n v="561.09890109890102"/>
    <n v="561.09890109890102"/>
    <n v="561.09890109890102"/>
    <n v="561.09890109890102"/>
    <n v="7013.7362637362639"/>
    <n v="197.14285714285711"/>
    <n v="197.14285714285711"/>
    <n v="197.14285714285711"/>
    <n v="197.14285714285711"/>
    <n v="197.14285714285711"/>
    <n v="197.14285714285711"/>
    <n v="181.97802197802196"/>
    <n v="181.97802197802196"/>
    <n v="181.97802197802196"/>
    <n v="181.97802197802196"/>
    <n v="181.97802197802196"/>
    <n v="181.97802197802196"/>
    <n v="2274.7252747252737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288.18897637795277"/>
    <n v="288.18897637795277"/>
    <n v="288.18897637795277"/>
    <n v="288.18897637795277"/>
    <n v="288.18897637795277"/>
    <n v="288.18897637795277"/>
    <n v="242.07874015748033"/>
    <n v="242.07874015748033"/>
    <n v="242.07874015748033"/>
    <n v="242.07874015748033"/>
    <n v="242.07874015748033"/>
    <n v="242.07874015748033"/>
    <n v="3181.6062992125985"/>
    <n v="15.5"/>
    <n v="15.5"/>
    <n v="15.5"/>
    <n v="15.5"/>
    <n v="15.5"/>
    <n v="15.5"/>
    <n v="15.5"/>
    <n v="15.5"/>
    <n v="15.5"/>
    <n v="15.5"/>
    <n v="15.5"/>
    <n v="15.5"/>
    <n v="4466.929133858268"/>
    <n v="4466.929133858268"/>
    <n v="4466.929133858268"/>
    <n v="4466.929133858268"/>
    <n v="4466.929133858268"/>
    <n v="4466.929133858268"/>
    <n v="3752.2204724409448"/>
    <n v="3752.2204724409448"/>
    <n v="3752.2204724409448"/>
    <n v="3752.2204724409448"/>
    <n v="3752.2204724409448"/>
    <n v="3752.2204724409448"/>
    <n v="49314.897637795286"/>
    <n v="1729.1338582677167"/>
    <n v="1729.1338582677167"/>
    <n v="1729.1338582677167"/>
    <n v="1729.1338582677167"/>
    <n v="1729.1338582677167"/>
    <n v="1729.1338582677167"/>
    <n v="1452.472440944882"/>
    <n v="1452.472440944882"/>
    <n v="1452.472440944882"/>
    <n v="1452.472440944882"/>
    <n v="1452.472440944882"/>
    <n v="1452.472440944882"/>
    <n v="19089.63779527559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10"/>
    <n v="10"/>
    <n v="10"/>
    <n v="10"/>
    <n v="10"/>
    <n v="10"/>
    <n v="8.3333333333333339"/>
    <n v="8.3333333333333339"/>
    <n v="8.3333333333333339"/>
    <n v="8.3333333333333339"/>
    <n v="8.3333333333333339"/>
    <n v="8.3333333333333339"/>
    <n v="109.99999999999997"/>
    <n v="34"/>
    <n v="34"/>
    <n v="34"/>
    <n v="34"/>
    <n v="34"/>
    <n v="34"/>
    <n v="34"/>
    <n v="34"/>
    <n v="34"/>
    <n v="34"/>
    <n v="34"/>
    <n v="34"/>
    <n v="340"/>
    <n v="340"/>
    <n v="340"/>
    <n v="340"/>
    <n v="340"/>
    <n v="340"/>
    <n v="283.33333333333337"/>
    <n v="283.33333333333337"/>
    <n v="283.33333333333337"/>
    <n v="283.33333333333337"/>
    <n v="283.33333333333337"/>
    <n v="283.33333333333337"/>
    <n v="3740.0000000000009"/>
    <n v="240"/>
    <n v="240"/>
    <n v="240"/>
    <n v="240"/>
    <n v="240"/>
    <n v="240"/>
    <n v="200"/>
    <n v="200"/>
    <n v="200"/>
    <n v="200"/>
    <n v="200"/>
    <n v="200"/>
    <n v="264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230.13269718204862"/>
    <n v="230.13269718204862"/>
    <n v="230.13269718204862"/>
    <n v="230.13269718204862"/>
    <n v="230.13269718204862"/>
    <n v="230.13269718204862"/>
    <n v="214.79051736991204"/>
    <n v="214.79051736991204"/>
    <n v="214.79051736991204"/>
    <n v="214.79051736991204"/>
    <n v="214.79051736991204"/>
    <n v="214.79051736991204"/>
    <n v="2669.5392873117635"/>
    <n v="34"/>
    <n v="34"/>
    <n v="34"/>
    <n v="34"/>
    <n v="34"/>
    <n v="34"/>
    <n v="34"/>
    <n v="34"/>
    <n v="34"/>
    <n v="34"/>
    <n v="34"/>
    <n v="34"/>
    <n v="7824.5117041896528"/>
    <n v="7824.5117041896528"/>
    <n v="7824.5117041896528"/>
    <n v="7824.5117041896528"/>
    <n v="7824.5117041896528"/>
    <n v="7824.5117041896528"/>
    <n v="7302.877590577009"/>
    <n v="7302.877590577009"/>
    <n v="7302.877590577009"/>
    <n v="7302.877590577009"/>
    <n v="7302.877590577009"/>
    <n v="7302.877590577009"/>
    <n v="90764.335768599965"/>
    <n v="5523.1847323691672"/>
    <n v="5523.1847323691672"/>
    <n v="5523.1847323691672"/>
    <n v="5523.1847323691672"/>
    <n v="5523.1847323691672"/>
    <n v="5523.1847323691672"/>
    <n v="5154.9724168778885"/>
    <n v="5154.9724168778885"/>
    <n v="5154.9724168778885"/>
    <n v="5154.9724168778885"/>
    <n v="5154.9724168778885"/>
    <n v="5154.9724168778885"/>
    <n v="64068.942895482352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2"/>
    <n v="6.024096385542169"/>
    <m/>
    <n v="5.34375"/>
    <x v="54"/>
    <s v="SQUEEZE Minced Garlic 9x9.5oz      "/>
    <s v="RTU 2nd line"/>
    <s v="Plant City"/>
    <s v="Fixed"/>
    <n v="74.965986394557831"/>
    <n v="74.965986394557831"/>
    <n v="74.965986394557831"/>
    <n v="74.965986394557831"/>
    <n v="74.965986394557831"/>
    <n v="74.965986394557831"/>
    <n v="67.210884353741505"/>
    <n v="67.210884353741505"/>
    <n v="67.210884353741505"/>
    <n v="67.210884353741505"/>
    <n v="67.210884353741505"/>
    <n v="67.210884353741505"/>
    <n v="853.06122448979568"/>
    <n v="18"/>
    <n v="18"/>
    <n v="18"/>
    <n v="18"/>
    <n v="18"/>
    <n v="18"/>
    <n v="18"/>
    <n v="18"/>
    <n v="18"/>
    <n v="18"/>
    <n v="18"/>
    <n v="18"/>
    <n v="1349.387755102041"/>
    <n v="1349.387755102041"/>
    <n v="1349.387755102041"/>
    <n v="1349.387755102041"/>
    <n v="1349.387755102041"/>
    <n v="1349.387755102041"/>
    <n v="1209.795918367347"/>
    <n v="1209.795918367347"/>
    <n v="1209.795918367347"/>
    <n v="1209.795918367347"/>
    <n v="1209.795918367347"/>
    <n v="1209.795918367347"/>
    <n v="15355.102040816326"/>
    <n v="400.59948979591843"/>
    <n v="400.59948979591843"/>
    <n v="400.59948979591843"/>
    <n v="400.59948979591843"/>
    <n v="400.59948979591843"/>
    <n v="400.59948979591843"/>
    <n v="359.15816326530614"/>
    <n v="359.15816326530614"/>
    <n v="359.15816326530614"/>
    <n v="359.15816326530614"/>
    <n v="359.15816326530614"/>
    <n v="359.15816326530614"/>
    <n v="4558.545918367347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5"/>
    <m/>
    <n v="3.375"/>
    <x v="55"/>
    <s v="Minced Garlic 12x4.5oz ORG -Garland"/>
    <s v="RTU 2nd line"/>
    <s v="Plant City"/>
    <s v="Fixed"/>
    <n v="0"/>
    <n v="0"/>
    <n v="0"/>
    <n v="0"/>
    <n v="0"/>
    <n v="0"/>
    <n v="0"/>
    <n v="0"/>
    <n v="0"/>
    <n v="0"/>
    <n v="0"/>
    <n v="0"/>
    <n v="0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5"/>
    <m/>
    <n v="3.375"/>
    <x v="56"/>
    <s v="Chopped Garlic 12x4.5oz"/>
    <s v="RTU 2nd line"/>
    <s v="Plant City"/>
    <s v="Fixed"/>
    <n v="10.5"/>
    <n v="10.5"/>
    <n v="10.5"/>
    <n v="10.5"/>
    <n v="10.5"/>
    <n v="10.5"/>
    <n v="5.3999999999999995"/>
    <n v="5.3999999999999995"/>
    <n v="5.3999999999999995"/>
    <n v="5.3999999999999995"/>
    <n v="5.3999999999999995"/>
    <n v="5.3999999999999995"/>
    <n v="95.400000000000034"/>
    <n v="8.9"/>
    <n v="8.9"/>
    <n v="8.9"/>
    <n v="8.9"/>
    <n v="8.9"/>
    <n v="8.9"/>
    <n v="8.9"/>
    <n v="8.9"/>
    <n v="8.9"/>
    <n v="8.9"/>
    <n v="8.9"/>
    <n v="8.9"/>
    <n v="93.45"/>
    <n v="93.45"/>
    <n v="93.45"/>
    <n v="93.45"/>
    <n v="93.45"/>
    <n v="93.45"/>
    <n v="48.059999999999995"/>
    <n v="48.059999999999995"/>
    <n v="48.059999999999995"/>
    <n v="48.059999999999995"/>
    <n v="48.059999999999995"/>
    <n v="48.059999999999995"/>
    <n v="849.05999999999972"/>
    <n v="35.4375"/>
    <n v="35.4375"/>
    <n v="35.4375"/>
    <n v="35.4375"/>
    <n v="35.4375"/>
    <n v="35.4375"/>
    <n v="18.224999999999998"/>
    <n v="18.224999999999998"/>
    <n v="18.224999999999998"/>
    <n v="18.224999999999998"/>
    <n v="18.224999999999998"/>
    <n v="18.224999999999998"/>
    <n v="321.97500000000008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1"/>
    <n v="12.5"/>
    <m/>
    <n v="3.375"/>
    <x v="12"/>
    <s v="Minced G in EVOO 12x4.5oz - Garland"/>
    <s v="RTU 2nd line"/>
    <s v="Plant City"/>
    <s v="Fixed"/>
    <n v="2"/>
    <n v="2"/>
    <n v="2"/>
    <n v="2"/>
    <n v="2"/>
    <n v="2"/>
    <n v="2"/>
    <n v="2"/>
    <n v="2"/>
    <n v="2"/>
    <n v="2"/>
    <n v="2"/>
    <n v="24"/>
    <n v="11.25"/>
    <n v="11.25"/>
    <n v="11.25"/>
    <n v="11.25"/>
    <n v="11.25"/>
    <n v="11.25"/>
    <n v="11.25"/>
    <n v="11.25"/>
    <n v="11.25"/>
    <n v="11.25"/>
    <n v="11.25"/>
    <n v="11.25"/>
    <n v="22.5"/>
    <n v="22.5"/>
    <n v="22.5"/>
    <n v="22.5"/>
    <n v="22.5"/>
    <n v="22.5"/>
    <n v="22.5"/>
    <n v="22.5"/>
    <n v="22.5"/>
    <n v="22.5"/>
    <n v="22.5"/>
    <n v="22.5"/>
    <n v="270"/>
    <n v="6.75"/>
    <n v="6.75"/>
    <n v="6.75"/>
    <n v="6.75"/>
    <n v="6.75"/>
    <n v="6.75"/>
    <n v="6.75"/>
    <n v="6.75"/>
    <n v="6.75"/>
    <n v="6.75"/>
    <n v="6.75"/>
    <n v="6.75"/>
    <n v="81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2"/>
    <n v="6.024096385542169"/>
    <m/>
    <n v="5.34375"/>
    <x v="58"/>
    <s v="SQUEEZE Organic 9x9.5oz"/>
    <s v="RTU 2nd line"/>
    <s v="Plant City"/>
    <s v="Fixed"/>
    <n v="54.817275747508305"/>
    <n v="54.817275747508305"/>
    <n v="54.817275747508305"/>
    <n v="54.817275747508305"/>
    <n v="54.817275747508305"/>
    <n v="54.817275747508305"/>
    <n v="47.342192691029901"/>
    <n v="47.342192691029901"/>
    <n v="47.342192691029901"/>
    <n v="47.342192691029901"/>
    <n v="47.342192691029901"/>
    <n v="47.342192691029901"/>
    <n v="612.95681063122925"/>
    <n v="24"/>
    <n v="24"/>
    <n v="24"/>
    <n v="24"/>
    <n v="24"/>
    <n v="24"/>
    <n v="24"/>
    <n v="24"/>
    <n v="24"/>
    <n v="24"/>
    <n v="24"/>
    <n v="24"/>
    <n v="1315.6146179401994"/>
    <n v="1315.6146179401994"/>
    <n v="1315.6146179401994"/>
    <n v="1315.6146179401994"/>
    <n v="1315.6146179401994"/>
    <n v="1315.6146179401994"/>
    <n v="1136.2126245847176"/>
    <n v="1136.2126245847176"/>
    <n v="1136.2126245847176"/>
    <n v="1136.2126245847176"/>
    <n v="1136.2126245847176"/>
    <n v="1136.2126245847176"/>
    <n v="14710.963455149502"/>
    <n v="292.9298172757475"/>
    <n v="292.9298172757475"/>
    <n v="292.9298172757475"/>
    <n v="292.9298172757475"/>
    <n v="292.9298172757475"/>
    <n v="292.9298172757475"/>
    <n v="252.98484219269102"/>
    <n v="252.98484219269102"/>
    <n v="252.98484219269102"/>
    <n v="252.98484219269102"/>
    <n v="252.98484219269102"/>
    <n v="252.98484219269102"/>
    <n v="3275.4879568106307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2.5"/>
    <m/>
    <n v="3.375"/>
    <x v="80"/>
    <s v="Minced Garlic 12x4.5Oz  EVOO - SEG "/>
    <s v="RTU 2nd line"/>
    <s v="Plant City"/>
    <s v="Fixed"/>
    <n v="74.178674351585016"/>
    <n v="74.178674351585016"/>
    <n v="74.178674351585016"/>
    <n v="74.178674351585016"/>
    <n v="74.178674351585016"/>
    <n v="74.178674351585016"/>
    <n v="67.435158501440924"/>
    <n v="67.435158501440924"/>
    <n v="67.435158501440924"/>
    <n v="67.435158501440924"/>
    <n v="67.435158501440924"/>
    <n v="67.435158501440924"/>
    <n v="849.68299711815564"/>
    <n v="13"/>
    <n v="13"/>
    <n v="13"/>
    <n v="13"/>
    <n v="13"/>
    <n v="13"/>
    <n v="13"/>
    <n v="13"/>
    <n v="13"/>
    <n v="13"/>
    <n v="13"/>
    <n v="13"/>
    <n v="964.32276657060515"/>
    <n v="964.32276657060515"/>
    <n v="964.32276657060515"/>
    <n v="964.32276657060515"/>
    <n v="964.32276657060515"/>
    <n v="964.32276657060515"/>
    <n v="876.65706051873201"/>
    <n v="876.65706051873201"/>
    <n v="876.65706051873201"/>
    <n v="876.65706051873201"/>
    <n v="876.65706051873201"/>
    <n v="876.65706051873201"/>
    <n v="11045.878962536022"/>
    <n v="250.35302593659944"/>
    <n v="250.35302593659944"/>
    <n v="250.35302593659944"/>
    <n v="250.35302593659944"/>
    <n v="250.35302593659944"/>
    <n v="250.35302593659944"/>
    <n v="227.5936599423631"/>
    <n v="227.5936599423631"/>
    <n v="227.5936599423631"/>
    <n v="227.5936599423631"/>
    <n v="227.5936599423631"/>
    <n v="227.5936599423631"/>
    <n v="2867.6801152737748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3"/>
    <n v="15"/>
    <m/>
    <n v="3.375"/>
    <x v="81"/>
    <s v="Chopped Garlic 12x4.5Oz - SEG      "/>
    <s v="RTU 2nd line"/>
    <s v="Plant City"/>
    <s v="Fixed"/>
    <n v="63.461538461538453"/>
    <n v="63.461538461538453"/>
    <n v="63.461538461538453"/>
    <n v="63.461538461538453"/>
    <n v="63.461538461538453"/>
    <n v="63.461538461538453"/>
    <n v="54.807692307692299"/>
    <n v="54.807692307692299"/>
    <n v="54.807692307692299"/>
    <n v="54.807692307692299"/>
    <n v="54.807692307692299"/>
    <n v="54.807692307692299"/>
    <n v="709.61538461538441"/>
    <n v="10"/>
    <n v="10"/>
    <n v="10"/>
    <n v="10"/>
    <n v="10"/>
    <n v="10"/>
    <n v="10"/>
    <n v="10"/>
    <n v="10"/>
    <n v="10"/>
    <n v="10"/>
    <n v="10"/>
    <n v="634.61538461538453"/>
    <n v="634.61538461538453"/>
    <n v="634.61538461538453"/>
    <n v="634.61538461538453"/>
    <n v="634.61538461538453"/>
    <n v="634.61538461538453"/>
    <n v="548.07692307692298"/>
    <n v="548.07692307692298"/>
    <n v="548.07692307692298"/>
    <n v="548.07692307692298"/>
    <n v="548.07692307692298"/>
    <n v="548.07692307692298"/>
    <n v="7096.1538461538448"/>
    <n v="214.18269230769226"/>
    <n v="214.18269230769226"/>
    <n v="214.18269230769226"/>
    <n v="214.18269230769226"/>
    <n v="214.18269230769226"/>
    <n v="214.18269230769226"/>
    <n v="184.97596153846152"/>
    <n v="184.97596153846152"/>
    <n v="184.97596153846152"/>
    <n v="184.97596153846152"/>
    <n v="184.97596153846152"/>
    <n v="184.97596153846152"/>
    <n v="2394.9519230769224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5"/>
    <m/>
    <n v="3.375"/>
    <x v="82"/>
    <s v="Minced Garlic 12x4.5Oz Organic -SEG"/>
    <s v="RTU 2nd line"/>
    <s v="Plant City"/>
    <s v="Fixed"/>
    <n v="77.037037037037038"/>
    <n v="77.037037037037038"/>
    <n v="77.037037037037038"/>
    <n v="77.037037037037038"/>
    <n v="77.037037037037038"/>
    <n v="77.037037037037038"/>
    <n v="38.518518518518519"/>
    <n v="38.518518518518519"/>
    <n v="38.518518518518519"/>
    <n v="38.518518518518519"/>
    <n v="38.518518518518519"/>
    <n v="38.518518518518519"/>
    <n v="693.33333333333326"/>
    <n v="16"/>
    <n v="16"/>
    <n v="16"/>
    <n v="16"/>
    <n v="16"/>
    <n v="16"/>
    <n v="16"/>
    <n v="16"/>
    <n v="16"/>
    <n v="16"/>
    <n v="16"/>
    <n v="16"/>
    <n v="1232.5925925925926"/>
    <n v="1232.5925925925926"/>
    <n v="1232.5925925925926"/>
    <n v="1232.5925925925926"/>
    <n v="1232.5925925925926"/>
    <n v="1232.5925925925926"/>
    <n v="616.2962962962963"/>
    <n v="616.2962962962963"/>
    <n v="616.2962962962963"/>
    <n v="616.2962962962963"/>
    <n v="616.2962962962963"/>
    <n v="616.2962962962963"/>
    <n v="11093.333333333332"/>
    <n v="260"/>
    <n v="260"/>
    <n v="260"/>
    <n v="260"/>
    <n v="260"/>
    <n v="260"/>
    <n v="130"/>
    <n v="130"/>
    <n v="130"/>
    <n v="130"/>
    <n v="130"/>
    <n v="130"/>
    <n v="234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5"/>
    <n v="15"/>
    <m/>
    <n v="3.375"/>
    <x v="83"/>
    <s v="Minced Garlic 12x4.5Oz - SEG       "/>
    <s v="RTU 2nd line"/>
    <s v="Plant City"/>
    <s v="Fixed"/>
    <n v="170.58823529411765"/>
    <n v="170.58823529411765"/>
    <n v="170.58823529411765"/>
    <n v="170.58823529411765"/>
    <n v="170.58823529411765"/>
    <n v="170.58823529411765"/>
    <n v="155.08021390374333"/>
    <n v="155.08021390374333"/>
    <n v="155.08021390374333"/>
    <n v="155.08021390374333"/>
    <n v="155.08021390374333"/>
    <n v="155.08021390374333"/>
    <n v="1954.0106951871655"/>
    <n v="11.75"/>
    <n v="11.75"/>
    <n v="11.75"/>
    <n v="11.75"/>
    <n v="11.75"/>
    <n v="11.75"/>
    <n v="11.75"/>
    <n v="11.75"/>
    <n v="11.75"/>
    <n v="11.75"/>
    <n v="11.75"/>
    <n v="11.75"/>
    <n v="2004.4117647058824"/>
    <n v="2004.4117647058824"/>
    <n v="2004.4117647058824"/>
    <n v="2004.4117647058824"/>
    <n v="2004.4117647058824"/>
    <n v="2004.4117647058824"/>
    <n v="1822.192513368984"/>
    <n v="1822.192513368984"/>
    <n v="1822.192513368984"/>
    <n v="1822.192513368984"/>
    <n v="1822.192513368984"/>
    <n v="1822.192513368984"/>
    <n v="22959.6256684492"/>
    <n v="575.73529411764707"/>
    <n v="575.73529411764707"/>
    <n v="575.73529411764707"/>
    <n v="575.73529411764707"/>
    <n v="575.73529411764707"/>
    <n v="575.73529411764707"/>
    <n v="523.39572192513378"/>
    <n v="523.39572192513378"/>
    <n v="523.39572192513378"/>
    <n v="523.39572192513378"/>
    <n v="523.39572192513378"/>
    <n v="523.39572192513378"/>
    <n v="6594.7860962566829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6.25"/>
    <m/>
    <n v="24"/>
    <x v="91"/>
    <s v="Garlic Paste 12x32 OZ Garland      "/>
    <s v="RTU"/>
    <s v="Plant City"/>
    <s v="Fixed"/>
    <n v="60"/>
    <n v="60"/>
    <n v="60"/>
    <n v="60"/>
    <n v="60"/>
    <n v="60"/>
    <n v="60"/>
    <n v="60"/>
    <n v="60"/>
    <n v="60"/>
    <n v="60"/>
    <n v="60"/>
    <n v="720"/>
    <n v="42"/>
    <n v="42"/>
    <n v="42"/>
    <n v="42"/>
    <n v="42"/>
    <n v="42"/>
    <n v="42"/>
    <n v="42"/>
    <n v="42"/>
    <n v="42"/>
    <n v="42"/>
    <n v="42"/>
    <n v="2520"/>
    <n v="2520"/>
    <n v="2520"/>
    <n v="2520"/>
    <n v="2520"/>
    <n v="2520"/>
    <n v="2520"/>
    <n v="2520"/>
    <n v="2520"/>
    <n v="2520"/>
    <n v="2520"/>
    <n v="2520"/>
    <n v="30240"/>
    <n v="1440"/>
    <n v="1440"/>
    <n v="1440"/>
    <n v="1440"/>
    <n v="1440"/>
    <n v="1440"/>
    <n v="1440"/>
    <n v="1440"/>
    <n v="1440"/>
    <n v="1440"/>
    <n v="1440"/>
    <n v="1440"/>
    <n v="1728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11.5"/>
    <m/>
    <n v="24"/>
    <x v="4"/>
    <s v="Garlic Paste 12x8 OZ Garland"/>
    <s v="RTU"/>
    <s v="Plant City"/>
    <s v="Fixed"/>
    <n v="20"/>
    <n v="20"/>
    <n v="20"/>
    <n v="20"/>
    <n v="20"/>
    <n v="20"/>
    <n v="0"/>
    <n v="0"/>
    <n v="0"/>
    <n v="0"/>
    <n v="0"/>
    <n v="0"/>
    <n v="120"/>
    <n v="18.5"/>
    <n v="18.5"/>
    <n v="18.5"/>
    <n v="18.5"/>
    <n v="18.5"/>
    <n v="18.5"/>
    <n v="18.5"/>
    <n v="18.5"/>
    <n v="18.5"/>
    <n v="18.5"/>
    <n v="18.5"/>
    <n v="18.5"/>
    <n v="370"/>
    <n v="370"/>
    <n v="370"/>
    <n v="370"/>
    <n v="370"/>
    <n v="370"/>
    <n v="0"/>
    <n v="0"/>
    <n v="0"/>
    <n v="0"/>
    <n v="0"/>
    <n v="0"/>
    <n v="2220"/>
    <n v="480"/>
    <n v="480"/>
    <n v="480"/>
    <n v="480"/>
    <n v="480"/>
    <n v="480"/>
    <n v="0"/>
    <n v="0"/>
    <n v="0"/>
    <n v="0"/>
    <n v="0"/>
    <n v="0"/>
    <n v="2880"/>
  </r>
  <r>
    <s v="CSWHSL-000002"/>
    <s v="C&amp;S 96 - PLANT CITY           "/>
    <s v="C&amp;S WHOLESALE GROCERS, INC.        "/>
    <x v="54"/>
    <s v="W"/>
    <s v="PC"/>
    <s v="Plant City"/>
    <x v="3"/>
    <s v="G3"/>
    <s v="GROUP 3: Ready to Use"/>
    <s v="G3S1"/>
    <n v="4.5"/>
    <m/>
    <n v="24"/>
    <x v="70"/>
    <s v="Minced Garlic 4x8.5 LB EVOO Garland"/>
    <s v="RTU"/>
    <s v="Plant City"/>
    <s v="Fixed"/>
    <n v="15"/>
    <n v="15"/>
    <n v="15"/>
    <n v="15"/>
    <n v="15"/>
    <n v="15"/>
    <n v="0"/>
    <n v="0"/>
    <n v="0"/>
    <n v="0"/>
    <n v="0"/>
    <n v="0"/>
    <n v="90"/>
    <n v="49"/>
    <n v="49"/>
    <n v="49"/>
    <n v="49"/>
    <n v="49"/>
    <n v="49"/>
    <n v="49"/>
    <n v="49"/>
    <n v="49"/>
    <n v="49"/>
    <n v="49"/>
    <n v="49"/>
    <n v="735"/>
    <n v="735"/>
    <n v="735"/>
    <n v="735"/>
    <n v="735"/>
    <n v="735"/>
    <n v="0"/>
    <n v="0"/>
    <n v="0"/>
    <n v="0"/>
    <n v="0"/>
    <n v="0"/>
    <n v="4410"/>
    <n v="360"/>
    <n v="360"/>
    <n v="360"/>
    <n v="360"/>
    <n v="360"/>
    <n v="360"/>
    <n v="0"/>
    <n v="0"/>
    <n v="0"/>
    <n v="0"/>
    <n v="0"/>
    <n v="0"/>
    <n v="2160"/>
  </r>
  <r>
    <s v="COSTCO-CSC263"/>
    <s v="COSTCO 263 ATLANTA            "/>
    <s v="COSTCO WHOLESALE                   "/>
    <x v="55"/>
    <s v="W"/>
    <s v="S"/>
    <s v="Miami"/>
    <x v="3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99.3"/>
    <n v="99.3"/>
    <n v="99.3"/>
    <n v="99.3"/>
    <n v="99.3"/>
    <n v="99.3"/>
    <n v="99.3"/>
    <n v="99.3"/>
    <n v="99.3"/>
    <n v="99.3"/>
    <n v="99.3"/>
    <n v="99.3"/>
    <n v="9930"/>
    <n v="9930"/>
    <n v="9930"/>
    <n v="9930"/>
    <n v="9930"/>
    <n v="9930"/>
    <n v="9930"/>
    <n v="9930"/>
    <n v="9930"/>
    <n v="9930"/>
    <n v="9930"/>
    <n v="9930"/>
    <n v="119160"/>
    <n v="3600"/>
    <n v="3600"/>
    <n v="3600"/>
    <n v="3600"/>
    <n v="3600"/>
    <n v="3600"/>
    <n v="3600"/>
    <n v="3600"/>
    <n v="3600"/>
    <n v="3600"/>
    <n v="3600"/>
    <n v="3600"/>
    <n v="43200"/>
  </r>
  <r>
    <s v="COSTCO-CSC263"/>
    <s v="COSTCO 263 ATLANTA            "/>
    <s v="COSTCO WHOLESALE                   "/>
    <x v="55"/>
    <s v="W"/>
    <s v="S"/>
    <s v="Miami"/>
    <x v="3"/>
    <s v="G1"/>
    <s v="GROUP 1-1: Peeled Garlic Production"/>
    <s v="G1S1"/>
    <n v="1.4679381001371743"/>
    <n v="52.845771604938271"/>
    <n v="36"/>
    <x v="93"/>
    <s v="Peeled Garlic 12x3 LB Organic - GLD"/>
    <s v="Peeled Garlic Line"/>
    <s v="Miami"/>
    <s v="Fixed"/>
    <n v="3000"/>
    <n v="2400"/>
    <n v="2700"/>
    <n v="2900"/>
    <n v="2400"/>
    <n v="2500"/>
    <n v="3100"/>
    <n v="2500"/>
    <n v="2800"/>
    <n v="2800"/>
    <n v="2600"/>
    <n v="2900"/>
    <n v="32600"/>
    <n v="112.87"/>
    <n v="112.87"/>
    <n v="112.87"/>
    <n v="112.87"/>
    <n v="112.87"/>
    <n v="112.87"/>
    <n v="112.87"/>
    <n v="112.87"/>
    <n v="112.87"/>
    <n v="112.87"/>
    <n v="112.87"/>
    <n v="112.87"/>
    <n v="338610"/>
    <n v="270888"/>
    <n v="304749"/>
    <n v="327323"/>
    <n v="270888"/>
    <n v="282175"/>
    <n v="349897"/>
    <n v="282175"/>
    <n v="316036"/>
    <n v="316036"/>
    <n v="293462"/>
    <n v="327323"/>
    <n v="3679562"/>
    <n v="108000"/>
    <n v="86400"/>
    <n v="97200"/>
    <n v="104400"/>
    <n v="86400"/>
    <n v="90000"/>
    <n v="111600"/>
    <n v="90000"/>
    <n v="100800"/>
    <n v="100800"/>
    <n v="93600"/>
    <n v="104400"/>
    <n v="1173600"/>
  </r>
  <r>
    <s v="COSTCO-000005"/>
    <s v="COSTCO NJ                     "/>
    <s v="COSTCO WHOLESALE                   "/>
    <x v="56"/>
    <s v="W"/>
    <s v="N"/>
    <s v="PSK"/>
    <x v="3"/>
    <s v="G1"/>
    <s v="GROUP 1-1: Peeled Garlic Production"/>
    <s v="G1S14"/>
    <n v="2.3621109575989552"/>
    <n v="85.035994473562383"/>
    <n v="36"/>
    <x v="92"/>
    <s v="Peeled Garlic 12x3 LB Garland"/>
    <s v="Peeled Garlic Line"/>
    <s v="PSK"/>
    <s v="Fixed"/>
    <n v="30"/>
    <n v="30"/>
    <n v="30"/>
    <n v="30"/>
    <n v="30"/>
    <n v="30"/>
    <n v="30"/>
    <n v="30"/>
    <n v="30"/>
    <n v="30"/>
    <n v="30"/>
    <n v="30"/>
    <n v="360"/>
    <n v="113.28"/>
    <n v="113.28"/>
    <n v="113.28"/>
    <n v="113.28"/>
    <n v="113.28"/>
    <n v="113.28"/>
    <n v="113.28"/>
    <n v="113.28"/>
    <n v="113.28"/>
    <n v="113.28"/>
    <n v="113.28"/>
    <n v="113.28"/>
    <n v="3398.4"/>
    <n v="3398.4"/>
    <n v="3398.4"/>
    <n v="3398.4"/>
    <n v="3398.4"/>
    <n v="3398.4"/>
    <n v="3398.4"/>
    <n v="3398.4"/>
    <n v="3398.4"/>
    <n v="3398.4"/>
    <n v="3398.4"/>
    <n v="3398.4"/>
    <n v="40780.80000000001"/>
    <n v="1080"/>
    <n v="1080"/>
    <n v="1080"/>
    <n v="1080"/>
    <n v="1080"/>
    <n v="1080"/>
    <n v="1080"/>
    <n v="1080"/>
    <n v="1080"/>
    <n v="1080"/>
    <n v="1080"/>
    <n v="1080"/>
    <n v="12960"/>
  </r>
  <r>
    <s v="new DC NE"/>
    <s v="COSTCO NE                     "/>
    <s v="COSTCO WHOLESALE                   "/>
    <x v="57"/>
    <s v="W"/>
    <s v="N"/>
    <s v="PSK"/>
    <x v="3"/>
    <s v="G1"/>
    <s v="GROUP 1-1: Peeled Garlic Production"/>
    <s v="G1S1"/>
    <n v="2.3621109575989552"/>
    <n v="85.035994473562383"/>
    <n v="36"/>
    <x v="92"/>
    <s v="Peeled Garlic 12x3 LB Garland"/>
    <s v="Peeled Garlic Line"/>
    <s v="PSK"/>
    <s v="Fixed"/>
    <n v="0"/>
    <n v="0"/>
    <n v="0"/>
    <n v="3720"/>
    <n v="2976"/>
    <n v="2976"/>
    <n v="0"/>
    <n v="0"/>
    <n v="0"/>
    <n v="0"/>
    <n v="0"/>
    <n v="0"/>
    <n v="9672"/>
    <n v="99.3"/>
    <n v="99.3"/>
    <n v="99.3"/>
    <n v="99.3"/>
    <n v="99.3"/>
    <n v="99.3"/>
    <n v="99.3"/>
    <n v="99.3"/>
    <n v="99.3"/>
    <n v="99.3"/>
    <n v="99.3"/>
    <n v="99.3"/>
    <n v="0"/>
    <n v="0"/>
    <n v="0"/>
    <n v="369396"/>
    <n v="295516.79999999999"/>
    <n v="295516.79999999999"/>
    <n v="0"/>
    <n v="0"/>
    <n v="0"/>
    <n v="0"/>
    <n v="0"/>
    <n v="0"/>
    <n v="960429.60000000009"/>
    <n v="0"/>
    <n v="0"/>
    <n v="0"/>
    <n v="133920"/>
    <n v="107136"/>
    <n v="107136"/>
    <n v="0"/>
    <n v="0"/>
    <n v="0"/>
    <n v="0"/>
    <n v="0"/>
    <n v="0"/>
    <n v="348192"/>
  </r>
  <r>
    <s v="new DC MW"/>
    <s v="COSTCO MW                     "/>
    <s v="COSTCO WHOLESALE                   "/>
    <x v="58"/>
    <s v="W"/>
    <s v="N"/>
    <s v="PSK"/>
    <x v="3"/>
    <s v="G1"/>
    <s v="GROUP 1-1: Peeled Garlic Production"/>
    <s v="G1S1"/>
    <n v="2.3621109575989552"/>
    <n v="85.035994473562383"/>
    <n v="36"/>
    <x v="92"/>
    <s v="Peeled Garlic 12x3 LB Garland"/>
    <s v="Peeled Garlic Line"/>
    <s v="PSK"/>
    <s v="Fixed"/>
    <n v="0"/>
    <n v="0"/>
    <n v="0"/>
    <n v="3680"/>
    <n v="2944"/>
    <n v="2944"/>
    <n v="0"/>
    <n v="0"/>
    <n v="0"/>
    <n v="0"/>
    <n v="0"/>
    <n v="0"/>
    <n v="9568"/>
    <n v="99.3"/>
    <n v="99.3"/>
    <n v="99.3"/>
    <n v="99.3"/>
    <n v="99.3"/>
    <n v="99.3"/>
    <n v="99.3"/>
    <n v="99.3"/>
    <n v="99.3"/>
    <n v="99.3"/>
    <n v="99.3"/>
    <n v="99.3"/>
    <n v="0"/>
    <n v="0"/>
    <n v="0"/>
    <n v="365424"/>
    <n v="292339.20000000001"/>
    <n v="292339.20000000001"/>
    <n v="0"/>
    <n v="0"/>
    <n v="0"/>
    <n v="0"/>
    <n v="0"/>
    <n v="0"/>
    <n v="950102.39999999991"/>
    <n v="0"/>
    <n v="0"/>
    <n v="0"/>
    <n v="132480"/>
    <n v="105984"/>
    <n v="105984"/>
    <n v="0"/>
    <n v="0"/>
    <n v="0"/>
    <n v="0"/>
    <n v="0"/>
    <n v="0"/>
    <n v="344448"/>
  </r>
  <r>
    <s v="COSTCO-CSC280"/>
    <s v="COSTCO 280 WPB                "/>
    <s v="COSTCO WHOLESALE                   "/>
    <x v="59"/>
    <s v="W"/>
    <s v="S"/>
    <s v="Miami"/>
    <x v="3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99.3"/>
    <n v="99.3"/>
    <n v="99.3"/>
    <n v="99.3"/>
    <n v="99.3"/>
    <n v="99.3"/>
    <n v="99.3"/>
    <n v="99.3"/>
    <n v="99.3"/>
    <n v="99.3"/>
    <n v="99.3"/>
    <n v="9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STCO-CSC280"/>
    <s v="COSTCO 280 WPB                "/>
    <s v="COSTCO WHOLESALE                   "/>
    <x v="59"/>
    <s v="W"/>
    <s v="S"/>
    <s v="Miami"/>
    <x v="3"/>
    <s v="G1"/>
    <s v="GROUP 1-1: Peeled Garlic Production"/>
    <s v="G1S1"/>
    <n v="1.4679381001371743"/>
    <n v="52.845771604938271"/>
    <n v="36"/>
    <x v="93"/>
    <s v="Peeled Garlic 12x3 LB Organic - GL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112.87"/>
    <n v="112.87"/>
    <n v="112.87"/>
    <n v="112.87"/>
    <n v="112.87"/>
    <n v="112.87"/>
    <n v="112.87"/>
    <n v="112.87"/>
    <n v="112.87"/>
    <n v="112.87"/>
    <n v="112.87"/>
    <n v="112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DFOO-000001"/>
    <s v="LIDESTRI FOODS, INC                "/>
    <s v="LIDESTRI FOODS, INC                "/>
    <x v="60"/>
    <s v="W"/>
    <s v="PC"/>
    <s v="Plant City"/>
    <x v="3"/>
    <s v="G3"/>
    <s v="GROUP 3: Ready to Use"/>
    <s v="G3S15"/>
    <n v="14"/>
    <m/>
    <n v="467"/>
    <x v="94"/>
    <s v="Minced Garlic Drum                 "/>
    <s v="RTU"/>
    <s v="Plant City"/>
    <s v="Fixed"/>
    <n v="162"/>
    <n v="80"/>
    <n v="80"/>
    <n v="80"/>
    <n v="80"/>
    <n v="162"/>
    <n v="80"/>
    <n v="80"/>
    <n v="80"/>
    <n v="80"/>
    <n v="80"/>
    <n v="80"/>
    <n v="1124"/>
    <n v="509"/>
    <n v="509"/>
    <n v="509"/>
    <n v="509"/>
    <n v="509"/>
    <n v="509"/>
    <n v="509"/>
    <n v="509"/>
    <n v="509"/>
    <n v="509"/>
    <n v="509"/>
    <n v="509"/>
    <n v="82458"/>
    <n v="40720"/>
    <n v="40720"/>
    <n v="40720"/>
    <n v="40720"/>
    <n v="82458"/>
    <n v="40720"/>
    <n v="40720"/>
    <n v="40720"/>
    <n v="40720"/>
    <n v="40720"/>
    <n v="40720"/>
    <n v="572116"/>
    <n v="75654"/>
    <n v="37360"/>
    <n v="37360"/>
    <n v="37360"/>
    <n v="37360"/>
    <n v="75654"/>
    <n v="37360"/>
    <n v="37360"/>
    <n v="37360"/>
    <n v="37360"/>
    <n v="37360"/>
    <n v="37360"/>
    <n v="524908"/>
  </r>
  <r>
    <s v="LIDFOO-000001"/>
    <s v="LIDESTRI FOODS, INC                "/>
    <s v="LIDESTRI FOODS, INC                "/>
    <x v="60"/>
    <s v="W"/>
    <s v="PC"/>
    <s v="Plant City"/>
    <x v="3"/>
    <s v="G3"/>
    <s v="GROUP 3: Ready to Use"/>
    <s v="G3S15"/>
    <n v="14"/>
    <m/>
    <n v="467"/>
    <x v="65"/>
    <s v="Minced Garlic 40LB Pail Garland"/>
    <s v="RTU"/>
    <s v="Plant City"/>
    <s v="Fixed"/>
    <n v="0"/>
    <n v="0"/>
    <n v="0"/>
    <n v="0"/>
    <n v="0"/>
    <n v="0"/>
    <n v="40"/>
    <n v="0"/>
    <n v="0"/>
    <n v="0"/>
    <n v="0"/>
    <n v="0"/>
    <n v="40"/>
    <n v="47"/>
    <n v="47"/>
    <n v="47"/>
    <n v="47"/>
    <n v="47"/>
    <n v="47"/>
    <n v="47"/>
    <n v="47"/>
    <n v="47"/>
    <n v="47"/>
    <n v="47"/>
    <n v="47"/>
    <n v="0"/>
    <n v="0"/>
    <n v="0"/>
    <n v="0"/>
    <n v="0"/>
    <n v="0"/>
    <n v="1880"/>
    <n v="0"/>
    <n v="0"/>
    <n v="0"/>
    <n v="0"/>
    <n v="0"/>
    <n v="1880"/>
    <n v="0"/>
    <n v="0"/>
    <n v="0"/>
    <n v="0"/>
    <n v="0"/>
    <n v="0"/>
    <n v="18680"/>
    <n v="0"/>
    <n v="0"/>
    <n v="0"/>
    <n v="0"/>
    <n v="0"/>
    <n v="18680"/>
  </r>
  <r>
    <s v="WAKFER-000001"/>
    <s v="WAKEFERN ELIZABETH DC         "/>
    <s v="WAKEFERN FOOD CORPORATION          "/>
    <x v="61"/>
    <s v="W"/>
    <s v="N"/>
    <s v="PSK"/>
    <x v="3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Fixed"/>
    <n v="1700"/>
    <n v="1600"/>
    <n v="1600"/>
    <n v="1200"/>
    <n v="1600"/>
    <n v="1600"/>
    <n v="1200"/>
    <n v="1200"/>
    <n v="1600"/>
    <n v="1600"/>
    <n v="1600"/>
    <n v="1600"/>
    <n v="18100"/>
    <n v="49.5"/>
    <n v="49.5"/>
    <n v="49.5"/>
    <n v="49.5"/>
    <n v="49.5"/>
    <n v="49.5"/>
    <n v="49.5"/>
    <n v="49.5"/>
    <n v="49.5"/>
    <n v="49.5"/>
    <n v="49.5"/>
    <n v="49.5"/>
    <n v="84150"/>
    <n v="79200"/>
    <n v="79200"/>
    <n v="59400"/>
    <n v="79200"/>
    <n v="79200"/>
    <n v="59400"/>
    <n v="59400"/>
    <n v="79200"/>
    <n v="79200"/>
    <n v="79200"/>
    <n v="79200"/>
    <n v="895950"/>
    <n v="20400"/>
    <n v="19200"/>
    <n v="19200"/>
    <n v="14400"/>
    <n v="19200"/>
    <n v="19200"/>
    <n v="14400"/>
    <n v="14400"/>
    <n v="19200"/>
    <n v="19200"/>
    <n v="19200"/>
    <n v="19200"/>
    <n v="21720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750"/>
    <n v="750"/>
    <n v="400"/>
    <n v="450"/>
    <n v="450"/>
    <n v="450"/>
    <n v="450"/>
    <n v="450"/>
    <n v="450"/>
    <n v="450"/>
    <n v="450"/>
    <n v="450"/>
    <n v="5950"/>
    <n v="23"/>
    <n v="23"/>
    <n v="23"/>
    <n v="23"/>
    <n v="23"/>
    <n v="23"/>
    <n v="23"/>
    <n v="23"/>
    <n v="23"/>
    <n v="23"/>
    <n v="23"/>
    <n v="23"/>
    <n v="17250"/>
    <n v="17250"/>
    <n v="9200"/>
    <n v="10350"/>
    <n v="10350"/>
    <n v="10350"/>
    <n v="10350"/>
    <n v="10350"/>
    <n v="10350"/>
    <n v="10350"/>
    <n v="10350"/>
    <n v="10350"/>
    <n v="136850"/>
    <n v="9000"/>
    <n v="9000"/>
    <n v="4800"/>
    <n v="5400"/>
    <n v="5400"/>
    <n v="5400"/>
    <n v="5400"/>
    <n v="5400"/>
    <n v="5400"/>
    <n v="5400"/>
    <n v="5400"/>
    <n v="5400"/>
    <n v="7140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21"/>
    <m/>
    <n v="12"/>
    <x v="9"/>
    <s v="Minced Garlic 6x32 OZ EVOO Garland"/>
    <s v="RTU"/>
    <s v="Plant City"/>
    <s v="Fixed"/>
    <n v="450"/>
    <n v="450"/>
    <n v="370"/>
    <n v="300"/>
    <n v="330"/>
    <n v="330"/>
    <n v="330"/>
    <n v="330"/>
    <n v="330"/>
    <n v="330"/>
    <n v="330"/>
    <n v="330"/>
    <n v="4210"/>
    <n v="23"/>
    <n v="23"/>
    <n v="23"/>
    <n v="23"/>
    <n v="23"/>
    <n v="23"/>
    <n v="23"/>
    <n v="23"/>
    <n v="23"/>
    <n v="23"/>
    <n v="23"/>
    <n v="23"/>
    <n v="10350"/>
    <n v="10350"/>
    <n v="8510"/>
    <n v="6900"/>
    <n v="7590"/>
    <n v="7590"/>
    <n v="7590"/>
    <n v="7590"/>
    <n v="7590"/>
    <n v="7590"/>
    <n v="7590"/>
    <n v="7590"/>
    <n v="96830"/>
    <n v="5400"/>
    <n v="5400"/>
    <n v="4440"/>
    <n v="3600"/>
    <n v="3960"/>
    <n v="3960"/>
    <n v="3960"/>
    <n v="3960"/>
    <n v="3960"/>
    <n v="3960"/>
    <n v="3960"/>
    <n v="3960"/>
    <n v="50520"/>
  </r>
  <r>
    <s v="WAKFER-000001"/>
    <s v="WAKEFERN ELIZABETH DC         "/>
    <s v="WAKEFERN FOOD CORPORATION          "/>
    <x v="61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450"/>
    <n v="400"/>
    <n v="370"/>
    <n v="300"/>
    <n v="370"/>
    <n v="370"/>
    <n v="370"/>
    <n v="370"/>
    <n v="370"/>
    <n v="370"/>
    <n v="370"/>
    <n v="370"/>
    <n v="4480"/>
    <n v="22"/>
    <n v="22"/>
    <n v="22"/>
    <n v="22"/>
    <n v="22"/>
    <n v="22"/>
    <n v="22"/>
    <n v="22"/>
    <n v="22"/>
    <n v="22"/>
    <n v="22"/>
    <n v="22"/>
    <n v="9900"/>
    <n v="8800"/>
    <n v="8140"/>
    <n v="6600"/>
    <n v="8140"/>
    <n v="8140"/>
    <n v="8140"/>
    <n v="8140"/>
    <n v="8140"/>
    <n v="8140"/>
    <n v="8140"/>
    <n v="8140"/>
    <n v="98560"/>
    <n v="5400"/>
    <n v="4800"/>
    <n v="4440"/>
    <n v="3600"/>
    <n v="4440"/>
    <n v="4440"/>
    <n v="4440"/>
    <n v="4440"/>
    <n v="4440"/>
    <n v="4440"/>
    <n v="4440"/>
    <n v="4440"/>
    <n v="53760"/>
  </r>
  <r>
    <s v="WALMAR-000001"/>
    <s v="WAL-MART DC 7023              "/>
    <s v="WAL-MART STORES, INC.              "/>
    <x v="62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800"/>
    <n v="2500"/>
    <n v="2600"/>
    <n v="2950"/>
    <n v="2120"/>
    <n v="2500"/>
    <n v="3100"/>
    <n v="3600"/>
    <n v="2900"/>
    <n v="3100"/>
    <n v="3200"/>
    <n v="1500"/>
    <n v="32870"/>
    <n v="15.81"/>
    <n v="15.81"/>
    <n v="15.81"/>
    <n v="15.81"/>
    <n v="15.81"/>
    <n v="15.81"/>
    <n v="15.81"/>
    <n v="15.81"/>
    <n v="15.81"/>
    <n v="15.81"/>
    <n v="15.81"/>
    <n v="15.81"/>
    <n v="44268"/>
    <n v="39525"/>
    <n v="41106"/>
    <n v="46639.5"/>
    <n v="33517.200000000004"/>
    <n v="39525"/>
    <n v="49011"/>
    <n v="56916"/>
    <n v="45849"/>
    <n v="49011"/>
    <n v="50592"/>
    <n v="23715"/>
    <n v="519674.7"/>
    <n v="12600"/>
    <n v="11250"/>
    <n v="11700"/>
    <n v="13275"/>
    <n v="9540"/>
    <n v="11250"/>
    <n v="13950"/>
    <n v="16200"/>
    <n v="13050"/>
    <n v="13950"/>
    <n v="14400"/>
    <n v="6750"/>
    <n v="147915"/>
  </r>
  <r>
    <s v="WALMAR-000001"/>
    <s v="WAL-MART DC 7023              "/>
    <s v="WAL-MART STORES, INC.              "/>
    <x v="62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1510"/>
    <n v="1730"/>
    <n v="1070"/>
    <n v="1460"/>
    <n v="1370"/>
    <n v="990"/>
    <n v="980"/>
    <n v="1190"/>
    <n v="980"/>
    <n v="1060"/>
    <n v="1100"/>
    <n v="1160"/>
    <n v="14600"/>
    <n v="22.34"/>
    <n v="22.34"/>
    <n v="22.34"/>
    <n v="22.34"/>
    <n v="22.34"/>
    <n v="22.34"/>
    <n v="22.34"/>
    <n v="22.34"/>
    <n v="22.34"/>
    <n v="22.34"/>
    <n v="22.34"/>
    <n v="22.34"/>
    <n v="33733.4"/>
    <n v="38648.199999999997"/>
    <n v="23903.8"/>
    <n v="32616.400000000001"/>
    <n v="30605.8"/>
    <n v="22116.6"/>
    <n v="21893.200000000001"/>
    <n v="26584.6"/>
    <n v="21893.200000000001"/>
    <n v="23680.400000000001"/>
    <n v="24574"/>
    <n v="25914.400000000001"/>
    <n v="326164.00000000006"/>
    <n v="9060"/>
    <n v="10380"/>
    <n v="6420"/>
    <n v="8760"/>
    <n v="8220"/>
    <n v="5940"/>
    <n v="5880"/>
    <n v="7140"/>
    <n v="5880"/>
    <n v="6360"/>
    <n v="6600"/>
    <n v="6960"/>
    <n v="87600"/>
  </r>
  <r>
    <s v="WALMAR-000001"/>
    <s v="WAL-MART DC 7023              "/>
    <s v="WAL-MART STORES, INC.              "/>
    <x v="62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2170"/>
    <n v="2120"/>
    <n v="2230"/>
    <n v="3190"/>
    <n v="2800"/>
    <n v="2700"/>
    <n v="2300"/>
    <n v="2600"/>
    <n v="2300"/>
    <n v="2120"/>
    <n v="1790"/>
    <n v="1780"/>
    <n v="28100"/>
    <n v="26.26"/>
    <n v="26.26"/>
    <n v="26.26"/>
    <n v="26.26"/>
    <n v="26.26"/>
    <n v="26.26"/>
    <n v="26.26"/>
    <n v="26.26"/>
    <n v="26.26"/>
    <n v="26.26"/>
    <n v="26.26"/>
    <n v="26.26"/>
    <n v="56984.200000000004"/>
    <n v="55671.200000000004"/>
    <n v="58559.8"/>
    <n v="83769.400000000009"/>
    <n v="73528"/>
    <n v="70902"/>
    <n v="60398"/>
    <n v="68276"/>
    <n v="60398"/>
    <n v="55671.200000000004"/>
    <n v="47005.4"/>
    <n v="46742.8"/>
    <n v="737906.00000000012"/>
    <n v="21700"/>
    <n v="21200"/>
    <n v="22300"/>
    <n v="31900"/>
    <n v="28000"/>
    <n v="27000"/>
    <n v="23000"/>
    <n v="26000"/>
    <n v="23000"/>
    <n v="21200"/>
    <n v="17900"/>
    <n v="17800"/>
    <n v="281000"/>
  </r>
  <r>
    <s v="WALMAR-000008"/>
    <s v="WAL-MART DC 6047                   "/>
    <s v="WAL-MART STORES, INC.              "/>
    <x v="63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475"/>
    <n v="360"/>
    <n v="330"/>
    <n v="364"/>
    <n v="510"/>
    <n v="275"/>
    <n v="310"/>
    <n v="445"/>
    <n v="395"/>
    <n v="395"/>
    <n v="350"/>
    <n v="580"/>
    <n v="4789"/>
    <n v="15.66"/>
    <n v="15.66"/>
    <n v="15.66"/>
    <n v="15.66"/>
    <n v="15.66"/>
    <n v="15.66"/>
    <n v="15.66"/>
    <n v="15.66"/>
    <n v="15.66"/>
    <n v="15.66"/>
    <n v="15.66"/>
    <n v="15.66"/>
    <n v="7438.5"/>
    <n v="5637.6"/>
    <n v="5167.8"/>
    <n v="5700.24"/>
    <n v="7986.6"/>
    <n v="4306.5"/>
    <n v="4854.6000000000004"/>
    <n v="6968.7"/>
    <n v="6185.7"/>
    <n v="6185.7"/>
    <n v="5481"/>
    <n v="9082.7999999999993"/>
    <n v="74995.739999999991"/>
    <n v="2137.5"/>
    <n v="1620"/>
    <n v="1485"/>
    <n v="1638"/>
    <n v="2295"/>
    <n v="1237.5"/>
    <n v="1395"/>
    <n v="2002.5"/>
    <n v="1777.5"/>
    <n v="1777.5"/>
    <n v="1575"/>
    <n v="2610"/>
    <n v="21550.5"/>
  </r>
  <r>
    <s v="WALMAR-000008"/>
    <s v="WAL-MART DC 6047                   "/>
    <s v="WAL-MART STORES, INC.              "/>
    <x v="63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426"/>
    <n v="473"/>
    <n v="419"/>
    <n v="481"/>
    <n v="400"/>
    <n v="362"/>
    <n v="381"/>
    <n v="481"/>
    <n v="442"/>
    <n v="442"/>
    <n v="442"/>
    <n v="442"/>
    <n v="5191"/>
    <n v="21.37"/>
    <n v="21.37"/>
    <n v="21.37"/>
    <n v="21.37"/>
    <n v="21.37"/>
    <n v="21.37"/>
    <n v="21.37"/>
    <n v="21.37"/>
    <n v="21.37"/>
    <n v="21.37"/>
    <n v="21.37"/>
    <n v="21.37"/>
    <n v="9103.6200000000008"/>
    <n v="10108.01"/>
    <n v="8954.0300000000007"/>
    <n v="10278.970000000001"/>
    <n v="8548"/>
    <n v="7735.9400000000005"/>
    <n v="8141.97"/>
    <n v="10278.970000000001"/>
    <n v="9445.5400000000009"/>
    <n v="9445.5400000000009"/>
    <n v="9445.5400000000009"/>
    <n v="9445.5400000000009"/>
    <n v="110931.67000000004"/>
    <n v="2556"/>
    <n v="2838"/>
    <n v="2514"/>
    <n v="2886"/>
    <n v="2400"/>
    <n v="2172"/>
    <n v="2286"/>
    <n v="2886"/>
    <n v="2652"/>
    <n v="2652"/>
    <n v="2652"/>
    <n v="2652"/>
    <n v="31146"/>
  </r>
  <r>
    <s v="WALMAR-000008"/>
    <s v="WAL-MART DC 6047                   "/>
    <s v="WAL-MART STORES, INC.              "/>
    <x v="63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480"/>
    <n v="730"/>
    <n v="676"/>
    <n v="785"/>
    <n v="785"/>
    <n v="675"/>
    <n v="570"/>
    <n v="1130"/>
    <n v="552"/>
    <n v="1130"/>
    <n v="690"/>
    <n v="515"/>
    <n v="8718"/>
    <n v="24.73"/>
    <n v="24.73"/>
    <n v="24.73"/>
    <n v="24.73"/>
    <n v="24.73"/>
    <n v="24.73"/>
    <n v="24.73"/>
    <n v="24.73"/>
    <n v="24.73"/>
    <n v="24.73"/>
    <n v="24.73"/>
    <n v="24.73"/>
    <n v="11870.4"/>
    <n v="18052.900000000001"/>
    <n v="16717.48"/>
    <n v="19413.05"/>
    <n v="19413.05"/>
    <n v="16692.75"/>
    <n v="14096.1"/>
    <n v="27944.9"/>
    <n v="13650.960000000001"/>
    <n v="27944.9"/>
    <n v="17063.7"/>
    <n v="12735.95"/>
    <n v="215596.14"/>
    <n v="4800"/>
    <n v="7300"/>
    <n v="6760"/>
    <n v="7850"/>
    <n v="7850"/>
    <n v="6750"/>
    <n v="5700"/>
    <n v="11300"/>
    <n v="5520"/>
    <n v="11300"/>
    <n v="6900"/>
    <n v="5150"/>
    <n v="8718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3"/>
    <s v="WAL-MART DC 7019              "/>
    <s v="WAL-MART STORES, INC.              "/>
    <x v="64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17"/>
    <s v="WAL-MART DC 8851                   "/>
    <s v="WAL-MART STORES, INC.              "/>
    <x v="65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1200"/>
    <n v="945"/>
    <n v="1190"/>
    <n v="1890"/>
    <n v="950"/>
    <n v="945"/>
    <n v="1300"/>
    <n v="1100"/>
    <n v="1100"/>
    <n v="1100"/>
    <n v="1300"/>
    <n v="1300"/>
    <n v="14320"/>
    <n v="16.82"/>
    <n v="16.82"/>
    <n v="16.82"/>
    <n v="16.82"/>
    <n v="16.82"/>
    <n v="16.82"/>
    <n v="16.82"/>
    <n v="16.82"/>
    <n v="16.82"/>
    <n v="16.82"/>
    <n v="16.82"/>
    <n v="16.82"/>
    <n v="20184"/>
    <n v="15894.9"/>
    <n v="20015.8"/>
    <n v="31789.8"/>
    <n v="15979"/>
    <n v="15894.9"/>
    <n v="21866"/>
    <n v="18502"/>
    <n v="18502"/>
    <n v="18502"/>
    <n v="21866"/>
    <n v="21866"/>
    <n v="240862.4"/>
    <n v="5400"/>
    <n v="4252.5"/>
    <n v="5355"/>
    <n v="8505"/>
    <n v="4275"/>
    <n v="4252.5"/>
    <n v="5850"/>
    <n v="4950"/>
    <n v="4950"/>
    <n v="4950"/>
    <n v="5850"/>
    <n v="5850"/>
    <n v="6444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365"/>
    <n v="440"/>
    <n v="520"/>
    <n v="830"/>
    <n v="340"/>
    <n v="395"/>
    <n v="560"/>
    <n v="465"/>
    <n v="427"/>
    <n v="650"/>
    <n v="340"/>
    <n v="560"/>
    <n v="5892"/>
    <n v="32.93"/>
    <n v="32.93"/>
    <n v="32.93"/>
    <n v="32.93"/>
    <n v="32.93"/>
    <n v="32.93"/>
    <n v="32.93"/>
    <n v="32.93"/>
    <n v="32.93"/>
    <n v="32.93"/>
    <n v="32.93"/>
    <n v="32.93"/>
    <n v="12019.45"/>
    <n v="14489.2"/>
    <n v="17123.599999999999"/>
    <n v="27331.9"/>
    <n v="11196.2"/>
    <n v="13007.35"/>
    <n v="18440.8"/>
    <n v="15312.45"/>
    <n v="14061.11"/>
    <n v="21404.5"/>
    <n v="11196.2"/>
    <n v="18440.8"/>
    <n v="194023.56"/>
    <n v="4562.5"/>
    <n v="5500"/>
    <n v="6500"/>
    <n v="10375"/>
    <n v="4250"/>
    <n v="4937.5"/>
    <n v="7000"/>
    <n v="5812.5"/>
    <n v="5337.5"/>
    <n v="8125"/>
    <n v="4250"/>
    <n v="7000"/>
    <n v="7365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555"/>
    <n v="680"/>
    <n v="680"/>
    <n v="80"/>
    <n v="660"/>
    <n v="590"/>
    <n v="650"/>
    <n v="570"/>
    <n v="510"/>
    <n v="570"/>
    <n v="660"/>
    <n v="870"/>
    <n v="7075"/>
    <n v="16.86"/>
    <n v="16.86"/>
    <n v="16.86"/>
    <n v="16.86"/>
    <n v="16.86"/>
    <n v="16.86"/>
    <n v="16.86"/>
    <n v="16.86"/>
    <n v="16.86"/>
    <n v="16.86"/>
    <n v="16.86"/>
    <n v="16.86"/>
    <n v="9357.2999999999993"/>
    <n v="11464.8"/>
    <n v="11464.8"/>
    <n v="1348.8"/>
    <n v="11127.6"/>
    <n v="9947.4"/>
    <n v="10959"/>
    <n v="9610.1999999999989"/>
    <n v="8598.6"/>
    <n v="9610.1999999999989"/>
    <n v="11127.6"/>
    <n v="14668.199999999999"/>
    <n v="119284.5"/>
    <n v="2081.25"/>
    <n v="2550"/>
    <n v="2550"/>
    <n v="300"/>
    <n v="2475"/>
    <n v="2212.5"/>
    <n v="2437.5"/>
    <n v="2137.5"/>
    <n v="1912.5"/>
    <n v="2137.5"/>
    <n v="2475"/>
    <n v="3262.5"/>
    <n v="26531.25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380"/>
    <n v="430"/>
    <n v="370"/>
    <n v="610"/>
    <n v="310"/>
    <n v="370"/>
    <n v="432"/>
    <n v="432"/>
    <n v="432"/>
    <n v="555"/>
    <n v="432"/>
    <n v="490"/>
    <n v="5243"/>
    <n v="76.75"/>
    <n v="76.75"/>
    <n v="76.75"/>
    <n v="76.75"/>
    <n v="76.75"/>
    <n v="76.75"/>
    <n v="76.75"/>
    <n v="76.75"/>
    <n v="76.75"/>
    <n v="76.75"/>
    <n v="76.75"/>
    <n v="76.75"/>
    <n v="29165"/>
    <n v="33002.5"/>
    <n v="28397.5"/>
    <n v="46817.5"/>
    <n v="23792.5"/>
    <n v="28397.5"/>
    <n v="33156"/>
    <n v="33156"/>
    <n v="33156"/>
    <n v="42596.25"/>
    <n v="33156"/>
    <n v="37607.5"/>
    <n v="402400.25"/>
    <n v="11400"/>
    <n v="12900"/>
    <n v="11100"/>
    <n v="18300"/>
    <n v="9300"/>
    <n v="11100"/>
    <n v="12960"/>
    <n v="12960"/>
    <n v="12960"/>
    <n v="16650"/>
    <n v="12960"/>
    <n v="14700"/>
    <n v="15729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190"/>
    <n v="157"/>
    <n v="85"/>
    <n v="270"/>
    <n v="130"/>
    <n v="130"/>
    <n v="122"/>
    <n v="103"/>
    <n v="100"/>
    <n v="158"/>
    <n v="175"/>
    <n v="310"/>
    <n v="1930"/>
    <n v="46.93"/>
    <n v="46.93"/>
    <n v="46.93"/>
    <n v="46.93"/>
    <n v="46.93"/>
    <n v="46.93"/>
    <n v="46.93"/>
    <n v="46.93"/>
    <n v="46.93"/>
    <n v="46.93"/>
    <n v="46.93"/>
    <n v="46.93"/>
    <n v="8916.7000000000007"/>
    <n v="7368.01"/>
    <n v="3989.05"/>
    <n v="12671.1"/>
    <n v="6100.9"/>
    <n v="6100.9"/>
    <n v="5725.46"/>
    <n v="4833.79"/>
    <n v="4693"/>
    <n v="7414.94"/>
    <n v="8212.75"/>
    <n v="14548.3"/>
    <n v="90574.900000000009"/>
    <n v="1140"/>
    <n v="942"/>
    <n v="510"/>
    <n v="1620"/>
    <n v="780"/>
    <n v="780"/>
    <n v="732"/>
    <n v="618"/>
    <n v="600"/>
    <n v="948"/>
    <n v="1050"/>
    <n v="1860"/>
    <n v="11580"/>
  </r>
  <r>
    <s v="WALMAR-000017"/>
    <s v="WAL-MART DC 8851                   "/>
    <s v="WAL-MART STORES, INC.              "/>
    <x v="65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950"/>
    <n v="1300"/>
    <n v="1200"/>
    <n v="2240"/>
    <n v="1410"/>
    <n v="1190"/>
    <n v="1650"/>
    <n v="1420"/>
    <n v="1190"/>
    <n v="1530"/>
    <n v="1530"/>
    <n v="1650"/>
    <n v="17260"/>
    <n v="25.88"/>
    <n v="25.88"/>
    <n v="25.88"/>
    <n v="25.88"/>
    <n v="25.88"/>
    <n v="25.88"/>
    <n v="25.88"/>
    <n v="25.88"/>
    <n v="25.88"/>
    <n v="25.88"/>
    <n v="25.88"/>
    <n v="25.88"/>
    <n v="24586"/>
    <n v="33644"/>
    <n v="31056"/>
    <n v="57971.199999999997"/>
    <n v="36490.799999999996"/>
    <n v="30797.199999999997"/>
    <n v="42702"/>
    <n v="36749.599999999999"/>
    <n v="30797.199999999997"/>
    <n v="39596.400000000001"/>
    <n v="39596.400000000001"/>
    <n v="42702"/>
    <n v="446688.80000000005"/>
    <n v="6650"/>
    <n v="9100"/>
    <n v="8400"/>
    <n v="15680"/>
    <n v="9870"/>
    <n v="8330"/>
    <n v="11550"/>
    <n v="9940"/>
    <n v="8330"/>
    <n v="10710"/>
    <n v="10710"/>
    <n v="11550"/>
    <n v="120820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660"/>
    <n v="830"/>
    <n v="675"/>
    <n v="140"/>
    <n v="440"/>
    <n v="660"/>
    <n v="765"/>
    <n v="640"/>
    <n v="630"/>
    <n v="840"/>
    <n v="755"/>
    <n v="850"/>
    <n v="7885"/>
    <n v="15.55"/>
    <n v="15.55"/>
    <n v="15.55"/>
    <n v="15.55"/>
    <n v="15.55"/>
    <n v="15.55"/>
    <n v="15.55"/>
    <n v="15.55"/>
    <n v="15.55"/>
    <n v="15.55"/>
    <n v="15.55"/>
    <n v="15.55"/>
    <n v="10263"/>
    <n v="12906.5"/>
    <n v="10496.25"/>
    <n v="2177"/>
    <n v="6842"/>
    <n v="10263"/>
    <n v="11895.75"/>
    <n v="9952"/>
    <n v="9796.5"/>
    <n v="13062"/>
    <n v="11740.25"/>
    <n v="13217.5"/>
    <n v="122611.75"/>
    <n v="3960"/>
    <n v="4980"/>
    <n v="4050"/>
    <n v="840"/>
    <n v="2640"/>
    <n v="3960"/>
    <n v="4590"/>
    <n v="3840"/>
    <n v="3780"/>
    <n v="5040"/>
    <n v="4530"/>
    <n v="5100"/>
    <n v="47310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10"/>
    <n v="260"/>
    <n v="270"/>
    <n v="410"/>
    <n v="206"/>
    <n v="206"/>
    <n v="256"/>
    <n v="205"/>
    <n v="260"/>
    <n v="315"/>
    <n v="260"/>
    <n v="360"/>
    <n v="3318"/>
    <n v="39.85"/>
    <n v="39.85"/>
    <n v="39.85"/>
    <n v="39.85"/>
    <n v="39.85"/>
    <n v="39.85"/>
    <n v="39.85"/>
    <n v="39.85"/>
    <n v="39.85"/>
    <n v="39.85"/>
    <n v="39.85"/>
    <n v="39.85"/>
    <n v="12353.5"/>
    <n v="10361"/>
    <n v="10759.5"/>
    <n v="16338.5"/>
    <n v="8209.1"/>
    <n v="8209.1"/>
    <n v="10201.6"/>
    <n v="8169.25"/>
    <n v="10361"/>
    <n v="12552.75"/>
    <n v="10361"/>
    <n v="14346"/>
    <n v="132222.29999999999"/>
    <n v="7440"/>
    <n v="6240"/>
    <n v="6480"/>
    <n v="9840"/>
    <n v="4944"/>
    <n v="4944"/>
    <n v="6144"/>
    <n v="4920"/>
    <n v="6240"/>
    <n v="7560"/>
    <n v="6240"/>
    <n v="8640"/>
    <n v="79632"/>
  </r>
  <r>
    <s v="WALMAR-000017"/>
    <s v="WAL-MART DC 8851                   "/>
    <s v="WAL-MART STORES, INC.              "/>
    <x v="65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95"/>
    <n v="155"/>
    <n v="155"/>
    <n v="265"/>
    <n v="155"/>
    <n v="155"/>
    <n v="155"/>
    <n v="185"/>
    <n v="175"/>
    <n v="195"/>
    <n v="155"/>
    <n v="200"/>
    <n v="2145"/>
    <n v="27.36"/>
    <n v="27.36"/>
    <n v="27.36"/>
    <n v="27.36"/>
    <n v="27.36"/>
    <n v="27.36"/>
    <n v="27.36"/>
    <n v="27.36"/>
    <n v="27.36"/>
    <n v="27.36"/>
    <n v="27.36"/>
    <n v="27.36"/>
    <n v="5335.2"/>
    <n v="4240.8"/>
    <n v="4240.8"/>
    <n v="7250.4"/>
    <n v="4240.8"/>
    <n v="4240.8"/>
    <n v="4240.8"/>
    <n v="5061.5999999999995"/>
    <n v="4788"/>
    <n v="5335.2"/>
    <n v="4240.8"/>
    <n v="5472"/>
    <n v="58687.199999999997"/>
    <n v="1389.375"/>
    <n v="1104.375"/>
    <n v="1104.375"/>
    <n v="1888.125"/>
    <n v="1104.375"/>
    <n v="1104.375"/>
    <n v="1104.375"/>
    <n v="1318.125"/>
    <n v="1246.875"/>
    <n v="1389.375"/>
    <n v="1104.375"/>
    <n v="1425"/>
    <n v="15283.125"/>
  </r>
  <r>
    <s v="WALMAR-000017"/>
    <s v="WAL-MART DC 8851                   "/>
    <s v="WAL-MART STORES, INC.              "/>
    <x v="65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620"/>
    <n v="640"/>
    <n v="515"/>
    <n v="960"/>
    <n v="530"/>
    <n v="515"/>
    <n v="435"/>
    <n v="565"/>
    <n v="395"/>
    <n v="550"/>
    <n v="600"/>
    <n v="625"/>
    <n v="6950"/>
    <n v="21.53"/>
    <n v="21.53"/>
    <n v="21.53"/>
    <n v="21.53"/>
    <n v="21.53"/>
    <n v="21.53"/>
    <n v="21.53"/>
    <n v="21.53"/>
    <n v="21.53"/>
    <n v="21.53"/>
    <n v="21.53"/>
    <n v="21.53"/>
    <n v="13348.6"/>
    <n v="13779.2"/>
    <n v="11087.95"/>
    <n v="20668.800000000003"/>
    <n v="11410.900000000001"/>
    <n v="11087.95"/>
    <n v="9365.5500000000011"/>
    <n v="12164.45"/>
    <n v="8504.35"/>
    <n v="11841.5"/>
    <n v="12918"/>
    <n v="13456.25"/>
    <n v="149633.5"/>
    <n v="3720"/>
    <n v="3840"/>
    <n v="3090"/>
    <n v="5760"/>
    <n v="3180"/>
    <n v="3090"/>
    <n v="2610"/>
    <n v="3390"/>
    <n v="2370"/>
    <n v="3300"/>
    <n v="3600"/>
    <n v="3750"/>
    <n v="41700"/>
  </r>
  <r>
    <s v="WALMAR-000017"/>
    <s v="WAL-MART DC 8851                   "/>
    <s v="WAL-MART STORES, INC.              "/>
    <x v="65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175"/>
    <n v="1120"/>
    <n v="1230"/>
    <n v="2215"/>
    <n v="1120"/>
    <n v="1340"/>
    <n v="1555"/>
    <n v="1340"/>
    <n v="1220"/>
    <n v="1230"/>
    <n v="890"/>
    <n v="1340"/>
    <n v="15775"/>
    <n v="24.86"/>
    <n v="24.86"/>
    <n v="24.86"/>
    <n v="24.86"/>
    <n v="24.86"/>
    <n v="24.86"/>
    <n v="24.86"/>
    <n v="24.86"/>
    <n v="24.86"/>
    <n v="24.86"/>
    <n v="24.86"/>
    <n v="24.86"/>
    <n v="29210.5"/>
    <n v="27843.200000000001"/>
    <n v="30577.8"/>
    <n v="55064.9"/>
    <n v="27843.200000000001"/>
    <n v="33312.400000000001"/>
    <n v="38657.299999999996"/>
    <n v="33312.400000000001"/>
    <n v="30329.200000000001"/>
    <n v="30577.8"/>
    <n v="22125.399999999998"/>
    <n v="33312.400000000001"/>
    <n v="392166.50000000006"/>
    <n v="11750"/>
    <n v="11200"/>
    <n v="12300"/>
    <n v="22150"/>
    <n v="11200"/>
    <n v="13400"/>
    <n v="15550"/>
    <n v="13400"/>
    <n v="12200"/>
    <n v="12300"/>
    <n v="8900"/>
    <n v="13400"/>
    <n v="157750"/>
  </r>
  <r>
    <s v="WALMAR-000017"/>
    <s v="WAL-MART DC 8851                   "/>
    <s v="WAL-MART STORES, INC.              "/>
    <x v="65"/>
    <s v="W"/>
    <s v="S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60"/>
    <n v="68"/>
    <n v="60"/>
    <n v="80"/>
    <n v="67"/>
    <n v="55"/>
    <n v="70"/>
    <n v="90"/>
    <n v="80"/>
    <n v="80"/>
    <n v="80"/>
    <n v="80"/>
    <n v="870"/>
    <n v="26.88"/>
    <n v="26.88"/>
    <n v="26.88"/>
    <n v="26.88"/>
    <n v="26.88"/>
    <n v="26.88"/>
    <n v="26.88"/>
    <n v="26.88"/>
    <n v="26.88"/>
    <n v="26.88"/>
    <n v="26.88"/>
    <n v="26.88"/>
    <n v="1612.8"/>
    <n v="1827.84"/>
    <n v="1612.8"/>
    <n v="2150.4"/>
    <n v="1800.96"/>
    <n v="1478.3999999999999"/>
    <n v="1881.6"/>
    <n v="2419.1999999999998"/>
    <n v="2150.4"/>
    <n v="2150.4"/>
    <n v="2150.4"/>
    <n v="2150.4"/>
    <n v="23385.600000000006"/>
    <n v="450"/>
    <n v="510"/>
    <n v="450"/>
    <n v="600"/>
    <n v="502.5"/>
    <n v="412.5"/>
    <n v="525"/>
    <n v="675"/>
    <n v="600"/>
    <n v="600"/>
    <n v="600"/>
    <n v="600"/>
    <n v="6525"/>
  </r>
  <r>
    <s v="WALMAR-000017"/>
    <s v="WAL-MART DC 8851                   "/>
    <s v="WAL-MART STORES, INC.              "/>
    <x v="65"/>
    <s v="W"/>
    <s v="S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70"/>
    <n v="75"/>
    <n v="70"/>
    <n v="90"/>
    <n v="75"/>
    <n v="60"/>
    <n v="80"/>
    <n v="95"/>
    <n v="90"/>
    <n v="90"/>
    <n v="90"/>
    <n v="90"/>
    <n v="975"/>
    <n v="25.68"/>
    <n v="25.68"/>
    <n v="25.68"/>
    <n v="25.68"/>
    <n v="25.68"/>
    <n v="25.68"/>
    <n v="25.68"/>
    <n v="25.68"/>
    <n v="25.68"/>
    <n v="25.68"/>
    <n v="25.68"/>
    <n v="25.68"/>
    <n v="1797.6"/>
    <n v="1926"/>
    <n v="1797.6"/>
    <n v="2311.1999999999998"/>
    <n v="1926"/>
    <n v="1540.8"/>
    <n v="2054.4"/>
    <n v="2439.6"/>
    <n v="2311.1999999999998"/>
    <n v="2311.1999999999998"/>
    <n v="2311.1999999999998"/>
    <n v="2311.1999999999998"/>
    <n v="25038"/>
    <n v="420"/>
    <n v="450"/>
    <n v="420"/>
    <n v="540"/>
    <n v="450"/>
    <n v="360"/>
    <n v="480"/>
    <n v="570"/>
    <n v="540"/>
    <n v="540"/>
    <n v="540"/>
    <n v="540"/>
    <n v="5850"/>
  </r>
  <r>
    <s v="WALMAR-000005"/>
    <s v="WAL-MART DC 6055                   "/>
    <s v="WAL-MART STORES, INC.              "/>
    <x v="66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500"/>
    <n v="400"/>
    <n v="400"/>
    <n v="456"/>
    <n v="360"/>
    <n v="360"/>
    <n v="560"/>
    <n v="547"/>
    <n v="584"/>
    <n v="600"/>
    <n v="455"/>
    <n v="555"/>
    <n v="5777"/>
    <n v="15.66"/>
    <n v="15.66"/>
    <n v="15.66"/>
    <n v="15.66"/>
    <n v="15.66"/>
    <n v="15.66"/>
    <n v="15.66"/>
    <n v="15.66"/>
    <n v="15.66"/>
    <n v="15.66"/>
    <n v="15.66"/>
    <n v="15.66"/>
    <n v="7830"/>
    <n v="6264"/>
    <n v="6264"/>
    <n v="7140.96"/>
    <n v="5637.6"/>
    <n v="5637.6"/>
    <n v="8769.6"/>
    <n v="8566.02"/>
    <n v="9145.44"/>
    <n v="9396"/>
    <n v="7125.3"/>
    <n v="8691.2999999999993"/>
    <n v="90467.82"/>
    <n v="2250"/>
    <n v="1800"/>
    <n v="1800"/>
    <n v="2052"/>
    <n v="1620"/>
    <n v="1620"/>
    <n v="2520"/>
    <n v="2461.5"/>
    <n v="2628"/>
    <n v="2700"/>
    <n v="2047.5"/>
    <n v="2497.5"/>
    <n v="25996.5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05"/>
    <s v="WAL-MART DC 6055                   "/>
    <s v="WAL-MART STORES, INC.              "/>
    <x v="66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LMAR-000010"/>
    <s v="WALMAR-000010  "/>
    <s v="WAL-MART STORES, INC.              "/>
    <x v="67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969"/>
    <n v="720"/>
    <n v="960"/>
    <n v="835"/>
    <n v="1205"/>
    <n v="630"/>
    <n v="830"/>
    <n v="1440"/>
    <n v="1090"/>
    <n v="1310"/>
    <n v="1090"/>
    <n v="1420"/>
    <n v="12499"/>
    <n v="15.66"/>
    <n v="15.66"/>
    <n v="15.66"/>
    <n v="15.66"/>
    <n v="15.66"/>
    <n v="15.66"/>
    <n v="15.66"/>
    <n v="15.66"/>
    <n v="15.66"/>
    <n v="15.66"/>
    <n v="15.66"/>
    <n v="15.66"/>
    <n v="15174.54"/>
    <n v="11275.2"/>
    <n v="15033.6"/>
    <n v="13076.1"/>
    <n v="18870.3"/>
    <n v="9865.7999999999993"/>
    <n v="12997.8"/>
    <n v="22550.400000000001"/>
    <n v="17069.400000000001"/>
    <n v="20514.599999999999"/>
    <n v="17069.400000000001"/>
    <n v="22237.200000000001"/>
    <n v="195734.34000000003"/>
    <n v="4360.5"/>
    <n v="3240"/>
    <n v="4320"/>
    <n v="3757.5"/>
    <n v="5422.5"/>
    <n v="2835"/>
    <n v="3735"/>
    <n v="6480"/>
    <n v="4905"/>
    <n v="5895"/>
    <n v="4905"/>
    <n v="6390"/>
    <n v="56245.5"/>
  </r>
  <r>
    <s v="WALMAR-000010"/>
    <s v="WALMAR-000010  "/>
    <s v="WAL-MART STORES, INC.              "/>
    <x v="67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600"/>
    <n v="566"/>
    <n v="555"/>
    <n v="566"/>
    <n v="566"/>
    <n v="450"/>
    <n v="566"/>
    <n v="790"/>
    <n v="566"/>
    <n v="680"/>
    <n v="566"/>
    <n v="600"/>
    <n v="7071"/>
    <n v="33.43"/>
    <n v="33.43"/>
    <n v="33.43"/>
    <n v="33.43"/>
    <n v="33.43"/>
    <n v="33.43"/>
    <n v="33.43"/>
    <n v="33.43"/>
    <n v="33.43"/>
    <n v="33.43"/>
    <n v="33.43"/>
    <n v="33.43"/>
    <n v="20058"/>
    <n v="18921.38"/>
    <n v="18553.650000000001"/>
    <n v="18921.38"/>
    <n v="18921.38"/>
    <n v="15043.5"/>
    <n v="18921.38"/>
    <n v="26409.7"/>
    <n v="18921.38"/>
    <n v="22732.400000000001"/>
    <n v="18921.38"/>
    <n v="20058"/>
    <n v="236383.53000000003"/>
    <n v="7500"/>
    <n v="7075"/>
    <n v="6937.5"/>
    <n v="7075"/>
    <n v="7075"/>
    <n v="5625"/>
    <n v="7075"/>
    <n v="9875"/>
    <n v="7075"/>
    <n v="8500"/>
    <n v="7075"/>
    <n v="7500"/>
    <n v="88387.5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470"/>
    <n v="450"/>
    <n v="595"/>
    <n v="660"/>
    <n v="721"/>
    <n v="720"/>
    <n v="660"/>
    <n v="824"/>
    <n v="864"/>
    <n v="850"/>
    <n v="1050"/>
    <n v="1090"/>
    <n v="8954"/>
    <n v="17.36"/>
    <n v="17.36"/>
    <n v="17.36"/>
    <n v="17.36"/>
    <n v="17.36"/>
    <n v="17.36"/>
    <n v="17.36"/>
    <n v="17.36"/>
    <n v="17.36"/>
    <n v="17.36"/>
    <n v="17.36"/>
    <n v="17.36"/>
    <n v="8159.2"/>
    <n v="7812"/>
    <n v="10329.199999999999"/>
    <n v="11457.6"/>
    <n v="12516.56"/>
    <n v="12499.199999999999"/>
    <n v="11457.6"/>
    <n v="14304.64"/>
    <n v="14999.039999999999"/>
    <n v="14756"/>
    <n v="18228"/>
    <n v="18922.399999999998"/>
    <n v="155441.43999999997"/>
    <n v="1762.5"/>
    <n v="1687.5"/>
    <n v="2231.25"/>
    <n v="2475"/>
    <n v="2703.75"/>
    <n v="2700"/>
    <n v="2475"/>
    <n v="3090"/>
    <n v="3240"/>
    <n v="3187.5"/>
    <n v="3937.5"/>
    <n v="4087.5"/>
    <n v="33577.5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330"/>
    <n v="375"/>
    <n v="370"/>
    <n v="430"/>
    <n v="370"/>
    <n v="432"/>
    <n v="370"/>
    <n v="550"/>
    <n v="500"/>
    <n v="618"/>
    <n v="490"/>
    <n v="440"/>
    <n v="5275"/>
    <n v="77.75"/>
    <n v="77.75"/>
    <n v="77.75"/>
    <n v="77.75"/>
    <n v="77.75"/>
    <n v="77.75"/>
    <n v="77.75"/>
    <n v="77.75"/>
    <n v="77.75"/>
    <n v="77.75"/>
    <n v="77.75"/>
    <n v="77.75"/>
    <n v="25657.5"/>
    <n v="29156.25"/>
    <n v="28767.5"/>
    <n v="33432.5"/>
    <n v="28767.5"/>
    <n v="33588"/>
    <n v="28767.5"/>
    <n v="42762.5"/>
    <n v="38875"/>
    <n v="48049.5"/>
    <n v="38097.5"/>
    <n v="34210"/>
    <n v="410131.25"/>
    <n v="9900"/>
    <n v="11250"/>
    <n v="11100"/>
    <n v="12900"/>
    <n v="11100"/>
    <n v="12960"/>
    <n v="11100"/>
    <n v="16500"/>
    <n v="15000"/>
    <n v="18540"/>
    <n v="14700"/>
    <n v="13200"/>
    <n v="158250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331"/>
    <n v="185"/>
    <n v="167"/>
    <n v="225"/>
    <n v="240"/>
    <n v="185"/>
    <n v="170"/>
    <n v="122"/>
    <n v="111"/>
    <n v="166"/>
    <n v="435"/>
    <n v="393"/>
    <n v="2730"/>
    <n v="47.43"/>
    <n v="47.43"/>
    <n v="47.43"/>
    <n v="47.43"/>
    <n v="47.43"/>
    <n v="47.43"/>
    <n v="47.43"/>
    <n v="47.43"/>
    <n v="47.43"/>
    <n v="47.43"/>
    <n v="47.43"/>
    <n v="47.43"/>
    <n v="15699.33"/>
    <n v="8774.5499999999993"/>
    <n v="7920.81"/>
    <n v="10671.75"/>
    <n v="11383.2"/>
    <n v="8774.5499999999993"/>
    <n v="8063.1"/>
    <n v="5786.46"/>
    <n v="5264.73"/>
    <n v="7873.38"/>
    <n v="20632.05"/>
    <n v="18639.990000000002"/>
    <n v="129483.90000000002"/>
    <n v="1986"/>
    <n v="1110"/>
    <n v="1002"/>
    <n v="1350"/>
    <n v="1440"/>
    <n v="1110"/>
    <n v="1020"/>
    <n v="732"/>
    <n v="666"/>
    <n v="996"/>
    <n v="2610"/>
    <n v="2358"/>
    <n v="16380"/>
  </r>
  <r>
    <s v="WALMAR-000010"/>
    <s v="WALMAR-000010  "/>
    <s v="WAL-MART STORES, INC.              "/>
    <x v="67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1200"/>
    <n v="1320"/>
    <n v="2570"/>
    <n v="1446"/>
    <n v="1560"/>
    <n v="1446"/>
    <n v="1205"/>
    <n v="1800"/>
    <n v="1560"/>
    <n v="1807"/>
    <n v="1687"/>
    <n v="2160"/>
    <n v="19761"/>
    <n v="26.38"/>
    <n v="26.38"/>
    <n v="26.38"/>
    <n v="26.38"/>
    <n v="26.38"/>
    <n v="26.38"/>
    <n v="26.38"/>
    <n v="26.38"/>
    <n v="26.38"/>
    <n v="26.38"/>
    <n v="26.38"/>
    <n v="26.38"/>
    <n v="31656"/>
    <n v="34821.599999999999"/>
    <n v="67796.599999999991"/>
    <n v="38145.479999999996"/>
    <n v="41152.799999999996"/>
    <n v="38145.479999999996"/>
    <n v="31787.899999999998"/>
    <n v="47484"/>
    <n v="41152.799999999996"/>
    <n v="47668.659999999996"/>
    <n v="44503.06"/>
    <n v="56980.799999999996"/>
    <n v="521295.17999999993"/>
    <n v="8400"/>
    <n v="9240"/>
    <n v="17990"/>
    <n v="10122"/>
    <n v="10920"/>
    <n v="10122"/>
    <n v="8435"/>
    <n v="12600"/>
    <n v="10920"/>
    <n v="12649"/>
    <n v="11809"/>
    <n v="15120"/>
    <n v="138327"/>
  </r>
  <r>
    <s v="WALMAR-000010"/>
    <s v="WALMAR-000010  "/>
    <s v="WAL-MART STORES, INC.              "/>
    <x v="67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740"/>
    <n v="790"/>
    <n v="915"/>
    <n v="642"/>
    <n v="860"/>
    <n v="690"/>
    <n v="721"/>
    <n v="1064"/>
    <n v="807"/>
    <n v="1090"/>
    <n v="1090"/>
    <n v="1336"/>
    <n v="10745"/>
    <n v="16.05"/>
    <n v="16.05"/>
    <n v="16.05"/>
    <n v="16.05"/>
    <n v="16.05"/>
    <n v="16.05"/>
    <n v="16.05"/>
    <n v="16.05"/>
    <n v="16.05"/>
    <n v="16.05"/>
    <n v="16.05"/>
    <n v="16.05"/>
    <n v="11877"/>
    <n v="12679.5"/>
    <n v="14685.75"/>
    <n v="10304.1"/>
    <n v="13803"/>
    <n v="11074.5"/>
    <n v="11572.050000000001"/>
    <n v="17077.2"/>
    <n v="12952.35"/>
    <n v="17494.5"/>
    <n v="17494.5"/>
    <n v="21442.799999999999"/>
    <n v="172457.25"/>
    <n v="4440"/>
    <n v="4740"/>
    <n v="5490"/>
    <n v="3852"/>
    <n v="5160"/>
    <n v="4140"/>
    <n v="4326"/>
    <n v="6384"/>
    <n v="4842"/>
    <n v="6540"/>
    <n v="6540"/>
    <n v="8016"/>
    <n v="64470"/>
  </r>
  <r>
    <s v="WALMAR-000010"/>
    <s v="WALMAR-000010  "/>
    <s v="WAL-MART STORES, INC.              "/>
    <x v="67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256"/>
    <n v="412"/>
    <n v="360"/>
    <n v="412"/>
    <n v="360"/>
    <n v="265"/>
    <n v="265"/>
    <n v="412"/>
    <n v="401"/>
    <n v="401"/>
    <n v="515"/>
    <n v="625"/>
    <n v="4684"/>
    <n v="40.35"/>
    <n v="40.35"/>
    <n v="40.35"/>
    <n v="40.35"/>
    <n v="40.35"/>
    <n v="40.35"/>
    <n v="40.35"/>
    <n v="40.35"/>
    <n v="40.35"/>
    <n v="40.35"/>
    <n v="40.35"/>
    <n v="40.35"/>
    <n v="10329.6"/>
    <n v="16624.2"/>
    <n v="14526"/>
    <n v="16624.2"/>
    <n v="14526"/>
    <n v="10692.75"/>
    <n v="10692.75"/>
    <n v="16624.2"/>
    <n v="16180.35"/>
    <n v="16180.35"/>
    <n v="20780.25"/>
    <n v="25218.75"/>
    <n v="188999.4"/>
    <n v="6144"/>
    <n v="9888"/>
    <n v="8640"/>
    <n v="9888"/>
    <n v="8640"/>
    <n v="6360"/>
    <n v="6360"/>
    <n v="9888"/>
    <n v="9624"/>
    <n v="9624"/>
    <n v="12360"/>
    <n v="15000"/>
    <n v="112416"/>
  </r>
  <r>
    <s v="WALMAR-000010"/>
    <s v="WALMAR-000010  "/>
    <s v="WAL-MART STORES, INC.              "/>
    <x v="67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52"/>
    <n v="152"/>
    <n v="216"/>
    <n v="195"/>
    <n v="195"/>
    <n v="196"/>
    <n v="216"/>
    <n v="281"/>
    <n v="231"/>
    <n v="125"/>
    <n v="240"/>
    <n v="260"/>
    <n v="2459"/>
    <n v="27.86"/>
    <n v="27.86"/>
    <n v="27.86"/>
    <n v="27.86"/>
    <n v="27.86"/>
    <n v="27.86"/>
    <n v="27.86"/>
    <n v="27.86"/>
    <n v="27.86"/>
    <n v="27.86"/>
    <n v="27.86"/>
    <n v="27.86"/>
    <n v="4234.72"/>
    <n v="4234.72"/>
    <n v="6017.76"/>
    <n v="5432.7"/>
    <n v="5432.7"/>
    <n v="5460.5599999999995"/>
    <n v="6017.76"/>
    <n v="7828.66"/>
    <n v="6435.66"/>
    <n v="3482.5"/>
    <n v="6686.4"/>
    <n v="7243.5999999999995"/>
    <n v="68507.740000000005"/>
    <n v="1083"/>
    <n v="1083"/>
    <n v="1539"/>
    <n v="1389.375"/>
    <n v="1389.375"/>
    <n v="1396.5"/>
    <n v="1539"/>
    <n v="2002.125"/>
    <n v="1645.875"/>
    <n v="890.625"/>
    <n v="1710"/>
    <n v="1852.5"/>
    <n v="17520.375"/>
  </r>
  <r>
    <s v="WALMAR-000010"/>
    <s v="WALMAR-000010  "/>
    <s v="WAL-MART STORES, INC.              "/>
    <x v="67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580"/>
    <n v="582"/>
    <n v="510"/>
    <n v="535"/>
    <n v="695"/>
    <n v="462"/>
    <n v="380"/>
    <n v="660"/>
    <n v="555"/>
    <n v="510"/>
    <n v="587"/>
    <n v="860"/>
    <n v="6916"/>
    <n v="21.37"/>
    <n v="21.37"/>
    <n v="21.37"/>
    <n v="21.37"/>
    <n v="21.37"/>
    <n v="21.37"/>
    <n v="21.37"/>
    <n v="21.37"/>
    <n v="21.37"/>
    <n v="21.37"/>
    <n v="21.37"/>
    <n v="21.37"/>
    <n v="12394.6"/>
    <n v="12437.34"/>
    <n v="10898.7"/>
    <n v="11432.95"/>
    <n v="14852.150000000001"/>
    <n v="9872.94"/>
    <n v="8120.6"/>
    <n v="14104.2"/>
    <n v="11860.35"/>
    <n v="10898.7"/>
    <n v="12544.19"/>
    <n v="18378.2"/>
    <n v="147794.92000000001"/>
    <n v="3480"/>
    <n v="3492"/>
    <n v="3060"/>
    <n v="3210"/>
    <n v="4170"/>
    <n v="2772"/>
    <n v="2280"/>
    <n v="3960"/>
    <n v="3330"/>
    <n v="3060"/>
    <n v="3522"/>
    <n v="5160"/>
    <n v="41496"/>
  </r>
  <r>
    <s v="WALMAR-000010"/>
    <s v="WALMAR-000010  "/>
    <s v="WAL-MART STORES, INC.              "/>
    <x v="67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1020"/>
    <n v="565"/>
    <n v="920"/>
    <n v="1020"/>
    <n v="1350"/>
    <n v="685"/>
    <n v="910"/>
    <n v="1360"/>
    <n v="1140"/>
    <n v="930"/>
    <n v="1020"/>
    <n v="1240"/>
    <n v="12160"/>
    <n v="24.73"/>
    <n v="24.73"/>
    <n v="24.73"/>
    <n v="24.73"/>
    <n v="24.73"/>
    <n v="24.73"/>
    <n v="24.73"/>
    <n v="24.73"/>
    <n v="24.73"/>
    <n v="24.73"/>
    <n v="24.73"/>
    <n v="24.73"/>
    <n v="25224.600000000002"/>
    <n v="13972.45"/>
    <n v="22751.600000000002"/>
    <n v="25224.600000000002"/>
    <n v="33385.5"/>
    <n v="16940.05"/>
    <n v="22504.3"/>
    <n v="33632.800000000003"/>
    <n v="28192.2"/>
    <n v="22998.9"/>
    <n v="25224.600000000002"/>
    <n v="30665.200000000001"/>
    <n v="300716.80000000005"/>
    <n v="10200"/>
    <n v="5650"/>
    <n v="9200"/>
    <n v="10200"/>
    <n v="13500"/>
    <n v="6850"/>
    <n v="9100"/>
    <n v="13600"/>
    <n v="11400"/>
    <n v="9300"/>
    <n v="10200"/>
    <n v="12400"/>
    <n v="121600"/>
  </r>
  <r>
    <s v="WALMAR-000010"/>
    <s v="WALMAR-000010  "/>
    <s v="WAL-MART STORES, INC.              "/>
    <x v="67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50"/>
    <n v="40"/>
    <n v="50"/>
    <n v="60"/>
    <n v="60"/>
    <n v="50"/>
    <n v="38"/>
    <n v="74"/>
    <n v="60"/>
    <n v="60"/>
    <n v="60"/>
    <n v="60"/>
    <n v="662"/>
    <n v="26.88"/>
    <n v="26.88"/>
    <n v="26.88"/>
    <n v="26.88"/>
    <n v="26.88"/>
    <n v="26.88"/>
    <n v="26.88"/>
    <n v="26.88"/>
    <n v="26.88"/>
    <n v="26.88"/>
    <n v="26.88"/>
    <n v="26.88"/>
    <n v="1344"/>
    <n v="1075.2"/>
    <n v="1344"/>
    <n v="1612.8"/>
    <n v="1612.8"/>
    <n v="1344"/>
    <n v="1021.4399999999999"/>
    <n v="1989.12"/>
    <n v="1612.8"/>
    <n v="1612.8"/>
    <n v="1612.8"/>
    <n v="1612.8"/>
    <n v="17794.559999999998"/>
    <n v="375"/>
    <n v="300"/>
    <n v="375"/>
    <n v="450"/>
    <n v="450"/>
    <n v="375"/>
    <n v="285"/>
    <n v="555"/>
    <n v="450"/>
    <n v="450"/>
    <n v="450"/>
    <n v="450"/>
    <n v="4965"/>
  </r>
  <r>
    <s v="WALMAR-000010"/>
    <s v="WALMAR-000010  "/>
    <s v="WAL-MART STORES, INC.              "/>
    <x v="67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52"/>
    <n v="45"/>
    <n v="58"/>
    <n v="70"/>
    <n v="70"/>
    <n v="54"/>
    <n v="45"/>
    <n v="84"/>
    <n v="68"/>
    <n v="68"/>
    <n v="68"/>
    <n v="68"/>
    <n v="750"/>
    <n v="25.68"/>
    <n v="25.68"/>
    <n v="25.68"/>
    <n v="25.68"/>
    <n v="25.68"/>
    <n v="25.68"/>
    <n v="25.68"/>
    <n v="25.68"/>
    <n v="25.68"/>
    <n v="25.68"/>
    <n v="25.68"/>
    <n v="25.68"/>
    <n v="1335.36"/>
    <n v="1155.5999999999999"/>
    <n v="1489.44"/>
    <n v="1797.6"/>
    <n v="1797.6"/>
    <n v="1386.72"/>
    <n v="1155.5999999999999"/>
    <n v="2157.12"/>
    <n v="1746.24"/>
    <n v="1746.24"/>
    <n v="1746.24"/>
    <n v="1746.24"/>
    <n v="19260.000000000004"/>
    <n v="312"/>
    <n v="270"/>
    <n v="348"/>
    <n v="420"/>
    <n v="420"/>
    <n v="324"/>
    <n v="270"/>
    <n v="504"/>
    <n v="408"/>
    <n v="408"/>
    <n v="408"/>
    <n v="408"/>
    <n v="4500"/>
  </r>
  <r>
    <s v="WALMAR-000011"/>
    <s v="WAL-MART DC 7014                   "/>
    <s v="WAL-MART STORES, INC.              "/>
    <x v="68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580"/>
    <n v="630"/>
    <n v="540"/>
    <n v="616"/>
    <n v="920"/>
    <n v="615"/>
    <n v="615"/>
    <n v="1170"/>
    <n v="805"/>
    <n v="1047"/>
    <n v="915"/>
    <n v="1090"/>
    <n v="9543"/>
    <n v="15.66"/>
    <n v="15.66"/>
    <n v="15.66"/>
    <n v="15.66"/>
    <n v="15.66"/>
    <n v="15.66"/>
    <n v="15.66"/>
    <n v="15.66"/>
    <n v="15.66"/>
    <n v="15.66"/>
    <n v="15.66"/>
    <n v="15.66"/>
    <n v="9082.7999999999993"/>
    <n v="9865.7999999999993"/>
    <n v="8456.4"/>
    <n v="9646.56"/>
    <n v="14407.2"/>
    <n v="9630.9"/>
    <n v="9630.9"/>
    <n v="18322.2"/>
    <n v="12606.3"/>
    <n v="16396.02"/>
    <n v="14328.9"/>
    <n v="17069.400000000001"/>
    <n v="149443.38"/>
    <n v="2610"/>
    <n v="2835"/>
    <n v="2430"/>
    <n v="2772"/>
    <n v="4140"/>
    <n v="2767.5"/>
    <n v="2767.5"/>
    <n v="5265"/>
    <n v="3622.5"/>
    <n v="4711.5"/>
    <n v="4117.5"/>
    <n v="4905"/>
    <n v="42943.5"/>
  </r>
  <r>
    <s v="WALMAR-000011"/>
    <s v="WAL-MART DC 7014                   "/>
    <s v="WAL-MART STORES, INC.              "/>
    <x v="68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130"/>
    <n v="525"/>
    <n v="340"/>
    <n v="430"/>
    <n v="360"/>
    <n v="360"/>
    <n v="285"/>
    <n v="580"/>
    <n v="515"/>
    <n v="590"/>
    <n v="470"/>
    <n v="435"/>
    <n v="5020"/>
    <n v="32.93"/>
    <n v="32.93"/>
    <n v="32.93"/>
    <n v="32.93"/>
    <n v="32.93"/>
    <n v="32.93"/>
    <n v="32.93"/>
    <n v="32.93"/>
    <n v="32.93"/>
    <n v="32.93"/>
    <n v="32.93"/>
    <n v="32.93"/>
    <n v="4280.8999999999996"/>
    <n v="17288.25"/>
    <n v="11196.2"/>
    <n v="14159.9"/>
    <n v="11854.8"/>
    <n v="11854.8"/>
    <n v="9385.0499999999993"/>
    <n v="19099.400000000001"/>
    <n v="16958.95"/>
    <n v="19428.7"/>
    <n v="15477.1"/>
    <n v="14324.55"/>
    <n v="165308.6"/>
    <n v="1625"/>
    <n v="6562.5"/>
    <n v="4250"/>
    <n v="5375"/>
    <n v="4500"/>
    <n v="4500"/>
    <n v="3562.5"/>
    <n v="7250"/>
    <n v="6437.5"/>
    <n v="7375"/>
    <n v="5875"/>
    <n v="5437.5"/>
    <n v="6275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266"/>
    <n v="310"/>
    <n v="330"/>
    <n v="430"/>
    <n v="618"/>
    <n v="365"/>
    <n v="470"/>
    <n v="590"/>
    <n v="700"/>
    <n v="530"/>
    <n v="720"/>
    <n v="570"/>
    <n v="5899"/>
    <n v="16.86"/>
    <n v="16.86"/>
    <n v="16.86"/>
    <n v="16.86"/>
    <n v="16.86"/>
    <n v="16.86"/>
    <n v="16.86"/>
    <n v="16.86"/>
    <n v="16.86"/>
    <n v="16.86"/>
    <n v="16.86"/>
    <n v="16.86"/>
    <n v="4484.76"/>
    <n v="5226.5999999999995"/>
    <n v="5563.8"/>
    <n v="7249.8"/>
    <n v="10419.48"/>
    <n v="6153.9"/>
    <n v="7924.2"/>
    <n v="9947.4"/>
    <n v="11802"/>
    <n v="8935.7999999999993"/>
    <n v="12139.199999999999"/>
    <n v="9610.1999999999989"/>
    <n v="99457.14"/>
    <n v="997.5"/>
    <n v="1162.5"/>
    <n v="1237.5"/>
    <n v="1612.5"/>
    <n v="2317.5"/>
    <n v="1368.75"/>
    <n v="1762.5"/>
    <n v="2212.5"/>
    <n v="2625"/>
    <n v="1987.5"/>
    <n v="2700"/>
    <n v="2137.5"/>
    <n v="22121.25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170"/>
    <n v="245"/>
    <n v="310"/>
    <n v="310"/>
    <n v="430"/>
    <n v="310"/>
    <n v="370"/>
    <n v="496"/>
    <n v="495"/>
    <n v="555"/>
    <n v="430"/>
    <n v="440"/>
    <n v="4561"/>
    <n v="76.75"/>
    <n v="76.75"/>
    <n v="76.75"/>
    <n v="76.75"/>
    <n v="76.75"/>
    <n v="76.75"/>
    <n v="76.75"/>
    <n v="76.75"/>
    <n v="76.75"/>
    <n v="76.75"/>
    <n v="76.75"/>
    <n v="76.75"/>
    <n v="13047.5"/>
    <n v="18803.75"/>
    <n v="23792.5"/>
    <n v="23792.5"/>
    <n v="33002.5"/>
    <n v="23792.5"/>
    <n v="28397.5"/>
    <n v="38068"/>
    <n v="37991.25"/>
    <n v="42596.25"/>
    <n v="33002.5"/>
    <n v="33770"/>
    <n v="350056.75"/>
    <n v="5100"/>
    <n v="7350"/>
    <n v="9300"/>
    <n v="9300"/>
    <n v="12900"/>
    <n v="9300"/>
    <n v="11100"/>
    <n v="14880"/>
    <n v="14850"/>
    <n v="16650"/>
    <n v="12900"/>
    <n v="13200"/>
    <n v="13683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120"/>
    <n v="115"/>
    <n v="120"/>
    <n v="190"/>
    <n v="220"/>
    <n v="140"/>
    <n v="176"/>
    <n v="129"/>
    <n v="100"/>
    <n v="150"/>
    <n v="110"/>
    <n v="110"/>
    <n v="1680"/>
    <n v="46.93"/>
    <n v="46.93"/>
    <n v="46.93"/>
    <n v="46.93"/>
    <n v="46.93"/>
    <n v="46.93"/>
    <n v="46.93"/>
    <n v="46.93"/>
    <n v="46.93"/>
    <n v="46.93"/>
    <n v="46.93"/>
    <n v="46.93"/>
    <n v="5631.6"/>
    <n v="5396.95"/>
    <n v="5631.6"/>
    <n v="8916.7000000000007"/>
    <n v="10324.6"/>
    <n v="6570.2"/>
    <n v="8259.68"/>
    <n v="6053.97"/>
    <n v="4693"/>
    <n v="7039.5"/>
    <n v="5162.3"/>
    <n v="5162.3"/>
    <n v="78842.400000000009"/>
    <n v="720"/>
    <n v="690"/>
    <n v="720"/>
    <n v="1140"/>
    <n v="1320"/>
    <n v="840"/>
    <n v="1056"/>
    <n v="774"/>
    <n v="600"/>
    <n v="900"/>
    <n v="660"/>
    <n v="660"/>
    <n v="10080"/>
  </r>
  <r>
    <s v="WALMAR-000011"/>
    <s v="WAL-MART DC 7014                   "/>
    <s v="WAL-MART STORES, INC.              "/>
    <x v="68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590"/>
    <n v="1190"/>
    <n v="720"/>
    <n v="108"/>
    <n v="1100"/>
    <n v="1080"/>
    <n v="1080"/>
    <n v="1300"/>
    <n v="830"/>
    <n v="1300"/>
    <n v="1300"/>
    <n v="1670"/>
    <n v="12268"/>
    <n v="25.88"/>
    <n v="25.88"/>
    <n v="25.88"/>
    <n v="25.88"/>
    <n v="25.88"/>
    <n v="25.88"/>
    <n v="25.88"/>
    <n v="25.88"/>
    <n v="25.88"/>
    <n v="25.88"/>
    <n v="25.88"/>
    <n v="25.88"/>
    <n v="15269.199999999999"/>
    <n v="30797.199999999997"/>
    <n v="18633.599999999999"/>
    <n v="2795.04"/>
    <n v="28468"/>
    <n v="27950.399999999998"/>
    <n v="27950.399999999998"/>
    <n v="33644"/>
    <n v="21480.399999999998"/>
    <n v="33644"/>
    <n v="33644"/>
    <n v="43219.6"/>
    <n v="317495.83999999997"/>
    <n v="4130"/>
    <n v="8330"/>
    <n v="5040"/>
    <n v="756"/>
    <n v="7700"/>
    <n v="7560"/>
    <n v="7560"/>
    <n v="9100"/>
    <n v="5810"/>
    <n v="9100"/>
    <n v="9100"/>
    <n v="11690"/>
    <n v="85876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468"/>
    <n v="10"/>
    <n v="790"/>
    <n v="715"/>
    <n v="760"/>
    <n v="640"/>
    <n v="720"/>
    <n v="990"/>
    <n v="715"/>
    <n v="980"/>
    <n v="1000"/>
    <n v="1130"/>
    <n v="8918"/>
    <n v="15.55"/>
    <n v="15.55"/>
    <n v="15.55"/>
    <n v="15.55"/>
    <n v="15.55"/>
    <n v="15.55"/>
    <n v="15.55"/>
    <n v="15.55"/>
    <n v="15.55"/>
    <n v="15.55"/>
    <n v="15.55"/>
    <n v="15.55"/>
    <n v="7277.4000000000005"/>
    <n v="155.5"/>
    <n v="12284.5"/>
    <n v="11118.25"/>
    <n v="11818"/>
    <n v="9952"/>
    <n v="11196"/>
    <n v="15394.5"/>
    <n v="11118.25"/>
    <n v="15239"/>
    <n v="15550"/>
    <n v="17571.5"/>
    <n v="138674.9"/>
    <n v="2808"/>
    <n v="60"/>
    <n v="4740"/>
    <n v="4290"/>
    <n v="4560"/>
    <n v="3840"/>
    <n v="4320"/>
    <n v="5940"/>
    <n v="4290"/>
    <n v="5880"/>
    <n v="6000"/>
    <n v="6780"/>
    <n v="53508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210"/>
    <n v="412"/>
    <n v="360"/>
    <n v="310"/>
    <n v="360"/>
    <n v="207"/>
    <n v="260"/>
    <n v="310"/>
    <n v="310"/>
    <n v="410"/>
    <n v="460"/>
    <n v="430"/>
    <n v="4039"/>
    <n v="39.85"/>
    <n v="39.85"/>
    <n v="39.85"/>
    <n v="39.85"/>
    <n v="39.85"/>
    <n v="39.85"/>
    <n v="39.85"/>
    <n v="39.85"/>
    <n v="39.85"/>
    <n v="39.85"/>
    <n v="39.85"/>
    <n v="39.85"/>
    <n v="8368.5"/>
    <n v="16418.2"/>
    <n v="14346"/>
    <n v="12353.5"/>
    <n v="14346"/>
    <n v="8248.9500000000007"/>
    <n v="10361"/>
    <n v="12353.5"/>
    <n v="12353.5"/>
    <n v="16338.5"/>
    <n v="18331"/>
    <n v="17135.5"/>
    <n v="160954.15"/>
    <n v="5040"/>
    <n v="9888"/>
    <n v="8640"/>
    <n v="7440"/>
    <n v="8640"/>
    <n v="4968"/>
    <n v="6240"/>
    <n v="7440"/>
    <n v="7440"/>
    <n v="9840"/>
    <n v="11040"/>
    <n v="10320"/>
    <n v="96936"/>
  </r>
  <r>
    <s v="WALMAR-000011"/>
    <s v="WAL-MART DC 7014                   "/>
    <s v="WAL-MART STORES, INC.              "/>
    <x v="68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10"/>
    <n v="216"/>
    <n v="175"/>
    <n v="170"/>
    <n v="216"/>
    <n v="150"/>
    <n v="210"/>
    <n v="255"/>
    <n v="200"/>
    <n v="258"/>
    <n v="215"/>
    <n v="214"/>
    <n v="2389"/>
    <n v="27.36"/>
    <n v="27.36"/>
    <n v="27.36"/>
    <n v="27.36"/>
    <n v="27.36"/>
    <n v="27.36"/>
    <n v="27.36"/>
    <n v="27.36"/>
    <n v="27.36"/>
    <n v="27.36"/>
    <n v="27.36"/>
    <n v="27.36"/>
    <n v="3009.6"/>
    <n v="5909.76"/>
    <n v="4788"/>
    <n v="4651.2"/>
    <n v="5909.76"/>
    <n v="4104"/>
    <n v="5745.5999999999995"/>
    <n v="6976.8"/>
    <n v="5472"/>
    <n v="7058.88"/>
    <n v="5882.4"/>
    <n v="5855.04"/>
    <n v="65363.040000000001"/>
    <n v="783.75"/>
    <n v="1539"/>
    <n v="1246.875"/>
    <n v="1211.25"/>
    <n v="1539"/>
    <n v="1068.75"/>
    <n v="1496.25"/>
    <n v="1816.875"/>
    <n v="1425"/>
    <n v="1838.25"/>
    <n v="1531.875"/>
    <n v="1524.75"/>
    <n v="17021.625"/>
  </r>
  <r>
    <s v="WALMAR-000011"/>
    <s v="WAL-MART DC 7014                   "/>
    <s v="WAL-MART STORES, INC.              "/>
    <x v="68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412"/>
    <n v="515"/>
    <n v="350"/>
    <n v="400"/>
    <n v="515"/>
    <n v="300"/>
    <n v="370"/>
    <n v="530"/>
    <n v="350"/>
    <n v="360"/>
    <n v="430"/>
    <n v="630"/>
    <n v="5162"/>
    <n v="21.37"/>
    <n v="21.37"/>
    <n v="21.37"/>
    <n v="21.37"/>
    <n v="21.37"/>
    <n v="21.37"/>
    <n v="21.37"/>
    <n v="21.37"/>
    <n v="21.37"/>
    <n v="21.37"/>
    <n v="21.37"/>
    <n v="21.37"/>
    <n v="8804.44"/>
    <n v="11005.550000000001"/>
    <n v="7479.5"/>
    <n v="8548"/>
    <n v="11005.550000000001"/>
    <n v="6411"/>
    <n v="7906.9000000000005"/>
    <n v="11326.1"/>
    <n v="7479.5"/>
    <n v="7693.2000000000007"/>
    <n v="9189.1"/>
    <n v="13463.1"/>
    <n v="110311.94000000002"/>
    <n v="2472"/>
    <n v="3090"/>
    <n v="2100"/>
    <n v="2400"/>
    <n v="3090"/>
    <n v="1800"/>
    <n v="2220"/>
    <n v="3180"/>
    <n v="2100"/>
    <n v="2160"/>
    <n v="2580"/>
    <n v="3780"/>
    <n v="30972"/>
  </r>
  <r>
    <s v="WALMAR-000011"/>
    <s v="WAL-MART DC 7014                   "/>
    <s v="WAL-MART STORES, INC.              "/>
    <x v="68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560"/>
    <n v="1000"/>
    <n v="790"/>
    <n v="790"/>
    <n v="1120"/>
    <n v="670"/>
    <n v="900"/>
    <n v="1020"/>
    <n v="910"/>
    <n v="1130"/>
    <n v="900"/>
    <n v="560"/>
    <n v="10350"/>
    <n v="24.73"/>
    <n v="24.73"/>
    <n v="24.73"/>
    <n v="24.73"/>
    <n v="24.73"/>
    <n v="24.73"/>
    <n v="24.73"/>
    <n v="24.73"/>
    <n v="24.73"/>
    <n v="24.73"/>
    <n v="24.73"/>
    <n v="24.73"/>
    <n v="13848.800000000001"/>
    <n v="24730"/>
    <n v="19536.7"/>
    <n v="19536.7"/>
    <n v="27697.600000000002"/>
    <n v="16569.099999999999"/>
    <n v="22257"/>
    <n v="25224.600000000002"/>
    <n v="22504.3"/>
    <n v="27944.9"/>
    <n v="22257"/>
    <n v="13848.800000000001"/>
    <n v="255955.49999999997"/>
    <n v="5600"/>
    <n v="10000"/>
    <n v="7900"/>
    <n v="7900"/>
    <n v="11200"/>
    <n v="6700"/>
    <n v="9000"/>
    <n v="10200"/>
    <n v="9100"/>
    <n v="11300"/>
    <n v="9000"/>
    <n v="5600"/>
    <n v="103500"/>
  </r>
  <r>
    <s v="WALMAR-000011"/>
    <s v="WAL-MART DC 7014                   "/>
    <s v="WAL-MART STORES, INC.              "/>
    <x v="68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35"/>
    <n v="30"/>
    <n v="47"/>
    <n v="54"/>
    <n v="48"/>
    <n v="50"/>
    <n v="40"/>
    <n v="55"/>
    <n v="50"/>
    <n v="50"/>
    <n v="50"/>
    <n v="60"/>
    <n v="569"/>
    <n v="26.88"/>
    <n v="26.88"/>
    <n v="26.88"/>
    <n v="26.88"/>
    <n v="26.88"/>
    <n v="26.88"/>
    <n v="26.88"/>
    <n v="26.88"/>
    <n v="26.88"/>
    <n v="26.88"/>
    <n v="26.88"/>
    <n v="26.88"/>
    <n v="940.8"/>
    <n v="806.4"/>
    <n v="1263.3599999999999"/>
    <n v="1451.52"/>
    <n v="1290.24"/>
    <n v="1344"/>
    <n v="1075.2"/>
    <n v="1478.3999999999999"/>
    <n v="1344"/>
    <n v="1344"/>
    <n v="1344"/>
    <n v="1612.8"/>
    <n v="15294.72"/>
    <n v="262.5"/>
    <n v="225"/>
    <n v="352.5"/>
    <n v="405"/>
    <n v="360"/>
    <n v="375"/>
    <n v="300"/>
    <n v="412.5"/>
    <n v="375"/>
    <n v="375"/>
    <n v="375"/>
    <n v="450"/>
    <n v="4267.5"/>
  </r>
  <r>
    <s v="WALMAR-000011"/>
    <s v="WAL-MART DC 7014                   "/>
    <s v="WAL-MART STORES, INC.              "/>
    <x v="68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38"/>
    <n v="35"/>
    <n v="54"/>
    <n v="60"/>
    <n v="55"/>
    <n v="55"/>
    <n v="45"/>
    <n v="60"/>
    <n v="58"/>
    <n v="60"/>
    <n v="65"/>
    <n v="70"/>
    <n v="655"/>
    <n v="25.68"/>
    <n v="25.68"/>
    <n v="25.68"/>
    <n v="25.68"/>
    <n v="25.68"/>
    <n v="25.68"/>
    <n v="25.68"/>
    <n v="25.68"/>
    <n v="25.68"/>
    <n v="25.68"/>
    <n v="25.68"/>
    <n v="25.68"/>
    <n v="975.84"/>
    <n v="898.8"/>
    <n v="1386.72"/>
    <n v="1540.8"/>
    <n v="1412.4"/>
    <n v="1412.4"/>
    <n v="1155.5999999999999"/>
    <n v="1540.8"/>
    <n v="1489.44"/>
    <n v="1540.8"/>
    <n v="1669.2"/>
    <n v="1797.6"/>
    <n v="16820.399999999998"/>
    <n v="228"/>
    <n v="210"/>
    <n v="324"/>
    <n v="360"/>
    <n v="330"/>
    <n v="330"/>
    <n v="270"/>
    <n v="360"/>
    <n v="348"/>
    <n v="360"/>
    <n v="390"/>
    <n v="420"/>
    <n v="3930"/>
  </r>
  <r>
    <s v="WALMAR-DC6099"/>
    <s v="WAL-MART DC 6099              "/>
    <s v="WAL-MART STORES, INC.              "/>
    <x v="69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610"/>
    <n v="1100"/>
    <n v="960"/>
    <n v="1650"/>
    <n v="840"/>
    <n v="970"/>
    <n v="1210"/>
    <n v="843"/>
    <n v="1080"/>
    <n v="1080"/>
    <n v="1100"/>
    <n v="1200"/>
    <n v="12643"/>
    <n v="15.81"/>
    <n v="15.81"/>
    <n v="15.81"/>
    <n v="15.81"/>
    <n v="15.81"/>
    <n v="15.81"/>
    <n v="15.81"/>
    <n v="15.81"/>
    <n v="15.81"/>
    <n v="15.81"/>
    <n v="15.81"/>
    <n v="15.81"/>
    <n v="9644.1"/>
    <n v="17391"/>
    <n v="15177.6"/>
    <n v="26086.5"/>
    <n v="13280.4"/>
    <n v="15335.7"/>
    <n v="19130.100000000002"/>
    <n v="13327.83"/>
    <n v="17074.8"/>
    <n v="17074.8"/>
    <n v="17391"/>
    <n v="18972"/>
    <n v="199885.83"/>
    <n v="2745"/>
    <n v="4950"/>
    <n v="4320"/>
    <n v="7425"/>
    <n v="3780"/>
    <n v="4365"/>
    <n v="5445"/>
    <n v="3793.5"/>
    <n v="4860"/>
    <n v="4860"/>
    <n v="4950"/>
    <n v="5400"/>
    <n v="56893.5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565"/>
    <n v="900"/>
    <n v="680"/>
    <n v="1240"/>
    <n v="560"/>
    <n v="680"/>
    <n v="900"/>
    <n v="795"/>
    <n v="910"/>
    <n v="790"/>
    <n v="470"/>
    <n v="690"/>
    <n v="9180"/>
    <n v="32.93"/>
    <n v="32.93"/>
    <n v="32.93"/>
    <n v="32.93"/>
    <n v="32.93"/>
    <n v="32.93"/>
    <n v="32.93"/>
    <n v="32.93"/>
    <n v="32.93"/>
    <n v="32.93"/>
    <n v="32.93"/>
    <n v="32.93"/>
    <n v="18605.45"/>
    <n v="29637"/>
    <n v="22392.400000000001"/>
    <n v="40833.199999999997"/>
    <n v="18440.8"/>
    <n v="22392.400000000001"/>
    <n v="29637"/>
    <n v="26179.35"/>
    <n v="29966.3"/>
    <n v="26014.7"/>
    <n v="15477.1"/>
    <n v="22721.7"/>
    <n v="302297.39999999997"/>
    <n v="7062.5"/>
    <n v="11250"/>
    <n v="8500"/>
    <n v="15500"/>
    <n v="7000"/>
    <n v="8500"/>
    <n v="11250"/>
    <n v="9937.5"/>
    <n v="11375"/>
    <n v="9875"/>
    <n v="5875"/>
    <n v="8625"/>
    <n v="114750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20.833333333333332"/>
    <n v="78.125"/>
    <n v="3.75"/>
    <x v="74"/>
    <s v="FRESH GARLIC 12X3PK ORGANIC GARLAND"/>
    <s v="Tecmar"/>
    <s v="Plant City"/>
    <s v="Fixed"/>
    <n v="990"/>
    <n v="1010"/>
    <n v="1270"/>
    <n v="1243"/>
    <n v="1150"/>
    <n v="590"/>
    <n v="1010"/>
    <n v="970"/>
    <n v="970"/>
    <n v="880"/>
    <n v="1220"/>
    <n v="990"/>
    <n v="12293"/>
    <n v="16.86"/>
    <n v="16.86"/>
    <n v="16.86"/>
    <n v="16.86"/>
    <n v="16.86"/>
    <n v="16.86"/>
    <n v="16.86"/>
    <n v="16.86"/>
    <n v="16.86"/>
    <n v="16.86"/>
    <n v="16.86"/>
    <n v="16.86"/>
    <n v="16691.399999999998"/>
    <n v="17028.599999999999"/>
    <n v="21412.2"/>
    <n v="20956.98"/>
    <n v="19389"/>
    <n v="9947.4"/>
    <n v="17028.599999999999"/>
    <n v="16354.199999999999"/>
    <n v="16354.199999999999"/>
    <n v="14836.8"/>
    <n v="20569.2"/>
    <n v="16691.399999999998"/>
    <n v="207259.98"/>
    <n v="3712.5"/>
    <n v="3787.5"/>
    <n v="4762.5"/>
    <n v="4661.25"/>
    <n v="4312.5"/>
    <n v="2212.5"/>
    <n v="3787.5"/>
    <n v="3637.5"/>
    <n v="3637.5"/>
    <n v="3300"/>
    <n v="4575"/>
    <n v="3712.5"/>
    <n v="46098.75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8"/>
    <n v="240"/>
    <n v="30"/>
    <x v="98"/>
    <s v="FRESH GARLIC 30 LB IDVLBL - GARLAND"/>
    <s v="Individual Label"/>
    <s v="Plant City"/>
    <s v="Fixed"/>
    <n v="495"/>
    <n v="620"/>
    <n v="430"/>
    <n v="740"/>
    <n v="370"/>
    <n v="500"/>
    <n v="560"/>
    <n v="560"/>
    <n v="500"/>
    <n v="680"/>
    <n v="500"/>
    <n v="620"/>
    <n v="6575"/>
    <n v="76.75"/>
    <n v="76.75"/>
    <n v="76.75"/>
    <n v="76.75"/>
    <n v="76.75"/>
    <n v="76.75"/>
    <n v="76.75"/>
    <n v="76.75"/>
    <n v="76.75"/>
    <n v="76.75"/>
    <n v="76.75"/>
    <n v="76.75"/>
    <n v="37991.25"/>
    <n v="47585"/>
    <n v="33002.5"/>
    <n v="56795"/>
    <n v="28397.5"/>
    <n v="38375"/>
    <n v="42980"/>
    <n v="42980"/>
    <n v="38375"/>
    <n v="52190"/>
    <n v="38375"/>
    <n v="47585"/>
    <n v="504631.25"/>
    <n v="14850"/>
    <n v="18600"/>
    <n v="12900"/>
    <n v="22200"/>
    <n v="11100"/>
    <n v="15000"/>
    <n v="16800"/>
    <n v="16800"/>
    <n v="15000"/>
    <n v="20400"/>
    <n v="15000"/>
    <n v="18600"/>
    <n v="197250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6.625"/>
    <n v="99.75"/>
    <n v="6"/>
    <x v="99"/>
    <s v="ELEPHANT GARLIC 18 CT - GARLAND    "/>
    <s v="Elephant Garlic"/>
    <s v="Plant City"/>
    <s v="Fixed"/>
    <n v="190"/>
    <n v="220"/>
    <n v="170"/>
    <n v="325"/>
    <n v="190"/>
    <n v="176"/>
    <n v="176"/>
    <n v="130"/>
    <n v="130"/>
    <n v="176"/>
    <n v="286"/>
    <n v="310"/>
    <n v="2479"/>
    <n v="46.93"/>
    <n v="46.93"/>
    <n v="46.93"/>
    <n v="46.93"/>
    <n v="46.93"/>
    <n v="46.93"/>
    <n v="46.93"/>
    <n v="46.93"/>
    <n v="46.93"/>
    <n v="46.93"/>
    <n v="46.93"/>
    <n v="46.93"/>
    <n v="8916.7000000000007"/>
    <n v="10324.6"/>
    <n v="7978.1"/>
    <n v="15252.25"/>
    <n v="8916.7000000000007"/>
    <n v="8259.68"/>
    <n v="8259.68"/>
    <n v="6100.9"/>
    <n v="6100.9"/>
    <n v="8259.68"/>
    <n v="13421.98"/>
    <n v="14548.3"/>
    <n v="116339.47"/>
    <n v="1140"/>
    <n v="1320"/>
    <n v="1020"/>
    <n v="1950"/>
    <n v="1140"/>
    <n v="1056"/>
    <n v="1056"/>
    <n v="780"/>
    <n v="780"/>
    <n v="1056"/>
    <n v="1716"/>
    <n v="1860"/>
    <n v="14874"/>
  </r>
  <r>
    <s v="WALMAR-DC6099"/>
    <s v="WAL-MART DC 6099              "/>
    <s v="WAL-MART STORES, INC.              "/>
    <x v="69"/>
    <s v="W"/>
    <s v="PC"/>
    <s v="Plant City"/>
    <x v="3"/>
    <s v="G1"/>
    <s v="GROUP 1-3: Fesh Garlic Repack"/>
    <s v="G1S13"/>
    <n v="11.160714285714286"/>
    <n v="78.125"/>
    <n v="7"/>
    <x v="88"/>
    <s v="Fresh Garlic 24x3 PK Garland"/>
    <s v="Tecmar"/>
    <s v="Plant City"/>
    <s v="Fixed"/>
    <n v="1083"/>
    <n v="1540"/>
    <n v="1425"/>
    <n v="2400"/>
    <n v="1670"/>
    <n v="1670"/>
    <n v="2050"/>
    <n v="1770"/>
    <n v="1670"/>
    <n v="1910"/>
    <n v="1545"/>
    <n v="1910"/>
    <n v="20643"/>
    <n v="25.88"/>
    <n v="25.88"/>
    <n v="25.88"/>
    <n v="25.88"/>
    <n v="25.88"/>
    <n v="25.88"/>
    <n v="25.88"/>
    <n v="25.88"/>
    <n v="25.88"/>
    <n v="25.88"/>
    <n v="25.88"/>
    <n v="25.88"/>
    <n v="28028.039999999997"/>
    <n v="39855.199999999997"/>
    <n v="36879"/>
    <n v="62112"/>
    <n v="43219.6"/>
    <n v="43219.6"/>
    <n v="53054"/>
    <n v="45807.6"/>
    <n v="43219.6"/>
    <n v="49430.799999999996"/>
    <n v="39984.6"/>
    <n v="49430.799999999996"/>
    <n v="534240.84"/>
    <n v="7581"/>
    <n v="10780"/>
    <n v="9975"/>
    <n v="16800"/>
    <n v="11690"/>
    <n v="11690"/>
    <n v="14350"/>
    <n v="12390"/>
    <n v="11690"/>
    <n v="13370"/>
    <n v="10815"/>
    <n v="13370"/>
    <n v="144501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1250"/>
    <n v="980"/>
    <n v="765"/>
    <n v="1450"/>
    <n v="570"/>
    <n v="880"/>
    <n v="987"/>
    <n v="935"/>
    <n v="888"/>
    <n v="1100"/>
    <n v="930"/>
    <n v="1400"/>
    <n v="12135"/>
    <n v="15.55"/>
    <n v="15.55"/>
    <n v="15.55"/>
    <n v="15.55"/>
    <n v="15.55"/>
    <n v="15.55"/>
    <n v="15.55"/>
    <n v="15.55"/>
    <n v="15.55"/>
    <n v="15.55"/>
    <n v="15.55"/>
    <n v="15.55"/>
    <n v="19437.5"/>
    <n v="15239"/>
    <n v="11895.75"/>
    <n v="22547.5"/>
    <n v="8863.5"/>
    <n v="13684"/>
    <n v="15347.85"/>
    <n v="14539.25"/>
    <n v="13808.400000000001"/>
    <n v="17105"/>
    <n v="14461.5"/>
    <n v="21770"/>
    <n v="188699.25"/>
    <n v="7500"/>
    <n v="5880"/>
    <n v="4590"/>
    <n v="8700"/>
    <n v="3420"/>
    <n v="5280"/>
    <n v="5922"/>
    <n v="5610"/>
    <n v="5328"/>
    <n v="6600"/>
    <n v="5580"/>
    <n v="8400"/>
    <n v="72810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60"/>
    <n v="360"/>
    <n v="320"/>
    <n v="460"/>
    <n v="210"/>
    <n v="260"/>
    <n v="310"/>
    <n v="210"/>
    <n v="310"/>
    <n v="360"/>
    <n v="310"/>
    <n v="412"/>
    <n v="3882"/>
    <n v="39.85"/>
    <n v="39.85"/>
    <n v="39.85"/>
    <n v="39.85"/>
    <n v="39.85"/>
    <n v="39.85"/>
    <n v="39.85"/>
    <n v="39.85"/>
    <n v="39.85"/>
    <n v="39.85"/>
    <n v="39.85"/>
    <n v="39.85"/>
    <n v="14346"/>
    <n v="14346"/>
    <n v="12752"/>
    <n v="18331"/>
    <n v="8368.5"/>
    <n v="10361"/>
    <n v="12353.5"/>
    <n v="8368.5"/>
    <n v="12353.5"/>
    <n v="14346"/>
    <n v="12353.5"/>
    <n v="16418.2"/>
    <n v="154697.70000000001"/>
    <n v="8640"/>
    <n v="8640"/>
    <n v="7680"/>
    <n v="11040"/>
    <n v="5040"/>
    <n v="6240"/>
    <n v="7440"/>
    <n v="5040"/>
    <n v="7440"/>
    <n v="8640"/>
    <n v="7440"/>
    <n v="9888"/>
    <n v="93168"/>
  </r>
  <r>
    <s v="WALMAR-DC6099"/>
    <s v="WAL-MART DC 6099              "/>
    <s v="WAL-MART STORES, INC.              "/>
    <x v="69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240"/>
    <n v="205"/>
    <n v="205"/>
    <n v="305"/>
    <n v="220"/>
    <n v="175"/>
    <n v="308"/>
    <n v="240"/>
    <n v="260"/>
    <n v="390"/>
    <n v="220"/>
    <n v="265"/>
    <n v="3033"/>
    <n v="27.36"/>
    <n v="27.36"/>
    <n v="27.36"/>
    <n v="27.36"/>
    <n v="27.36"/>
    <n v="27.36"/>
    <n v="27.36"/>
    <n v="27.36"/>
    <n v="27.36"/>
    <n v="27.36"/>
    <n v="27.36"/>
    <n v="27.36"/>
    <n v="6566.4"/>
    <n v="5608.8"/>
    <n v="5608.8"/>
    <n v="8344.7999999999993"/>
    <n v="6019.2"/>
    <n v="4788"/>
    <n v="8426.8799999999992"/>
    <n v="6566.4"/>
    <n v="7113.5999999999995"/>
    <n v="10670.4"/>
    <n v="6019.2"/>
    <n v="7250.4"/>
    <n v="82982.87999999999"/>
    <n v="1710"/>
    <n v="1460.625"/>
    <n v="1460.625"/>
    <n v="2173.125"/>
    <n v="1567.5"/>
    <n v="1246.875"/>
    <n v="2194.5"/>
    <n v="1710"/>
    <n v="1852.5"/>
    <n v="2778.75"/>
    <n v="1567.5"/>
    <n v="1888.125"/>
    <n v="21610.125"/>
  </r>
  <r>
    <s v="WALMAR-DC6099"/>
    <s v="WAL-MART DC 6099              "/>
    <s v="WAL-MART STORES, INC.              "/>
    <x v="69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690"/>
    <n v="760"/>
    <n v="630"/>
    <n v="1020"/>
    <n v="565"/>
    <n v="570"/>
    <n v="659"/>
    <n v="600"/>
    <n v="565"/>
    <n v="615"/>
    <n v="600"/>
    <n v="720"/>
    <n v="7994"/>
    <n v="21.34"/>
    <n v="21.34"/>
    <n v="21.34"/>
    <n v="21.34"/>
    <n v="21.34"/>
    <n v="21.34"/>
    <n v="21.34"/>
    <n v="21.34"/>
    <n v="21.34"/>
    <n v="21.34"/>
    <n v="21.34"/>
    <n v="21.34"/>
    <n v="14724.6"/>
    <n v="16218.4"/>
    <n v="13444.2"/>
    <n v="21766.799999999999"/>
    <n v="12057.1"/>
    <n v="12163.8"/>
    <n v="14063.06"/>
    <n v="12804"/>
    <n v="12057.1"/>
    <n v="13124.1"/>
    <n v="12804"/>
    <n v="15364.8"/>
    <n v="170591.96"/>
    <n v="4140"/>
    <n v="4560"/>
    <n v="3780"/>
    <n v="6120"/>
    <n v="3390"/>
    <n v="3420"/>
    <n v="3954"/>
    <n v="3600"/>
    <n v="3390"/>
    <n v="3690"/>
    <n v="3600"/>
    <n v="4320"/>
    <n v="47964"/>
  </r>
  <r>
    <s v="WALMAR-DC6099"/>
    <s v="WAL-MART DC 6099              "/>
    <s v="WAL-MART STORES, INC.              "/>
    <x v="69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240"/>
    <n v="1020"/>
    <n v="1350"/>
    <n v="2250"/>
    <n v="1460"/>
    <n v="1350"/>
    <n v="1700"/>
    <n v="1575"/>
    <n v="1470"/>
    <n v="1360"/>
    <n v="900"/>
    <n v="1460"/>
    <n v="17135"/>
    <n v="24.7"/>
    <n v="24.7"/>
    <n v="24.7"/>
    <n v="24.7"/>
    <n v="24.7"/>
    <n v="24.7"/>
    <n v="24.7"/>
    <n v="24.7"/>
    <n v="24.7"/>
    <n v="24.7"/>
    <n v="24.7"/>
    <n v="24.7"/>
    <n v="30628"/>
    <n v="25194"/>
    <n v="33345"/>
    <n v="55575"/>
    <n v="36062"/>
    <n v="33345"/>
    <n v="41990"/>
    <n v="38902.5"/>
    <n v="36309"/>
    <n v="33592"/>
    <n v="22230"/>
    <n v="36062"/>
    <n v="423234.5"/>
    <n v="12400"/>
    <n v="10200"/>
    <n v="13500"/>
    <n v="22500"/>
    <n v="14600"/>
    <n v="13500"/>
    <n v="17000"/>
    <n v="15750"/>
    <n v="14700"/>
    <n v="13600"/>
    <n v="9000"/>
    <n v="14600"/>
    <n v="171350"/>
  </r>
  <r>
    <s v="WALMAR-DC6099"/>
    <s v="WAL-MART DC 6099              "/>
    <s v="WAL-MART STORES, INC.              "/>
    <x v="69"/>
    <s v="W"/>
    <s v="S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75"/>
    <n v="70"/>
    <n v="70"/>
    <n v="100"/>
    <n v="75"/>
    <n v="60"/>
    <n v="100"/>
    <n v="100"/>
    <n v="94"/>
    <n v="80"/>
    <n v="80"/>
    <n v="80"/>
    <n v="984"/>
    <n v="26.88"/>
    <n v="26.88"/>
    <n v="26.88"/>
    <n v="26.88"/>
    <n v="26.88"/>
    <n v="26.88"/>
    <n v="26.88"/>
    <n v="26.88"/>
    <n v="26.88"/>
    <n v="26.88"/>
    <n v="26.88"/>
    <n v="26.88"/>
    <n v="2016"/>
    <n v="1881.6"/>
    <n v="1881.6"/>
    <n v="2688"/>
    <n v="2016"/>
    <n v="1612.8"/>
    <n v="2688"/>
    <n v="2688"/>
    <n v="2526.7199999999998"/>
    <n v="2150.4"/>
    <n v="2150.4"/>
    <n v="2150.4"/>
    <n v="26449.920000000006"/>
    <n v="562.5"/>
    <n v="525"/>
    <n v="525"/>
    <n v="750"/>
    <n v="562.5"/>
    <n v="450"/>
    <n v="750"/>
    <n v="750"/>
    <n v="705"/>
    <n v="600"/>
    <n v="600"/>
    <n v="600"/>
    <n v="7380"/>
  </r>
  <r>
    <s v="WALMAR-DC6099"/>
    <s v="WAL-MART DC 6099              "/>
    <s v="WAL-MART STORES, INC.              "/>
    <x v="69"/>
    <s v="W"/>
    <s v="S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85"/>
    <n v="80"/>
    <n v="80"/>
    <n v="110"/>
    <n v="85"/>
    <n v="68"/>
    <n v="110"/>
    <n v="112"/>
    <n v="110"/>
    <n v="90"/>
    <n v="90"/>
    <n v="90"/>
    <n v="1110"/>
    <n v="25.68"/>
    <n v="25.68"/>
    <n v="25.68"/>
    <n v="25.68"/>
    <n v="25.68"/>
    <n v="25.68"/>
    <n v="25.68"/>
    <n v="25.68"/>
    <n v="25.68"/>
    <n v="25.68"/>
    <n v="25.68"/>
    <n v="25.68"/>
    <n v="2182.8000000000002"/>
    <n v="2054.4"/>
    <n v="2054.4"/>
    <n v="2824.8"/>
    <n v="2182.8000000000002"/>
    <n v="1746.24"/>
    <n v="2824.8"/>
    <n v="2876.16"/>
    <n v="2824.8"/>
    <n v="2311.1999999999998"/>
    <n v="2311.1999999999998"/>
    <n v="2311.1999999999998"/>
    <n v="28504.800000000003"/>
    <n v="510"/>
    <n v="480"/>
    <n v="480"/>
    <n v="660"/>
    <n v="510"/>
    <n v="408"/>
    <n v="660"/>
    <n v="672"/>
    <n v="660"/>
    <n v="540"/>
    <n v="540"/>
    <n v="540"/>
    <n v="6660"/>
  </r>
  <r>
    <s v="WALMAR-000012"/>
    <s v="WAL-MART DC 7030                   "/>
    <s v="WAL-MART STORES, INC.              "/>
    <x v="70"/>
    <s v="W"/>
    <s v="N"/>
    <s v="PSK"/>
    <x v="3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Fixed"/>
    <n v="1200"/>
    <n v="1190"/>
    <n v="1300"/>
    <n v="1415"/>
    <n v="1536"/>
    <n v="1190"/>
    <n v="1190"/>
    <n v="2000"/>
    <n v="1420"/>
    <n v="1900"/>
    <n v="1740"/>
    <n v="1420"/>
    <n v="17501"/>
    <n v="15.66"/>
    <n v="15.66"/>
    <n v="15.66"/>
    <n v="15.66"/>
    <n v="15.66"/>
    <n v="15.66"/>
    <n v="15.66"/>
    <n v="15.66"/>
    <n v="15.66"/>
    <n v="15.66"/>
    <n v="15.66"/>
    <n v="15.66"/>
    <n v="18792"/>
    <n v="18635.400000000001"/>
    <n v="20358"/>
    <n v="22158.9"/>
    <n v="24053.760000000002"/>
    <n v="18635.400000000001"/>
    <n v="18635.400000000001"/>
    <n v="31320"/>
    <n v="22237.200000000001"/>
    <n v="29754"/>
    <n v="27248.400000000001"/>
    <n v="22237.200000000001"/>
    <n v="274065.65999999997"/>
    <n v="5400"/>
    <n v="5355"/>
    <n v="5850"/>
    <n v="6367.5"/>
    <n v="6912"/>
    <n v="5355"/>
    <n v="5355"/>
    <n v="9000"/>
    <n v="6390"/>
    <n v="8550"/>
    <n v="7830"/>
    <n v="6390"/>
    <n v="78754.5"/>
  </r>
  <r>
    <s v="WALMAR-000012"/>
    <s v="WAL-MART DC 7030                   "/>
    <s v="WAL-MART STORES, INC.              "/>
    <x v="70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1000"/>
    <n v="930"/>
    <n v="670"/>
    <n v="800"/>
    <n v="910"/>
    <n v="700"/>
    <n v="460"/>
    <n v="840"/>
    <n v="630"/>
    <n v="930"/>
    <n v="920"/>
    <n v="930"/>
    <n v="9720"/>
    <n v="21.37"/>
    <n v="21.37"/>
    <n v="21.37"/>
    <n v="21.37"/>
    <n v="21.37"/>
    <n v="21.37"/>
    <n v="21.37"/>
    <n v="21.37"/>
    <n v="21.37"/>
    <n v="21.37"/>
    <n v="21.37"/>
    <n v="21.37"/>
    <n v="21370"/>
    <n v="19874.100000000002"/>
    <n v="14317.900000000001"/>
    <n v="17096"/>
    <n v="19446.7"/>
    <n v="14959"/>
    <n v="9830.2000000000007"/>
    <n v="17950.8"/>
    <n v="13463.1"/>
    <n v="19874.100000000002"/>
    <n v="19660.400000000001"/>
    <n v="19874.100000000002"/>
    <n v="207716.4"/>
    <n v="6000"/>
    <n v="5580"/>
    <n v="4020"/>
    <n v="4800"/>
    <n v="5460"/>
    <n v="4200"/>
    <n v="2760"/>
    <n v="5040"/>
    <n v="3780"/>
    <n v="5580"/>
    <n v="5520"/>
    <n v="5580"/>
    <n v="58320"/>
  </r>
  <r>
    <s v="WALMAR-000012"/>
    <s v="WAL-MART DC 7030                   "/>
    <s v="WAL-MART STORES, INC.              "/>
    <x v="70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1310"/>
    <n v="1010"/>
    <n v="1330"/>
    <n v="1569"/>
    <n v="1110"/>
    <n v="1340"/>
    <n v="1340"/>
    <n v="1800"/>
    <n v="1800"/>
    <n v="1230"/>
    <n v="2000"/>
    <n v="2000"/>
    <n v="17839"/>
    <n v="24.73"/>
    <n v="24.73"/>
    <n v="24.73"/>
    <n v="24.73"/>
    <n v="24.73"/>
    <n v="24.73"/>
    <n v="24.73"/>
    <n v="24.73"/>
    <n v="24.73"/>
    <n v="24.73"/>
    <n v="24.73"/>
    <n v="24.73"/>
    <n v="32396.3"/>
    <n v="24977.3"/>
    <n v="32890.9"/>
    <n v="38801.370000000003"/>
    <n v="27450.3"/>
    <n v="33138.199999999997"/>
    <n v="33138.199999999997"/>
    <n v="44514"/>
    <n v="44514"/>
    <n v="30417.9"/>
    <n v="49460"/>
    <n v="49460"/>
    <n v="441158.47000000003"/>
    <n v="13100"/>
    <n v="10100"/>
    <n v="13300"/>
    <n v="15690"/>
    <n v="11100"/>
    <n v="13400"/>
    <n v="13400"/>
    <n v="18000"/>
    <n v="18000"/>
    <n v="12300"/>
    <n v="20000"/>
    <n v="20000"/>
    <n v="178390"/>
  </r>
  <r>
    <s v="WALMAR-000015"/>
    <s v="WAL-MART DC 6071                   "/>
    <s v="WAL-MART STORES, INC.              "/>
    <x v="71"/>
    <s v="W"/>
    <s v="S"/>
    <s v="Miami"/>
    <x v="3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520"/>
    <n v="2283"/>
    <n v="1920"/>
    <n v="720"/>
    <n v="2288"/>
    <n v="1926"/>
    <n v="2160"/>
    <n v="2771"/>
    <n v="2166"/>
    <n v="2289"/>
    <n v="2410"/>
    <n v="1560"/>
    <n v="25013"/>
    <n v="15.81"/>
    <n v="15.81"/>
    <n v="15.81"/>
    <n v="15.81"/>
    <n v="15.81"/>
    <n v="15.81"/>
    <n v="15.81"/>
    <n v="15.81"/>
    <n v="15.81"/>
    <n v="15.81"/>
    <n v="15.81"/>
    <n v="15.81"/>
    <n v="39841.200000000004"/>
    <n v="36094.230000000003"/>
    <n v="30355.200000000001"/>
    <n v="11383.2"/>
    <n v="36173.279999999999"/>
    <n v="30450.06"/>
    <n v="34149.599999999999"/>
    <n v="43809.51"/>
    <n v="34244.46"/>
    <n v="36189.090000000004"/>
    <n v="38102.1"/>
    <n v="24663.600000000002"/>
    <n v="395455.52999999997"/>
    <n v="11340"/>
    <n v="10273.5"/>
    <n v="8640"/>
    <n v="3240"/>
    <n v="10296"/>
    <n v="8667"/>
    <n v="9720"/>
    <n v="12469.5"/>
    <n v="9747"/>
    <n v="10300.5"/>
    <n v="10845"/>
    <n v="7020"/>
    <n v="112558.5"/>
  </r>
  <r>
    <s v="WALMAR-000015"/>
    <s v="WAL-MART DC 6071                   "/>
    <s v="WAL-MART STORES, INC.              "/>
    <x v="71"/>
    <s v="W"/>
    <s v="S"/>
    <s v="Miami"/>
    <x v="3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1030"/>
    <n v="1145"/>
    <n v="680"/>
    <n v="650"/>
    <n v="820"/>
    <n v="820"/>
    <n v="795"/>
    <n v="930"/>
    <n v="730"/>
    <n v="850"/>
    <n v="790"/>
    <n v="805"/>
    <n v="10045"/>
    <n v="22.23"/>
    <n v="22.23"/>
    <n v="22.23"/>
    <n v="22.23"/>
    <n v="22.23"/>
    <n v="22.23"/>
    <n v="22.23"/>
    <n v="22.23"/>
    <n v="22.23"/>
    <n v="22.23"/>
    <n v="22.23"/>
    <n v="22.23"/>
    <n v="22896.9"/>
    <n v="25453.350000000002"/>
    <n v="15116.4"/>
    <n v="14449.5"/>
    <n v="18228.599999999999"/>
    <n v="18228.599999999999"/>
    <n v="17672.849999999999"/>
    <n v="20673.900000000001"/>
    <n v="16227.9"/>
    <n v="18895.5"/>
    <n v="17561.7"/>
    <n v="17895.150000000001"/>
    <n v="223300.35"/>
    <n v="6180"/>
    <n v="6870"/>
    <n v="4080"/>
    <n v="3900"/>
    <n v="4920"/>
    <n v="4920"/>
    <n v="4770"/>
    <n v="5580"/>
    <n v="4380"/>
    <n v="5100"/>
    <n v="4740"/>
    <n v="4830"/>
    <n v="60270"/>
  </r>
  <r>
    <s v="WALMAR-000015"/>
    <s v="WAL-MART DC 6071                   "/>
    <s v="WAL-MART STORES, INC.              "/>
    <x v="71"/>
    <s v="W"/>
    <s v="S"/>
    <s v="Miami"/>
    <x v="3"/>
    <s v="G2"/>
    <s v="GROUP 2-2: Ginger Production"/>
    <s v="G2S7"/>
    <n v="15.287499937565631"/>
    <n v="152.8749993756563"/>
    <n v="10"/>
    <x v="96"/>
    <s v="Fresh Ginger 10 LB - Box"/>
    <s v="Fresh Ginger Repack"/>
    <s v="Miami"/>
    <s v="Fixed"/>
    <n v="1910"/>
    <n v="2370"/>
    <n v="1926"/>
    <n v="1000"/>
    <n v="1990"/>
    <n v="1900"/>
    <n v="2200"/>
    <n v="2550"/>
    <n v="1990"/>
    <n v="1790"/>
    <n v="1700"/>
    <n v="2040"/>
    <n v="23366"/>
    <n v="26"/>
    <n v="26"/>
    <n v="26"/>
    <n v="26"/>
    <n v="26"/>
    <n v="26"/>
    <n v="26"/>
    <n v="26"/>
    <n v="26"/>
    <n v="26"/>
    <n v="26"/>
    <n v="26"/>
    <n v="49660"/>
    <n v="61620"/>
    <n v="50076"/>
    <n v="26000"/>
    <n v="51740"/>
    <n v="49400"/>
    <n v="57200"/>
    <n v="66300"/>
    <n v="51740"/>
    <n v="46540"/>
    <n v="44200"/>
    <n v="53040"/>
    <n v="607516"/>
    <n v="19100"/>
    <n v="23700"/>
    <n v="19260"/>
    <n v="10000"/>
    <n v="19900"/>
    <n v="19000"/>
    <n v="22000"/>
    <n v="25500"/>
    <n v="19900"/>
    <n v="17900"/>
    <n v="17000"/>
    <n v="20400"/>
    <n v="233660"/>
  </r>
  <r>
    <s v="WALMAR-000006"/>
    <s v="WAL-MART DC 7017                   "/>
    <s v="WAL-MART STORES, INC.              "/>
    <x v="72"/>
    <s v="W"/>
    <s v="PC"/>
    <s v="Plant City"/>
    <x v="3"/>
    <s v="G1"/>
    <s v="GROUP 1-3: Fesh Garlic Repack"/>
    <s v="G1S13"/>
    <n v="13.125"/>
    <n v="164.0625"/>
    <n v="12.5"/>
    <x v="97"/>
    <s v="FRESH GARLIC 10X1.25 LB - GARLAND"/>
    <s v="Daumar"/>
    <s v="Plant City"/>
    <s v="Fixed"/>
    <n v="310"/>
    <n v="390"/>
    <n v="410"/>
    <n v="380"/>
    <n v="360"/>
    <n v="340"/>
    <n v="340"/>
    <n v="595"/>
    <n v="460"/>
    <n v="540"/>
    <n v="350"/>
    <n v="500"/>
    <n v="4975"/>
    <n v="32.93"/>
    <n v="32.93"/>
    <n v="32.93"/>
    <n v="32.93"/>
    <n v="32.93"/>
    <n v="32.93"/>
    <n v="32.93"/>
    <n v="32.93"/>
    <n v="32.93"/>
    <n v="32.93"/>
    <n v="32.93"/>
    <n v="32.93"/>
    <n v="10208.299999999999"/>
    <n v="12842.7"/>
    <n v="13501.3"/>
    <n v="12513.4"/>
    <n v="11854.8"/>
    <n v="11196.2"/>
    <n v="11196.2"/>
    <n v="19593.349999999999"/>
    <n v="15147.8"/>
    <n v="17782.2"/>
    <n v="11525.5"/>
    <n v="16465"/>
    <n v="163826.75"/>
    <n v="3875"/>
    <n v="4875"/>
    <n v="5125"/>
    <n v="4750"/>
    <n v="4500"/>
    <n v="4250"/>
    <n v="4250"/>
    <n v="7437.5"/>
    <n v="5750"/>
    <n v="6750"/>
    <n v="4375"/>
    <n v="6250"/>
    <n v="62187.5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20.833333333333332"/>
    <n v="78.125"/>
    <n v="3.75"/>
    <x v="74"/>
    <s v="FRESH GARLIC 12X3PK ORGANIC GARLAND"/>
    <s v="Tecmar"/>
    <s v="PSK"/>
    <s v="Fixed"/>
    <n v="450"/>
    <n v="435"/>
    <n v="600"/>
    <n v="430"/>
    <n v="820"/>
    <n v="500"/>
    <n v="430"/>
    <n v="750"/>
    <n v="680"/>
    <n v="840"/>
    <n v="940"/>
    <n v="980"/>
    <n v="7855"/>
    <n v="17.36"/>
    <n v="17.36"/>
    <n v="17.36"/>
    <n v="17.36"/>
    <n v="17.36"/>
    <n v="17.36"/>
    <n v="17.36"/>
    <n v="17.36"/>
    <n v="17.36"/>
    <n v="17.36"/>
    <n v="17.36"/>
    <n v="17.36"/>
    <n v="7812"/>
    <n v="7551.5999999999995"/>
    <n v="10416"/>
    <n v="7464.8"/>
    <n v="14235.199999999999"/>
    <n v="8680"/>
    <n v="7464.8"/>
    <n v="13020"/>
    <n v="11804.8"/>
    <n v="14582.4"/>
    <n v="16318.4"/>
    <n v="17012.8"/>
    <n v="136362.79999999999"/>
    <n v="1687.5"/>
    <n v="1631.25"/>
    <n v="2250"/>
    <n v="1612.5"/>
    <n v="3075"/>
    <n v="1875"/>
    <n v="1612.5"/>
    <n v="2812.5"/>
    <n v="2550"/>
    <n v="3150"/>
    <n v="3525"/>
    <n v="3675"/>
    <n v="29456.25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8"/>
    <n v="240"/>
    <n v="30"/>
    <x v="98"/>
    <s v="FRESH GARLIC 30 LB IDVLBL - GARLAND"/>
    <s v="Individual Label"/>
    <s v="PSK"/>
    <s v="Fixed"/>
    <n v="265"/>
    <n v="370"/>
    <n v="245"/>
    <n v="370"/>
    <n v="250"/>
    <n v="310"/>
    <n v="310"/>
    <n v="425"/>
    <n v="370"/>
    <n v="550"/>
    <n v="355"/>
    <n v="415"/>
    <n v="4235"/>
    <n v="76.75"/>
    <n v="76.75"/>
    <n v="76.75"/>
    <n v="76.75"/>
    <n v="76.75"/>
    <n v="76.75"/>
    <n v="76.75"/>
    <n v="76.75"/>
    <n v="76.75"/>
    <n v="76.75"/>
    <n v="76.75"/>
    <n v="76.75"/>
    <n v="20338.75"/>
    <n v="28397.5"/>
    <n v="18803.75"/>
    <n v="28397.5"/>
    <n v="19187.5"/>
    <n v="23792.5"/>
    <n v="23792.5"/>
    <n v="32618.75"/>
    <n v="28397.5"/>
    <n v="42212.5"/>
    <n v="27246.25"/>
    <n v="31851.25"/>
    <n v="325036.25"/>
    <n v="7950"/>
    <n v="11100"/>
    <n v="7350"/>
    <n v="11100"/>
    <n v="7500"/>
    <n v="9300"/>
    <n v="9300"/>
    <n v="12750"/>
    <n v="11100"/>
    <n v="16500"/>
    <n v="10650"/>
    <n v="12450"/>
    <n v="127050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16.625"/>
    <n v="99.75"/>
    <n v="6"/>
    <x v="99"/>
    <s v="ELEPHANT GARLIC 18 CT - GARLAND    "/>
    <s v="Elephant Garlic"/>
    <s v="PSK"/>
    <s v="Fixed"/>
    <n v="140"/>
    <n v="270"/>
    <n v="190"/>
    <n v="210"/>
    <n v="210"/>
    <n v="100"/>
    <n v="175"/>
    <n v="124"/>
    <n v="140"/>
    <n v="145"/>
    <n v="390"/>
    <n v="130"/>
    <n v="2224"/>
    <n v="46.93"/>
    <n v="46.93"/>
    <n v="46.93"/>
    <n v="46.93"/>
    <n v="46.93"/>
    <n v="46.93"/>
    <n v="46.93"/>
    <n v="46.93"/>
    <n v="46.93"/>
    <n v="46.93"/>
    <n v="46.93"/>
    <n v="46.93"/>
    <n v="6570.2"/>
    <n v="12671.1"/>
    <n v="8916.7000000000007"/>
    <n v="9855.2999999999993"/>
    <n v="9855.2999999999993"/>
    <n v="4693"/>
    <n v="8212.75"/>
    <n v="5819.32"/>
    <n v="6570.2"/>
    <n v="6804.85"/>
    <n v="18302.7"/>
    <n v="6100.9"/>
    <n v="104372.32"/>
    <n v="840"/>
    <n v="1620"/>
    <n v="1140"/>
    <n v="1260"/>
    <n v="1260"/>
    <n v="600"/>
    <n v="1050"/>
    <n v="744"/>
    <n v="840"/>
    <n v="870"/>
    <n v="2340"/>
    <n v="780"/>
    <n v="13344"/>
  </r>
  <r>
    <s v="WALMAR-000006"/>
    <s v="WAL-MART DC 7017                   "/>
    <s v="WAL-MART STORES, INC.              "/>
    <x v="72"/>
    <s v="W"/>
    <s v="N"/>
    <s v="PSK"/>
    <x v="3"/>
    <s v="G1"/>
    <s v="GROUP 1-3: Fesh Garlic Repack"/>
    <s v="G1S13"/>
    <n v="11.160714285714286"/>
    <n v="78.125"/>
    <n v="7"/>
    <x v="88"/>
    <s v="Fresh Garlic 24x3 PK Garland"/>
    <s v="Tecmar"/>
    <s v="PSK"/>
    <s v="Fixed"/>
    <n v="830"/>
    <n v="950"/>
    <n v="910"/>
    <n v="910"/>
    <n v="1190"/>
    <n v="1080"/>
    <n v="1200"/>
    <n v="1540"/>
    <n v="1080"/>
    <n v="1440"/>
    <n v="1520"/>
    <n v="1900"/>
    <n v="14550"/>
    <n v="25.88"/>
    <n v="25.88"/>
    <n v="25.88"/>
    <n v="25.88"/>
    <n v="25.88"/>
    <n v="25.88"/>
    <n v="25.88"/>
    <n v="25.88"/>
    <n v="25.88"/>
    <n v="25.88"/>
    <n v="25.88"/>
    <n v="25.88"/>
    <n v="21480.399999999998"/>
    <n v="24586"/>
    <n v="23550.799999999999"/>
    <n v="23550.799999999999"/>
    <n v="30797.199999999997"/>
    <n v="27950.399999999998"/>
    <n v="31056"/>
    <n v="39855.199999999997"/>
    <n v="27950.399999999998"/>
    <n v="37267.199999999997"/>
    <n v="39337.599999999999"/>
    <n v="49172"/>
    <n v="376553.99999999994"/>
    <n v="5810"/>
    <n v="6650"/>
    <n v="6370"/>
    <n v="6370"/>
    <n v="8330"/>
    <n v="7560"/>
    <n v="8400"/>
    <n v="10780"/>
    <n v="7560"/>
    <n v="10080"/>
    <n v="10640"/>
    <n v="13300"/>
    <n v="10185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5"/>
    <n v="16.5"/>
    <m/>
    <n v="6"/>
    <x v="5"/>
    <s v="Minced Garlic 12x8 OZ Garalnd"/>
    <s v="RTU"/>
    <s v="Plant City"/>
    <s v="Fixed"/>
    <n v="980"/>
    <n v="1210"/>
    <n v="1210"/>
    <n v="980"/>
    <n v="1210"/>
    <n v="980"/>
    <n v="735"/>
    <n v="1700"/>
    <n v="990"/>
    <n v="1470"/>
    <n v="1470"/>
    <n v="1900"/>
    <n v="14835"/>
    <n v="15.55"/>
    <n v="15.55"/>
    <n v="15.55"/>
    <n v="15.55"/>
    <n v="15.55"/>
    <n v="15.55"/>
    <n v="15.55"/>
    <n v="15.55"/>
    <n v="15.55"/>
    <n v="15.55"/>
    <n v="15.55"/>
    <n v="15.55"/>
    <n v="15239"/>
    <n v="18815.5"/>
    <n v="18815.5"/>
    <n v="15239"/>
    <n v="18815.5"/>
    <n v="15239"/>
    <n v="11429.25"/>
    <n v="26435"/>
    <n v="15394.5"/>
    <n v="22858.5"/>
    <n v="22858.5"/>
    <n v="29545"/>
    <n v="230684.25"/>
    <n v="5880"/>
    <n v="7260"/>
    <n v="7260"/>
    <n v="5880"/>
    <n v="7260"/>
    <n v="5880"/>
    <n v="4410"/>
    <n v="10200"/>
    <n v="5940"/>
    <n v="8820"/>
    <n v="8820"/>
    <n v="11400"/>
    <n v="8901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1"/>
    <n v="11"/>
    <m/>
    <n v="24"/>
    <x v="8"/>
    <s v="Minced Garlic 12x32 OZ Garland"/>
    <s v="RTU"/>
    <s v="Plant City"/>
    <s v="Fixed"/>
    <n v="310"/>
    <n v="360"/>
    <n v="360"/>
    <n v="360"/>
    <n v="310"/>
    <n v="260"/>
    <n v="260"/>
    <n v="410"/>
    <n v="410"/>
    <n v="410"/>
    <n v="510"/>
    <n v="510"/>
    <n v="4470"/>
    <n v="39.85"/>
    <n v="39.85"/>
    <n v="39.85"/>
    <n v="39.85"/>
    <n v="39.85"/>
    <n v="39.85"/>
    <n v="39.85"/>
    <n v="39.85"/>
    <n v="39.85"/>
    <n v="39.85"/>
    <n v="39.85"/>
    <n v="39.85"/>
    <n v="12353.5"/>
    <n v="14346"/>
    <n v="14346"/>
    <n v="14346"/>
    <n v="12353.5"/>
    <n v="10361"/>
    <n v="10361"/>
    <n v="16338.5"/>
    <n v="16338.5"/>
    <n v="16338.5"/>
    <n v="20323.5"/>
    <n v="20323.5"/>
    <n v="178129.5"/>
    <n v="7440"/>
    <n v="8640"/>
    <n v="8640"/>
    <n v="8640"/>
    <n v="7440"/>
    <n v="6240"/>
    <n v="6240"/>
    <n v="9840"/>
    <n v="9840"/>
    <n v="9840"/>
    <n v="12240"/>
    <n v="12240"/>
    <n v="107280"/>
  </r>
  <r>
    <s v="WALMAR-000006"/>
    <s v="WAL-MART DC 7017                   "/>
    <s v="WAL-MART STORES, INC.              "/>
    <x v="72"/>
    <s v="W"/>
    <s v="PC"/>
    <s v="Plant City"/>
    <x v="3"/>
    <s v="G3"/>
    <s v="GROUP 3: Ready to Use"/>
    <s v="G3S12"/>
    <n v="6.024096385542169"/>
    <m/>
    <n v="7.125"/>
    <x v="100"/>
    <s v="SQUEEZE Minced Garlic 12x9.5oz"/>
    <s v="RTU 2nd line"/>
    <s v="Plant City"/>
    <s v="Fixed"/>
    <n v="180"/>
    <n v="220"/>
    <n v="200"/>
    <n v="220"/>
    <n v="240"/>
    <n v="200"/>
    <n v="220"/>
    <n v="325"/>
    <n v="300"/>
    <n v="320"/>
    <n v="260"/>
    <n v="280"/>
    <n v="2965"/>
    <n v="27.36"/>
    <n v="27.36"/>
    <n v="27.36"/>
    <n v="27.36"/>
    <n v="27.36"/>
    <n v="27.36"/>
    <n v="27.36"/>
    <n v="27.36"/>
    <n v="27.36"/>
    <n v="27.36"/>
    <n v="27.36"/>
    <n v="27.36"/>
    <n v="4924.8"/>
    <n v="6019.2"/>
    <n v="5472"/>
    <n v="6019.2"/>
    <n v="6566.4"/>
    <n v="5472"/>
    <n v="6019.2"/>
    <n v="8892"/>
    <n v="8208"/>
    <n v="8755.2000000000007"/>
    <n v="7113.5999999999995"/>
    <n v="7660.8"/>
    <n v="81122.400000000009"/>
    <n v="1282.5"/>
    <n v="1567.5"/>
    <n v="1425"/>
    <n v="1567.5"/>
    <n v="1710"/>
    <n v="1425"/>
    <n v="1567.5"/>
    <n v="2315.625"/>
    <n v="2137.5"/>
    <n v="2280"/>
    <n v="1852.5"/>
    <n v="1995"/>
    <n v="21125.625"/>
  </r>
  <r>
    <s v="WALMAR-000006"/>
    <s v="WAL-MART DC 7017                   "/>
    <s v="WAL-MART STORES, INC.              "/>
    <x v="72"/>
    <s v="W"/>
    <s v="N"/>
    <s v="PSK"/>
    <x v="3"/>
    <s v="G2"/>
    <s v="GROUP 2-2: Ginger Production"/>
    <s v="G2S8"/>
    <n v="3.9809333333333332"/>
    <n v="23.8856"/>
    <n v="6"/>
    <x v="95"/>
    <s v="Organic Fresh Ginger 12 x 8 Oz     "/>
    <s v="Fresh Ginger 12x8 Oz"/>
    <s v="PSK"/>
    <s v="Fixed"/>
    <n v="520"/>
    <n v="430"/>
    <n v="416"/>
    <n v="440"/>
    <n v="570"/>
    <n v="370"/>
    <n v="410"/>
    <n v="530"/>
    <n v="425"/>
    <n v="525"/>
    <n v="420"/>
    <n v="640"/>
    <n v="5696"/>
    <n v="21.37"/>
    <n v="21.37"/>
    <n v="21.37"/>
    <n v="21.37"/>
    <n v="21.37"/>
    <n v="21.37"/>
    <n v="21.37"/>
    <n v="21.37"/>
    <n v="21.37"/>
    <n v="21.37"/>
    <n v="21.37"/>
    <n v="21.37"/>
    <n v="11112.4"/>
    <n v="9189.1"/>
    <n v="8889.92"/>
    <n v="9402.8000000000011"/>
    <n v="12180.900000000001"/>
    <n v="7906.9000000000005"/>
    <n v="8761.7000000000007"/>
    <n v="11326.1"/>
    <n v="9082.25"/>
    <n v="11219.25"/>
    <n v="8975.4"/>
    <n v="13676.800000000001"/>
    <n v="121723.52"/>
    <n v="3120"/>
    <n v="2580"/>
    <n v="2496"/>
    <n v="2640"/>
    <n v="3420"/>
    <n v="2220"/>
    <n v="2460"/>
    <n v="3180"/>
    <n v="2550"/>
    <n v="3150"/>
    <n v="2520"/>
    <n v="3840"/>
    <n v="34176"/>
  </r>
  <r>
    <s v="WALMAR-000006"/>
    <s v="WAL-MART DC 7017                   "/>
    <s v="WAL-MART STORES, INC.              "/>
    <x v="72"/>
    <s v="W"/>
    <s v="N"/>
    <s v="PSK"/>
    <x v="3"/>
    <s v="G2"/>
    <s v="GROUP 2-2: Ginger Production"/>
    <s v="G2S7"/>
    <n v="20.383333250087507"/>
    <n v="203.83333250087506"/>
    <n v="10"/>
    <x v="96"/>
    <s v="Fresh Ginger 10 LB - Box"/>
    <s v="Fresh Ginger Repack"/>
    <s v="PSK"/>
    <s v="Fixed"/>
    <n v="790"/>
    <n v="670"/>
    <n v="890"/>
    <n v="670"/>
    <n v="890"/>
    <n v="675"/>
    <n v="780"/>
    <n v="1000"/>
    <n v="890"/>
    <n v="995"/>
    <n v="780"/>
    <n v="1000"/>
    <n v="10030"/>
    <n v="24.73"/>
    <n v="24.73"/>
    <n v="24.73"/>
    <n v="24.73"/>
    <n v="24.73"/>
    <n v="24.73"/>
    <n v="24.73"/>
    <n v="24.73"/>
    <n v="24.73"/>
    <n v="24.73"/>
    <n v="24.73"/>
    <n v="24.73"/>
    <n v="19536.7"/>
    <n v="16569.099999999999"/>
    <n v="22009.7"/>
    <n v="16569.099999999999"/>
    <n v="22009.7"/>
    <n v="16692.75"/>
    <n v="19289.400000000001"/>
    <n v="24730"/>
    <n v="22009.7"/>
    <n v="24606.350000000002"/>
    <n v="19289.400000000001"/>
    <n v="24730"/>
    <n v="248041.90000000002"/>
    <n v="7900"/>
    <n v="6700"/>
    <n v="8900"/>
    <n v="6700"/>
    <n v="8900"/>
    <n v="6750"/>
    <n v="7800"/>
    <n v="10000"/>
    <n v="8900"/>
    <n v="9950"/>
    <n v="7800"/>
    <n v="10000"/>
    <n v="100300"/>
  </r>
  <r>
    <s v="WALMAR-000006"/>
    <s v="WAL-MART DC 7017                   "/>
    <s v="WAL-MART STORES, INC.              "/>
    <x v="72"/>
    <s v="W"/>
    <s v="N"/>
    <s v="Plant City"/>
    <x v="3"/>
    <s v="G3"/>
    <s v="GROUP 3: Ready to Use"/>
    <s v="G3S12"/>
    <n v="6.024096385542169"/>
    <m/>
    <n v="7.5"/>
    <x v="101"/>
    <s v="Squeeze Ginger 12x10oz - Garland   "/>
    <s v="RTU 2nd line"/>
    <s v="Plant City"/>
    <s v="Fixed"/>
    <n v="55"/>
    <n v="55"/>
    <n v="50"/>
    <n v="60"/>
    <n v="60"/>
    <n v="50"/>
    <n v="40"/>
    <n v="75"/>
    <n v="60"/>
    <n v="60"/>
    <n v="60"/>
    <n v="60"/>
    <n v="685"/>
    <n v="26.88"/>
    <n v="26.88"/>
    <n v="26.88"/>
    <n v="26.88"/>
    <n v="26.88"/>
    <n v="26.88"/>
    <n v="26.88"/>
    <n v="26.88"/>
    <n v="26.88"/>
    <n v="26.88"/>
    <n v="26.88"/>
    <n v="26.88"/>
    <n v="1478.3999999999999"/>
    <n v="1478.3999999999999"/>
    <n v="1344"/>
    <n v="1612.8"/>
    <n v="1612.8"/>
    <n v="1344"/>
    <n v="1075.2"/>
    <n v="2016"/>
    <n v="1612.8"/>
    <n v="1612.8"/>
    <n v="1612.8"/>
    <n v="1612.8"/>
    <n v="18412.8"/>
    <n v="412.5"/>
    <n v="412.5"/>
    <n v="375"/>
    <n v="450"/>
    <n v="450"/>
    <n v="375"/>
    <n v="300"/>
    <n v="562.5"/>
    <n v="450"/>
    <n v="450"/>
    <n v="450"/>
    <n v="450"/>
    <n v="5137.5"/>
  </r>
  <r>
    <s v="WALMAR-000006"/>
    <s v="WAL-MART DC 7017                   "/>
    <s v="WAL-MART STORES, INC.              "/>
    <x v="72"/>
    <s v="W"/>
    <s v="N"/>
    <s v="Plant City"/>
    <x v="3"/>
    <s v="G3"/>
    <s v="GROUP 3: Ready to Use"/>
    <s v="G3S12"/>
    <n v="6.024096385542169"/>
    <m/>
    <n v="6"/>
    <x v="102"/>
    <s v="MG Squeeze Organic 12-8oz"/>
    <s v="RTU 2nd line"/>
    <s v="Plant City"/>
    <s v="Fixed"/>
    <n v="60"/>
    <n v="68"/>
    <n v="68"/>
    <n v="75"/>
    <n v="80"/>
    <n v="75"/>
    <n v="75"/>
    <n v="90"/>
    <n v="85"/>
    <n v="85"/>
    <n v="85"/>
    <n v="85"/>
    <n v="931"/>
    <n v="25.68"/>
    <n v="25.68"/>
    <n v="25.68"/>
    <n v="25.68"/>
    <n v="25.68"/>
    <n v="25.68"/>
    <n v="25.68"/>
    <n v="25.68"/>
    <n v="25.68"/>
    <n v="25.68"/>
    <n v="25.68"/>
    <n v="25.68"/>
    <n v="1540.8"/>
    <n v="1746.24"/>
    <n v="1746.24"/>
    <n v="1926"/>
    <n v="2054.4"/>
    <n v="1926"/>
    <n v="1926"/>
    <n v="2311.1999999999998"/>
    <n v="2182.8000000000002"/>
    <n v="2182.8000000000002"/>
    <n v="2182.8000000000002"/>
    <n v="2182.8000000000002"/>
    <n v="23908.079999999998"/>
    <n v="360"/>
    <n v="408"/>
    <n v="408"/>
    <n v="450"/>
    <n v="480"/>
    <n v="450"/>
    <n v="450"/>
    <n v="540"/>
    <n v="510"/>
    <n v="510"/>
    <n v="510"/>
    <n v="510"/>
    <n v="5586"/>
  </r>
  <r>
    <s v="CSWHSL-000006"/>
    <s v="C&amp;S 36 - HAMMOND              "/>
    <s v="C&amp;S WHOLESALE GROCERS, INC.        "/>
    <x v="51"/>
    <s v="W"/>
    <s v="PC"/>
    <s v="Plant City"/>
    <x v="3"/>
    <s v="G3"/>
    <s v="GROUP 3: Ready to Use"/>
    <s v="G3S1"/>
    <n v="6.25"/>
    <m/>
    <n v="24"/>
    <x v="91"/>
    <s v="Garlic Paste 12x32 OZ Garland      "/>
    <s v="RTU"/>
    <s v="Plant City"/>
    <s v="Fixed"/>
    <n v="60"/>
    <n v="60"/>
    <n v="60"/>
    <n v="60"/>
    <n v="60"/>
    <n v="60"/>
    <n v="60"/>
    <n v="60"/>
    <n v="60"/>
    <n v="60"/>
    <n v="60"/>
    <n v="60"/>
    <n v="720"/>
    <n v="42"/>
    <n v="42"/>
    <n v="42"/>
    <n v="42"/>
    <n v="42"/>
    <n v="42"/>
    <n v="42"/>
    <n v="42"/>
    <n v="42"/>
    <n v="42"/>
    <n v="42"/>
    <n v="42"/>
    <n v="2520"/>
    <n v="2520"/>
    <n v="2520"/>
    <n v="2520"/>
    <n v="2520"/>
    <n v="2520"/>
    <n v="2520"/>
    <n v="2520"/>
    <n v="2520"/>
    <n v="2520"/>
    <n v="2520"/>
    <n v="2520"/>
    <n v="30240"/>
    <n v="1440"/>
    <n v="1440"/>
    <n v="1440"/>
    <n v="1440"/>
    <n v="1440"/>
    <n v="1440"/>
    <n v="1440"/>
    <n v="1440"/>
    <n v="1440"/>
    <n v="1440"/>
    <n v="1440"/>
    <n v="1440"/>
    <n v="17280"/>
  </r>
  <r>
    <s v="New customers Retail tier 2"/>
    <s v="New customers Retail tier 2"/>
    <s v="New customers Retail tier 2"/>
    <x v="73"/>
    <s v="W"/>
    <s v="S"/>
    <s v="Miami"/>
    <x v="3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Fixed"/>
    <n v="0"/>
    <n v="0"/>
    <n v="0"/>
    <n v="0"/>
    <n v="0"/>
    <n v="0"/>
    <n v="1600"/>
    <n v="2000"/>
    <n v="1000"/>
    <n v="1230"/>
    <n v="1230"/>
    <n v="1230"/>
    <n v="8290"/>
    <n v="49.5"/>
    <n v="49.5"/>
    <n v="49.5"/>
    <n v="49.5"/>
    <n v="49.5"/>
    <n v="49.5"/>
    <n v="49.5"/>
    <n v="49.5"/>
    <n v="49.5"/>
    <n v="49.5"/>
    <n v="49.5"/>
    <n v="49.5"/>
    <n v="0"/>
    <n v="0"/>
    <n v="0"/>
    <n v="0"/>
    <n v="0"/>
    <n v="0"/>
    <n v="79200"/>
    <n v="99000"/>
    <n v="49500"/>
    <n v="60885"/>
    <n v="60885"/>
    <n v="60885"/>
    <n v="410355"/>
    <n v="0"/>
    <n v="0"/>
    <n v="0"/>
    <n v="0"/>
    <n v="0"/>
    <n v="0"/>
    <n v="19200"/>
    <n v="24000"/>
    <n v="12000"/>
    <n v="14760"/>
    <n v="14760"/>
    <n v="14760"/>
    <n v="99480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12.5"/>
    <m/>
    <n v="12"/>
    <x v="7"/>
    <s v="Garlic Paste 6x32 OZ Garland"/>
    <s v="RTU"/>
    <s v="Plant City"/>
    <s v="Fixed"/>
    <n v="0"/>
    <n v="0"/>
    <n v="0"/>
    <n v="0"/>
    <n v="0"/>
    <n v="0"/>
    <n v="472"/>
    <n v="590"/>
    <n v="1003"/>
    <n v="0"/>
    <n v="590"/>
    <n v="590"/>
    <n v="3245"/>
    <n v="23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10856"/>
    <n v="13570"/>
    <n v="23069"/>
    <n v="0"/>
    <n v="13570"/>
    <n v="13570"/>
    <n v="74635"/>
    <n v="0"/>
    <n v="0"/>
    <n v="0"/>
    <n v="0"/>
    <n v="0"/>
    <n v="0"/>
    <n v="5664"/>
    <n v="7080"/>
    <n v="12036"/>
    <n v="0"/>
    <n v="7080"/>
    <n v="7080"/>
    <n v="38940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21"/>
    <m/>
    <n v="12"/>
    <x v="9"/>
    <s v="Minced Garlic 6x32 OZ EVOO Garland"/>
    <s v="RTU"/>
    <s v="Plant City"/>
    <s v="Fixed"/>
    <n v="0"/>
    <n v="0"/>
    <n v="0"/>
    <n v="0"/>
    <n v="0"/>
    <n v="0"/>
    <n v="328"/>
    <n v="410"/>
    <n v="780"/>
    <n v="0"/>
    <n v="410"/>
    <n v="410"/>
    <n v="2338"/>
    <n v="23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7544"/>
    <n v="9430"/>
    <n v="17940"/>
    <n v="0"/>
    <n v="9430"/>
    <n v="9430"/>
    <n v="53774"/>
    <n v="0"/>
    <n v="0"/>
    <n v="0"/>
    <n v="0"/>
    <n v="0"/>
    <n v="0"/>
    <n v="3936"/>
    <n v="4920"/>
    <n v="9360"/>
    <n v="0"/>
    <n v="4920"/>
    <n v="4920"/>
    <n v="28056"/>
  </r>
  <r>
    <s v="New customers Retail tier 2"/>
    <s v="New customers Retail tier 2"/>
    <s v="New customers Retail tier 2"/>
    <x v="73"/>
    <s v="W"/>
    <s v="PC"/>
    <s v="Plant City"/>
    <x v="3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0"/>
    <n v="368"/>
    <n v="460"/>
    <n v="662.72727272727275"/>
    <n v="0"/>
    <n v="460"/>
    <n v="460"/>
    <n v="2410.727272727273"/>
    <n v="22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8096"/>
    <n v="10120"/>
    <n v="14580"/>
    <n v="0"/>
    <n v="10120"/>
    <n v="10120"/>
    <n v="53036"/>
    <n v="0"/>
    <n v="0"/>
    <n v="0"/>
    <n v="0"/>
    <n v="0"/>
    <n v="0"/>
    <n v="4416"/>
    <n v="5520"/>
    <n v="7952.727272727273"/>
    <n v="0"/>
    <n v="5520"/>
    <n v="5520"/>
    <n v="28928.727272727272"/>
  </r>
  <r>
    <s v="New customers Retail tier 1"/>
    <s v="New customers Retail tier 1"/>
    <s v="New customers Retail tier 1"/>
    <x v="74"/>
    <s v="W"/>
    <s v="PC"/>
    <s v="Miami"/>
    <x v="3"/>
    <s v="G1"/>
    <s v="GROUP 1-2: Peeled Garlic Repack"/>
    <s v="G1S2"/>
    <n v="0"/>
    <n v="140.68965517241384"/>
    <n v="4.5"/>
    <x v="73"/>
    <s v="Peeled Garlic 12x6 Oz - Garland"/>
    <s v="Peeled Garlic Repack"/>
    <s v="Miami"/>
    <s v="Fixed"/>
    <n v="0"/>
    <n v="0"/>
    <n v="0"/>
    <n v="0"/>
    <n v="0"/>
    <n v="0"/>
    <n v="1290"/>
    <n v="1290"/>
    <n v="1290"/>
    <n v="1290"/>
    <n v="1290"/>
    <n v="1290"/>
    <n v="7740"/>
    <n v="21.9"/>
    <n v="21.9"/>
    <n v="21.9"/>
    <n v="21.9"/>
    <n v="21.9"/>
    <n v="21.9"/>
    <n v="21.9"/>
    <n v="21.9"/>
    <n v="21.9"/>
    <n v="21.9"/>
    <n v="21.9"/>
    <n v="21.9"/>
    <n v="0"/>
    <n v="0"/>
    <n v="0"/>
    <n v="0"/>
    <n v="0"/>
    <n v="0"/>
    <n v="28250.999999999996"/>
    <n v="28250.999999999996"/>
    <n v="28250.999999999996"/>
    <n v="28250.999999999996"/>
    <n v="28250.999999999996"/>
    <n v="28250.999999999996"/>
    <n v="169505.99999999997"/>
    <n v="0"/>
    <n v="0"/>
    <n v="0"/>
    <n v="0"/>
    <n v="0"/>
    <n v="0"/>
    <n v="5805"/>
    <n v="5805"/>
    <n v="5805"/>
    <n v="5805"/>
    <n v="5805"/>
    <n v="5805"/>
    <n v="34830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6.5"/>
    <m/>
    <n v="6"/>
    <x v="78"/>
    <s v="Minced Garlic 12x8Oz - SEG         "/>
    <s v="RTU"/>
    <s v="Plant City"/>
    <s v="Fixed"/>
    <n v="0"/>
    <n v="0"/>
    <n v="0"/>
    <n v="0"/>
    <n v="0"/>
    <n v="0"/>
    <n v="1124"/>
    <n v="1124"/>
    <n v="1124"/>
    <n v="1124"/>
    <n v="1124"/>
    <n v="1124"/>
    <n v="6744"/>
    <n v="15.5"/>
    <n v="15.5"/>
    <n v="15.5"/>
    <n v="15.5"/>
    <n v="15.5"/>
    <n v="15.5"/>
    <n v="15.5"/>
    <n v="15.5"/>
    <n v="15.5"/>
    <n v="15.5"/>
    <n v="15.5"/>
    <n v="15.5"/>
    <n v="0"/>
    <n v="0"/>
    <n v="0"/>
    <n v="0"/>
    <n v="0"/>
    <n v="0"/>
    <n v="17422"/>
    <n v="17422"/>
    <n v="17422"/>
    <n v="17422"/>
    <n v="17422"/>
    <n v="17422"/>
    <n v="104532"/>
    <n v="0"/>
    <n v="0"/>
    <n v="0"/>
    <n v="0"/>
    <n v="0"/>
    <n v="0"/>
    <n v="6744"/>
    <n v="6744"/>
    <n v="6744"/>
    <n v="6744"/>
    <n v="6744"/>
    <n v="6744"/>
    <n v="40464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1"/>
    <n v="0"/>
    <m/>
    <n v="24"/>
    <x v="79"/>
    <s v="Minced Garlic 12x32Oz - SEG        "/>
    <s v="RTU"/>
    <s v="Plant City"/>
    <s v="Fixed"/>
    <n v="0"/>
    <n v="0"/>
    <n v="0"/>
    <n v="0"/>
    <n v="0"/>
    <n v="0"/>
    <n v="890"/>
    <n v="890"/>
    <n v="890"/>
    <n v="890"/>
    <n v="890"/>
    <n v="890"/>
    <n v="5340"/>
    <n v="34"/>
    <n v="34"/>
    <n v="34"/>
    <n v="34"/>
    <n v="34"/>
    <n v="34"/>
    <n v="34"/>
    <n v="34"/>
    <n v="34"/>
    <n v="34"/>
    <n v="34"/>
    <n v="34"/>
    <n v="0"/>
    <n v="0"/>
    <n v="0"/>
    <n v="0"/>
    <n v="0"/>
    <n v="0"/>
    <n v="30260"/>
    <n v="30260"/>
    <n v="30260"/>
    <n v="30260"/>
    <n v="30260"/>
    <n v="30260"/>
    <n v="181560"/>
    <n v="0"/>
    <n v="0"/>
    <n v="0"/>
    <n v="0"/>
    <n v="0"/>
    <n v="0"/>
    <n v="21360"/>
    <n v="21360"/>
    <n v="21360"/>
    <n v="21360"/>
    <n v="21360"/>
    <n v="21360"/>
    <n v="128160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2.5"/>
    <m/>
    <n v="3.375"/>
    <x v="80"/>
    <s v="Minced Garlic 12x4.5Oz  EVOO - SEG "/>
    <s v="RTU"/>
    <s v="Plant City"/>
    <s v="Fixed"/>
    <n v="0"/>
    <n v="0"/>
    <n v="0"/>
    <n v="0"/>
    <n v="0"/>
    <n v="0"/>
    <n v="336"/>
    <n v="336"/>
    <n v="336"/>
    <n v="336"/>
    <n v="336"/>
    <n v="336"/>
    <n v="2016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4368"/>
    <n v="4368"/>
    <n v="4368"/>
    <n v="4368"/>
    <n v="4368"/>
    <n v="4368"/>
    <n v="26208"/>
    <n v="0"/>
    <n v="0"/>
    <n v="0"/>
    <n v="0"/>
    <n v="0"/>
    <n v="0"/>
    <n v="1134"/>
    <n v="1134"/>
    <n v="1134"/>
    <n v="1134"/>
    <n v="1134"/>
    <n v="1134"/>
    <n v="6804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13"/>
    <n v="15"/>
    <m/>
    <n v="3.375"/>
    <x v="81"/>
    <s v="Chopped Garlic 12x4.5Oz - SEG      "/>
    <s v="RTU"/>
    <s v="Plant City"/>
    <s v="Fixed"/>
    <n v="0"/>
    <n v="0"/>
    <n v="0"/>
    <n v="0"/>
    <n v="0"/>
    <n v="0"/>
    <n v="312"/>
    <n v="312"/>
    <n v="312"/>
    <n v="312"/>
    <n v="312"/>
    <n v="312"/>
    <n v="1872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3120"/>
    <n v="3120"/>
    <n v="3120"/>
    <n v="3120"/>
    <n v="3120"/>
    <n v="3120"/>
    <n v="18720"/>
    <n v="0"/>
    <n v="0"/>
    <n v="0"/>
    <n v="0"/>
    <n v="0"/>
    <n v="0"/>
    <n v="1053"/>
    <n v="1053"/>
    <n v="1053"/>
    <n v="1053"/>
    <n v="1053"/>
    <n v="1053"/>
    <n v="6318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5"/>
    <m/>
    <n v="3.375"/>
    <x v="82"/>
    <s v="Minced Garlic 12x4.5Oz Organic -SEG"/>
    <s v="RTU"/>
    <s v="Plant City"/>
    <s v="Fixed"/>
    <n v="0"/>
    <n v="0"/>
    <n v="0"/>
    <n v="0"/>
    <n v="0"/>
    <n v="0"/>
    <n v="278"/>
    <n v="278"/>
    <n v="278"/>
    <n v="278"/>
    <n v="278"/>
    <n v="278"/>
    <n v="1668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4448"/>
    <n v="4448"/>
    <n v="4448"/>
    <n v="4448"/>
    <n v="4448"/>
    <n v="4448"/>
    <n v="26688"/>
    <n v="0"/>
    <n v="0"/>
    <n v="0"/>
    <n v="0"/>
    <n v="0"/>
    <n v="0"/>
    <n v="938.25"/>
    <n v="938.25"/>
    <n v="938.25"/>
    <n v="938.25"/>
    <n v="938.25"/>
    <n v="938.25"/>
    <n v="5629.5"/>
  </r>
  <r>
    <s v="New customers Retail tier 1"/>
    <s v="New customers Retail tier 1"/>
    <s v="New customers Retail tier 1"/>
    <x v="74"/>
    <s v="W"/>
    <s v="PC"/>
    <s v="Plant City"/>
    <x v="3"/>
    <s v="G3"/>
    <s v="GROUP 3: Ready to Use"/>
    <s v="G3S5"/>
    <n v="15"/>
    <m/>
    <n v="3.375"/>
    <x v="83"/>
    <s v="Minced Garlic 12x4.5Oz - SEG       "/>
    <s v="RTU"/>
    <s v="Plant City"/>
    <s v="Fixed"/>
    <n v="0"/>
    <n v="0"/>
    <n v="0"/>
    <n v="0"/>
    <n v="0"/>
    <n v="0"/>
    <n v="929"/>
    <n v="929"/>
    <n v="929"/>
    <n v="929"/>
    <n v="929"/>
    <n v="929"/>
    <n v="5574"/>
    <n v="11.75"/>
    <n v="11.75"/>
    <n v="11.75"/>
    <n v="11.75"/>
    <n v="11.75"/>
    <n v="11.75"/>
    <n v="11.75"/>
    <n v="11.75"/>
    <n v="11.75"/>
    <n v="11.75"/>
    <n v="11.75"/>
    <n v="11.75"/>
    <n v="0"/>
    <n v="0"/>
    <n v="0"/>
    <n v="0"/>
    <n v="0"/>
    <n v="0"/>
    <n v="10915.75"/>
    <n v="10915.75"/>
    <n v="10915.75"/>
    <n v="10915.75"/>
    <n v="10915.75"/>
    <n v="10915.75"/>
    <n v="65494.5"/>
    <n v="0"/>
    <n v="0"/>
    <n v="0"/>
    <n v="0"/>
    <n v="0"/>
    <n v="0"/>
    <n v="3135.375"/>
    <n v="3135.375"/>
    <n v="3135.375"/>
    <n v="3135.375"/>
    <n v="3135.375"/>
    <n v="3135.375"/>
    <n v="18812.25"/>
  </r>
  <r>
    <s v="New customers Retail tier 1"/>
    <s v="New customers Retail tier 1"/>
    <s v="New customers Retail tier 1"/>
    <x v="74"/>
    <s v="W"/>
    <s v="N"/>
    <s v="Resale"/>
    <x v="3"/>
    <s v="G5"/>
    <s v="GROUP 5-1: Garlic Resale"/>
    <s v="G5S3"/>
    <n v="0"/>
    <m/>
    <n v="30"/>
    <x v="45"/>
    <s v="Fresh Garlic 30 LB Spn 55-60 White"/>
    <s v="Resale"/>
    <s v="Resale"/>
    <s v="Fixed"/>
    <n v="0"/>
    <n v="0"/>
    <n v="0"/>
    <n v="0"/>
    <n v="0"/>
    <n v="0"/>
    <n v="868.55072463768113"/>
    <n v="868.55072463768113"/>
    <n v="868.55072463768113"/>
    <n v="868.55072463768113"/>
    <n v="868.55072463768113"/>
    <n v="868.55072463768113"/>
    <n v="5211.304347826087"/>
    <n v="69"/>
    <n v="69"/>
    <n v="69"/>
    <n v="69"/>
    <n v="69"/>
    <n v="69"/>
    <n v="69"/>
    <n v="69"/>
    <n v="69"/>
    <n v="69"/>
    <n v="69"/>
    <n v="69"/>
    <n v="0"/>
    <n v="0"/>
    <n v="0"/>
    <n v="0"/>
    <n v="0"/>
    <n v="0"/>
    <n v="59930"/>
    <n v="59930"/>
    <n v="59930"/>
    <n v="59930"/>
    <n v="59930"/>
    <n v="59930"/>
    <n v="359580"/>
    <n v="0"/>
    <n v="0"/>
    <n v="0"/>
    <n v="0"/>
    <n v="0"/>
    <n v="0"/>
    <n v="26056.521739130432"/>
    <n v="26056.521739130432"/>
    <n v="26056.521739130432"/>
    <n v="26056.521739130432"/>
    <n v="26056.521739130432"/>
    <n v="26056.521739130432"/>
    <n v="156339.13043478259"/>
  </r>
  <r>
    <s v="MIACAR-000001"/>
    <s v="CARBONELLA DESARBO                 "/>
    <s v="CARBONELLA DESARBO                 "/>
    <x v="75"/>
    <s v="I"/>
    <s v="N"/>
    <s v="PSK"/>
    <x v="4"/>
    <s v="G1"/>
    <s v="GROUP 1-1: Peeled Garlic Production"/>
    <s v="G1S3"/>
    <n v="4.2517997236781193"/>
    <n v="85.035994473562383"/>
    <n v="20"/>
    <x v="26"/>
    <s v="Peeled Garlic 4x5 LB Garland"/>
    <s v="Peeled Garlic Line"/>
    <s v="PSK"/>
    <s v="Fixed"/>
    <n v="1152"/>
    <n v="1152"/>
    <n v="1152"/>
    <n v="1152"/>
    <n v="1152"/>
    <n v="1152"/>
    <n v="1152"/>
    <n v="1152"/>
    <n v="1536"/>
    <n v="1536"/>
    <n v="1536"/>
    <n v="1536"/>
    <n v="15360"/>
    <n v="48"/>
    <n v="46"/>
    <n v="45"/>
    <n v="47"/>
    <n v="43"/>
    <n v="43"/>
    <n v="45"/>
    <n v="46"/>
    <n v="47"/>
    <n v="52"/>
    <n v="52"/>
    <n v="51"/>
    <n v="55296"/>
    <n v="52992"/>
    <n v="51840"/>
    <n v="54144"/>
    <n v="49536"/>
    <n v="49536"/>
    <n v="51840"/>
    <n v="52992"/>
    <n v="72192"/>
    <n v="79872"/>
    <n v="79872"/>
    <n v="78336"/>
    <n v="728448"/>
    <n v="23040"/>
    <n v="23040"/>
    <n v="23040"/>
    <n v="23040"/>
    <n v="23040"/>
    <n v="23040"/>
    <n v="23040"/>
    <n v="23040"/>
    <n v="30720"/>
    <n v="30720"/>
    <n v="30720"/>
    <n v="30720"/>
    <n v="307200"/>
  </r>
  <r>
    <s v="New business Roger"/>
    <s v="Grupo Morillo"/>
    <s v="New business Roger"/>
    <x v="76"/>
    <s v="F"/>
    <s v="N"/>
    <s v="Plant City"/>
    <x v="4"/>
    <s v="G3"/>
    <s v="GROUP 3: Ready to Use"/>
    <s v="G3S11"/>
    <n v="7"/>
    <m/>
    <n v="3"/>
    <x v="51"/>
    <s v="Fresh Garlic Cilantro Puree 6x8 OZ"/>
    <s v="RTU"/>
    <s v="Plant City"/>
    <s v="Fixed"/>
    <n v="320"/>
    <n v="320"/>
    <n v="320"/>
    <n v="320"/>
    <n v="320"/>
    <n v="320"/>
    <n v="320"/>
    <n v="320"/>
    <n v="320"/>
    <n v="320"/>
    <n v="320"/>
    <n v="320"/>
    <n v="3840"/>
    <n v="20"/>
    <n v="20"/>
    <n v="20"/>
    <n v="20"/>
    <n v="20"/>
    <n v="20"/>
    <n v="20"/>
    <n v="20"/>
    <n v="20"/>
    <n v="20"/>
    <n v="20"/>
    <n v="20"/>
    <n v="6400"/>
    <n v="6400"/>
    <n v="6400"/>
    <n v="6400"/>
    <n v="6400"/>
    <n v="6400"/>
    <n v="6400"/>
    <n v="6400"/>
    <n v="6400"/>
    <n v="6400"/>
    <n v="6400"/>
    <n v="6400"/>
    <n v="76800"/>
    <n v="960"/>
    <n v="960"/>
    <n v="960"/>
    <n v="960"/>
    <n v="960"/>
    <n v="960"/>
    <n v="960"/>
    <n v="960"/>
    <n v="960"/>
    <n v="960"/>
    <n v="960"/>
    <n v="960"/>
    <n v="11520"/>
  </r>
  <r>
    <s v="New business Roger"/>
    <s v="New business Roger"/>
    <s v="New business Roger"/>
    <x v="76"/>
    <s v="F"/>
    <s v="N"/>
    <s v="Resale"/>
    <x v="4"/>
    <s v="G5"/>
    <s v="GROUP 5-2: Other Resale"/>
    <s v="G5S9"/>
    <n v="0"/>
    <m/>
    <n v="30"/>
    <x v="2"/>
    <s v="Fresh Ginger 30 LB Peru - Organic"/>
    <s v="Resale"/>
    <s v="Resale"/>
    <s v="Resale"/>
    <n v="80"/>
    <n v="80"/>
    <n v="80"/>
    <n v="80"/>
    <n v="0"/>
    <n v="0"/>
    <n v="0"/>
    <n v="0"/>
    <n v="0"/>
    <n v="0"/>
    <n v="0"/>
    <n v="0"/>
    <n v="32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5097.9993055555551"/>
    <n v="5097.9993055555551"/>
    <n v="5097.9993055555551"/>
    <n v="4297.9993055555551"/>
    <n v="0"/>
    <n v="0"/>
    <n v="0"/>
    <n v="0"/>
    <n v="0"/>
    <n v="0"/>
    <n v="0"/>
    <n v="0"/>
    <n v="19591.99722222222"/>
    <n v="2400"/>
    <n v="2400"/>
    <n v="2400"/>
    <n v="2400"/>
    <n v="0"/>
    <n v="0"/>
    <n v="0"/>
    <n v="0"/>
    <n v="0"/>
    <n v="0"/>
    <n v="0"/>
    <n v="0"/>
    <n v="9600"/>
  </r>
  <r>
    <s v="MIREP-000001"/>
    <s v="ROBERT ERNESTO PRODUCE             "/>
    <s v="ROBERT ERNESTON PRODUCE             "/>
    <x v="77"/>
    <s v="P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200"/>
    <n v="200"/>
    <n v="200"/>
    <n v="200"/>
    <n v="200"/>
    <n v="200"/>
    <n v="200"/>
    <n v="200"/>
    <n v="200"/>
    <n v="200"/>
    <n v="0"/>
    <n v="0"/>
    <n v="2000"/>
    <n v="49"/>
    <n v="47"/>
    <n v="46"/>
    <n v="48"/>
    <n v="46"/>
    <n v="46"/>
    <n v="46"/>
    <n v="48"/>
    <n v="49"/>
    <n v="52"/>
    <n v="54"/>
    <n v="51"/>
    <n v="9800"/>
    <n v="9400"/>
    <n v="9200"/>
    <n v="9600"/>
    <n v="9200"/>
    <n v="9200"/>
    <n v="9200"/>
    <n v="9600"/>
    <n v="9800"/>
    <n v="10400"/>
    <n v="0"/>
    <n v="0"/>
    <n v="95400"/>
    <n v="4000"/>
    <n v="4000"/>
    <n v="4000"/>
    <n v="4000"/>
    <n v="4000"/>
    <n v="4000"/>
    <n v="4000"/>
    <n v="4000"/>
    <n v="4000"/>
    <n v="4000"/>
    <n v="0"/>
    <n v="0"/>
    <n v="4000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384"/>
    <n v="384"/>
    <n v="384"/>
    <n v="384"/>
    <n v="384"/>
    <n v="384"/>
    <n v="384"/>
    <n v="384"/>
    <n v="576"/>
    <n v="576"/>
    <n v="576"/>
    <n v="576"/>
    <n v="5376"/>
    <n v="49"/>
    <n v="47"/>
    <n v="46"/>
    <n v="48"/>
    <n v="46"/>
    <n v="46"/>
    <n v="46"/>
    <n v="48"/>
    <n v="49"/>
    <n v="52"/>
    <n v="54"/>
    <n v="51"/>
    <n v="18816"/>
    <n v="18048"/>
    <n v="17664"/>
    <n v="18432"/>
    <n v="17664"/>
    <n v="17664"/>
    <n v="17664"/>
    <n v="18432"/>
    <n v="28224"/>
    <n v="29952"/>
    <n v="31104"/>
    <n v="29376"/>
    <n v="263040"/>
    <n v="7680"/>
    <n v="7680"/>
    <n v="7680"/>
    <n v="7680"/>
    <n v="7680"/>
    <n v="7680"/>
    <n v="7680"/>
    <n v="7680"/>
    <n v="11520"/>
    <n v="11520"/>
    <n v="11520"/>
    <n v="11520"/>
    <n v="107520"/>
  </r>
  <r>
    <s v="JMC-000001"/>
    <s v="J. MAHERAS COMPANY                 "/>
    <s v="J. MAHERAS COMPANY                 "/>
    <x v="78"/>
    <s v="F"/>
    <s v="N"/>
    <s v="Resale"/>
    <x v="4"/>
    <s v="G5"/>
    <s v="GROUP 5-2: Other Resale"/>
    <s v="G5S9"/>
    <n v="0"/>
    <m/>
    <n v="30"/>
    <x v="2"/>
    <s v="Fresh Ginger 30 LB Peru - Organic"/>
    <s v="Resale"/>
    <s v="Resale"/>
    <s v="Resale"/>
    <n v="200"/>
    <n v="200"/>
    <n v="0"/>
    <n v="0"/>
    <n v="0"/>
    <n v="0"/>
    <n v="0"/>
    <n v="0"/>
    <n v="0"/>
    <n v="0"/>
    <n v="0"/>
    <n v="0"/>
    <n v="4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12744.998263888889"/>
    <n v="12744.998263888889"/>
    <n v="0"/>
    <n v="0"/>
    <n v="0"/>
    <n v="0"/>
    <n v="0"/>
    <n v="0"/>
    <n v="0"/>
    <n v="0"/>
    <n v="0"/>
    <n v="0"/>
    <n v="25489.996527777777"/>
    <n v="6000"/>
    <n v="6000"/>
    <n v="0"/>
    <n v="0"/>
    <n v="0"/>
    <n v="0"/>
    <n v="0"/>
    <n v="0"/>
    <n v="0"/>
    <n v="0"/>
    <n v="0"/>
    <n v="0"/>
    <n v="12000"/>
  </r>
  <r>
    <s v="MIAMBR-000001"/>
    <s v="MATARAZZO BROTHERS LLC             "/>
    <s v="MATARAZZO BROTHERS LLC"/>
    <x v="79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792"/>
    <n v="792"/>
    <n v="792"/>
    <n v="792"/>
    <n v="792"/>
    <n v="1600"/>
    <n v="1600"/>
    <n v="1600"/>
    <n v="1600"/>
    <n v="1600"/>
    <n v="1600"/>
    <n v="1600"/>
    <n v="15160"/>
    <n v="49"/>
    <n v="47"/>
    <n v="46"/>
    <n v="48"/>
    <n v="46"/>
    <n v="46"/>
    <n v="46"/>
    <n v="48"/>
    <n v="49"/>
    <n v="52"/>
    <n v="54"/>
    <n v="51"/>
    <n v="38808"/>
    <n v="37224"/>
    <n v="36432"/>
    <n v="38016"/>
    <n v="36432"/>
    <n v="73600"/>
    <n v="73600"/>
    <n v="76800"/>
    <n v="78400"/>
    <n v="83200"/>
    <n v="86400"/>
    <n v="81600"/>
    <n v="740512"/>
    <n v="15840"/>
    <n v="15840"/>
    <n v="15840"/>
    <n v="15840"/>
    <n v="15840"/>
    <n v="32000"/>
    <n v="32000"/>
    <n v="32000"/>
    <n v="32000"/>
    <n v="32000"/>
    <n v="32000"/>
    <n v="32000"/>
    <n v="303200"/>
  </r>
  <r>
    <s v="MIAMBR-000001"/>
    <s v="MATARAZZO BROTHERS LLC             "/>
    <s v="MATARAZZO BROTHERS LLC"/>
    <x v="79"/>
    <s v="F"/>
    <s v="N"/>
    <s v="Resale"/>
    <x v="4"/>
    <s v="G5"/>
    <s v="GROUP 5-1: Garlic Resale"/>
    <s v="G5S3"/>
    <n v="0"/>
    <m/>
    <n v="30"/>
    <x v="15"/>
    <s v="Fresh Garlic 30 LB Spn 65+ White"/>
    <s v="Resale"/>
    <s v="Resale"/>
    <s v="Resale"/>
    <n v="300"/>
    <n v="300"/>
    <n v="300"/>
    <n v="300"/>
    <n v="500"/>
    <n v="500"/>
    <n v="500"/>
    <n v="500"/>
    <n v="500"/>
    <n v="500"/>
    <n v="500"/>
    <n v="500"/>
    <n v="52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9258.731617647059"/>
    <n v="19258.731617647059"/>
    <n v="19258.731617647059"/>
    <n v="19258.731617647059"/>
    <n v="32097.886029411769"/>
    <n v="32097.886029411769"/>
    <n v="31250"/>
    <n v="31250"/>
    <n v="31250"/>
    <n v="31250"/>
    <n v="31250"/>
    <n v="31250"/>
    <n v="328730.69852941181"/>
    <n v="9000"/>
    <n v="9000"/>
    <n v="9000"/>
    <n v="9000"/>
    <n v="15000"/>
    <n v="15000"/>
    <n v="15000"/>
    <n v="15000"/>
    <n v="15000"/>
    <n v="15000"/>
    <n v="15000"/>
    <n v="15000"/>
    <n v="15600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22"/>
    <s v="Fresh Ginger 30 LB - Brazil"/>
    <s v="Resale"/>
    <s v="Resale"/>
    <s v="Resale"/>
    <n v="200"/>
    <n v="200"/>
    <n v="0"/>
    <n v="0"/>
    <n v="0"/>
    <n v="0"/>
    <n v="0"/>
    <n v="0"/>
    <n v="0"/>
    <n v="0"/>
    <n v="0"/>
    <n v="0"/>
    <n v="400"/>
    <n v="37.5"/>
    <n v="37.5"/>
    <n v="37.5"/>
    <n v="37.5"/>
    <n v="37.5"/>
    <n v="37.5"/>
    <n v="37.5"/>
    <n v="37.5"/>
    <n v="37.5"/>
    <n v="37.5"/>
    <n v="37.5"/>
    <n v="37.5"/>
    <n v="7500"/>
    <n v="7500"/>
    <n v="0"/>
    <n v="0"/>
    <n v="0"/>
    <n v="0"/>
    <n v="0"/>
    <n v="0"/>
    <n v="0"/>
    <n v="0"/>
    <n v="0"/>
    <n v="0"/>
    <n v="15000"/>
    <n v="6000"/>
    <n v="6000"/>
    <n v="0"/>
    <n v="0"/>
    <n v="0"/>
    <n v="0"/>
    <n v="0"/>
    <n v="0"/>
    <n v="0"/>
    <n v="0"/>
    <n v="0"/>
    <n v="0"/>
    <n v="1200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1"/>
    <s v="Fresh Ginger 30 LB China"/>
    <s v="Resale"/>
    <s v="Resale"/>
    <s v="Resale"/>
    <n v="70"/>
    <n v="70"/>
    <n v="70"/>
    <n v="70"/>
    <n v="70"/>
    <n v="70"/>
    <n v="70"/>
    <n v="70"/>
    <n v="70"/>
    <n v="70"/>
    <n v="70"/>
    <n v="70"/>
    <n v="840"/>
    <n v="36"/>
    <n v="36"/>
    <n v="36"/>
    <n v="36"/>
    <n v="36"/>
    <n v="36"/>
    <n v="36"/>
    <n v="36"/>
    <n v="36"/>
    <n v="36"/>
    <n v="36"/>
    <n v="36"/>
    <n v="2520"/>
    <n v="2520"/>
    <n v="2520"/>
    <n v="2520"/>
    <n v="2520"/>
    <n v="2520"/>
    <n v="2520"/>
    <n v="2520"/>
    <n v="2520"/>
    <n v="2520"/>
    <n v="2520"/>
    <n v="2520"/>
    <n v="30240"/>
    <n v="2100"/>
    <n v="2100"/>
    <n v="2100"/>
    <n v="2100"/>
    <n v="2100"/>
    <n v="2100"/>
    <n v="2100"/>
    <n v="2100"/>
    <n v="2100"/>
    <n v="2100"/>
    <n v="2100"/>
    <n v="2100"/>
    <n v="25200"/>
  </r>
  <r>
    <s v="MIAMBR-000001"/>
    <s v="MATARAZZO BROTHERS LLC             "/>
    <s v="MATARAZZO BROTHERS LLC"/>
    <x v="79"/>
    <s v="F"/>
    <s v="N"/>
    <s v="Resale"/>
    <x v="4"/>
    <s v="G5"/>
    <s v="GROUP 5-2: Other Resale"/>
    <s v="G5S6"/>
    <n v="0"/>
    <m/>
    <n v="40"/>
    <x v="103"/>
    <s v="Fresh Shallot 4 X 10lb Demi-Long   "/>
    <s v="Resale"/>
    <s v="Resale"/>
    <s v="Resale"/>
    <n v="72"/>
    <n v="72"/>
    <n v="72"/>
    <n v="72"/>
    <n v="72"/>
    <n v="72"/>
    <n v="72"/>
    <n v="72"/>
    <n v="72"/>
    <n v="72"/>
    <n v="72"/>
    <n v="72"/>
    <n v="864"/>
    <n v="50"/>
    <n v="50"/>
    <n v="50"/>
    <n v="50"/>
    <n v="50"/>
    <n v="50"/>
    <n v="50"/>
    <n v="50"/>
    <n v="50"/>
    <n v="50"/>
    <n v="50"/>
    <n v="50"/>
    <n v="3600"/>
    <n v="3600"/>
    <n v="3600"/>
    <n v="3600"/>
    <n v="3600"/>
    <n v="3600"/>
    <n v="3600"/>
    <n v="3600"/>
    <n v="3600"/>
    <n v="3600"/>
    <n v="3600"/>
    <n v="3600"/>
    <n v="43200"/>
    <n v="2880"/>
    <n v="2880"/>
    <n v="2880"/>
    <n v="2880"/>
    <n v="2880"/>
    <n v="2880"/>
    <n v="2880"/>
    <n v="2880"/>
    <n v="2880"/>
    <n v="2880"/>
    <n v="2880"/>
    <n v="2880"/>
    <n v="34560"/>
  </r>
  <r>
    <s v="MIAMBR-000001"/>
    <s v="MATARAZZO BROTHERS LLC             "/>
    <s v="MATARAZZO BROTHERS LLC"/>
    <x v="79"/>
    <s v="F"/>
    <s v="N"/>
    <s v="Resale"/>
    <x v="4"/>
    <s v="G5"/>
    <s v="GROUP 5-2: Other Resale"/>
    <s v="G5S9"/>
    <n v="0"/>
    <m/>
    <n v="30"/>
    <x v="21"/>
    <s v="Fresh Garlic 5PK 30 LB China Purpl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W.G.(J-W00001"/>
    <s v="W. G. (JACK) AVERITT BROKERAGE CO.,"/>
    <s v="W. G. (JACK) AVERITT BROKERAGE CO.,"/>
    <x v="80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0"/>
    <n v="1600"/>
    <n v="1600"/>
    <n v="1600"/>
    <n v="1600"/>
    <n v="1600"/>
    <n v="1600"/>
    <n v="1600"/>
    <n v="1600"/>
    <n v="1600"/>
    <n v="1600"/>
    <n v="1600"/>
    <n v="19200"/>
    <n v="48"/>
    <n v="46"/>
    <n v="45"/>
    <n v="47"/>
    <n v="43"/>
    <n v="43"/>
    <n v="45"/>
    <n v="46"/>
    <n v="47"/>
    <n v="52"/>
    <n v="52"/>
    <n v="51"/>
    <n v="76800"/>
    <n v="73600"/>
    <n v="72000"/>
    <n v="75200"/>
    <n v="68800"/>
    <n v="68800"/>
    <n v="72000"/>
    <n v="73600"/>
    <n v="75200"/>
    <n v="83200"/>
    <n v="83200"/>
    <n v="81600"/>
    <n v="904000"/>
    <n v="32000"/>
    <n v="32000"/>
    <n v="32000"/>
    <n v="32000"/>
    <n v="32000"/>
    <n v="32000"/>
    <n v="32000"/>
    <n v="32000"/>
    <n v="32000"/>
    <n v="32000"/>
    <n v="32000"/>
    <n v="32000"/>
    <n v="384000"/>
  </r>
  <r>
    <s v="W.G.(J-W00001"/>
    <s v="W. G. (JACK) AVERITT BROKERAGE CO.,"/>
    <s v="W. G. (JACK) AVERITT BROKERAGE CO.,"/>
    <x v="80"/>
    <s v="P"/>
    <s v="S"/>
    <s v="Miami"/>
    <x v="4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48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OSM-000003"/>
    <s v="Coosemans DC"/>
    <s v="COOSEMANS WORLDWIDE, INC"/>
    <x v="81"/>
    <s v="P"/>
    <s v="S"/>
    <s v="Resale"/>
    <x v="4"/>
    <s v="G5"/>
    <s v="GROUP 5-1: Garlic Resale"/>
    <s v="G5S1"/>
    <n v="0"/>
    <m/>
    <n v="20"/>
    <x v="16"/>
    <s v="Peeled Garlic 4x5 LB China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55"/>
    <n v="48"/>
    <n v="48"/>
    <n v="48"/>
    <n v="42"/>
    <n v="44"/>
    <n v="44"/>
    <n v="48"/>
    <n v="52"/>
    <n v="54"/>
    <n v="55"/>
    <n v="51"/>
    <n v="5500"/>
    <n v="4800"/>
    <n v="4800"/>
    <n v="4800"/>
    <n v="4200"/>
    <n v="4400"/>
    <n v="4400"/>
    <n v="4800"/>
    <n v="5200"/>
    <n v="5400"/>
    <n v="5500"/>
    <n v="5100"/>
    <n v="58900"/>
    <n v="2000"/>
    <n v="2000"/>
    <n v="2000"/>
    <n v="2000"/>
    <n v="2000"/>
    <n v="2000"/>
    <n v="2000"/>
    <n v="2000"/>
    <n v="2000"/>
    <n v="2000"/>
    <n v="2000"/>
    <n v="2000"/>
    <n v="24000"/>
  </r>
  <r>
    <s v="W.G.(J-W00001"/>
    <s v="W. G. (JACK) AVERITT BROKERAGE CO.,"/>
    <s v="W. G. (JACK) AVERITT BROKERAGE CO.,"/>
    <x v="80"/>
    <s v="P"/>
    <s v="S"/>
    <s v="Miami"/>
    <x v="4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160"/>
    <n v="160"/>
    <n v="160"/>
    <n v="160"/>
    <n v="160"/>
    <n v="160"/>
    <n v="160"/>
    <n v="160"/>
    <n v="160"/>
    <n v="160"/>
    <n v="160"/>
    <n v="160"/>
    <n v="1920"/>
    <n v="50"/>
    <n v="50"/>
    <n v="50"/>
    <n v="50"/>
    <n v="50"/>
    <n v="50"/>
    <n v="50"/>
    <n v="50"/>
    <n v="50"/>
    <n v="50"/>
    <n v="50"/>
    <n v="50"/>
    <n v="8000"/>
    <n v="8000"/>
    <n v="8000"/>
    <n v="8000"/>
    <n v="8000"/>
    <n v="8000"/>
    <n v="8000"/>
    <n v="8000"/>
    <n v="8000"/>
    <n v="8000"/>
    <n v="8000"/>
    <n v="8000"/>
    <n v="96000"/>
    <n v="3200"/>
    <n v="3200"/>
    <n v="3200"/>
    <n v="3200"/>
    <n v="3200"/>
    <n v="3200"/>
    <n v="3200"/>
    <n v="3200"/>
    <n v="3200"/>
    <n v="3200"/>
    <n v="3200"/>
    <n v="3200"/>
    <n v="38400"/>
  </r>
  <r>
    <s v="New business Roger"/>
    <s v="New business Roger"/>
    <s v="New business Roger"/>
    <x v="76"/>
    <s v="F"/>
    <s v="N"/>
    <s v="Resale"/>
    <x v="4"/>
    <s v="G5"/>
    <s v="GROUP 5-1: Garlic Resale"/>
    <s v="G5S1"/>
    <n v="0"/>
    <m/>
    <n v="20"/>
    <x v="13"/>
    <s v="Peeled Garlic 4x5 LB Spain"/>
    <s v="Resale"/>
    <s v="Resale"/>
    <s v="Resale"/>
    <n v="398"/>
    <n v="398"/>
    <n v="398"/>
    <n v="398"/>
    <n v="398"/>
    <n v="398"/>
    <n v="398"/>
    <n v="398"/>
    <n v="398"/>
    <n v="398"/>
    <n v="398"/>
    <n v="398"/>
    <n v="4776"/>
    <n v="49"/>
    <n v="47"/>
    <n v="46"/>
    <n v="48"/>
    <n v="46"/>
    <n v="46"/>
    <n v="46"/>
    <n v="48"/>
    <n v="49"/>
    <n v="52"/>
    <n v="54"/>
    <n v="51"/>
    <n v="19502"/>
    <n v="18706"/>
    <n v="18308"/>
    <n v="19104"/>
    <n v="18308"/>
    <n v="18308"/>
    <n v="18308"/>
    <n v="19104"/>
    <n v="19502"/>
    <n v="20696"/>
    <n v="21492"/>
    <n v="20298"/>
    <n v="231636"/>
    <n v="7960"/>
    <n v="7960"/>
    <n v="7960"/>
    <n v="7960"/>
    <n v="7960"/>
    <n v="7960"/>
    <n v="7960"/>
    <n v="7960"/>
    <n v="7960"/>
    <n v="7960"/>
    <n v="7960"/>
    <n v="7960"/>
    <n v="95520"/>
  </r>
  <r>
    <s v="New business Roger"/>
    <s v="New business Roger"/>
    <s v="New business Roger"/>
    <x v="76"/>
    <s v="F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00"/>
    <n v="200"/>
    <n v="200"/>
    <n v="200"/>
    <n v="200"/>
    <n v="200"/>
    <n v="200"/>
    <n v="200"/>
    <n v="200"/>
    <n v="200"/>
    <n v="200"/>
    <n v="200"/>
    <n v="2400"/>
    <n v="48"/>
    <n v="46"/>
    <n v="45"/>
    <n v="47"/>
    <n v="43"/>
    <n v="43"/>
    <n v="45"/>
    <n v="46"/>
    <n v="47"/>
    <n v="52"/>
    <n v="52"/>
    <n v="51"/>
    <n v="9600"/>
    <n v="9200"/>
    <n v="9000"/>
    <n v="9400"/>
    <n v="8600"/>
    <n v="8600"/>
    <n v="9000"/>
    <n v="9200"/>
    <n v="9400"/>
    <n v="10400"/>
    <n v="10400"/>
    <n v="10200"/>
    <n v="113000"/>
    <n v="4000"/>
    <n v="4000"/>
    <n v="4000"/>
    <n v="4000"/>
    <n v="4000"/>
    <n v="4000"/>
    <n v="4000"/>
    <n v="4000"/>
    <n v="4000"/>
    <n v="4000"/>
    <n v="4000"/>
    <n v="4000"/>
    <n v="48000"/>
  </r>
  <r>
    <s v="New business Roger"/>
    <s v="New business Roger"/>
    <s v="New business Roger"/>
    <x v="76"/>
    <s v="F"/>
    <s v="N"/>
    <s v="Resale"/>
    <x v="4"/>
    <s v="G5"/>
    <s v="GROUP 5-1: Garlic Resale"/>
    <s v="G5S1"/>
    <m/>
    <m/>
    <n v="20"/>
    <x v="18"/>
    <s v="Peeled Garlic 4x5 LB Mexico"/>
    <s v="Resale"/>
    <s v="Resale"/>
    <s v="Resale"/>
    <n v="300"/>
    <n v="300"/>
    <n v="300"/>
    <n v="300"/>
    <n v="300"/>
    <n v="300"/>
    <n v="300"/>
    <n v="300"/>
    <n v="300"/>
    <n v="300"/>
    <n v="300"/>
    <n v="300"/>
    <n v="3600"/>
    <n v="49"/>
    <n v="47"/>
    <n v="46"/>
    <n v="48"/>
    <n v="46"/>
    <n v="46"/>
    <n v="46"/>
    <n v="48"/>
    <n v="49"/>
    <n v="52"/>
    <n v="54"/>
    <n v="51"/>
    <n v="14700"/>
    <n v="14100"/>
    <n v="13800"/>
    <n v="14400"/>
    <n v="13800"/>
    <n v="13800"/>
    <n v="13800"/>
    <n v="14400"/>
    <n v="14700"/>
    <n v="15600"/>
    <n v="16200"/>
    <n v="15300"/>
    <n v="174600"/>
    <n v="6000"/>
    <n v="6000"/>
    <n v="6000"/>
    <n v="6000"/>
    <n v="6000"/>
    <n v="6000"/>
    <n v="6000"/>
    <n v="6000"/>
    <n v="6000"/>
    <n v="6000"/>
    <n v="6000"/>
    <n v="6000"/>
    <n v="72000"/>
  </r>
  <r>
    <s v="MIAELO-000001"/>
    <s v="EASE LAND ORGANIC FARM LLC         "/>
    <s v="EASE LAND ORGANIC FARM LLC         "/>
    <x v="82"/>
    <s v="F"/>
    <s v="S"/>
    <s v="Resale"/>
    <x v="4"/>
    <s v="G5"/>
    <s v="GROUP 5-1: Garlic Resale"/>
    <s v="G5S3"/>
    <m/>
    <m/>
    <n v="30"/>
    <x v="104"/>
    <s v="Fresh Garlic 30 LB Arg 7 Purple"/>
    <s v="Resale"/>
    <s v="Resale"/>
    <s v="Resale"/>
    <n v="50"/>
    <n v="50"/>
    <n v="50"/>
    <n v="50"/>
    <n v="50"/>
    <n v="50"/>
    <n v="50"/>
    <n v="50"/>
    <n v="50"/>
    <n v="50"/>
    <n v="50"/>
    <n v="50"/>
    <n v="6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3209.7886029411766"/>
    <n v="3209.7886029411766"/>
    <n v="3209.7886029411766"/>
    <n v="3209.7886029411766"/>
    <n v="3209.7886029411766"/>
    <n v="3209.7886029411766"/>
    <n v="3125"/>
    <n v="3125"/>
    <n v="3125"/>
    <n v="3125"/>
    <n v="3125"/>
    <n v="3125"/>
    <n v="38008.731617647063"/>
    <n v="1500"/>
    <n v="1500"/>
    <n v="1500"/>
    <n v="1500"/>
    <n v="1500"/>
    <n v="1500"/>
    <n v="1500"/>
    <n v="1500"/>
    <n v="1500"/>
    <n v="1500"/>
    <n v="1500"/>
    <n v="1500"/>
    <n v="18000"/>
  </r>
  <r>
    <s v="DIMARE-000001"/>
    <s v="DIMARE FRESH                       "/>
    <s v="DIMARE FRESH                    "/>
    <x v="83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00"/>
    <n v="200"/>
    <n v="200"/>
    <n v="200"/>
    <n v="200"/>
    <n v="200"/>
    <n v="200"/>
    <n v="200"/>
    <n v="200"/>
    <n v="200"/>
    <n v="200"/>
    <n v="200"/>
    <n v="2400"/>
    <n v="48"/>
    <n v="46"/>
    <n v="45"/>
    <n v="47"/>
    <n v="43"/>
    <n v="43"/>
    <n v="45"/>
    <n v="46"/>
    <n v="47"/>
    <n v="52"/>
    <n v="52"/>
    <n v="51"/>
    <n v="9600"/>
    <n v="9200"/>
    <n v="9000"/>
    <n v="9400"/>
    <n v="8600"/>
    <n v="8600"/>
    <n v="9000"/>
    <n v="9200"/>
    <n v="9400"/>
    <n v="10400"/>
    <n v="10400"/>
    <n v="10200"/>
    <n v="113000"/>
    <n v="4000"/>
    <n v="4000"/>
    <n v="4000"/>
    <n v="4000"/>
    <n v="4000"/>
    <n v="4000"/>
    <n v="4000"/>
    <n v="4000"/>
    <n v="4000"/>
    <n v="4000"/>
    <n v="4000"/>
    <n v="4000"/>
    <n v="48000"/>
  </r>
  <r>
    <s v="MIAKGP-000001"/>
    <s v="KEN GREGORY PRODUCE                "/>
    <s v="KEN GREGORY PRODUCE                "/>
    <x v="84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NOPRIN-000001"/>
    <s v="NOGALE PRODUCE INC                 "/>
    <s v="NOGALE PRODUCE INC    "/>
    <x v="85"/>
    <s v="P"/>
    <s v="S"/>
    <s v="Miami"/>
    <x v="4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0"/>
    <n v="0"/>
    <n v="0"/>
    <n v="0"/>
    <n v="0"/>
    <n v="0"/>
    <n v="0"/>
    <n v="0"/>
    <n v="0"/>
    <n v="0"/>
    <n v="0"/>
    <n v="0"/>
    <n v="0"/>
    <n v="48"/>
    <n v="46"/>
    <n v="45"/>
    <n v="47"/>
    <n v="43"/>
    <n v="43"/>
    <n v="45"/>
    <n v="46"/>
    <n v="47"/>
    <n v="52"/>
    <n v="52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MFRPR-000001"/>
    <s v="EMPIRE FRESH PRODUCE LLC           "/>
    <s v="EMPIRE FRESH PRODUCE LLC           "/>
    <x v="86"/>
    <s v="P"/>
    <s v="S"/>
    <s v="Resale"/>
    <x v="4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.G.(J-W00001"/>
    <s v="W. G. (JACK) AVERITT BROKERAGE CO.,"/>
    <s v="W. G. (JACK) AVERITT BROKERAGE CO.,"/>
    <x v="80"/>
    <s v="P"/>
    <s v="S"/>
    <s v="Plant City"/>
    <x v="4"/>
    <s v="G3"/>
    <s v="GROUP 3: Ready to Use"/>
    <s v="G3S2"/>
    <n v="20"/>
    <m/>
    <n v="12"/>
    <x v="10"/>
    <s v="Minced Garlic 6x32 OZ Garland"/>
    <s v="RTU"/>
    <s v="Plant City"/>
    <s v="Fixed"/>
    <n v="1960"/>
    <n v="1960"/>
    <n v="1960"/>
    <n v="1960"/>
    <n v="1960"/>
    <n v="1960"/>
    <n v="1960"/>
    <n v="1960"/>
    <n v="1960"/>
    <n v="1960"/>
    <n v="1960"/>
    <n v="1960"/>
    <n v="23520"/>
    <n v="18.5"/>
    <n v="18.5"/>
    <n v="18.5"/>
    <n v="18.5"/>
    <n v="18.5"/>
    <n v="18.5"/>
    <n v="18.5"/>
    <n v="18.5"/>
    <n v="18.5"/>
    <n v="18.5"/>
    <n v="18.5"/>
    <n v="18.5"/>
    <n v="36260"/>
    <n v="36260"/>
    <n v="36260"/>
    <n v="36260"/>
    <n v="36260"/>
    <n v="36260"/>
    <n v="36260"/>
    <n v="36260"/>
    <n v="36260"/>
    <n v="36260"/>
    <n v="36260"/>
    <n v="36260"/>
    <n v="435120"/>
    <n v="23520"/>
    <n v="23520"/>
    <n v="23520"/>
    <n v="23520"/>
    <n v="23520"/>
    <n v="23520"/>
    <n v="23520"/>
    <n v="23520"/>
    <n v="23520"/>
    <n v="23520"/>
    <n v="23520"/>
    <n v="23520"/>
    <n v="282240"/>
  </r>
  <r>
    <s v="W.G.(J-W00001"/>
    <s v="W. G. (JACK) AVERITT BROKERAGE CO.,"/>
    <s v="W. G. (JACK) AVERITT BROKERAGE CO.,"/>
    <x v="80"/>
    <s v="P"/>
    <s v="S"/>
    <s v="Miami"/>
    <x v="4"/>
    <s v="G1"/>
    <s v="GROUP 1-1: Peeled Garlic Production"/>
    <s v="G1S12"/>
    <n v="2.113830864197531"/>
    <n v="52.845771604938271"/>
    <n v="25"/>
    <x v="0"/>
    <s v="Organic Peeled Garlic - 25LB"/>
    <s v="Peeled Garlic Line"/>
    <s v="Miami"/>
    <s v="Fixed"/>
    <n v="80"/>
    <n v="80"/>
    <n v="80"/>
    <n v="80"/>
    <n v="80"/>
    <n v="80"/>
    <n v="80"/>
    <n v="80"/>
    <n v="80"/>
    <n v="80"/>
    <n v="80"/>
    <n v="80"/>
    <n v="960"/>
    <n v="67.5"/>
    <n v="67.5"/>
    <n v="67.5"/>
    <n v="67.5"/>
    <n v="67.5"/>
    <n v="67.5"/>
    <n v="67.5"/>
    <n v="67.5"/>
    <n v="67.5"/>
    <n v="67.5"/>
    <n v="67.5"/>
    <n v="67.5"/>
    <n v="5400"/>
    <n v="5400"/>
    <n v="5400"/>
    <n v="5400"/>
    <n v="5400"/>
    <n v="5400"/>
    <n v="5400"/>
    <n v="5400"/>
    <n v="5400"/>
    <n v="5400"/>
    <n v="5400"/>
    <n v="5400"/>
    <n v="64800"/>
    <n v="2000"/>
    <n v="2000"/>
    <n v="2000"/>
    <n v="2000"/>
    <n v="2000"/>
    <n v="2000"/>
    <n v="2000"/>
    <n v="2000"/>
    <n v="2000"/>
    <n v="2000"/>
    <n v="2000"/>
    <n v="2000"/>
    <n v="24000"/>
  </r>
  <r>
    <s v="New business Roger"/>
    <s v="New business Roger"/>
    <s v="New business Roger"/>
    <x v="76"/>
    <s v="F"/>
    <s v="S"/>
    <s v="Miami"/>
    <x v="4"/>
    <s v="G4"/>
    <s v="GROUP 4: New Products"/>
    <s v="G4S4"/>
    <n v="0.82862068965517233"/>
    <n v="16.572413793103447"/>
    <n v="20"/>
    <x v="29"/>
    <s v="Peeled Shallot 5 x4 lbs Bag  Vacuum"/>
    <s v="Peeled Shallot Line"/>
    <s v="Miami"/>
    <s v="Fixed"/>
    <n v="80"/>
    <n v="80"/>
    <n v="80"/>
    <n v="80"/>
    <n v="80"/>
    <n v="80"/>
    <n v="80"/>
    <n v="80"/>
    <n v="80"/>
    <n v="80"/>
    <n v="80"/>
    <n v="80"/>
    <n v="960"/>
    <n v="50"/>
    <n v="50"/>
    <n v="50"/>
    <n v="50"/>
    <n v="50"/>
    <n v="50"/>
    <n v="50"/>
    <n v="50"/>
    <n v="50"/>
    <n v="50"/>
    <n v="50"/>
    <n v="50"/>
    <n v="4000"/>
    <n v="4000"/>
    <n v="4000"/>
    <n v="4000"/>
    <n v="4000"/>
    <n v="4000"/>
    <n v="4000"/>
    <n v="4000"/>
    <n v="4000"/>
    <n v="4000"/>
    <n v="4000"/>
    <n v="4000"/>
    <n v="48000"/>
    <n v="1600"/>
    <n v="1600"/>
    <n v="1600"/>
    <n v="1600"/>
    <n v="1600"/>
    <n v="1600"/>
    <n v="1600"/>
    <n v="1600"/>
    <n v="1600"/>
    <n v="1600"/>
    <n v="1600"/>
    <n v="1600"/>
    <n v="19200"/>
  </r>
  <r>
    <s v="New business Roger"/>
    <s v="New business Roger"/>
    <s v="New business Roger"/>
    <x v="76"/>
    <s v="F"/>
    <s v="N"/>
    <s v="Resale"/>
    <x v="4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ew business Roger"/>
    <s v="New business Roger"/>
    <s v="New business Roger"/>
    <x v="76"/>
    <s v="F"/>
    <s v="PC"/>
    <s v="Plant City"/>
    <x v="4"/>
    <s v="G3"/>
    <s v="GROUP 3: Ready to Use"/>
    <s v="G3S5"/>
    <n v="16.5"/>
    <m/>
    <n v="6"/>
    <x v="6"/>
    <s v="Minced Garlic 12x8 In EVOO-Garland"/>
    <s v="RTU"/>
    <s v="Plant City"/>
    <s v="Fixed"/>
    <n v="240"/>
    <n v="240"/>
    <n v="240"/>
    <n v="240"/>
    <n v="240"/>
    <n v="240"/>
    <n v="240"/>
    <n v="240"/>
    <n v="240"/>
    <n v="240"/>
    <n v="240"/>
    <n v="240"/>
    <n v="2880"/>
    <n v="18.5"/>
    <n v="18.5"/>
    <n v="18.5"/>
    <n v="18.5"/>
    <n v="18.5"/>
    <n v="18.5"/>
    <n v="18.5"/>
    <n v="18.5"/>
    <n v="18.5"/>
    <n v="18.5"/>
    <n v="18.5"/>
    <n v="18.5"/>
    <n v="4440"/>
    <n v="4440"/>
    <n v="4440"/>
    <n v="4440"/>
    <n v="4440"/>
    <n v="4440"/>
    <n v="4440"/>
    <n v="4440"/>
    <n v="4440"/>
    <n v="4440"/>
    <n v="4440"/>
    <n v="4440"/>
    <n v="53280"/>
    <n v="1440"/>
    <n v="1440"/>
    <n v="1440"/>
    <n v="1440"/>
    <n v="1440"/>
    <n v="1440"/>
    <n v="1440"/>
    <n v="1440"/>
    <n v="1440"/>
    <n v="1440"/>
    <n v="1440"/>
    <n v="1440"/>
    <n v="17280"/>
  </r>
  <r>
    <s v="New business Roger"/>
    <s v="New business Roger"/>
    <s v="New business Roger"/>
    <x v="76"/>
    <s v="F"/>
    <s v="PC"/>
    <s v="Plant City"/>
    <x v="4"/>
    <s v="G3"/>
    <s v="GROUP 3: Ready to Use"/>
    <s v="G3S5"/>
    <n v="16.5"/>
    <m/>
    <n v="6"/>
    <x v="5"/>
    <s v="Minced Garlic 12x8 OZ Garalnd"/>
    <s v="RTU"/>
    <s v="Plant City"/>
    <s v="Fixed"/>
    <n v="240"/>
    <n v="240"/>
    <n v="240"/>
    <n v="240"/>
    <n v="240"/>
    <n v="240"/>
    <n v="240"/>
    <n v="240"/>
    <n v="240"/>
    <n v="240"/>
    <n v="240"/>
    <n v="240"/>
    <n v="2880"/>
    <n v="16"/>
    <n v="16"/>
    <n v="16"/>
    <n v="16"/>
    <n v="16"/>
    <n v="16"/>
    <n v="16"/>
    <n v="16"/>
    <n v="16"/>
    <n v="16"/>
    <n v="16"/>
    <n v="16"/>
    <n v="3840"/>
    <n v="3840"/>
    <n v="3840"/>
    <n v="3840"/>
    <n v="3840"/>
    <n v="3840"/>
    <n v="3840"/>
    <n v="3840"/>
    <n v="3840"/>
    <n v="3840"/>
    <n v="3840"/>
    <n v="3840"/>
    <n v="46080"/>
    <n v="1440"/>
    <n v="1440"/>
    <n v="1440"/>
    <n v="1440"/>
    <n v="1440"/>
    <n v="1440"/>
    <n v="1440"/>
    <n v="1440"/>
    <n v="1440"/>
    <n v="1440"/>
    <n v="1440"/>
    <n v="1440"/>
    <n v="1728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3"/>
    <m/>
    <m/>
    <n v="30"/>
    <x v="14"/>
    <s v="Fresh Garlic 30 LB Arg 7 White"/>
    <s v="Resale"/>
    <s v="Resale"/>
    <s v="Resale"/>
    <n v="160"/>
    <n v="160"/>
    <n v="160"/>
    <n v="160"/>
    <n v="160"/>
    <n v="160"/>
    <n v="160"/>
    <n v="0"/>
    <n v="0"/>
    <n v="0"/>
    <n v="0"/>
    <n v="0"/>
    <n v="11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0271.323529411766"/>
    <n v="10271.323529411766"/>
    <n v="10271.323529411766"/>
    <n v="10271.323529411766"/>
    <n v="10271.323529411766"/>
    <n v="10271.323529411766"/>
    <n v="10000"/>
    <n v="0"/>
    <n v="0"/>
    <n v="0"/>
    <n v="0"/>
    <n v="0"/>
    <n v="71627.941176470587"/>
    <n v="4800"/>
    <n v="4800"/>
    <n v="4800"/>
    <n v="4800"/>
    <n v="4800"/>
    <n v="4800"/>
    <n v="4800"/>
    <n v="0"/>
    <n v="0"/>
    <n v="0"/>
    <n v="0"/>
    <n v="0"/>
    <n v="33600"/>
  </r>
  <r>
    <s v="JMC-000001"/>
    <s v="J. MAHERAS COMPANY                 "/>
    <s v="J. MAHERAS COMPANY                 "/>
    <x v="78"/>
    <s v="F"/>
    <s v="N"/>
    <s v="Resale"/>
    <x v="4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0"/>
    <n v="0"/>
    <n v="0"/>
    <n v="0"/>
    <n v="160"/>
    <n v="160"/>
    <n v="160"/>
    <n v="160"/>
    <n v="160"/>
    <n v="8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0"/>
    <n v="10000"/>
    <n v="10000"/>
    <n v="10000"/>
    <n v="10000"/>
    <n v="10000"/>
    <n v="50000"/>
    <n v="0"/>
    <n v="0"/>
    <n v="0"/>
    <n v="0"/>
    <n v="0"/>
    <n v="0"/>
    <n v="0"/>
    <n v="4800"/>
    <n v="4800"/>
    <n v="4800"/>
    <n v="4800"/>
    <n v="4800"/>
    <n v="24000"/>
  </r>
  <r>
    <s v="PC Independents"/>
    <s v="PC Independents"/>
    <s v="PC Independents"/>
    <x v="87"/>
    <e v="#N/A"/>
    <s v="S"/>
    <s v="Miami"/>
    <x v="5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325"/>
    <n v="325"/>
    <n v="310"/>
    <n v="310"/>
    <n v="290"/>
    <n v="280"/>
    <n v="330"/>
    <n v="300"/>
    <n v="400"/>
    <n v="375"/>
    <n v="500"/>
    <n v="500"/>
    <n v="4245"/>
    <n v="54"/>
    <n v="54"/>
    <n v="54"/>
    <n v="54"/>
    <n v="54"/>
    <n v="54"/>
    <n v="54"/>
    <n v="54"/>
    <n v="54"/>
    <n v="54"/>
    <n v="54"/>
    <n v="54"/>
    <n v="17550"/>
    <n v="17550"/>
    <n v="16740"/>
    <n v="16740"/>
    <n v="15660"/>
    <n v="15120"/>
    <n v="17820"/>
    <n v="16200"/>
    <n v="21600"/>
    <n v="20250"/>
    <n v="27000"/>
    <n v="27000"/>
    <n v="229230"/>
    <n v="3900"/>
    <n v="3900"/>
    <n v="3720"/>
    <n v="3720"/>
    <n v="3480"/>
    <n v="3360"/>
    <n v="3960"/>
    <n v="3600"/>
    <n v="4800"/>
    <n v="4500"/>
    <n v="6000"/>
    <n v="6000"/>
    <n v="50940"/>
  </r>
  <r>
    <s v="PC Independents"/>
    <s v="PC Independents"/>
    <s v="PC Independents"/>
    <x v="87"/>
    <e v="#N/A"/>
    <s v="S"/>
    <s v="Miami"/>
    <x v="5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150"/>
    <n v="150"/>
    <n v="150"/>
    <n v="150"/>
    <n v="140"/>
    <n v="130"/>
    <n v="160"/>
    <n v="190"/>
    <n v="190"/>
    <n v="180"/>
    <n v="180"/>
    <n v="190"/>
    <n v="1960"/>
    <n v="59"/>
    <n v="59"/>
    <n v="59"/>
    <n v="59"/>
    <n v="59"/>
    <n v="59"/>
    <n v="59"/>
    <n v="59"/>
    <n v="59"/>
    <n v="59"/>
    <n v="59"/>
    <n v="59"/>
    <n v="8850"/>
    <n v="8850"/>
    <n v="8850"/>
    <n v="8850"/>
    <n v="8260"/>
    <n v="7670"/>
    <n v="9440"/>
    <n v="11210"/>
    <n v="11210"/>
    <n v="10620"/>
    <n v="10620"/>
    <n v="11210"/>
    <n v="115640"/>
    <n v="1687.5"/>
    <n v="1687.5"/>
    <n v="1687.5"/>
    <n v="1687.5"/>
    <n v="1575"/>
    <n v="1462.5"/>
    <n v="1800"/>
    <n v="2137.5"/>
    <n v="2137.5"/>
    <n v="2025"/>
    <n v="2025"/>
    <n v="2137.5"/>
    <n v="22050"/>
  </r>
  <r>
    <s v="PC Independents"/>
    <s v="PC Independents"/>
    <s v="PC Independents"/>
    <x v="87"/>
    <e v="#N/A"/>
    <s v="S"/>
    <s v="Miami"/>
    <x v="5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800"/>
    <n v="800"/>
    <n v="800"/>
    <n v="820"/>
    <n v="800"/>
    <n v="800"/>
    <n v="850"/>
    <n v="800"/>
    <n v="700"/>
    <n v="700"/>
    <n v="800"/>
    <n v="900"/>
    <n v="9570"/>
    <n v="50"/>
    <n v="50"/>
    <n v="50"/>
    <n v="50"/>
    <n v="50"/>
    <n v="50"/>
    <n v="50"/>
    <n v="50"/>
    <n v="50"/>
    <n v="50"/>
    <n v="50"/>
    <n v="50"/>
    <n v="40000"/>
    <n v="40000"/>
    <n v="40000"/>
    <n v="41000"/>
    <n v="40000"/>
    <n v="40000"/>
    <n v="42500"/>
    <n v="40000"/>
    <n v="35000"/>
    <n v="35000"/>
    <n v="40000"/>
    <n v="45000"/>
    <n v="478500"/>
    <n v="16000"/>
    <n v="16000"/>
    <n v="16000"/>
    <n v="16400"/>
    <n v="16000"/>
    <n v="16000"/>
    <n v="17000"/>
    <n v="16000"/>
    <n v="14000"/>
    <n v="14000"/>
    <n v="16000"/>
    <n v="18000"/>
    <n v="191400"/>
  </r>
  <r>
    <s v="PC Independents"/>
    <s v="PC Independents"/>
    <s v="PC Independents"/>
    <x v="87"/>
    <e v="#N/A"/>
    <s v="S"/>
    <s v="Miami"/>
    <x v="5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DSD"/>
    <n v="390"/>
    <n v="360"/>
    <n v="360"/>
    <n v="360"/>
    <n v="360"/>
    <n v="360"/>
    <n v="450"/>
    <n v="400"/>
    <n v="350"/>
    <n v="450"/>
    <n v="400"/>
    <n v="400"/>
    <n v="4640"/>
    <n v="85"/>
    <n v="85"/>
    <n v="85"/>
    <n v="85"/>
    <n v="85"/>
    <n v="85"/>
    <n v="85"/>
    <n v="85"/>
    <n v="85"/>
    <n v="85"/>
    <n v="85"/>
    <n v="85"/>
    <n v="33150"/>
    <n v="30600"/>
    <n v="30600"/>
    <n v="30600"/>
    <n v="30600"/>
    <n v="30600"/>
    <n v="38250"/>
    <n v="34000"/>
    <n v="29750"/>
    <n v="38250"/>
    <n v="34000"/>
    <n v="34000"/>
    <n v="394400"/>
    <n v="11700"/>
    <n v="10800"/>
    <n v="10800"/>
    <n v="10800"/>
    <n v="10800"/>
    <n v="10800"/>
    <n v="13500"/>
    <n v="12000"/>
    <n v="10500"/>
    <n v="13500"/>
    <n v="12000"/>
    <n v="12000"/>
    <n v="139200"/>
  </r>
  <r>
    <s v="PC Independents"/>
    <s v="PC Independents"/>
    <s v="PC Independents"/>
    <x v="87"/>
    <e v="#N/A"/>
    <s v="PC"/>
    <s v="Plant City"/>
    <x v="5"/>
    <s v="G3"/>
    <s v="GROUP 3: Ready to Use"/>
    <s v="G3S11"/>
    <n v="7"/>
    <m/>
    <n v="3"/>
    <x v="51"/>
    <s v="Fresh Garlic Cilantro Puree 6x8 OZ"/>
    <s v="RTU 2nd line"/>
    <s v="Plant City"/>
    <s v="DSD"/>
    <n v="80"/>
    <n v="80"/>
    <n v="90"/>
    <n v="90"/>
    <n v="75"/>
    <n v="75"/>
    <n v="75"/>
    <n v="90"/>
    <n v="90"/>
    <n v="125"/>
    <n v="150"/>
    <n v="135"/>
    <n v="1155"/>
    <n v="20"/>
    <n v="20"/>
    <n v="20"/>
    <n v="20"/>
    <n v="20"/>
    <n v="20"/>
    <n v="20"/>
    <n v="20"/>
    <n v="20"/>
    <n v="20"/>
    <n v="20"/>
    <n v="20"/>
    <n v="1600"/>
    <n v="1600"/>
    <n v="1800"/>
    <n v="1800"/>
    <n v="1500"/>
    <n v="1500"/>
    <n v="1500"/>
    <n v="1800"/>
    <n v="1800"/>
    <n v="2500"/>
    <n v="3000"/>
    <n v="2700"/>
    <n v="23100"/>
    <n v="240"/>
    <n v="240"/>
    <n v="270"/>
    <n v="270"/>
    <n v="225"/>
    <n v="225"/>
    <n v="225"/>
    <n v="270"/>
    <n v="270"/>
    <n v="375"/>
    <n v="450"/>
    <n v="405"/>
    <n v="3465"/>
  </r>
  <r>
    <s v="PC Independents"/>
    <s v="PC Independents"/>
    <s v="PC Independents"/>
    <x v="87"/>
    <e v="#N/A"/>
    <s v="S"/>
    <s v="Resale"/>
    <x v="5"/>
    <s v="G5"/>
    <s v="GROUP 5-1: Garlic Resale"/>
    <s v="G5S1"/>
    <n v="0"/>
    <m/>
    <n v="20"/>
    <x v="105"/>
    <s v="Peeled Garlic 20x1 LB China"/>
    <s v="Resale"/>
    <s v="Resale"/>
    <s v="DSD"/>
    <n v="150"/>
    <n v="100"/>
    <n v="150"/>
    <n v="150"/>
    <n v="150"/>
    <n v="125"/>
    <n v="125"/>
    <n v="150"/>
    <n v="150"/>
    <n v="180"/>
    <n v="180"/>
    <n v="180"/>
    <n v="1790"/>
    <n v="74.75"/>
    <n v="74.75"/>
    <n v="74.75"/>
    <n v="74.75"/>
    <n v="74.75"/>
    <n v="74.75"/>
    <n v="74.75"/>
    <n v="74.75"/>
    <n v="74.75"/>
    <n v="74.75"/>
    <n v="74.75"/>
    <n v="74.75"/>
    <n v="11212.5"/>
    <n v="7475"/>
    <n v="11212.5"/>
    <n v="11212.5"/>
    <n v="11212.5"/>
    <n v="9343.75"/>
    <n v="9343.75"/>
    <n v="11212.5"/>
    <n v="11212.5"/>
    <n v="13455"/>
    <n v="13455"/>
    <n v="13455"/>
    <n v="133802.5"/>
    <n v="3000"/>
    <n v="2000"/>
    <n v="3000"/>
    <n v="3000"/>
    <n v="3000"/>
    <n v="2500"/>
    <n v="2500"/>
    <n v="3000"/>
    <n v="3000"/>
    <n v="3600"/>
    <n v="3600"/>
    <n v="3600"/>
    <n v="35800"/>
  </r>
  <r>
    <s v="PC Independents"/>
    <s v="PC Independents"/>
    <s v="PC Independents"/>
    <x v="87"/>
    <e v="#N/A"/>
    <s v="S"/>
    <s v="Resale"/>
    <x v="5"/>
    <s v="G5"/>
    <s v="GROUP 5-1: Garlic Resale"/>
    <s v="G5S1"/>
    <n v="0"/>
    <m/>
    <n v="20"/>
    <x v="16"/>
    <s v="Peeled Garlic 4x5 LB China"/>
    <s v="Resale"/>
    <s v="Resale"/>
    <s v="DSD"/>
    <n v="375"/>
    <n v="300"/>
    <n v="375"/>
    <n v="375"/>
    <n v="400"/>
    <n v="350"/>
    <n v="350"/>
    <n v="450"/>
    <n v="400"/>
    <n v="350"/>
    <n v="300"/>
    <n v="250"/>
    <n v="4275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23718.749999999996"/>
    <n v="16560"/>
    <n v="20700"/>
    <n v="20700"/>
    <n v="19320"/>
    <n v="17709.999999999996"/>
    <n v="17709.999999999996"/>
    <n v="24839.999999999996"/>
    <n v="23920"/>
    <n v="21734.999999999996"/>
    <n v="18974.999999999996"/>
    <n v="14662.5"/>
    <n v="240551.25"/>
    <n v="7500"/>
    <n v="6000"/>
    <n v="7500"/>
    <n v="7500"/>
    <n v="8000"/>
    <n v="7000"/>
    <n v="7000"/>
    <n v="9000"/>
    <n v="8000"/>
    <n v="7000"/>
    <n v="6000"/>
    <n v="5000"/>
    <n v="8550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19"/>
    <s v="Fresh Garlic 30 LB Arg 6 White"/>
    <s v="Resale"/>
    <s v="Resale"/>
    <s v="DSD"/>
    <n v="180"/>
    <n v="180"/>
    <n v="200"/>
    <n v="200"/>
    <n v="200"/>
    <n v="180"/>
    <n v="180"/>
    <n v="160"/>
    <n v="180"/>
    <n v="200"/>
    <n v="200"/>
    <n v="200"/>
    <n v="226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12900.39981617647"/>
    <n v="12900.39981617647"/>
    <n v="14333.777573529411"/>
    <n v="14333.777573529411"/>
    <n v="14333.777573529411"/>
    <n v="12900.39981617647"/>
    <n v="12678.75"/>
    <n v="11270"/>
    <n v="12678.75"/>
    <n v="14087.5"/>
    <n v="14087.5"/>
    <n v="14087.5"/>
    <n v="160592.53216911765"/>
    <n v="5400"/>
    <n v="5400"/>
    <n v="6000"/>
    <n v="6000"/>
    <n v="6000"/>
    <n v="5400"/>
    <n v="5400"/>
    <n v="4800"/>
    <n v="5400"/>
    <n v="6000"/>
    <n v="6000"/>
    <n v="6000"/>
    <n v="6780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21"/>
    <s v="Fresh Garlic 5PK 30 LB China Purple"/>
    <s v="Resale"/>
    <s v="Resale"/>
    <s v="DSD"/>
    <n v="500"/>
    <n v="550"/>
    <n v="570"/>
    <n v="580"/>
    <n v="625"/>
    <n v="530"/>
    <n v="530"/>
    <n v="500"/>
    <n v="450"/>
    <n v="650"/>
    <n v="570"/>
    <n v="700"/>
    <n v="6755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1624.999999999996"/>
    <n v="34787.499999999993"/>
    <n v="36052.499999999993"/>
    <n v="36684.999999999993"/>
    <n v="39531.249999999993"/>
    <n v="33522.499999999993"/>
    <n v="33522.499999999993"/>
    <n v="31624.999999999996"/>
    <n v="28462.499999999996"/>
    <n v="41112.499999999993"/>
    <n v="36052.499999999993"/>
    <n v="44274.999999999993"/>
    <n v="427253.74999999994"/>
    <n v="15000"/>
    <n v="16500"/>
    <n v="17100"/>
    <n v="17400"/>
    <n v="18750"/>
    <n v="15900"/>
    <n v="15900"/>
    <n v="15000"/>
    <n v="13500"/>
    <n v="19500"/>
    <n v="17100"/>
    <n v="21000"/>
    <n v="202650"/>
  </r>
  <r>
    <s v="PC Independents"/>
    <s v="PC Independents"/>
    <s v="PC Independents"/>
    <x v="87"/>
    <e v="#N/A"/>
    <s v="S"/>
    <s v="Resale"/>
    <x v="5"/>
    <s v="G5"/>
    <s v="GROUP 5-1: Garlic Resale"/>
    <s v="G5S3"/>
    <n v="0"/>
    <m/>
    <n v="30"/>
    <x v="48"/>
    <s v="Fresh Garlic 5PK 30 LB China White"/>
    <s v="Resale"/>
    <s v="Resale"/>
    <s v="DSD"/>
    <n v="110"/>
    <n v="110"/>
    <n v="120"/>
    <n v="120"/>
    <n v="100"/>
    <n v="100"/>
    <n v="100"/>
    <n v="150"/>
    <n v="170"/>
    <n v="180"/>
    <n v="250"/>
    <n v="235"/>
    <n v="1745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957.4999999999991"/>
    <n v="6957.4999999999991"/>
    <n v="7589.9999999999991"/>
    <n v="7589.9999999999991"/>
    <n v="6324.9999999999991"/>
    <n v="6324.9999999999991"/>
    <n v="6324.9999999999991"/>
    <n v="9487.4999999999982"/>
    <n v="10752.499999999998"/>
    <n v="11384.999999999998"/>
    <n v="15812.499999999998"/>
    <n v="14863.749999999998"/>
    <n v="110371.24999999999"/>
    <n v="3300"/>
    <n v="3300"/>
    <n v="3600"/>
    <n v="3600"/>
    <n v="3000"/>
    <n v="3000"/>
    <n v="3000"/>
    <n v="4500"/>
    <n v="5100"/>
    <n v="5400"/>
    <n v="7500"/>
    <n v="7050"/>
    <n v="52350"/>
  </r>
  <r>
    <s v="PC Independents"/>
    <s v="PC Independents"/>
    <s v="PC Independents"/>
    <x v="87"/>
    <e v="#N/A"/>
    <s v="S"/>
    <s v="Resale"/>
    <x v="5"/>
    <s v="G5"/>
    <s v="GROUP 5-2: Other Resale"/>
    <s v="G5S6"/>
    <n v="0"/>
    <m/>
    <n v="40"/>
    <x v="69"/>
    <s v="Fresh Shallot 40 LB Demi-Long"/>
    <s v="Resale"/>
    <s v="Resale"/>
    <s v="DSD"/>
    <n v="25"/>
    <n v="25"/>
    <n v="25"/>
    <n v="25"/>
    <n v="25"/>
    <n v="25"/>
    <n v="25"/>
    <n v="25"/>
    <n v="25"/>
    <n v="25"/>
    <n v="25"/>
    <n v="25"/>
    <n v="300"/>
    <n v="47.03119661458333"/>
    <n v="47.03119661458333"/>
    <n v="47.03119661458333"/>
    <n v="48.46869661458333"/>
    <n v="48.46869661458333"/>
    <n v="48.46869661458333"/>
    <n v="49.90619661458333"/>
    <n v="49.90619661458333"/>
    <n v="49.90619661458333"/>
    <n v="44.15619661458333"/>
    <n v="44.15619661458333"/>
    <n v="44.15619661458333"/>
    <n v="1175.7799153645833"/>
    <n v="1175.7799153645833"/>
    <n v="1175.7799153645833"/>
    <n v="1211.7174153645833"/>
    <n v="1211.7174153645833"/>
    <n v="1211.7174153645833"/>
    <n v="1247.6549153645833"/>
    <n v="1247.6549153645833"/>
    <n v="1247.6549153645833"/>
    <n v="1103.9049153645833"/>
    <n v="1103.9049153645833"/>
    <n v="1103.9049153645833"/>
    <n v="14217.171484374996"/>
    <n v="1000"/>
    <n v="1000"/>
    <n v="1000"/>
    <n v="1000"/>
    <n v="1000"/>
    <n v="1000"/>
    <n v="1000"/>
    <n v="1000"/>
    <n v="1000"/>
    <n v="1000"/>
    <n v="1000"/>
    <n v="1000"/>
    <n v="12000"/>
  </r>
  <r>
    <s v="PC Independents"/>
    <s v="PC Independents"/>
    <s v="PC Independents"/>
    <x v="87"/>
    <e v="#N/A"/>
    <s v="PC"/>
    <s v="Plant City"/>
    <x v="5"/>
    <s v="G3"/>
    <s v="GROUP 3: Ready to Use"/>
    <s v="G3S5"/>
    <n v="6.25"/>
    <m/>
    <n v="6"/>
    <x v="3"/>
    <s v="Chimichurri 12x8 OZ Garland"/>
    <s v="RTU 2nd line"/>
    <s v="Plant City"/>
    <s v="DSD"/>
    <n v="30"/>
    <n v="30"/>
    <n v="30"/>
    <n v="30"/>
    <n v="25"/>
    <n v="25"/>
    <n v="25"/>
    <n v="30"/>
    <n v="35"/>
    <n v="40"/>
    <n v="45"/>
    <n v="45"/>
    <n v="390"/>
    <n v="25"/>
    <n v="25"/>
    <n v="25"/>
    <n v="25"/>
    <n v="25"/>
    <n v="25"/>
    <n v="25"/>
    <n v="25"/>
    <n v="25"/>
    <n v="25"/>
    <n v="25"/>
    <n v="25"/>
    <n v="750"/>
    <n v="750"/>
    <n v="750"/>
    <n v="750"/>
    <n v="625"/>
    <n v="625"/>
    <n v="625"/>
    <n v="750"/>
    <n v="875"/>
    <n v="1000"/>
    <n v="1125"/>
    <n v="1125"/>
    <n v="9750"/>
    <n v="180"/>
    <n v="180"/>
    <n v="180"/>
    <n v="180"/>
    <n v="150"/>
    <n v="150"/>
    <n v="150"/>
    <n v="180"/>
    <n v="210"/>
    <n v="240"/>
    <n v="270"/>
    <n v="270"/>
    <n v="2340"/>
  </r>
  <r>
    <s v="PC Independents"/>
    <s v="PC Independents"/>
    <s v="PC Independents"/>
    <x v="87"/>
    <e v="#N/A"/>
    <s v="PC"/>
    <s v="Plant City"/>
    <x v="5"/>
    <s v="G3"/>
    <s v="GROUP 3: Ready to Use"/>
    <s v="G3S5"/>
    <n v="11.5"/>
    <m/>
    <n v="6"/>
    <x v="4"/>
    <s v="Garlic Paste 12x8 OZ Garland"/>
    <s v="RTU"/>
    <s v="Plant City"/>
    <s v="DSD"/>
    <n v="65"/>
    <n v="65"/>
    <n v="75"/>
    <n v="76"/>
    <n v="65"/>
    <n v="65"/>
    <n v="65"/>
    <n v="75"/>
    <n v="100"/>
    <n v="100"/>
    <n v="150"/>
    <n v="150"/>
    <n v="1051"/>
    <n v="24"/>
    <n v="24"/>
    <n v="24"/>
    <n v="24"/>
    <n v="24"/>
    <n v="24"/>
    <n v="24"/>
    <n v="24"/>
    <n v="24"/>
    <n v="24"/>
    <n v="24"/>
    <n v="24"/>
    <n v="1560"/>
    <n v="1560"/>
    <n v="1800"/>
    <n v="1824"/>
    <n v="1560"/>
    <n v="1560"/>
    <n v="1560"/>
    <n v="1800"/>
    <n v="2400"/>
    <n v="2400"/>
    <n v="3600"/>
    <n v="3600"/>
    <n v="25224"/>
    <n v="390"/>
    <n v="390"/>
    <n v="450"/>
    <n v="456"/>
    <n v="390"/>
    <n v="390"/>
    <n v="390"/>
    <n v="450"/>
    <n v="600"/>
    <n v="600"/>
    <n v="900"/>
    <n v="900"/>
    <n v="6306"/>
  </r>
  <r>
    <s v="PC Independents"/>
    <s v="PC Independents"/>
    <s v="PC Independents"/>
    <x v="87"/>
    <e v="#N/A"/>
    <s v="PC"/>
    <s v="Plant City"/>
    <x v="5"/>
    <s v="G3"/>
    <s v="GROUP 3: Ready to Use"/>
    <s v="G3S5"/>
    <n v="16.5"/>
    <m/>
    <n v="6"/>
    <x v="5"/>
    <s v="Minced Garlic 12x8 OZ Garalnd"/>
    <s v="RTU"/>
    <s v="Plant City"/>
    <s v="DSD"/>
    <n v="65"/>
    <n v="65"/>
    <n v="90"/>
    <n v="90"/>
    <n v="65"/>
    <n v="65"/>
    <n v="65"/>
    <n v="90"/>
    <n v="90"/>
    <n v="100"/>
    <n v="150"/>
    <n v="135"/>
    <n v="1070"/>
    <n v="22"/>
    <n v="22"/>
    <n v="22"/>
    <n v="22"/>
    <n v="22"/>
    <n v="22"/>
    <n v="22"/>
    <n v="22"/>
    <n v="22"/>
    <n v="22"/>
    <n v="22"/>
    <n v="22"/>
    <n v="1430"/>
    <n v="1430"/>
    <n v="1980"/>
    <n v="1980"/>
    <n v="1430"/>
    <n v="1430"/>
    <n v="1430"/>
    <n v="1980"/>
    <n v="1980"/>
    <n v="2200"/>
    <n v="3300"/>
    <n v="2970"/>
    <n v="23540"/>
    <n v="390"/>
    <n v="390"/>
    <n v="540"/>
    <n v="540"/>
    <n v="390"/>
    <n v="390"/>
    <n v="390"/>
    <n v="540"/>
    <n v="540"/>
    <n v="600"/>
    <n v="900"/>
    <n v="810"/>
    <n v="6420"/>
  </r>
  <r>
    <s v="PC Independents"/>
    <s v="PC Independents"/>
    <s v="PC Independents"/>
    <x v="87"/>
    <e v="#N/A"/>
    <s v="PC"/>
    <s v="Plant City"/>
    <x v="5"/>
    <s v="G3"/>
    <s v="GROUP 3: Ready to Use"/>
    <s v="G3S5"/>
    <n v="16.5"/>
    <m/>
    <n v="6"/>
    <x v="6"/>
    <s v="Minced Garlic 12x8 In EVOO-Garland"/>
    <s v="RTU"/>
    <s v="Plant City"/>
    <s v="DSD"/>
    <n v="45"/>
    <n v="45"/>
    <n v="45"/>
    <n v="45"/>
    <n v="45"/>
    <n v="45"/>
    <n v="45"/>
    <n v="45"/>
    <n v="45"/>
    <n v="45"/>
    <n v="45"/>
    <n v="0"/>
    <n v="495"/>
    <n v="21"/>
    <n v="21"/>
    <n v="21"/>
    <n v="21"/>
    <n v="21"/>
    <n v="21"/>
    <n v="21"/>
    <n v="21"/>
    <n v="21"/>
    <n v="21"/>
    <n v="21"/>
    <n v="21"/>
    <n v="945"/>
    <n v="945"/>
    <n v="945"/>
    <n v="945"/>
    <n v="945"/>
    <n v="945"/>
    <n v="945"/>
    <n v="945"/>
    <n v="945"/>
    <n v="945"/>
    <n v="945"/>
    <n v="0"/>
    <n v="10395"/>
    <n v="270"/>
    <n v="270"/>
    <n v="270"/>
    <n v="270"/>
    <n v="270"/>
    <n v="270"/>
    <n v="270"/>
    <n v="270"/>
    <n v="270"/>
    <n v="270"/>
    <n v="270"/>
    <n v="0"/>
    <n v="2970"/>
  </r>
  <r>
    <s v="PC Independents"/>
    <s v="PC Independents"/>
    <s v="PC Independents"/>
    <x v="87"/>
    <e v="#N/A"/>
    <s v="PC"/>
    <s v="Plant City"/>
    <x v="5"/>
    <s v="G3"/>
    <s v="GROUP 3: Ready to Use"/>
    <s v="G3S2"/>
    <n v="12.5"/>
    <m/>
    <n v="12"/>
    <x v="7"/>
    <s v="Garlic Paste 6x32 OZ Garland"/>
    <s v="RTU"/>
    <s v="Plant City"/>
    <s v="DSD"/>
    <n v="180"/>
    <n v="180"/>
    <n v="200"/>
    <n v="200"/>
    <n v="180"/>
    <n v="180"/>
    <n v="180"/>
    <n v="180"/>
    <n v="200"/>
    <n v="220"/>
    <n v="280"/>
    <n v="270"/>
    <n v="2450"/>
    <n v="29"/>
    <n v="29"/>
    <n v="29"/>
    <n v="29"/>
    <n v="29"/>
    <n v="29"/>
    <n v="29"/>
    <n v="29"/>
    <n v="29"/>
    <n v="29"/>
    <n v="29"/>
    <n v="29"/>
    <n v="5220"/>
    <n v="5220"/>
    <n v="5800"/>
    <n v="5800"/>
    <n v="5220"/>
    <n v="5220"/>
    <n v="5220"/>
    <n v="5220"/>
    <n v="5800"/>
    <n v="6380"/>
    <n v="8120"/>
    <n v="7830"/>
    <n v="71050"/>
    <n v="2160"/>
    <n v="2160"/>
    <n v="2400"/>
    <n v="2400"/>
    <n v="2160"/>
    <n v="2160"/>
    <n v="2160"/>
    <n v="2160"/>
    <n v="2400"/>
    <n v="2640"/>
    <n v="3360"/>
    <n v="3240"/>
    <n v="29400"/>
  </r>
  <r>
    <s v="PC Independents"/>
    <s v="PC Independents"/>
    <s v="PC Independents"/>
    <x v="87"/>
    <e v="#N/A"/>
    <s v="PC"/>
    <s v="Plant City"/>
    <x v="5"/>
    <s v="G3"/>
    <s v="GROUP 3: Ready to Use"/>
    <s v="G3S2"/>
    <n v="21"/>
    <m/>
    <n v="12"/>
    <x v="9"/>
    <s v="Minced Garlic 6x32 OZ EVOO Garland"/>
    <s v="RTU"/>
    <s v="Plant City"/>
    <s v="DSD"/>
    <n v="110"/>
    <n v="110"/>
    <n v="120"/>
    <n v="120"/>
    <n v="100"/>
    <n v="100"/>
    <n v="100"/>
    <n v="100"/>
    <n v="120"/>
    <n v="140"/>
    <n v="180"/>
    <n v="180"/>
    <n v="1480"/>
    <n v="27"/>
    <n v="27"/>
    <n v="27"/>
    <n v="27"/>
    <n v="27"/>
    <n v="27"/>
    <n v="27"/>
    <n v="27"/>
    <n v="27"/>
    <n v="27"/>
    <n v="27"/>
    <n v="27"/>
    <n v="2970"/>
    <n v="2970"/>
    <n v="3240"/>
    <n v="3240"/>
    <n v="2700"/>
    <n v="2700"/>
    <n v="2700"/>
    <n v="2700"/>
    <n v="3240"/>
    <n v="3780"/>
    <n v="4860"/>
    <n v="4860"/>
    <n v="39960"/>
    <n v="1320"/>
    <n v="1320"/>
    <n v="1440"/>
    <n v="1440"/>
    <n v="1200"/>
    <n v="1200"/>
    <n v="1200"/>
    <n v="1200"/>
    <n v="1440"/>
    <n v="1680"/>
    <n v="2160"/>
    <n v="2160"/>
    <n v="17760"/>
  </r>
  <r>
    <s v="PC Independents"/>
    <s v="PC Independents"/>
    <s v="PC Independents"/>
    <x v="87"/>
    <e v="#N/A"/>
    <s v="PC"/>
    <s v="Plant City"/>
    <x v="5"/>
    <s v="G3"/>
    <s v="GROUP 3: Ready to Use"/>
    <s v="G3S2"/>
    <n v="20"/>
    <m/>
    <n v="12"/>
    <x v="10"/>
    <s v="Minced Garlic 6x32 OZ Garland"/>
    <s v="RTU"/>
    <s v="Plant City"/>
    <s v="DSD"/>
    <n v="250"/>
    <n v="250"/>
    <n v="275"/>
    <n v="275"/>
    <n v="250"/>
    <n v="250"/>
    <n v="250"/>
    <n v="280"/>
    <n v="300"/>
    <n v="320"/>
    <n v="400"/>
    <n v="380"/>
    <n v="3480"/>
    <n v="24"/>
    <n v="24"/>
    <n v="24"/>
    <n v="24"/>
    <n v="24"/>
    <n v="24"/>
    <n v="24"/>
    <n v="24"/>
    <n v="24"/>
    <n v="24"/>
    <n v="24"/>
    <n v="24"/>
    <n v="6000"/>
    <n v="6000"/>
    <n v="6600"/>
    <n v="6600"/>
    <n v="6000"/>
    <n v="6000"/>
    <n v="6000"/>
    <n v="6720"/>
    <n v="7200"/>
    <n v="7680"/>
    <n v="9600"/>
    <n v="9120"/>
    <n v="83520"/>
    <n v="3000"/>
    <n v="3000"/>
    <n v="3300"/>
    <n v="3300"/>
    <n v="3000"/>
    <n v="3000"/>
    <n v="3000"/>
    <n v="3360"/>
    <n v="3600"/>
    <n v="3840"/>
    <n v="4800"/>
    <n v="4560"/>
    <n v="41760"/>
  </r>
  <r>
    <s v="PC Independents"/>
    <s v="PC Independents"/>
    <s v="PC Independents"/>
    <x v="87"/>
    <e v="#N/A"/>
    <s v="PC"/>
    <s v="Plant City"/>
    <x v="5"/>
    <s v="G3"/>
    <s v="GROUP 3: Ready to Use"/>
    <s v="G3S7"/>
    <n v="12.08"/>
    <m/>
    <n v="34"/>
    <x v="71"/>
    <s v="Minced Garlic 4x8.5 LB Garland"/>
    <s v="RTU 2nd line"/>
    <s v="Plant City"/>
    <s v="DSD"/>
    <n v="80"/>
    <n v="80"/>
    <n v="80"/>
    <n v="80"/>
    <n v="75"/>
    <n v="75"/>
    <n v="75"/>
    <n v="90"/>
    <n v="100"/>
    <n v="100"/>
    <n v="120"/>
    <n v="115"/>
    <n v="1070"/>
    <n v="62"/>
    <n v="62"/>
    <n v="62"/>
    <n v="62"/>
    <n v="62"/>
    <n v="62"/>
    <n v="62"/>
    <n v="62"/>
    <n v="62"/>
    <n v="62"/>
    <n v="62"/>
    <n v="62"/>
    <n v="4960"/>
    <n v="4960"/>
    <n v="4960"/>
    <n v="4960"/>
    <n v="4650"/>
    <n v="4650"/>
    <n v="4650"/>
    <n v="5580"/>
    <n v="6200"/>
    <n v="6200"/>
    <n v="7440"/>
    <n v="7130"/>
    <n v="66340"/>
    <n v="2720"/>
    <n v="2720"/>
    <n v="2720"/>
    <n v="2720"/>
    <n v="2550"/>
    <n v="2550"/>
    <n v="2550"/>
    <n v="3060"/>
    <n v="3400"/>
    <n v="3400"/>
    <n v="4080"/>
    <n v="3910"/>
    <n v="36380"/>
  </r>
  <r>
    <s v="PC Independents"/>
    <s v="PC Independents"/>
    <s v="PC Independents"/>
    <x v="87"/>
    <e v="#N/A"/>
    <s v="PC"/>
    <s v="Plant City"/>
    <x v="5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20"/>
    <n v="20"/>
    <n v="14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400"/>
    <n v="400"/>
    <n v="2800"/>
    <n v="33.75"/>
    <n v="33.75"/>
    <n v="33.75"/>
    <n v="33.75"/>
    <n v="33.75"/>
    <n v="33.75"/>
    <n v="33.75"/>
    <n v="33.75"/>
    <n v="33.75"/>
    <n v="33.75"/>
    <n v="67.5"/>
    <n v="67.5"/>
    <n v="472.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34375"/>
    <x v="54"/>
    <s v="SQUEEZE Minced Garlic 9x9.5oz      "/>
    <s v="RTU 2nd line"/>
    <s v="Plant City"/>
    <s v="DSD"/>
    <n v="30"/>
    <n v="30"/>
    <n v="35"/>
    <n v="35"/>
    <n v="30"/>
    <n v="30"/>
    <n v="30"/>
    <n v="30"/>
    <n v="35"/>
    <n v="40"/>
    <n v="50"/>
    <n v="45"/>
    <n v="420"/>
    <n v="21"/>
    <n v="21"/>
    <n v="21"/>
    <n v="21"/>
    <n v="21"/>
    <n v="21"/>
    <n v="21"/>
    <n v="21"/>
    <n v="21"/>
    <n v="21"/>
    <n v="21"/>
    <n v="21"/>
    <n v="630"/>
    <n v="630"/>
    <n v="735"/>
    <n v="735"/>
    <n v="630"/>
    <n v="630"/>
    <n v="630"/>
    <n v="630"/>
    <n v="735"/>
    <n v="840"/>
    <n v="1050"/>
    <n v="945"/>
    <n v="8820"/>
    <n v="160.3125"/>
    <n v="160.3125"/>
    <n v="187.03125"/>
    <n v="187.03125"/>
    <n v="160.3125"/>
    <n v="160.3125"/>
    <n v="160.3125"/>
    <n v="160.3125"/>
    <n v="187.03125"/>
    <n v="213.75"/>
    <n v="267.1875"/>
    <n v="240.46875"/>
    <n v="2244.375"/>
  </r>
  <r>
    <s v="PC Independents"/>
    <s v="PC Independents"/>
    <s v="PC Independents"/>
    <x v="87"/>
    <e v="#N/A"/>
    <s v="PC"/>
    <s v="Plant City"/>
    <x v="5"/>
    <s v="G3"/>
    <s v="GROUP 3: Ready to Use"/>
    <s v="G3S11"/>
    <n v="15"/>
    <m/>
    <n v="3.375"/>
    <x v="55"/>
    <s v="Minced Garlic 12x4.5oz ORG -Garland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300"/>
    <n v="300"/>
    <n v="260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1"/>
    <n v="15"/>
    <m/>
    <n v="3.375"/>
    <x v="56"/>
    <s v="Chopped Garlic 12x4.5oz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19"/>
    <n v="19"/>
    <n v="19"/>
    <n v="19"/>
    <n v="19"/>
    <n v="19"/>
    <n v="19"/>
    <n v="19"/>
    <n v="19"/>
    <n v="19"/>
    <n v="19"/>
    <n v="19"/>
    <n v="190"/>
    <n v="190"/>
    <n v="190"/>
    <n v="190"/>
    <n v="190"/>
    <n v="190"/>
    <n v="190"/>
    <n v="190"/>
    <n v="190"/>
    <n v="190"/>
    <n v="285"/>
    <n v="285"/>
    <n v="247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1"/>
    <n v="12.5"/>
    <m/>
    <n v="3.375"/>
    <x v="12"/>
    <s v="Minced G in EVOO 12x4.5oz - Garland"/>
    <s v="RTU 2nd line"/>
    <s v="Plant City"/>
    <s v="DSD"/>
    <n v="10"/>
    <n v="10"/>
    <n v="10"/>
    <n v="10"/>
    <n v="10"/>
    <n v="10"/>
    <n v="10"/>
    <n v="10"/>
    <n v="10"/>
    <n v="10"/>
    <n v="15"/>
    <n v="15"/>
    <n v="13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300"/>
    <n v="300"/>
    <n v="2600"/>
    <n v="33.75"/>
    <n v="33.75"/>
    <n v="33.75"/>
    <n v="33.75"/>
    <n v="33.75"/>
    <n v="33.75"/>
    <n v="33.75"/>
    <n v="33.75"/>
    <n v="33.75"/>
    <n v="33.75"/>
    <n v="50.625"/>
    <n v="50.625"/>
    <n v="438.7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625"/>
    <x v="57"/>
    <s v="SQUEEZE Ginger 9x10oz"/>
    <s v="RTU 2nd line"/>
    <s v="Plant City"/>
    <s v="DSD"/>
    <n v="18"/>
    <n v="18"/>
    <n v="20"/>
    <n v="20"/>
    <n v="18"/>
    <n v="18"/>
    <n v="18"/>
    <n v="18"/>
    <n v="20"/>
    <n v="25"/>
    <n v="45"/>
    <n v="45"/>
    <n v="283"/>
    <n v="29"/>
    <n v="29"/>
    <n v="29"/>
    <n v="29"/>
    <n v="29"/>
    <n v="29"/>
    <n v="29"/>
    <n v="29"/>
    <n v="29"/>
    <n v="29"/>
    <n v="29"/>
    <n v="29"/>
    <n v="522"/>
    <n v="522"/>
    <n v="580"/>
    <n v="580"/>
    <n v="522"/>
    <n v="522"/>
    <n v="522"/>
    <n v="522"/>
    <n v="580"/>
    <n v="725"/>
    <n v="1305"/>
    <n v="1305"/>
    <n v="8207"/>
    <n v="101.25"/>
    <n v="101.25"/>
    <n v="112.5"/>
    <n v="112.5"/>
    <n v="101.25"/>
    <n v="101.25"/>
    <n v="101.25"/>
    <n v="101.25"/>
    <n v="112.5"/>
    <n v="140.625"/>
    <n v="253.125"/>
    <n v="253.125"/>
    <n v="1591.875"/>
  </r>
  <r>
    <s v="PC Independents"/>
    <s v="PC Independents"/>
    <s v="PC Independents"/>
    <x v="87"/>
    <e v="#N/A"/>
    <s v="PC"/>
    <s v="Plant City"/>
    <x v="5"/>
    <s v="G3"/>
    <s v="GROUP 3: Ready to Use"/>
    <s v="G3S12"/>
    <n v="6.024096385542169"/>
    <m/>
    <n v="5.34375"/>
    <x v="58"/>
    <s v="SQUEEZE Organic 9x9.5oz"/>
    <s v="RTU 2nd line"/>
    <s v="Plant City"/>
    <s v="DSD"/>
    <n v="18"/>
    <n v="18"/>
    <n v="20"/>
    <n v="20"/>
    <n v="18"/>
    <n v="18"/>
    <n v="18"/>
    <n v="18"/>
    <n v="20"/>
    <n v="25"/>
    <n v="45"/>
    <n v="45"/>
    <n v="283"/>
    <n v="25"/>
    <n v="25"/>
    <n v="25"/>
    <n v="25"/>
    <n v="25"/>
    <n v="25"/>
    <n v="25"/>
    <n v="25"/>
    <n v="25"/>
    <n v="25"/>
    <n v="25"/>
    <n v="25"/>
    <n v="450"/>
    <n v="450"/>
    <n v="500"/>
    <n v="500"/>
    <n v="450"/>
    <n v="450"/>
    <n v="450"/>
    <n v="450"/>
    <n v="500"/>
    <n v="625"/>
    <n v="1125"/>
    <n v="1125"/>
    <n v="7075"/>
    <n v="96.1875"/>
    <n v="96.1875"/>
    <n v="106.875"/>
    <n v="106.875"/>
    <n v="96.1875"/>
    <n v="96.1875"/>
    <n v="96.1875"/>
    <n v="96.1875"/>
    <n v="106.875"/>
    <n v="133.59375"/>
    <n v="240.46875"/>
    <n v="240.46875"/>
    <n v="1512.28125"/>
  </r>
  <r>
    <s v="PC Independents"/>
    <s v="PC Independents"/>
    <s v="PC Independents"/>
    <x v="87"/>
    <e v="#N/A"/>
    <s v="S"/>
    <s v="Resale"/>
    <x v="5"/>
    <s v="G5"/>
    <s v="GROUP 5-2: Other Resale"/>
    <s v="G5S9"/>
    <n v="0"/>
    <m/>
    <n v="30"/>
    <x v="1"/>
    <s v="Fresh Ginger 30 LB China"/>
    <s v="Resale"/>
    <s v="Resale"/>
    <s v="DSD"/>
    <n v="180"/>
    <n v="180"/>
    <n v="200"/>
    <n v="200"/>
    <n v="175"/>
    <n v="175"/>
    <n v="175"/>
    <n v="200"/>
    <n v="220"/>
    <n v="250"/>
    <n v="300"/>
    <n v="275"/>
    <n v="2530"/>
    <n v="41.4"/>
    <n v="41.4"/>
    <n v="41.4"/>
    <n v="41.4"/>
    <n v="41.4"/>
    <n v="41.4"/>
    <n v="41.4"/>
    <n v="41.4"/>
    <n v="41.4"/>
    <n v="41.4"/>
    <n v="41.4"/>
    <n v="41.4"/>
    <n v="7452"/>
    <n v="7452"/>
    <n v="8280"/>
    <n v="8280"/>
    <n v="7245"/>
    <n v="7245"/>
    <n v="7245"/>
    <n v="8280"/>
    <n v="9108"/>
    <n v="10350"/>
    <n v="12420"/>
    <n v="11385"/>
    <n v="104742"/>
    <n v="5400"/>
    <n v="5400"/>
    <n v="6000"/>
    <n v="6000"/>
    <n v="5250"/>
    <n v="5250"/>
    <n v="5250"/>
    <n v="6000"/>
    <n v="6600"/>
    <n v="7500"/>
    <n v="9000"/>
    <n v="8250"/>
    <n v="75900"/>
  </r>
  <r>
    <s v="New Customers PC DSD"/>
    <s v="New Customers PC DSD"/>
    <s v="New Customers PC DSD"/>
    <x v="88"/>
    <e v="#N/A"/>
    <s v="S"/>
    <s v="Miami"/>
    <x v="5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"/>
    <n v="5"/>
    <n v="5"/>
    <n v="5"/>
    <n v="5"/>
    <n v="5"/>
    <n v="5"/>
    <n v="5"/>
    <n v="5"/>
    <n v="5"/>
    <n v="5"/>
    <n v="5"/>
    <n v="60"/>
    <n v="54"/>
    <n v="54"/>
    <n v="54"/>
    <n v="54"/>
    <n v="54"/>
    <n v="54"/>
    <n v="54"/>
    <n v="54"/>
    <n v="54"/>
    <n v="54"/>
    <n v="54"/>
    <n v="54"/>
    <n v="270"/>
    <n v="270"/>
    <n v="270"/>
    <n v="270"/>
    <n v="270"/>
    <n v="270"/>
    <n v="270"/>
    <n v="270"/>
    <n v="270"/>
    <n v="270"/>
    <n v="270"/>
    <n v="270"/>
    <n v="3240"/>
    <n v="60"/>
    <n v="60"/>
    <n v="60"/>
    <n v="60"/>
    <n v="60"/>
    <n v="60"/>
    <n v="60"/>
    <n v="60"/>
    <n v="60"/>
    <n v="60"/>
    <n v="60"/>
    <n v="60"/>
    <n v="720"/>
  </r>
  <r>
    <s v="New Customers PC DSD"/>
    <s v="New Customers PC DSD"/>
    <s v="New Customers PC DSD"/>
    <x v="88"/>
    <e v="#N/A"/>
    <s v="S"/>
    <s v="Miami"/>
    <x v="5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DSD"/>
    <n v="25"/>
    <n v="25"/>
    <n v="25"/>
    <n v="25"/>
    <n v="25"/>
    <n v="25"/>
    <n v="25"/>
    <n v="25"/>
    <n v="25"/>
    <n v="25"/>
    <n v="25"/>
    <n v="0"/>
    <n v="275"/>
    <n v="65"/>
    <n v="65"/>
    <n v="65"/>
    <n v="65"/>
    <n v="65"/>
    <n v="65"/>
    <n v="65"/>
    <n v="65"/>
    <n v="65"/>
    <n v="65"/>
    <n v="65"/>
    <n v="65"/>
    <n v="1625"/>
    <n v="1625"/>
    <n v="1625"/>
    <n v="1625"/>
    <n v="1625"/>
    <n v="1625"/>
    <n v="1625"/>
    <n v="1625"/>
    <n v="1625"/>
    <n v="1625"/>
    <n v="1625"/>
    <n v="0"/>
    <n v="17875"/>
    <n v="500"/>
    <n v="500"/>
    <n v="500"/>
    <n v="500"/>
    <n v="500"/>
    <n v="500"/>
    <n v="500"/>
    <n v="500"/>
    <n v="500"/>
    <n v="500"/>
    <n v="500"/>
    <n v="0"/>
    <n v="5500"/>
  </r>
  <r>
    <s v="New Customers PC DSD"/>
    <s v="New Customers PC DSD"/>
    <s v="New Customers PC DSD"/>
    <x v="88"/>
    <e v="#N/A"/>
    <s v="S"/>
    <s v="Miami"/>
    <x v="5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20"/>
    <n v="20"/>
    <n v="20"/>
    <n v="20"/>
    <n v="20"/>
    <n v="20"/>
    <n v="20"/>
    <n v="20"/>
    <n v="20"/>
    <n v="20"/>
    <n v="20"/>
    <n v="0"/>
    <n v="220"/>
    <n v="59"/>
    <n v="59"/>
    <n v="59"/>
    <n v="59"/>
    <n v="59"/>
    <n v="59"/>
    <n v="59"/>
    <n v="59"/>
    <n v="59"/>
    <n v="59"/>
    <n v="59"/>
    <n v="59"/>
    <n v="1180"/>
    <n v="1180"/>
    <n v="1180"/>
    <n v="1180"/>
    <n v="1180"/>
    <n v="1180"/>
    <n v="1180"/>
    <n v="1180"/>
    <n v="1180"/>
    <n v="1180"/>
    <n v="1180"/>
    <n v="0"/>
    <n v="12980"/>
    <n v="225"/>
    <n v="225"/>
    <n v="225"/>
    <n v="225"/>
    <n v="225"/>
    <n v="225"/>
    <n v="225"/>
    <n v="225"/>
    <n v="225"/>
    <n v="225"/>
    <n v="225"/>
    <n v="0"/>
    <n v="2475"/>
  </r>
  <r>
    <s v="New Customers PC DSD"/>
    <s v="New Customers PC DSD"/>
    <s v="New Customers PC DSD"/>
    <x v="88"/>
    <e v="#N/A"/>
    <s v="S"/>
    <s v="Miami"/>
    <x v="5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DSD"/>
    <n v="15"/>
    <n v="15"/>
    <n v="15"/>
    <n v="15"/>
    <n v="15"/>
    <n v="15"/>
    <n v="15"/>
    <n v="15"/>
    <n v="15"/>
    <n v="15"/>
    <n v="15"/>
    <n v="0"/>
    <n v="165"/>
    <n v="85"/>
    <n v="85"/>
    <n v="85"/>
    <n v="85"/>
    <n v="85"/>
    <n v="85"/>
    <n v="85"/>
    <n v="85"/>
    <n v="85"/>
    <n v="85"/>
    <n v="85"/>
    <n v="85"/>
    <n v="1275"/>
    <n v="1275"/>
    <n v="1275"/>
    <n v="1275"/>
    <n v="1275"/>
    <n v="1275"/>
    <n v="1275"/>
    <n v="1275"/>
    <n v="1275"/>
    <n v="1275"/>
    <n v="1275"/>
    <n v="0"/>
    <n v="14025"/>
    <n v="450"/>
    <n v="450"/>
    <n v="450"/>
    <n v="450"/>
    <n v="450"/>
    <n v="450"/>
    <n v="450"/>
    <n v="450"/>
    <n v="450"/>
    <n v="450"/>
    <n v="450"/>
    <n v="0"/>
    <n v="4950"/>
  </r>
  <r>
    <s v="New Customers PC DSD"/>
    <s v="New Customers PC DSD"/>
    <s v="New Customers PC DSD"/>
    <x v="88"/>
    <e v="#N/A"/>
    <s v="PC"/>
    <s v="Plant City"/>
    <x v="5"/>
    <s v="G1"/>
    <s v="GROUP 1-3: Fesh Garlic Repack"/>
    <s v="G1S13"/>
    <n v="2.6041666666666665"/>
    <n v="78.125"/>
    <n v="30"/>
    <x v="107"/>
    <s v="Fresh Garlic 3PK 30 LB Garland"/>
    <s v="Tecmar"/>
    <s v="Plant City"/>
    <s v="DSD"/>
    <n v="30"/>
    <n v="30"/>
    <n v="30"/>
    <n v="30"/>
    <n v="30"/>
    <n v="30"/>
    <n v="30"/>
    <n v="30"/>
    <n v="30"/>
    <n v="30"/>
    <n v="30"/>
    <n v="0"/>
    <n v="330"/>
    <n v="70"/>
    <n v="70"/>
    <n v="70"/>
    <n v="70"/>
    <n v="70"/>
    <n v="70"/>
    <n v="70"/>
    <n v="70"/>
    <n v="70"/>
    <n v="70"/>
    <n v="70"/>
    <n v="70"/>
    <n v="2100"/>
    <n v="2100"/>
    <n v="2100"/>
    <n v="2100"/>
    <n v="2100"/>
    <n v="2100"/>
    <n v="2100"/>
    <n v="2100"/>
    <n v="2100"/>
    <n v="2100"/>
    <n v="2100"/>
    <n v="0"/>
    <n v="23100"/>
    <n v="900"/>
    <n v="900"/>
    <n v="900"/>
    <n v="900"/>
    <n v="900"/>
    <n v="900"/>
    <n v="900"/>
    <n v="900"/>
    <n v="900"/>
    <n v="900"/>
    <n v="900"/>
    <n v="0"/>
    <n v="9900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7"/>
    <m/>
    <n v="3"/>
    <x v="51"/>
    <s v="Fresh Garlic Cilantro Puree 6x8 OZ"/>
    <s v="RTU 2nd line"/>
    <s v="Plant City"/>
    <s v="DSD"/>
    <n v="30"/>
    <n v="30"/>
    <n v="30"/>
    <n v="30"/>
    <n v="30"/>
    <n v="30"/>
    <n v="30"/>
    <n v="30"/>
    <n v="30"/>
    <n v="30"/>
    <n v="30"/>
    <n v="0"/>
    <n v="330"/>
    <n v="20"/>
    <n v="20"/>
    <n v="20"/>
    <n v="20"/>
    <n v="20"/>
    <n v="20"/>
    <n v="20"/>
    <n v="20"/>
    <n v="20"/>
    <n v="20"/>
    <n v="20"/>
    <n v="20"/>
    <n v="600"/>
    <n v="600"/>
    <n v="600"/>
    <n v="600"/>
    <n v="600"/>
    <n v="600"/>
    <n v="600"/>
    <n v="600"/>
    <n v="600"/>
    <n v="600"/>
    <n v="600"/>
    <n v="0"/>
    <n v="6600"/>
    <n v="90"/>
    <n v="90"/>
    <n v="90"/>
    <n v="90"/>
    <n v="90"/>
    <n v="90"/>
    <n v="90"/>
    <n v="90"/>
    <n v="90"/>
    <n v="90"/>
    <n v="90"/>
    <n v="0"/>
    <n v="990"/>
  </r>
  <r>
    <s v="New Customers PC DSD"/>
    <s v="New Customers PC DSD"/>
    <s v="New Customers PC DSD"/>
    <x v="88"/>
    <e v="#N/A"/>
    <s v="S"/>
    <s v="Resale"/>
    <x v="5"/>
    <s v="G5"/>
    <s v="GROUP 5-1: Garlic Resale"/>
    <s v="G5S3"/>
    <n v="0"/>
    <m/>
    <n v="30"/>
    <x v="46"/>
    <s v="Fresh Garlic 30 LB Spn 60-65 White"/>
    <s v="Resale"/>
    <s v="Resale"/>
    <s v="DSD"/>
    <n v="20"/>
    <n v="20"/>
    <n v="20"/>
    <n v="20"/>
    <n v="20"/>
    <n v="20"/>
    <n v="20"/>
    <n v="20"/>
    <n v="20"/>
    <n v="20"/>
    <n v="20"/>
    <n v="0"/>
    <n v="22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1433.3777573529412"/>
    <n v="1433.3777573529412"/>
    <n v="1433.3777573529412"/>
    <n v="1433.3777573529412"/>
    <n v="1433.3777573529412"/>
    <n v="1433.3777573529412"/>
    <n v="1408.75"/>
    <n v="1408.75"/>
    <n v="1408.75"/>
    <n v="1408.75"/>
    <n v="1408.75"/>
    <n v="0"/>
    <n v="15644.016544117647"/>
    <n v="600"/>
    <n v="600"/>
    <n v="600"/>
    <n v="600"/>
    <n v="600"/>
    <n v="600"/>
    <n v="600"/>
    <n v="600"/>
    <n v="600"/>
    <n v="600"/>
    <n v="600"/>
    <n v="0"/>
    <n v="6600"/>
  </r>
  <r>
    <s v="New Customers PC DSD"/>
    <s v="New Customers PC DSD"/>
    <s v="New Customers PC DSD"/>
    <x v="88"/>
    <e v="#N/A"/>
    <s v="S"/>
    <s v="Resale"/>
    <x v="5"/>
    <s v="G5"/>
    <s v="GROUP 5-1: Garlic Resale"/>
    <s v="G5S3"/>
    <n v="0"/>
    <m/>
    <n v="30"/>
    <x v="90"/>
    <s v="Fresh Garlic 5PK Spain White"/>
    <s v="Resale"/>
    <s v="Resale"/>
    <s v="DSD"/>
    <n v="10"/>
    <n v="10"/>
    <n v="10"/>
    <n v="10"/>
    <n v="10"/>
    <n v="10"/>
    <n v="10"/>
    <n v="10"/>
    <n v="10"/>
    <n v="10"/>
    <n v="10"/>
    <n v="0"/>
    <n v="110"/>
    <n v="73.3125"/>
    <n v="73.3125"/>
    <n v="73.3125"/>
    <n v="73.3125"/>
    <n v="73.3125"/>
    <n v="73.3125"/>
    <n v="71.875"/>
    <n v="71.875"/>
    <n v="71.875"/>
    <n v="71.875"/>
    <n v="71.875"/>
    <n v="71.875"/>
    <n v="733.125"/>
    <n v="733.125"/>
    <n v="733.125"/>
    <n v="733.125"/>
    <n v="733.125"/>
    <n v="733.125"/>
    <n v="718.75"/>
    <n v="718.75"/>
    <n v="718.75"/>
    <n v="718.75"/>
    <n v="718.75"/>
    <n v="0"/>
    <n v="7992.5"/>
    <n v="300"/>
    <n v="300"/>
    <n v="300"/>
    <n v="300"/>
    <n v="300"/>
    <n v="300"/>
    <n v="300"/>
    <n v="300"/>
    <n v="300"/>
    <n v="300"/>
    <n v="300"/>
    <n v="0"/>
    <n v="330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6.25"/>
    <m/>
    <n v="6"/>
    <x v="3"/>
    <s v="Chimichurri 12x8 OZ Garland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5"/>
    <n v="25"/>
    <n v="25"/>
    <n v="25"/>
    <n v="25"/>
    <n v="25"/>
    <n v="25"/>
    <n v="25"/>
    <n v="25"/>
    <n v="25"/>
    <n v="25"/>
    <n v="25"/>
    <n v="250"/>
    <n v="250"/>
    <n v="250"/>
    <n v="250"/>
    <n v="250"/>
    <n v="250"/>
    <n v="250"/>
    <n v="250"/>
    <n v="250"/>
    <n v="250"/>
    <n v="250"/>
    <n v="0"/>
    <n v="2750"/>
    <n v="60"/>
    <n v="60"/>
    <n v="60"/>
    <n v="60"/>
    <n v="60"/>
    <n v="60"/>
    <n v="60"/>
    <n v="60"/>
    <n v="60"/>
    <n v="60"/>
    <n v="60"/>
    <n v="0"/>
    <n v="66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1.5"/>
    <m/>
    <n v="6"/>
    <x v="4"/>
    <s v="Garlic Paste 12x8 OZ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0"/>
    <n v="528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2"/>
    <n v="22"/>
    <n v="22"/>
    <n v="22"/>
    <n v="22"/>
    <n v="22"/>
    <n v="22"/>
    <n v="22"/>
    <n v="22"/>
    <n v="22"/>
    <n v="22"/>
    <n v="22"/>
    <n v="440"/>
    <n v="440"/>
    <n v="440"/>
    <n v="440"/>
    <n v="440"/>
    <n v="440"/>
    <n v="440"/>
    <n v="440"/>
    <n v="440"/>
    <n v="440"/>
    <n v="440"/>
    <n v="0"/>
    <n v="484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5"/>
    <n v="16.5"/>
    <m/>
    <n v="6"/>
    <x v="6"/>
    <s v="Minced Garlic 12x8 In EVOO-Garland"/>
    <s v="RTU"/>
    <s v="Plant City"/>
    <s v="DSD"/>
    <n v="10"/>
    <n v="10"/>
    <n v="10"/>
    <n v="10"/>
    <n v="10"/>
    <n v="10"/>
    <n v="10"/>
    <n v="10"/>
    <n v="10"/>
    <n v="10"/>
    <n v="10"/>
    <n v="0"/>
    <n v="11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0"/>
    <n v="2310"/>
    <n v="60"/>
    <n v="60"/>
    <n v="60"/>
    <n v="60"/>
    <n v="60"/>
    <n v="60"/>
    <n v="60"/>
    <n v="60"/>
    <n v="60"/>
    <n v="60"/>
    <n v="60"/>
    <n v="0"/>
    <n v="660"/>
  </r>
  <r>
    <s v="New Customers PC DSD"/>
    <s v="New Customers PC DSD"/>
    <s v="New Customers PC DSD"/>
    <x v="88"/>
    <e v="#N/A"/>
    <s v="PC"/>
    <s v="Plant City"/>
    <x v="5"/>
    <s v="G3"/>
    <s v="GROUP 3: Ready to Use"/>
    <s v="G3S2"/>
    <n v="21"/>
    <m/>
    <n v="12"/>
    <x v="9"/>
    <s v="Minced Garlic 6x32 OZ EVOO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7"/>
    <n v="27"/>
    <n v="27"/>
    <n v="27"/>
    <n v="27"/>
    <n v="27"/>
    <n v="27"/>
    <n v="27"/>
    <n v="27"/>
    <n v="27"/>
    <n v="27"/>
    <n v="27"/>
    <n v="540"/>
    <n v="540"/>
    <n v="540"/>
    <n v="540"/>
    <n v="540"/>
    <n v="540"/>
    <n v="540"/>
    <n v="540"/>
    <n v="540"/>
    <n v="540"/>
    <n v="540"/>
    <n v="0"/>
    <n v="5940"/>
    <n v="240"/>
    <n v="240"/>
    <n v="240"/>
    <n v="240"/>
    <n v="240"/>
    <n v="240"/>
    <n v="240"/>
    <n v="240"/>
    <n v="240"/>
    <n v="240"/>
    <n v="240"/>
    <n v="0"/>
    <n v="2640"/>
  </r>
  <r>
    <s v="New Customers PC DSD"/>
    <s v="New Customers PC DSD"/>
    <s v="New Customers PC DSD"/>
    <x v="88"/>
    <e v="#N/A"/>
    <s v="PC"/>
    <s v="Plant City"/>
    <x v="5"/>
    <s v="G3"/>
    <s v="GROUP 3: Ready to Use"/>
    <s v="G3S2"/>
    <n v="20"/>
    <m/>
    <n v="12"/>
    <x v="10"/>
    <s v="Minced Garlic 6x32 OZ Garland"/>
    <s v="RTU"/>
    <s v="Plant City"/>
    <s v="DSD"/>
    <n v="20"/>
    <n v="20"/>
    <n v="20"/>
    <n v="20"/>
    <n v="20"/>
    <n v="20"/>
    <n v="20"/>
    <n v="20"/>
    <n v="20"/>
    <n v="20"/>
    <n v="20"/>
    <n v="0"/>
    <n v="22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0"/>
    <n v="5280"/>
    <n v="240"/>
    <n v="240"/>
    <n v="240"/>
    <n v="240"/>
    <n v="240"/>
    <n v="240"/>
    <n v="240"/>
    <n v="240"/>
    <n v="240"/>
    <n v="240"/>
    <n v="240"/>
    <n v="0"/>
    <n v="2640"/>
  </r>
  <r>
    <s v="New Customers PC DSD"/>
    <s v="New Customers PC DSD"/>
    <s v="New Customers PC DSD"/>
    <x v="88"/>
    <e v="#N/A"/>
    <s v="PC"/>
    <s v="Plant City"/>
    <x v="5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0"/>
    <n v="110"/>
    <n v="19"/>
    <n v="19"/>
    <n v="19"/>
    <n v="19"/>
    <n v="19"/>
    <n v="19"/>
    <n v="19"/>
    <n v="19"/>
    <n v="19"/>
    <n v="19"/>
    <n v="19"/>
    <n v="19"/>
    <n v="190"/>
    <n v="190"/>
    <n v="190"/>
    <n v="190"/>
    <n v="190"/>
    <n v="190"/>
    <n v="190"/>
    <n v="190"/>
    <n v="190"/>
    <n v="190"/>
    <n v="190"/>
    <n v="0"/>
    <n v="2090"/>
    <n v="120"/>
    <n v="120"/>
    <n v="120"/>
    <n v="120"/>
    <n v="120"/>
    <n v="120"/>
    <n v="120"/>
    <n v="120"/>
    <n v="120"/>
    <n v="120"/>
    <n v="120"/>
    <n v="0"/>
    <n v="1320"/>
  </r>
  <r>
    <s v="New Customers PC DSD"/>
    <s v="New Customers PC DSD"/>
    <s v="New Customers PC DSD"/>
    <x v="88"/>
    <e v="#N/A"/>
    <s v="PC"/>
    <s v="Plant City"/>
    <x v="5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0"/>
    <n v="20"/>
    <n v="20"/>
    <n v="20"/>
    <n v="20"/>
    <n v="20"/>
    <n v="20"/>
    <n v="20"/>
    <n v="20"/>
    <n v="20"/>
    <n v="20"/>
    <n v="20"/>
    <n v="200"/>
    <n v="200"/>
    <n v="200"/>
    <n v="200"/>
    <n v="200"/>
    <n v="200"/>
    <n v="200"/>
    <n v="200"/>
    <n v="200"/>
    <n v="200"/>
    <n v="200"/>
    <n v="0"/>
    <n v="2200"/>
    <n v="33.75"/>
    <n v="33.75"/>
    <n v="33.75"/>
    <n v="33.75"/>
    <n v="33.75"/>
    <n v="33.75"/>
    <n v="33.75"/>
    <n v="33.75"/>
    <n v="33.75"/>
    <n v="33.75"/>
    <n v="33.75"/>
    <n v="0"/>
    <n v="371.25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34375"/>
    <x v="54"/>
    <s v="SQUEEZE Minced Garlic 9x9.5oz      "/>
    <s v="RTU 2nd line"/>
    <s v="Plant City"/>
    <s v="DSD"/>
    <n v="10"/>
    <n v="10"/>
    <n v="10"/>
    <n v="10"/>
    <n v="10"/>
    <n v="10"/>
    <n v="10"/>
    <n v="10"/>
    <n v="10"/>
    <n v="10"/>
    <n v="10"/>
    <n v="0"/>
    <n v="11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0"/>
    <n v="2310"/>
    <n v="53.4375"/>
    <n v="53.4375"/>
    <n v="53.4375"/>
    <n v="53.4375"/>
    <n v="53.4375"/>
    <n v="53.4375"/>
    <n v="53.4375"/>
    <n v="53.4375"/>
    <n v="53.4375"/>
    <n v="53.4375"/>
    <n v="53.4375"/>
    <n v="0"/>
    <n v="587.8125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5"/>
    <m/>
    <n v="3.375"/>
    <x v="55"/>
    <s v="Minced Garlic 12x4.5oz ORG -Garland"/>
    <s v="RTU 2nd line"/>
    <s v="Plant City"/>
    <s v="DSD"/>
    <n v="8"/>
    <n v="8"/>
    <n v="8"/>
    <n v="8"/>
    <n v="8"/>
    <n v="8"/>
    <n v="8"/>
    <n v="8"/>
    <n v="8"/>
    <n v="8"/>
    <n v="8"/>
    <n v="0"/>
    <n v="88"/>
    <n v="20"/>
    <n v="20"/>
    <n v="20"/>
    <n v="20"/>
    <n v="20"/>
    <n v="20"/>
    <n v="20"/>
    <n v="20"/>
    <n v="20"/>
    <n v="20"/>
    <n v="20"/>
    <n v="20"/>
    <n v="160"/>
    <n v="160"/>
    <n v="160"/>
    <n v="160"/>
    <n v="160"/>
    <n v="160"/>
    <n v="160"/>
    <n v="160"/>
    <n v="160"/>
    <n v="160"/>
    <n v="160"/>
    <n v="0"/>
    <n v="1760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5"/>
    <m/>
    <n v="3.375"/>
    <x v="56"/>
    <s v="Chopped Garlic 12x4.5oz"/>
    <s v="RTU 2nd line"/>
    <s v="Plant City"/>
    <s v="DSD"/>
    <n v="8"/>
    <n v="8"/>
    <n v="8"/>
    <n v="8"/>
    <n v="8"/>
    <n v="8"/>
    <n v="8"/>
    <n v="8"/>
    <n v="8"/>
    <n v="8"/>
    <n v="8"/>
    <n v="0"/>
    <n v="88"/>
    <n v="19"/>
    <n v="19"/>
    <n v="19"/>
    <n v="19"/>
    <n v="19"/>
    <n v="19"/>
    <n v="19"/>
    <n v="19"/>
    <n v="19"/>
    <n v="19"/>
    <n v="19"/>
    <n v="19"/>
    <n v="152"/>
    <n v="152"/>
    <n v="152"/>
    <n v="152"/>
    <n v="152"/>
    <n v="152"/>
    <n v="152"/>
    <n v="152"/>
    <n v="152"/>
    <n v="152"/>
    <n v="152"/>
    <n v="0"/>
    <n v="1672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1"/>
    <n v="12.5"/>
    <m/>
    <n v="3.375"/>
    <x v="12"/>
    <s v="Minced G in EVOO 12x4.5oz - Garland"/>
    <s v="RTU 2nd line"/>
    <s v="Plant City"/>
    <s v="DSD"/>
    <n v="8"/>
    <n v="8"/>
    <n v="8"/>
    <n v="8"/>
    <n v="8"/>
    <n v="8"/>
    <n v="8"/>
    <n v="8"/>
    <n v="8"/>
    <n v="8"/>
    <n v="8"/>
    <n v="0"/>
    <n v="88"/>
    <n v="20"/>
    <n v="20"/>
    <n v="20"/>
    <n v="20"/>
    <n v="20"/>
    <n v="20"/>
    <n v="20"/>
    <n v="20"/>
    <n v="20"/>
    <n v="20"/>
    <n v="20"/>
    <n v="20"/>
    <n v="160"/>
    <n v="160"/>
    <n v="160"/>
    <n v="160"/>
    <n v="160"/>
    <n v="160"/>
    <n v="160"/>
    <n v="160"/>
    <n v="160"/>
    <n v="160"/>
    <n v="160"/>
    <n v="0"/>
    <n v="1760"/>
    <n v="27"/>
    <n v="27"/>
    <n v="27"/>
    <n v="27"/>
    <n v="27"/>
    <n v="27"/>
    <n v="27"/>
    <n v="27"/>
    <n v="27"/>
    <n v="27"/>
    <n v="27"/>
    <n v="0"/>
    <n v="297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625"/>
    <x v="57"/>
    <s v="SQUEEZE Ginger 9x10oz"/>
    <s v="RTU 2nd line"/>
    <s v="Plant City"/>
    <s v="DSD"/>
    <n v="8"/>
    <n v="8"/>
    <n v="8"/>
    <n v="8"/>
    <n v="8"/>
    <n v="8"/>
    <n v="8"/>
    <n v="8"/>
    <n v="8"/>
    <n v="8"/>
    <n v="8"/>
    <n v="0"/>
    <n v="88"/>
    <n v="29"/>
    <n v="29"/>
    <n v="29"/>
    <n v="29"/>
    <n v="29"/>
    <n v="29"/>
    <n v="29"/>
    <n v="29"/>
    <n v="29"/>
    <n v="29"/>
    <n v="29"/>
    <n v="29"/>
    <n v="232"/>
    <n v="232"/>
    <n v="232"/>
    <n v="232"/>
    <n v="232"/>
    <n v="232"/>
    <n v="232"/>
    <n v="232"/>
    <n v="232"/>
    <n v="232"/>
    <n v="232"/>
    <n v="0"/>
    <n v="2552"/>
    <n v="45"/>
    <n v="45"/>
    <n v="45"/>
    <n v="45"/>
    <n v="45"/>
    <n v="45"/>
    <n v="45"/>
    <n v="45"/>
    <n v="45"/>
    <n v="45"/>
    <n v="45"/>
    <n v="0"/>
    <n v="495"/>
  </r>
  <r>
    <s v="New Customers PC DSD"/>
    <s v="New Customers PC DSD"/>
    <s v="New Customers PC DSD"/>
    <x v="88"/>
    <e v="#N/A"/>
    <s v="PC"/>
    <s v="Plant City"/>
    <x v="5"/>
    <s v="G3"/>
    <s v="GROUP 3: Ready to Use"/>
    <s v="G3S12"/>
    <n v="6.024096385542169"/>
    <m/>
    <n v="5.34375"/>
    <x v="58"/>
    <s v="SQUEEZE Organic 9x9.5oz"/>
    <s v="RTU 2nd line"/>
    <s v="Plant City"/>
    <s v="DSD"/>
    <n v="8"/>
    <n v="8"/>
    <n v="8"/>
    <n v="8"/>
    <n v="8"/>
    <n v="8"/>
    <n v="8"/>
    <n v="8"/>
    <n v="8"/>
    <n v="8"/>
    <n v="8"/>
    <n v="0"/>
    <n v="88"/>
    <n v="25"/>
    <n v="25"/>
    <n v="25"/>
    <n v="25"/>
    <n v="25"/>
    <n v="25"/>
    <n v="25"/>
    <n v="25"/>
    <n v="25"/>
    <n v="25"/>
    <n v="25"/>
    <n v="25"/>
    <n v="200"/>
    <n v="200"/>
    <n v="200"/>
    <n v="200"/>
    <n v="200"/>
    <n v="200"/>
    <n v="200"/>
    <n v="200"/>
    <n v="200"/>
    <n v="200"/>
    <n v="200"/>
    <n v="0"/>
    <n v="2200"/>
    <n v="42.75"/>
    <n v="42.75"/>
    <n v="42.75"/>
    <n v="42.75"/>
    <n v="42.75"/>
    <n v="42.75"/>
    <n v="42.75"/>
    <n v="42.75"/>
    <n v="42.75"/>
    <n v="42.75"/>
    <n v="42.75"/>
    <n v="0"/>
    <n v="470.25"/>
  </r>
  <r>
    <s v="New Customers PC DSD"/>
    <s v="New Customers PC DSD"/>
    <s v="New Customers PC DSD"/>
    <x v="88"/>
    <e v="#N/A"/>
    <s v="S"/>
    <s v="Resale"/>
    <x v="5"/>
    <s v="G5"/>
    <s v="GROUP 5-2: Other Resale"/>
    <s v="G5S9"/>
    <n v="0"/>
    <m/>
    <n v="30"/>
    <x v="1"/>
    <s v="Fresh Ginger 30 LB China"/>
    <s v="Resale"/>
    <s v="Resale"/>
    <s v="DSD"/>
    <n v="30"/>
    <n v="30"/>
    <n v="30"/>
    <n v="30"/>
    <n v="30"/>
    <n v="30"/>
    <n v="30"/>
    <n v="30"/>
    <n v="30"/>
    <n v="30"/>
    <n v="30"/>
    <n v="0"/>
    <n v="330"/>
    <n v="41.4"/>
    <n v="41.4"/>
    <n v="41.4"/>
    <n v="41.4"/>
    <n v="41.4"/>
    <n v="41.4"/>
    <n v="41.4"/>
    <n v="41.4"/>
    <n v="41.4"/>
    <n v="41.4"/>
    <n v="41.4"/>
    <n v="41.4"/>
    <n v="1242"/>
    <n v="1242"/>
    <n v="1242"/>
    <n v="1242"/>
    <n v="1242"/>
    <n v="1242"/>
    <n v="1242"/>
    <n v="1242"/>
    <n v="1242"/>
    <n v="1242"/>
    <n v="1242"/>
    <n v="0"/>
    <n v="13662"/>
    <n v="900"/>
    <n v="900"/>
    <n v="900"/>
    <n v="900"/>
    <n v="900"/>
    <n v="900"/>
    <n v="900"/>
    <n v="900"/>
    <n v="900"/>
    <n v="900"/>
    <n v="900"/>
    <n v="0"/>
    <n v="9900"/>
  </r>
  <r>
    <s v="PC Independents"/>
    <s v="PC Independents"/>
    <s v="PC Independents"/>
    <x v="89"/>
    <e v="#N/A"/>
    <s v="S"/>
    <s v="Resale"/>
    <x v="5"/>
    <s v="G5"/>
    <s v="GROUP 5-1: Garlic Resale"/>
    <s v="G5S1"/>
    <n v="0"/>
    <m/>
    <n v="20"/>
    <x v="16"/>
    <s v="Peeled Garlic 4x5 LB China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7589.9999999999991"/>
    <n v="6623.9999999999991"/>
    <n v="6623.9999999999991"/>
    <n v="6623.9999999999991"/>
    <n v="5796"/>
    <n v="6071.9999999999991"/>
    <n v="6071.9999999999991"/>
    <n v="6623.9999999999991"/>
    <n v="7176"/>
    <n v="7451.9999999999991"/>
    <n v="7589.9999999999991"/>
    <n v="7038"/>
    <n v="81282"/>
    <n v="2400"/>
    <n v="2400"/>
    <n v="2400"/>
    <n v="2400"/>
    <n v="2400"/>
    <n v="2400"/>
    <n v="2400"/>
    <n v="2400"/>
    <n v="2400"/>
    <n v="2400"/>
    <n v="2400"/>
    <n v="2400"/>
    <n v="28800"/>
  </r>
  <r>
    <s v="PC Independents"/>
    <s v="PC Independents"/>
    <s v="PC Independents"/>
    <x v="89"/>
    <e v="#N/A"/>
    <s v="S"/>
    <s v="Resale"/>
    <x v="5"/>
    <s v="G5"/>
    <s v="GROUP 5-1: Garlic Resale"/>
    <s v="G5S3"/>
    <n v="0"/>
    <m/>
    <n v="30"/>
    <x v="48"/>
    <s v="Fresh Garlic 5PK 30 LB China White"/>
    <s v="Resale"/>
    <s v="Resale"/>
    <s v="DSD"/>
    <n v="45"/>
    <n v="45"/>
    <n v="45"/>
    <n v="45"/>
    <n v="45"/>
    <n v="45"/>
    <n v="45"/>
    <n v="45"/>
    <n v="45"/>
    <n v="45"/>
    <n v="45"/>
    <n v="45"/>
    <n v="54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2846.2499999999995"/>
    <n v="34154.999999999993"/>
    <n v="1350"/>
    <n v="1350"/>
    <n v="1350"/>
    <n v="1350"/>
    <n v="1350"/>
    <n v="1350"/>
    <n v="1350"/>
    <n v="1350"/>
    <n v="1350"/>
    <n v="1350"/>
    <n v="1350"/>
    <n v="1350"/>
    <n v="16200"/>
  </r>
  <r>
    <s v="GUZMAN-000001"/>
    <s v="El Junior Produce             "/>
    <s v="El Junior Produce                  "/>
    <x v="90"/>
    <s v="R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55"/>
    <n v="55"/>
    <n v="55"/>
    <n v="55"/>
    <n v="55"/>
    <n v="55"/>
    <n v="55"/>
    <n v="55"/>
    <n v="55"/>
    <n v="55"/>
    <n v="55"/>
    <n v="60"/>
    <n v="665"/>
    <n v="55"/>
    <n v="48"/>
    <n v="48"/>
    <n v="48"/>
    <n v="42"/>
    <n v="44"/>
    <n v="44"/>
    <n v="48"/>
    <n v="52"/>
    <n v="54"/>
    <n v="55"/>
    <n v="51"/>
    <n v="3025"/>
    <n v="2640"/>
    <n v="2640"/>
    <n v="2640"/>
    <n v="2310"/>
    <n v="2420"/>
    <n v="2420"/>
    <n v="2640"/>
    <n v="2860"/>
    <n v="2970"/>
    <n v="3025"/>
    <n v="3060"/>
    <n v="32650"/>
    <n v="1100"/>
    <n v="1100"/>
    <n v="1100"/>
    <n v="1100"/>
    <n v="1100"/>
    <n v="1100"/>
    <n v="1100"/>
    <n v="1100"/>
    <n v="1100"/>
    <n v="1100"/>
    <n v="1100"/>
    <n v="1200"/>
    <n v="13300"/>
  </r>
  <r>
    <s v="GUZMAN-000001"/>
    <s v="El Junior Produce             "/>
    <s v="El Junior Produce                  "/>
    <x v="90"/>
    <s v="R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90"/>
    <n v="90"/>
    <n v="90"/>
    <n v="99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950"/>
    <n v="4950"/>
    <n v="4950"/>
    <n v="54450"/>
    <n v="2400"/>
    <n v="2400"/>
    <n v="2400"/>
    <n v="2400"/>
    <n v="2400"/>
    <n v="2400"/>
    <n v="2400"/>
    <n v="2400"/>
    <n v="2400"/>
    <n v="2700"/>
    <n v="2700"/>
    <n v="2700"/>
    <n v="2970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1"/>
    <n v="0"/>
    <m/>
    <n v="20"/>
    <x v="105"/>
    <s v="Peeled Garlic 20x1 LB China"/>
    <s v="Resale"/>
    <s v="Resale"/>
    <s v="Resale"/>
    <n v="112"/>
    <n v="112"/>
    <n v="112"/>
    <n v="112"/>
    <n v="112"/>
    <n v="112"/>
    <n v="112"/>
    <n v="112"/>
    <n v="112"/>
    <n v="112"/>
    <n v="112"/>
    <n v="112"/>
    <n v="1344"/>
    <n v="65"/>
    <n v="65"/>
    <n v="65"/>
    <n v="65"/>
    <n v="65"/>
    <n v="65"/>
    <n v="65"/>
    <n v="65"/>
    <n v="65"/>
    <n v="65"/>
    <n v="65"/>
    <n v="65"/>
    <n v="7280"/>
    <n v="7280"/>
    <n v="7280"/>
    <n v="7280"/>
    <n v="7280"/>
    <n v="7280"/>
    <n v="7280"/>
    <n v="7280"/>
    <n v="7280"/>
    <n v="7280"/>
    <n v="7280"/>
    <n v="7280"/>
    <n v="87360"/>
    <n v="2240"/>
    <n v="2240"/>
    <n v="2240"/>
    <n v="2240"/>
    <n v="2240"/>
    <n v="2240"/>
    <n v="2240"/>
    <n v="2240"/>
    <n v="2240"/>
    <n v="2240"/>
    <n v="2240"/>
    <n v="2240"/>
    <n v="2688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288"/>
    <n v="288"/>
    <n v="288"/>
    <n v="288"/>
    <n v="250"/>
    <n v="250"/>
    <n v="220"/>
    <n v="250"/>
    <n v="288"/>
    <n v="288"/>
    <n v="350"/>
    <n v="350"/>
    <n v="3398"/>
    <n v="55"/>
    <n v="48"/>
    <n v="48"/>
    <n v="48"/>
    <n v="42"/>
    <n v="44"/>
    <n v="44"/>
    <n v="48"/>
    <n v="52"/>
    <n v="54"/>
    <n v="55"/>
    <n v="51"/>
    <n v="15840"/>
    <n v="13824"/>
    <n v="13824"/>
    <n v="13824"/>
    <n v="10500"/>
    <n v="11000"/>
    <n v="9680"/>
    <n v="12000"/>
    <n v="14976"/>
    <n v="15552"/>
    <n v="19250"/>
    <n v="17850"/>
    <n v="168120"/>
    <n v="5760"/>
    <n v="5760"/>
    <n v="5760"/>
    <n v="5760"/>
    <n v="5000"/>
    <n v="5000"/>
    <n v="4400"/>
    <n v="5000"/>
    <n v="5760"/>
    <n v="5760"/>
    <n v="7000"/>
    <n v="7000"/>
    <n v="6796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3"/>
    <n v="0"/>
    <m/>
    <n v="30"/>
    <x v="109"/>
    <s v="Fresh Garlic 30 LB Chinese White"/>
    <s v="Resale"/>
    <s v="Resale"/>
    <s v="Resale"/>
    <n v="160"/>
    <n v="160"/>
    <n v="160"/>
    <n v="160"/>
    <n v="120"/>
    <n v="120"/>
    <n v="100"/>
    <n v="120"/>
    <n v="160"/>
    <n v="180"/>
    <n v="240"/>
    <n v="200"/>
    <n v="1880"/>
    <n v="68.75"/>
    <n v="68.75"/>
    <n v="68.75"/>
    <n v="68.75"/>
    <n v="68.75"/>
    <n v="68.75"/>
    <n v="60"/>
    <n v="60"/>
    <n v="60"/>
    <n v="62.5"/>
    <n v="62.5"/>
    <n v="62.5"/>
    <n v="11000"/>
    <n v="11000"/>
    <n v="11000"/>
    <n v="11000"/>
    <n v="8250"/>
    <n v="8250"/>
    <n v="6000"/>
    <n v="7200"/>
    <n v="9600"/>
    <n v="11250"/>
    <n v="15000"/>
    <n v="12500"/>
    <n v="122050"/>
    <n v="4800"/>
    <n v="4800"/>
    <n v="4800"/>
    <n v="4800"/>
    <n v="3600"/>
    <n v="3600"/>
    <n v="3000"/>
    <n v="3600"/>
    <n v="4800"/>
    <n v="5400"/>
    <n v="7200"/>
    <n v="6000"/>
    <n v="56400"/>
  </r>
  <r>
    <s v="G.P.I.-G00001"/>
    <s v="G.P.I. DBA/ GONZALEZ PRODUCE, "/>
    <s v="G.P.I. DBA/ GONZALEZ PRODUCE, INC. "/>
    <x v="91"/>
    <s v="P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0"/>
    <n v="0"/>
    <n v="160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0"/>
    <n v="0"/>
    <n v="88000"/>
    <n v="4800"/>
    <n v="4800"/>
    <n v="4800"/>
    <n v="4800"/>
    <n v="4800"/>
    <n v="4800"/>
    <n v="4800"/>
    <n v="4800"/>
    <n v="4800"/>
    <n v="4800"/>
    <n v="0"/>
    <n v="0"/>
    <n v="48000"/>
  </r>
  <r>
    <s v="COSM-COSM03"/>
    <s v="COOSEMANS TAMPA, INC               "/>
    <s v="COOSEMANS WORLDWIDE, INC"/>
    <x v="92"/>
    <s v="P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0"/>
    <n v="0"/>
    <n v="0"/>
    <n v="0"/>
    <n v="0"/>
    <n v="0"/>
    <n v="0"/>
    <n v="0"/>
    <n v="0"/>
    <n v="0"/>
    <n v="0"/>
    <n v="0"/>
    <n v="42"/>
    <n v="42"/>
    <n v="42"/>
    <n v="42"/>
    <n v="42"/>
    <n v="42"/>
    <n v="42"/>
    <n v="42"/>
    <n v="42"/>
    <n v="42"/>
    <n v="42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00014-F00014"/>
    <s v="FLORIDA FOOD SERVICE, INC.    "/>
    <s v="FLORIDA FOOD SERVICE, INC.         "/>
    <x v="93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80"/>
    <n v="180"/>
    <n v="190"/>
    <n v="220"/>
    <n v="220"/>
    <n v="220"/>
    <n v="250"/>
    <n v="250"/>
    <n v="250"/>
    <n v="250"/>
    <n v="275"/>
    <n v="275"/>
    <n v="2760"/>
    <n v="48"/>
    <n v="46"/>
    <n v="45"/>
    <n v="47"/>
    <n v="43"/>
    <n v="43"/>
    <n v="45"/>
    <n v="46"/>
    <n v="47"/>
    <n v="52"/>
    <n v="52"/>
    <n v="51"/>
    <n v="8640"/>
    <n v="8280"/>
    <n v="8550"/>
    <n v="10340"/>
    <n v="9460"/>
    <n v="9460"/>
    <n v="11250"/>
    <n v="11500"/>
    <n v="11750"/>
    <n v="13000"/>
    <n v="14300"/>
    <n v="14025"/>
    <n v="130555"/>
    <n v="3600"/>
    <n v="3600"/>
    <n v="3800"/>
    <n v="4400"/>
    <n v="4400"/>
    <n v="4400"/>
    <n v="5000"/>
    <n v="5000"/>
    <n v="5000"/>
    <n v="5000"/>
    <n v="5500"/>
    <n v="5500"/>
    <n v="5520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1"/>
    <m/>
    <n v="12"/>
    <x v="9"/>
    <s v="Minced Garlic 6x32 OZ EVOO Garland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25"/>
    <n v="25"/>
    <n v="25"/>
    <n v="25"/>
    <n v="25"/>
    <n v="25"/>
    <n v="25"/>
    <n v="25"/>
    <n v="25"/>
    <n v="25"/>
    <n v="25"/>
    <n v="25"/>
    <n v="1250"/>
    <n v="1250"/>
    <n v="1250"/>
    <n v="1250"/>
    <n v="1250"/>
    <n v="1250"/>
    <n v="1250"/>
    <n v="1250"/>
    <n v="1250"/>
    <n v="1250"/>
    <n v="1250"/>
    <n v="1250"/>
    <n v="15000"/>
    <n v="600"/>
    <n v="600"/>
    <n v="600"/>
    <n v="600"/>
    <n v="600"/>
    <n v="600"/>
    <n v="600"/>
    <n v="600"/>
    <n v="600"/>
    <n v="600"/>
    <n v="600"/>
    <n v="600"/>
    <n v="720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0.45"/>
    <n v="20.45"/>
    <n v="20.45"/>
    <n v="20.45"/>
    <n v="20.45"/>
    <n v="20.45"/>
    <n v="20.45"/>
    <n v="20.45"/>
    <n v="20.45"/>
    <n v="20.45"/>
    <n v="20.45"/>
    <n v="20.45"/>
    <n v="2454"/>
    <n v="2454"/>
    <n v="2454"/>
    <n v="2454"/>
    <n v="2454"/>
    <n v="2454"/>
    <n v="2454"/>
    <n v="2454"/>
    <n v="2454"/>
    <n v="2454"/>
    <n v="2454"/>
    <n v="2454"/>
    <n v="29448"/>
    <n v="1440"/>
    <n v="1440"/>
    <n v="1440"/>
    <n v="1440"/>
    <n v="1440"/>
    <n v="1440"/>
    <n v="1440"/>
    <n v="1440"/>
    <n v="1440"/>
    <n v="1440"/>
    <n v="1440"/>
    <n v="1440"/>
    <n v="1728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2"/>
    <n v="20"/>
    <m/>
    <n v="12"/>
    <x v="53"/>
    <s v="Chopped Garlic 6x32 OZ. - Garland"/>
    <s v="RTU"/>
    <s v="Plant City"/>
    <s v="Fixed"/>
    <n v="40"/>
    <n v="40"/>
    <n v="40"/>
    <n v="40"/>
    <n v="40"/>
    <n v="40"/>
    <n v="40"/>
    <n v="40"/>
    <n v="40"/>
    <n v="40"/>
    <n v="40"/>
    <n v="0"/>
    <n v="440"/>
    <n v="20.45"/>
    <n v="20.45"/>
    <n v="20.45"/>
    <n v="20.45"/>
    <n v="20.45"/>
    <n v="20.45"/>
    <n v="20.45"/>
    <n v="20.45"/>
    <n v="20.45"/>
    <n v="20.45"/>
    <n v="20.45"/>
    <n v="20.45"/>
    <n v="818"/>
    <n v="818"/>
    <n v="818"/>
    <n v="818"/>
    <n v="818"/>
    <n v="818"/>
    <n v="818"/>
    <n v="818"/>
    <n v="818"/>
    <n v="818"/>
    <n v="818"/>
    <n v="0"/>
    <n v="8998"/>
    <n v="480"/>
    <n v="480"/>
    <n v="480"/>
    <n v="480"/>
    <n v="480"/>
    <n v="480"/>
    <n v="480"/>
    <n v="480"/>
    <n v="480"/>
    <n v="480"/>
    <n v="480"/>
    <n v="0"/>
    <n v="5280"/>
  </r>
  <r>
    <s v="MSF-000001"/>
    <s v="Marjon Specialty Foods        "/>
    <s v="Marjon Specialty Foods             "/>
    <x v="94"/>
    <s v="R"/>
    <s v="S"/>
    <s v="Miami"/>
    <x v="6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Fixed"/>
    <n v="15"/>
    <n v="15"/>
    <n v="15"/>
    <n v="15"/>
    <n v="15"/>
    <n v="15"/>
    <n v="15"/>
    <n v="15"/>
    <n v="15"/>
    <n v="15"/>
    <n v="15"/>
    <n v="15"/>
    <n v="180"/>
    <n v="58"/>
    <n v="58"/>
    <n v="58"/>
    <n v="58"/>
    <n v="58"/>
    <n v="58"/>
    <n v="58"/>
    <n v="58"/>
    <n v="58"/>
    <n v="58"/>
    <n v="58"/>
    <n v="58"/>
    <n v="870"/>
    <n v="870"/>
    <n v="870"/>
    <n v="870"/>
    <n v="870"/>
    <n v="870"/>
    <n v="870"/>
    <n v="870"/>
    <n v="870"/>
    <n v="870"/>
    <n v="870"/>
    <n v="870"/>
    <n v="10440"/>
    <n v="300"/>
    <n v="300"/>
    <n v="300"/>
    <n v="300"/>
    <n v="300"/>
    <n v="300"/>
    <n v="300"/>
    <n v="300"/>
    <n v="300"/>
    <n v="300"/>
    <n v="300"/>
    <n v="300"/>
    <n v="3600"/>
  </r>
  <r>
    <s v="MSF-000001"/>
    <s v="Marjon Specialty Foods        "/>
    <s v="Marjon Specialty Foods             "/>
    <x v="94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6"/>
    <n v="45"/>
    <n v="47"/>
    <n v="43"/>
    <n v="43"/>
    <n v="45"/>
    <n v="46"/>
    <n v="47"/>
    <n v="52"/>
    <n v="52"/>
    <n v="51"/>
    <n v="1440"/>
    <n v="1380"/>
    <n v="1350"/>
    <n v="1410"/>
    <n v="1290"/>
    <n v="1290"/>
    <n v="1350"/>
    <n v="1380"/>
    <n v="1410"/>
    <n v="1560"/>
    <n v="1560"/>
    <n v="1530"/>
    <n v="16950"/>
    <n v="600"/>
    <n v="600"/>
    <n v="600"/>
    <n v="600"/>
    <n v="600"/>
    <n v="600"/>
    <n v="600"/>
    <n v="600"/>
    <n v="600"/>
    <n v="600"/>
    <n v="600"/>
    <n v="600"/>
    <n v="7200"/>
  </r>
  <r>
    <s v="MSF-000001"/>
    <s v="Marjon Specialty Foods        "/>
    <s v="Marjon Specialty Foods             "/>
    <x v="94"/>
    <s v="R"/>
    <s v="S"/>
    <s v="Resale"/>
    <x v="6"/>
    <s v="G5"/>
    <s v="GROUP 5-1: Garlic Resale"/>
    <s v="G5S3"/>
    <n v="0"/>
    <m/>
    <n v="30"/>
    <x v="46"/>
    <s v="Fresh Garlic 30 LB Spn 60-65 Whit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623.20772058823536"/>
    <n v="623.20772058823536"/>
    <n v="623.20772058823536"/>
    <n v="623.20772058823536"/>
    <n v="623.20772058823536"/>
    <n v="623.20772058823536"/>
    <n v="612.5"/>
    <n v="612.5"/>
    <n v="612.5"/>
    <n v="612.5"/>
    <n v="612.5"/>
    <n v="612.5"/>
    <n v="7414.2463235294117"/>
    <n v="300"/>
    <n v="300"/>
    <n v="300"/>
    <n v="300"/>
    <n v="300"/>
    <n v="300"/>
    <n v="300"/>
    <n v="300"/>
    <n v="300"/>
    <n v="300"/>
    <n v="300"/>
    <n v="300"/>
    <n v="3600"/>
  </r>
  <r>
    <s v="MSF-000001"/>
    <s v="Marjon Specialty Foods        "/>
    <s v="Marjon Specialty Foods             "/>
    <x v="94"/>
    <s v="R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0"/>
    <n v="10"/>
    <n v="10"/>
    <n v="10"/>
    <n v="10"/>
    <n v="10"/>
    <n v="10"/>
    <n v="10"/>
    <n v="10"/>
    <n v="10"/>
    <n v="10"/>
    <n v="10"/>
    <n v="120"/>
    <n v="54"/>
    <n v="54"/>
    <n v="54"/>
    <n v="54"/>
    <n v="54"/>
    <n v="54"/>
    <n v="54"/>
    <n v="54"/>
    <n v="54"/>
    <n v="54"/>
    <n v="54"/>
    <n v="54"/>
    <n v="540"/>
    <n v="540"/>
    <n v="540"/>
    <n v="540"/>
    <n v="540"/>
    <n v="540"/>
    <n v="540"/>
    <n v="540"/>
    <n v="540"/>
    <n v="540"/>
    <n v="540"/>
    <n v="540"/>
    <n v="6480"/>
    <n v="200"/>
    <n v="200"/>
    <n v="200"/>
    <n v="200"/>
    <n v="200"/>
    <n v="200"/>
    <n v="200"/>
    <n v="200"/>
    <n v="200"/>
    <n v="200"/>
    <n v="200"/>
    <n v="200"/>
    <n v="2400"/>
  </r>
  <r>
    <s v="MSF-000001"/>
    <s v="Marjon Specialty Foods        "/>
    <s v="Marjon Specialty Foods             "/>
    <x v="94"/>
    <s v="R"/>
    <s v="PC"/>
    <s v="Plant City"/>
    <x v="6"/>
    <s v="G3"/>
    <s v="GROUP 3: Ready to Use"/>
    <s v="G3S7"/>
    <n v="12.08"/>
    <m/>
    <n v="34"/>
    <x v="71"/>
    <s v="Minced Garlic 4x8.5 LB Garland"/>
    <s v="RTU 2nd line"/>
    <s v="Plant City"/>
    <s v="Fixed"/>
    <n v="10"/>
    <n v="10"/>
    <n v="10"/>
    <n v="10"/>
    <n v="10"/>
    <n v="10"/>
    <n v="10"/>
    <n v="10"/>
    <n v="10"/>
    <n v="10"/>
    <n v="10"/>
    <n v="10"/>
    <n v="120"/>
    <n v="51"/>
    <n v="51"/>
    <n v="51"/>
    <n v="51"/>
    <n v="51"/>
    <n v="51"/>
    <n v="51"/>
    <n v="51"/>
    <n v="51"/>
    <n v="51"/>
    <n v="51"/>
    <n v="51"/>
    <n v="510"/>
    <n v="510"/>
    <n v="510"/>
    <n v="510"/>
    <n v="510"/>
    <n v="510"/>
    <n v="510"/>
    <n v="510"/>
    <n v="510"/>
    <n v="510"/>
    <n v="510"/>
    <n v="510"/>
    <n v="6120"/>
    <n v="340"/>
    <n v="340"/>
    <n v="340"/>
    <n v="340"/>
    <n v="340"/>
    <n v="340"/>
    <n v="340"/>
    <n v="340"/>
    <n v="340"/>
    <n v="340"/>
    <n v="340"/>
    <n v="340"/>
    <n v="4080"/>
  </r>
  <r>
    <s v="0006-000001"/>
    <s v="AMIGOS PRODUCES                    "/>
    <s v="AMIGOS PRODUCES                    "/>
    <x v="95"/>
    <s v="R"/>
    <s v="S"/>
    <s v="Miami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50"/>
    <n v="50"/>
    <n v="50"/>
    <n v="50"/>
    <n v="50"/>
    <n v="50"/>
    <n v="50"/>
    <n v="50"/>
    <n v="50"/>
    <n v="50"/>
    <n v="70"/>
    <n v="70"/>
    <n v="640"/>
    <n v="48"/>
    <n v="46"/>
    <n v="45"/>
    <n v="47"/>
    <n v="43"/>
    <n v="43"/>
    <n v="45"/>
    <n v="46"/>
    <n v="47"/>
    <n v="52"/>
    <n v="52"/>
    <n v="51"/>
    <n v="2400"/>
    <n v="2300"/>
    <n v="2250"/>
    <n v="2350"/>
    <n v="2150"/>
    <n v="2150"/>
    <n v="2250"/>
    <n v="2300"/>
    <n v="2350"/>
    <n v="2600"/>
    <n v="3640"/>
    <n v="3570"/>
    <n v="30310"/>
    <n v="1000"/>
    <n v="1000"/>
    <n v="1000"/>
    <n v="1000"/>
    <n v="1000"/>
    <n v="1000"/>
    <n v="1000"/>
    <n v="1000"/>
    <n v="1000"/>
    <n v="1000"/>
    <n v="1400"/>
    <n v="1400"/>
    <n v="12800"/>
  </r>
  <r>
    <s v="0006-000001"/>
    <s v="AMIGOS PRODUCES                    "/>
    <s v="AMIGOS PRODUCES                    "/>
    <x v="95"/>
    <s v="R"/>
    <s v="S"/>
    <s v="Resale"/>
    <x v="6"/>
    <s v="G5"/>
    <s v="GROUP 5-1: Garlic Resale"/>
    <s v="G5S3"/>
    <n v="0"/>
    <m/>
    <n v="30"/>
    <x v="21"/>
    <s v="Fresh Garlic 5PK 30 LB China Purple"/>
    <s v="Resale"/>
    <s v="Resale"/>
    <s v="Resale"/>
    <n v="50"/>
    <n v="50"/>
    <n v="50"/>
    <n v="50"/>
    <n v="50"/>
    <n v="50"/>
    <n v="50"/>
    <n v="50"/>
    <n v="50"/>
    <n v="50"/>
    <n v="70"/>
    <n v="70"/>
    <n v="640"/>
    <n v="55"/>
    <n v="55"/>
    <n v="55"/>
    <n v="55"/>
    <n v="55"/>
    <n v="55"/>
    <n v="55"/>
    <n v="55"/>
    <n v="55"/>
    <n v="55"/>
    <n v="55"/>
    <n v="55"/>
    <n v="2750"/>
    <n v="2750"/>
    <n v="2750"/>
    <n v="2750"/>
    <n v="2750"/>
    <n v="2750"/>
    <n v="2750"/>
    <n v="2750"/>
    <n v="2750"/>
    <n v="2750"/>
    <n v="3850"/>
    <n v="3850"/>
    <n v="35200"/>
    <n v="1500"/>
    <n v="1500"/>
    <n v="1500"/>
    <n v="1500"/>
    <n v="1500"/>
    <n v="1500"/>
    <n v="1500"/>
    <n v="1500"/>
    <n v="1500"/>
    <n v="1500"/>
    <n v="2100"/>
    <n v="2100"/>
    <n v="19200"/>
  </r>
  <r>
    <s v="SANWAI-S00007"/>
    <s v="SANWA INT L WHOLESALE FOOD    "/>
    <s v="SANWA INT L WHOLESALE FOOD"/>
    <x v="96"/>
    <s v="F"/>
    <s v="S"/>
    <s v="Resale"/>
    <x v="6"/>
    <s v="G5"/>
    <s v="GROUP 5-1: Garlic Resale"/>
    <s v="G5S1"/>
    <n v="0"/>
    <m/>
    <n v="20"/>
    <x v="105"/>
    <s v="Peeled Garlic 20x1 LB China"/>
    <s v="Resale"/>
    <s v="Resale"/>
    <s v="Resale"/>
    <n v="112"/>
    <n v="112"/>
    <n v="112"/>
    <n v="112"/>
    <n v="112"/>
    <n v="112"/>
    <n v="112"/>
    <n v="112"/>
    <n v="112"/>
    <n v="112"/>
    <n v="112"/>
    <n v="112"/>
    <n v="1344"/>
    <n v="65"/>
    <n v="65"/>
    <n v="65"/>
    <n v="65"/>
    <n v="65"/>
    <n v="65"/>
    <n v="65"/>
    <n v="65"/>
    <n v="65"/>
    <n v="65"/>
    <n v="65"/>
    <n v="65"/>
    <n v="7280"/>
    <n v="7280"/>
    <n v="7280"/>
    <n v="7280"/>
    <n v="7280"/>
    <n v="7280"/>
    <n v="7280"/>
    <n v="7280"/>
    <n v="7280"/>
    <n v="7280"/>
    <n v="7280"/>
    <n v="7280"/>
    <n v="87360"/>
    <n v="2240"/>
    <n v="2240"/>
    <n v="2240"/>
    <n v="2240"/>
    <n v="2240"/>
    <n v="2240"/>
    <n v="2240"/>
    <n v="2240"/>
    <n v="2240"/>
    <n v="2240"/>
    <n v="2240"/>
    <n v="2240"/>
    <n v="26880"/>
  </r>
  <r>
    <s v="SANWAI-S00007"/>
    <s v="SANWA INT L WHOLESALE FOOD    "/>
    <s v="SANWA INT L WHOLESALE FOOD"/>
    <x v="96"/>
    <s v="F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432"/>
    <n v="432"/>
    <n v="432"/>
    <n v="432"/>
    <n v="432"/>
    <n v="432"/>
    <n v="432"/>
    <n v="432"/>
    <n v="432"/>
    <n v="432"/>
    <n v="576"/>
    <n v="576"/>
    <n v="5472"/>
    <n v="55"/>
    <n v="48"/>
    <n v="48"/>
    <n v="48"/>
    <n v="42"/>
    <n v="44"/>
    <n v="44"/>
    <n v="48"/>
    <n v="52"/>
    <n v="54"/>
    <n v="55"/>
    <n v="51"/>
    <n v="23760"/>
    <n v="20736"/>
    <n v="20736"/>
    <n v="20736"/>
    <n v="18144"/>
    <n v="19008"/>
    <n v="19008"/>
    <n v="20736"/>
    <n v="22464"/>
    <n v="23328"/>
    <n v="31680"/>
    <n v="29376"/>
    <n v="269712"/>
    <n v="8640"/>
    <n v="8640"/>
    <n v="8640"/>
    <n v="8640"/>
    <n v="8640"/>
    <n v="8640"/>
    <n v="8640"/>
    <n v="8640"/>
    <n v="8640"/>
    <n v="8640"/>
    <n v="11520"/>
    <n v="11520"/>
    <n v="109440"/>
  </r>
  <r>
    <s v="SANWAI-S00007"/>
    <s v="SANWA INT L WHOLESALE FOOD    "/>
    <s v="SANWA INT L WHOLESALE FOOD"/>
    <x v="96"/>
    <s v="F"/>
    <s v="S"/>
    <s v="Resale"/>
    <x v="6"/>
    <s v="G5"/>
    <s v="GROUP 5-1: Garlic Resale"/>
    <s v="G5S3"/>
    <n v="0"/>
    <m/>
    <n v="30"/>
    <x v="21"/>
    <s v="Fresh Garlic 5PK 30 LB China Purple"/>
    <s v="Resale"/>
    <s v="Resale"/>
    <s v="Resale"/>
    <n v="170"/>
    <n v="170"/>
    <n v="170"/>
    <n v="170"/>
    <n v="170"/>
    <n v="170"/>
    <n v="170"/>
    <n v="170"/>
    <n v="170"/>
    <n v="170"/>
    <n v="340"/>
    <n v="340"/>
    <n v="2380"/>
    <n v="55"/>
    <n v="55"/>
    <n v="55"/>
    <n v="55"/>
    <n v="55"/>
    <n v="55"/>
    <n v="55"/>
    <n v="55"/>
    <n v="55"/>
    <n v="55"/>
    <n v="55"/>
    <n v="55"/>
    <n v="9350"/>
    <n v="9350"/>
    <n v="9350"/>
    <n v="9350"/>
    <n v="9350"/>
    <n v="9350"/>
    <n v="9350"/>
    <n v="9350"/>
    <n v="9350"/>
    <n v="9350"/>
    <n v="18700"/>
    <n v="18700"/>
    <n v="130900"/>
    <n v="5100"/>
    <n v="5100"/>
    <n v="5100"/>
    <n v="5100"/>
    <n v="5100"/>
    <n v="5100"/>
    <n v="5100"/>
    <n v="5100"/>
    <n v="5100"/>
    <n v="5100"/>
    <n v="10200"/>
    <n v="10200"/>
    <n v="71400"/>
  </r>
  <r>
    <s v="TSALES-000001"/>
    <s v="Tropical Sales of Florida     "/>
    <s v="Tropical Sales of Florida          "/>
    <x v="97"/>
    <s v="R"/>
    <s v="S"/>
    <s v="Resale"/>
    <x v="6"/>
    <s v="G5"/>
    <s v="GROUP 5-1: Garlic Resale"/>
    <s v="G5S1"/>
    <n v="0"/>
    <m/>
    <n v="20"/>
    <x v="16"/>
    <s v="Peeled Garlic 4x5 LB China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48"/>
    <n v="48"/>
    <n v="48"/>
    <n v="42"/>
    <n v="44"/>
    <n v="44"/>
    <n v="48"/>
    <n v="52"/>
    <n v="54"/>
    <n v="55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SALES-000001"/>
    <s v="Tropical Sales of Florida     "/>
    <s v="Tropical Sales of Florida          "/>
    <x v="97"/>
    <s v="R"/>
    <s v="S"/>
    <s v="Resale"/>
    <x v="6"/>
    <s v="G5"/>
    <s v="GROUP 5-1: Garlic Resale"/>
    <s v="G5S3"/>
    <n v="0"/>
    <m/>
    <n v="30"/>
    <x v="48"/>
    <s v="Fresh Garlic 5PK 30 LB China Whit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SALES-000001"/>
    <s v="Tropical Sales of Florida     "/>
    <s v="Tropical Sales of Florida          "/>
    <x v="97"/>
    <s v="R"/>
    <s v="PC"/>
    <s v="Plant City"/>
    <x v="6"/>
    <s v="G3"/>
    <s v="GROUP 3: Ready to Use"/>
    <s v="G3S7"/>
    <n v="12.08"/>
    <m/>
    <n v="34"/>
    <x v="71"/>
    <s v="Minced Garlic 4x8.5 LB Garland"/>
    <s v="RTU 2nd line"/>
    <s v="Plant City"/>
    <s v="Fixed"/>
    <n v="0"/>
    <n v="0"/>
    <n v="0"/>
    <n v="0"/>
    <n v="0"/>
    <n v="0"/>
    <n v="0"/>
    <n v="0"/>
    <n v="0"/>
    <n v="0"/>
    <n v="0"/>
    <n v="0"/>
    <n v="0"/>
    <n v="52"/>
    <n v="52"/>
    <n v="52"/>
    <n v="52"/>
    <n v="52"/>
    <n v="52"/>
    <n v="52"/>
    <n v="52"/>
    <n v="52"/>
    <n v="52"/>
    <n v="52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00014-F00014"/>
    <s v="FLORIDA FOOD SERVICE, INC.    "/>
    <s v="FLORIDA FOOD SERVICE, INC.         "/>
    <x v="93"/>
    <s v="R"/>
    <s v="PC"/>
    <s v="Plant City"/>
    <x v="6"/>
    <s v="G3"/>
    <s v="GROUP 3: Ready to Use"/>
    <s v="G3S14"/>
    <n v="8"/>
    <m/>
    <n v="27"/>
    <x v="64"/>
    <s v="Minced Garlic 6x4.5lbs Garland     "/>
    <s v="RTU 2nd line"/>
    <s v="Plant City"/>
    <s v="Fixed"/>
    <n v="60"/>
    <n v="0"/>
    <n v="0"/>
    <n v="0"/>
    <n v="0"/>
    <n v="40"/>
    <n v="40"/>
    <n v="40"/>
    <n v="0"/>
    <n v="0"/>
    <n v="0"/>
    <n v="0"/>
    <n v="180"/>
    <n v="40"/>
    <n v="40"/>
    <n v="40"/>
    <n v="40"/>
    <n v="40"/>
    <n v="40"/>
    <n v="40"/>
    <n v="40"/>
    <n v="40"/>
    <n v="40"/>
    <n v="40"/>
    <n v="40"/>
    <n v="2400"/>
    <n v="0"/>
    <n v="0"/>
    <n v="0"/>
    <n v="0"/>
    <n v="1600"/>
    <n v="1600"/>
    <n v="1600"/>
    <n v="0"/>
    <n v="0"/>
    <n v="0"/>
    <n v="0"/>
    <n v="7200"/>
    <n v="1620"/>
    <n v="0"/>
    <n v="0"/>
    <n v="0"/>
    <n v="0"/>
    <n v="1080"/>
    <n v="1080"/>
    <n v="1080"/>
    <n v="0"/>
    <n v="0"/>
    <n v="0"/>
    <n v="0"/>
    <n v="4860"/>
  </r>
  <r>
    <s v="SANWAI-S00007"/>
    <s v="SANWA INT L WHOLESALE FOOD    "/>
    <s v="SANWA INT L WHOLESALE FOOD"/>
    <x v="96"/>
    <s v="F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30"/>
    <n v="30"/>
    <n v="30"/>
    <n v="30"/>
    <n v="30"/>
    <n v="30"/>
    <n v="30"/>
    <n v="30"/>
    <n v="30"/>
    <n v="30"/>
    <n v="30"/>
    <n v="30"/>
    <n v="360"/>
    <n v="48"/>
    <n v="48"/>
    <n v="48"/>
    <n v="48"/>
    <n v="48"/>
    <n v="48"/>
    <n v="48"/>
    <n v="48"/>
    <n v="48"/>
    <n v="48"/>
    <n v="48"/>
    <n v="48"/>
    <n v="1440"/>
    <n v="1440"/>
    <n v="1440"/>
    <n v="1440"/>
    <n v="1440"/>
    <n v="1440"/>
    <n v="1440"/>
    <n v="1440"/>
    <n v="1440"/>
    <n v="1440"/>
    <n v="1440"/>
    <n v="1440"/>
    <n v="17280"/>
    <n v="600"/>
    <n v="600"/>
    <n v="600"/>
    <n v="600"/>
    <n v="600"/>
    <n v="600"/>
    <n v="600"/>
    <n v="600"/>
    <n v="600"/>
    <n v="600"/>
    <n v="600"/>
    <n v="600"/>
    <n v="7200"/>
  </r>
  <r>
    <s v="SANWAI-S00007"/>
    <s v="SANWA INT L WHOLESALE FOOD    "/>
    <s v="SANWA INT L WHOLESALE FOOD"/>
    <x v="96"/>
    <s v="F"/>
    <s v="S"/>
    <s v="Resale"/>
    <x v="6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NWAI-S00007"/>
    <s v="SANWA INT L WHOLESALE FOOD    "/>
    <s v="SANWA INT L WHOLESALE FOOD"/>
    <x v="96"/>
    <s v="F"/>
    <s v="S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60"/>
    <n v="0"/>
    <n v="60"/>
    <n v="0"/>
    <n v="60"/>
    <n v="0"/>
    <n v="60"/>
    <n v="0"/>
    <n v="60"/>
    <n v="0"/>
    <n v="140"/>
    <n v="0"/>
    <n v="440"/>
    <n v="21"/>
    <n v="21"/>
    <n v="21"/>
    <n v="21"/>
    <n v="21"/>
    <n v="21"/>
    <n v="21"/>
    <n v="21"/>
    <n v="21"/>
    <n v="21"/>
    <n v="21"/>
    <n v="21"/>
    <n v="1260"/>
    <n v="0"/>
    <n v="1260"/>
    <n v="0"/>
    <n v="1260"/>
    <n v="0"/>
    <n v="1260"/>
    <n v="0"/>
    <n v="1260"/>
    <n v="0"/>
    <n v="2940"/>
    <n v="0"/>
    <n v="9240"/>
    <n v="720"/>
    <n v="0"/>
    <n v="720"/>
    <n v="0"/>
    <n v="720"/>
    <n v="0"/>
    <n v="720"/>
    <n v="0"/>
    <n v="720"/>
    <n v="0"/>
    <n v="1680"/>
    <n v="0"/>
    <n v="5280"/>
  </r>
  <r>
    <s v="New Customers Mario Jr"/>
    <s v="New Customers Mario Jr"/>
    <s v="New Customers Mario Jr"/>
    <x v="98"/>
    <s v="R"/>
    <s v="S"/>
    <s v="PSK"/>
    <x v="6"/>
    <s v="G1"/>
    <s v="GROUP 1-1: Peeled Garlic Production"/>
    <s v="G1S3"/>
    <n v="2.6422885802469134"/>
    <n v="52.845771604938271"/>
    <n v="20"/>
    <x v="26"/>
    <s v="Peeled Garlic 4x5 LB Garland"/>
    <s v="Peeled Garlic Line"/>
    <s v="PSK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New Customers Mario Jr"/>
    <s v="New Customers Mario Jr"/>
    <s v="New Customers Mario Jr"/>
    <x v="98"/>
    <s v="R"/>
    <s v="S"/>
    <s v="Miami"/>
    <x v="6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100"/>
    <n v="100"/>
    <n v="100"/>
    <n v="100"/>
    <n v="100"/>
    <n v="100"/>
    <n v="100"/>
    <n v="100"/>
    <n v="100"/>
    <n v="100"/>
    <n v="100"/>
    <n v="100"/>
    <n v="1200"/>
    <n v="52"/>
    <n v="52"/>
    <n v="52"/>
    <n v="52"/>
    <n v="52"/>
    <n v="52"/>
    <n v="52"/>
    <n v="52"/>
    <n v="52"/>
    <n v="52"/>
    <n v="52"/>
    <n v="52"/>
    <n v="5200"/>
    <n v="5200"/>
    <n v="5200"/>
    <n v="5200"/>
    <n v="5200"/>
    <n v="5200"/>
    <n v="5200"/>
    <n v="5200"/>
    <n v="5200"/>
    <n v="5200"/>
    <n v="5200"/>
    <n v="5200"/>
    <n v="62400"/>
    <n v="2000"/>
    <n v="2000"/>
    <n v="2000"/>
    <n v="2000"/>
    <n v="2000"/>
    <n v="2000"/>
    <n v="2000"/>
    <n v="2000"/>
    <n v="2000"/>
    <n v="2000"/>
    <n v="2000"/>
    <n v="2000"/>
    <n v="24000"/>
  </r>
  <r>
    <s v="New Customers Mario Jr"/>
    <s v="New Customers Mario Jr"/>
    <s v="New Customers Mario Jr"/>
    <x v="99"/>
    <s v="R"/>
    <s v="S"/>
    <s v="Plant City"/>
    <x v="6"/>
    <s v="G3"/>
    <s v="GROUP 3: Ready to Use"/>
    <s v="G3S2"/>
    <n v="20"/>
    <m/>
    <n v="12"/>
    <x v="10"/>
    <s v="Minced Garlic 6x32 OZ Garland"/>
    <s v="RTU"/>
    <s v="Plant City"/>
    <s v="Fixed"/>
    <n v="0"/>
    <n v="0"/>
    <n v="0"/>
    <n v="0"/>
    <n v="0"/>
    <n v="140"/>
    <n v="0"/>
    <n v="140"/>
    <n v="0"/>
    <n v="140"/>
    <n v="0"/>
    <n v="140"/>
    <n v="560"/>
    <n v="19.5"/>
    <n v="19.5"/>
    <n v="19.5"/>
    <n v="19.5"/>
    <n v="19.5"/>
    <n v="19.5"/>
    <n v="19.5"/>
    <n v="19.5"/>
    <n v="19.5"/>
    <n v="19.5"/>
    <n v="19.5"/>
    <n v="19.5"/>
    <n v="0"/>
    <n v="0"/>
    <n v="0"/>
    <n v="0"/>
    <n v="0"/>
    <n v="2730"/>
    <n v="0"/>
    <n v="2730"/>
    <n v="0"/>
    <n v="2730"/>
    <n v="0"/>
    <n v="2730"/>
    <n v="10920"/>
    <n v="0"/>
    <n v="0"/>
    <n v="0"/>
    <n v="0"/>
    <n v="0"/>
    <n v="1680"/>
    <n v="0"/>
    <n v="1680"/>
    <n v="0"/>
    <n v="1680"/>
    <n v="0"/>
    <n v="1680"/>
    <n v="6720"/>
  </r>
  <r>
    <s v="PC Independents"/>
    <s v="PC Independents"/>
    <s v="PC Independents"/>
    <x v="87"/>
    <e v="#N/A"/>
    <s v="S"/>
    <s v="Miami"/>
    <x v="5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200"/>
    <n v="200"/>
    <n v="200"/>
    <n v="200"/>
    <n v="200"/>
    <n v="24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6800"/>
    <n v="6800"/>
    <n v="6800"/>
    <n v="6800"/>
    <n v="6800"/>
    <n v="81600"/>
    <n v="2400"/>
    <n v="2400"/>
    <n v="2400"/>
    <n v="2400"/>
    <n v="2400"/>
    <n v="2400"/>
    <n v="2400"/>
    <n v="2400"/>
    <n v="2400"/>
    <n v="2400"/>
    <n v="2400"/>
    <n v="2400"/>
    <n v="28800"/>
  </r>
  <r>
    <s v="PC Independents"/>
    <s v="PC Independents"/>
    <s v="PC Independents"/>
    <x v="87"/>
    <e v="#N/A"/>
    <s v="S"/>
    <s v="Miami"/>
    <x v="5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150"/>
    <n v="150"/>
    <n v="150"/>
    <n v="150"/>
    <n v="150"/>
    <n v="150"/>
    <n v="150"/>
    <n v="150"/>
    <n v="150"/>
    <n v="150"/>
    <n v="150"/>
    <n v="150"/>
    <n v="1800"/>
    <n v="36"/>
    <n v="36"/>
    <n v="36"/>
    <n v="36"/>
    <n v="36"/>
    <n v="36"/>
    <n v="36"/>
    <n v="36"/>
    <n v="36"/>
    <n v="36"/>
    <n v="36"/>
    <n v="36"/>
    <n v="5400"/>
    <n v="5400"/>
    <n v="5400"/>
    <n v="5400"/>
    <n v="5400"/>
    <n v="5400"/>
    <n v="5400"/>
    <n v="5400"/>
    <n v="5400"/>
    <n v="5400"/>
    <n v="5400"/>
    <n v="5400"/>
    <n v="64800"/>
    <n v="1800"/>
    <n v="1800"/>
    <n v="1800"/>
    <n v="1800"/>
    <n v="1800"/>
    <n v="1800"/>
    <n v="1800"/>
    <n v="1800"/>
    <n v="1800"/>
    <n v="1800"/>
    <n v="1800"/>
    <n v="1800"/>
    <n v="21600"/>
  </r>
  <r>
    <s v="PSK Independents"/>
    <s v="PSK Independents"/>
    <s v="PSK Independents"/>
    <x v="100"/>
    <e v="#N/A"/>
    <s v="N"/>
    <s v="PSK"/>
    <x v="7"/>
    <s v="G1"/>
    <s v="GROUP 1-2: Peeled Garlic Repack"/>
    <s v="G1S7"/>
    <n v="5.0182083333333356"/>
    <n v="60.218500000000027"/>
    <n v="12"/>
    <x v="85"/>
    <s v="Peeled Garlic 12x1 LB Garland"/>
    <s v="Peeled Garlic Repack"/>
    <s v="PSK"/>
    <s v="DSD"/>
    <n v="80"/>
    <n v="80"/>
    <n v="80"/>
    <n v="80"/>
    <n v="80"/>
    <n v="80"/>
    <n v="80"/>
    <n v="80"/>
    <n v="80"/>
    <n v="80"/>
    <n v="80"/>
    <n v="80"/>
    <n v="960"/>
    <n v="44"/>
    <n v="44"/>
    <n v="44"/>
    <n v="44"/>
    <n v="44"/>
    <n v="44"/>
    <n v="44"/>
    <n v="44"/>
    <n v="44"/>
    <n v="44"/>
    <n v="44"/>
    <n v="44"/>
    <n v="3520"/>
    <n v="3520"/>
    <n v="3520"/>
    <n v="3520"/>
    <n v="3520"/>
    <n v="3520"/>
    <n v="3520"/>
    <n v="3520"/>
    <n v="3520"/>
    <n v="3520"/>
    <n v="3520"/>
    <n v="3520"/>
    <n v="42240"/>
    <n v="960"/>
    <n v="960"/>
    <n v="960"/>
    <n v="960"/>
    <n v="960"/>
    <n v="960"/>
    <n v="960"/>
    <n v="960"/>
    <n v="960"/>
    <n v="960"/>
    <n v="960"/>
    <n v="960"/>
    <n v="11520"/>
  </r>
  <r>
    <s v="PSK Independents"/>
    <s v="PSK Independents"/>
    <s v="PSK Independents"/>
    <x v="100"/>
    <e v="#N/A"/>
    <s v="N"/>
    <s v="PSK"/>
    <x v="7"/>
    <s v="G1"/>
    <s v="GROUP 1-2: Peeled Garlic Repack"/>
    <s v="G1S2"/>
    <n v="13.381888888888895"/>
    <n v="60.218500000000027"/>
    <n v="4.5"/>
    <x v="73"/>
    <s v="Peeled Garlic 12x6 Oz - Garland"/>
    <s v="Peeled Garlic Repack"/>
    <s v="PSK"/>
    <s v="DSD"/>
    <n v="45"/>
    <n v="45"/>
    <n v="45"/>
    <n v="45"/>
    <n v="45"/>
    <n v="45"/>
    <n v="45"/>
    <n v="45"/>
    <n v="45"/>
    <n v="45"/>
    <n v="45"/>
    <n v="45"/>
    <n v="540"/>
    <n v="22"/>
    <n v="22"/>
    <n v="22"/>
    <n v="22"/>
    <n v="22"/>
    <n v="22"/>
    <n v="22"/>
    <n v="22"/>
    <n v="22"/>
    <n v="22"/>
    <n v="22"/>
    <n v="22"/>
    <n v="990"/>
    <n v="990"/>
    <n v="990"/>
    <n v="990"/>
    <n v="990"/>
    <n v="990"/>
    <n v="990"/>
    <n v="990"/>
    <n v="990"/>
    <n v="990"/>
    <n v="990"/>
    <n v="990"/>
    <n v="11880"/>
    <n v="202.5"/>
    <n v="202.5"/>
    <n v="202.5"/>
    <n v="202.5"/>
    <n v="202.5"/>
    <n v="202.5"/>
    <n v="202.5"/>
    <n v="202.5"/>
    <n v="202.5"/>
    <n v="202.5"/>
    <n v="202.5"/>
    <n v="202.5"/>
    <n v="2430"/>
  </r>
  <r>
    <s v="PSK Independents"/>
    <s v="PSK Independents"/>
    <s v="PSK Independents"/>
    <x v="100"/>
    <e v="#N/A"/>
    <s v="PC"/>
    <s v="Plant City"/>
    <x v="7"/>
    <s v="G1"/>
    <s v="GROUP 1-3: Fesh Garlic Repack"/>
    <s v="G1S13"/>
    <n v="2.6041666666666665"/>
    <n v="78.125"/>
    <n v="30"/>
    <x v="112"/>
    <s v="FRESH GARLIC 5PK - GARLAND PURPLE"/>
    <s v="Tecmar"/>
    <s v="Plant City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900"/>
    <n v="900"/>
    <n v="900"/>
    <n v="900"/>
    <n v="900"/>
    <n v="900"/>
    <n v="900"/>
    <n v="900"/>
    <n v="900"/>
    <n v="900"/>
    <n v="900"/>
    <n v="900"/>
    <n v="10800"/>
  </r>
  <r>
    <s v="PSK Independents"/>
    <s v="PSK Independents"/>
    <s v="PSK Independents"/>
    <x v="100"/>
    <e v="#N/A"/>
    <s v="PC"/>
    <s v="Plant City"/>
    <x v="7"/>
    <s v="G3"/>
    <s v="GROUP 3: Ready to Use"/>
    <s v="G3S11"/>
    <n v="7"/>
    <m/>
    <n v="3"/>
    <x v="51"/>
    <s v="Fresh Garlic Cilantro Puree 6x8 OZ"/>
    <s v="RTU 2nd line"/>
    <s v="Plant City"/>
    <s v="DSD"/>
    <n v="50"/>
    <n v="50"/>
    <n v="50"/>
    <n v="50"/>
    <n v="50"/>
    <n v="50"/>
    <n v="50"/>
    <n v="50"/>
    <n v="50"/>
    <n v="50"/>
    <n v="50"/>
    <n v="50"/>
    <n v="600"/>
    <n v="18"/>
    <n v="18"/>
    <n v="18"/>
    <n v="18"/>
    <n v="18"/>
    <n v="18"/>
    <n v="18"/>
    <n v="18"/>
    <n v="18"/>
    <n v="18"/>
    <n v="18"/>
    <n v="18"/>
    <n v="900"/>
    <n v="900"/>
    <n v="900"/>
    <n v="900"/>
    <n v="900"/>
    <n v="900"/>
    <n v="900"/>
    <n v="900"/>
    <n v="900"/>
    <n v="900"/>
    <n v="900"/>
    <n v="900"/>
    <n v="10800"/>
    <n v="150"/>
    <n v="150"/>
    <n v="150"/>
    <n v="150"/>
    <n v="150"/>
    <n v="150"/>
    <n v="150"/>
    <n v="150"/>
    <n v="150"/>
    <n v="150"/>
    <n v="150"/>
    <n v="150"/>
    <n v="1800"/>
  </r>
  <r>
    <s v="PSK Independents"/>
    <s v="PSK Independents"/>
    <s v="PSK Independents"/>
    <x v="100"/>
    <e v="#N/A"/>
    <s v="N"/>
    <s v="Resale"/>
    <x v="7"/>
    <s v="G5"/>
    <s v="GROUP 5-1: Garlic Resale"/>
    <s v="G5S1"/>
    <n v="0"/>
    <m/>
    <n v="20"/>
    <x v="113"/>
    <s v="Peeled Garlic 20x1 LB Spain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65"/>
    <n v="65"/>
    <n v="65"/>
    <n v="65"/>
    <n v="65"/>
    <n v="65"/>
    <n v="65"/>
    <n v="65"/>
    <n v="65"/>
    <n v="65"/>
    <n v="65"/>
    <n v="65"/>
    <n v="2600"/>
    <n v="2600"/>
    <n v="2600"/>
    <n v="2600"/>
    <n v="2600"/>
    <n v="2600"/>
    <n v="2600"/>
    <n v="2600"/>
    <n v="2600"/>
    <n v="2600"/>
    <n v="2600"/>
    <n v="2600"/>
    <n v="31200"/>
    <n v="800"/>
    <n v="800"/>
    <n v="800"/>
    <n v="800"/>
    <n v="800"/>
    <n v="800"/>
    <n v="800"/>
    <n v="800"/>
    <n v="800"/>
    <n v="800"/>
    <n v="800"/>
    <n v="800"/>
    <n v="9600"/>
  </r>
  <r>
    <s v="PSK Independents"/>
    <s v="PSK Independents"/>
    <s v="PSK Independents"/>
    <x v="100"/>
    <e v="#N/A"/>
    <s v="N"/>
    <s v="Resale"/>
    <x v="7"/>
    <s v="G5"/>
    <s v="GROUP 5-1: Garlic Resale"/>
    <s v="G5S1"/>
    <n v="0"/>
    <m/>
    <n v="20"/>
    <x v="18"/>
    <s v="Peeled Garlic 4x5 LB Mexico"/>
    <s v="Resale"/>
    <s v="Resale"/>
    <s v="DSD"/>
    <n v="300"/>
    <n v="300"/>
    <n v="300"/>
    <n v="300"/>
    <n v="300"/>
    <n v="300"/>
    <n v="300"/>
    <n v="300"/>
    <n v="300"/>
    <n v="300"/>
    <n v="300"/>
    <n v="300"/>
    <n v="3600"/>
    <n v="56.349999999999994"/>
    <n v="54.05"/>
    <n v="52.9"/>
    <n v="55.199999999999996"/>
    <n v="52.9"/>
    <n v="52.9"/>
    <n v="52.9"/>
    <n v="55.199999999999996"/>
    <n v="56.349999999999994"/>
    <n v="59.8"/>
    <n v="62.099999999999994"/>
    <n v="58.65"/>
    <n v="16905"/>
    <n v="16215"/>
    <n v="15870"/>
    <n v="16560"/>
    <n v="15870"/>
    <n v="15870"/>
    <n v="15870"/>
    <n v="16560"/>
    <n v="16905"/>
    <n v="17940"/>
    <n v="18630"/>
    <n v="17595"/>
    <n v="200790"/>
    <n v="6000"/>
    <n v="6000"/>
    <n v="6000"/>
    <n v="6000"/>
    <n v="6000"/>
    <n v="6000"/>
    <n v="6000"/>
    <n v="6000"/>
    <n v="6000"/>
    <n v="6000"/>
    <n v="6000"/>
    <n v="6000"/>
    <n v="72000"/>
  </r>
  <r>
    <s v="PSK Independents"/>
    <s v="PSK Independents"/>
    <s v="PSK Independents"/>
    <x v="100"/>
    <e v="#N/A"/>
    <s v="N"/>
    <s v="Resale"/>
    <x v="7"/>
    <s v="G5"/>
    <s v="GROUP 5-1: Garlic Resale"/>
    <s v="G5S3"/>
    <n v="0"/>
    <m/>
    <n v="30"/>
    <x v="23"/>
    <s v="Fresh Garlic 30 LB Arg 6 Purple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71.668887867647058"/>
    <n v="71.668887867647058"/>
    <n v="71.668887867647058"/>
    <n v="71.668887867647058"/>
    <n v="71.668887867647058"/>
    <n v="71.668887867647058"/>
    <n v="70.4375"/>
    <n v="70.4375"/>
    <n v="70.4375"/>
    <n v="70.4375"/>
    <n v="70.4375"/>
    <n v="70.4375"/>
    <n v="2866.7555147058824"/>
    <n v="2866.7555147058824"/>
    <n v="2866.7555147058824"/>
    <n v="2866.7555147058824"/>
    <n v="2866.7555147058824"/>
    <n v="2866.7555147058824"/>
    <n v="2817.5"/>
    <n v="2817.5"/>
    <n v="2817.5"/>
    <n v="2817.5"/>
    <n v="2817.5"/>
    <n v="2817.5"/>
    <n v="34105.533088235294"/>
    <n v="1200"/>
    <n v="1200"/>
    <n v="1200"/>
    <n v="1200"/>
    <n v="1200"/>
    <n v="1200"/>
    <n v="1200"/>
    <n v="1200"/>
    <n v="1200"/>
    <n v="1200"/>
    <n v="1200"/>
    <n v="1200"/>
    <n v="14400"/>
  </r>
  <r>
    <s v="PSK Independents"/>
    <s v="PSK Independents"/>
    <s v="PSK Independents"/>
    <x v="100"/>
    <e v="#N/A"/>
    <s v="N"/>
    <s v="Resale"/>
    <x v="7"/>
    <s v="G5"/>
    <s v="GROUP 5-1: Garlic Resale"/>
    <s v="G5S3"/>
    <n v="0"/>
    <m/>
    <n v="30"/>
    <x v="21"/>
    <s v="Fresh Garlic 5PK 30 LB China Purple"/>
    <s v="Resale"/>
    <s v="Resale"/>
    <s v="DSD"/>
    <n v="160"/>
    <n v="160"/>
    <n v="160"/>
    <n v="160"/>
    <n v="160"/>
    <n v="160"/>
    <n v="160"/>
    <n v="160"/>
    <n v="160"/>
    <n v="160"/>
    <n v="160"/>
    <n v="160"/>
    <n v="192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0119.999999999998"/>
    <n v="121439.99999999999"/>
    <n v="4800"/>
    <n v="4800"/>
    <n v="4800"/>
    <n v="4800"/>
    <n v="4800"/>
    <n v="4800"/>
    <n v="4800"/>
    <n v="4800"/>
    <n v="4800"/>
    <n v="4800"/>
    <n v="4800"/>
    <n v="4800"/>
    <n v="57600"/>
  </r>
  <r>
    <s v="PSK Independents"/>
    <s v="PSK Independents"/>
    <s v="PSK Independents"/>
    <x v="100"/>
    <e v="#N/A"/>
    <s v="PC"/>
    <s v="Plant City"/>
    <x v="7"/>
    <s v="G3"/>
    <s v="GROUP 3: Ready to Use"/>
    <s v="G3S5"/>
    <n v="6.25"/>
    <m/>
    <n v="6"/>
    <x v="3"/>
    <s v="Chimichurri 12x8 OZ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60"/>
    <n v="60"/>
    <n v="60"/>
    <n v="60"/>
    <n v="60"/>
    <n v="60"/>
    <n v="60"/>
    <n v="60"/>
    <n v="60"/>
    <n v="60"/>
    <n v="60"/>
    <n v="60"/>
    <n v="720"/>
  </r>
  <r>
    <s v="PSK Independents"/>
    <s v="PSK Independents"/>
    <s v="PSK Independents"/>
    <x v="100"/>
    <e v="#N/A"/>
    <s v="PC"/>
    <s v="Plant City"/>
    <x v="7"/>
    <s v="G3"/>
    <s v="GROUP 3: Ready to Use"/>
    <s v="G3S5"/>
    <n v="11.5"/>
    <m/>
    <n v="6"/>
    <x v="4"/>
    <s v="Garlic Paste 12x8 OZ 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0"/>
    <n v="20"/>
    <n v="20"/>
    <n v="20"/>
    <n v="20"/>
    <n v="20"/>
    <n v="20"/>
    <n v="20"/>
    <n v="20"/>
    <n v="20"/>
    <n v="20"/>
    <n v="20"/>
    <n v="400"/>
    <n v="400"/>
    <n v="400"/>
    <n v="400"/>
    <n v="400"/>
    <n v="400"/>
    <n v="400"/>
    <n v="400"/>
    <n v="400"/>
    <n v="400"/>
    <n v="400"/>
    <n v="400"/>
    <n v="480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5"/>
    <n v="16.5"/>
    <m/>
    <n v="6"/>
    <x v="6"/>
    <s v="Minced Garlic 12x8 In EVOO-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0"/>
    <n v="20"/>
    <n v="20"/>
    <n v="20"/>
    <n v="20"/>
    <n v="20"/>
    <n v="20"/>
    <n v="20"/>
    <n v="20"/>
    <n v="20"/>
    <n v="20"/>
    <n v="20"/>
    <n v="400"/>
    <n v="400"/>
    <n v="400"/>
    <n v="400"/>
    <n v="400"/>
    <n v="400"/>
    <n v="400"/>
    <n v="400"/>
    <n v="400"/>
    <n v="400"/>
    <n v="400"/>
    <n v="400"/>
    <n v="4800"/>
    <n v="120"/>
    <n v="120"/>
    <n v="120"/>
    <n v="120"/>
    <n v="120"/>
    <n v="120"/>
    <n v="120"/>
    <n v="120"/>
    <n v="120"/>
    <n v="120"/>
    <n v="120"/>
    <n v="120"/>
    <n v="1440"/>
  </r>
  <r>
    <s v="PSK Independents"/>
    <s v="PSK Independents"/>
    <s v="PSK Independents"/>
    <x v="100"/>
    <e v="#N/A"/>
    <s v="PC"/>
    <s v="Plant City"/>
    <x v="7"/>
    <s v="G3"/>
    <s v="GROUP 3: Ready to Use"/>
    <s v="G3S2"/>
    <n v="12.5"/>
    <m/>
    <n v="12"/>
    <x v="7"/>
    <s v="Garlic Paste 6x32 OZ Garland"/>
    <s v="RTU"/>
    <s v="Plant City"/>
    <s v="DSD"/>
    <n v="60"/>
    <n v="60"/>
    <n v="60"/>
    <n v="60"/>
    <n v="60"/>
    <n v="60"/>
    <n v="60"/>
    <n v="60"/>
    <n v="60"/>
    <n v="60"/>
    <n v="60"/>
    <n v="60"/>
    <n v="720"/>
    <n v="25"/>
    <n v="25"/>
    <n v="25"/>
    <n v="25"/>
    <n v="25"/>
    <n v="25"/>
    <n v="25"/>
    <n v="25"/>
    <n v="25"/>
    <n v="25"/>
    <n v="25"/>
    <n v="25"/>
    <n v="1500"/>
    <n v="1500"/>
    <n v="1500"/>
    <n v="1500"/>
    <n v="1500"/>
    <n v="1500"/>
    <n v="1500"/>
    <n v="1500"/>
    <n v="1500"/>
    <n v="1500"/>
    <n v="1500"/>
    <n v="1500"/>
    <n v="18000"/>
    <n v="720"/>
    <n v="720"/>
    <n v="720"/>
    <n v="720"/>
    <n v="720"/>
    <n v="720"/>
    <n v="720"/>
    <n v="720"/>
    <n v="720"/>
    <n v="720"/>
    <n v="720"/>
    <n v="720"/>
    <n v="8640"/>
  </r>
  <r>
    <s v="PSK Independents"/>
    <s v="PSK Independents"/>
    <s v="PSK Independents"/>
    <x v="100"/>
    <e v="#N/A"/>
    <s v="PC"/>
    <s v="Plant City"/>
    <x v="7"/>
    <s v="G3"/>
    <s v="GROUP 3: Ready to Use"/>
    <s v="G3S2"/>
    <n v="21"/>
    <m/>
    <n v="12"/>
    <x v="9"/>
    <s v="Minced Garlic 6x32 OZ EVOO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3"/>
    <n v="23"/>
    <n v="23"/>
    <n v="23"/>
    <n v="23"/>
    <n v="23"/>
    <n v="23"/>
    <n v="23"/>
    <n v="23"/>
    <n v="23"/>
    <n v="23"/>
    <n v="23"/>
    <n v="920"/>
    <n v="920"/>
    <n v="920"/>
    <n v="920"/>
    <n v="920"/>
    <n v="920"/>
    <n v="920"/>
    <n v="920"/>
    <n v="920"/>
    <n v="920"/>
    <n v="920"/>
    <n v="920"/>
    <n v="1104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PC"/>
    <s v="Plant City"/>
    <x v="7"/>
    <s v="G3"/>
    <s v="GROUP 3: Ready to Use"/>
    <s v="G3S2"/>
    <n v="20"/>
    <m/>
    <n v="12"/>
    <x v="10"/>
    <s v="Minced Garlic 6x32 OZ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1"/>
    <n v="21"/>
    <n v="21"/>
    <n v="21"/>
    <n v="21"/>
    <n v="21"/>
    <n v="21"/>
    <n v="21"/>
    <n v="21"/>
    <n v="21"/>
    <n v="21"/>
    <n v="21"/>
    <n v="840"/>
    <n v="840"/>
    <n v="840"/>
    <n v="840"/>
    <n v="840"/>
    <n v="840"/>
    <n v="840"/>
    <n v="840"/>
    <n v="840"/>
    <n v="840"/>
    <n v="840"/>
    <n v="840"/>
    <n v="1008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PC"/>
    <s v="Plant City"/>
    <x v="7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5"/>
    <n v="15"/>
    <n v="15"/>
    <n v="15"/>
    <n v="15"/>
    <n v="15"/>
    <n v="15"/>
    <n v="15"/>
    <n v="15"/>
    <n v="15"/>
    <n v="15"/>
    <n v="15"/>
    <n v="150"/>
    <n v="150"/>
    <n v="150"/>
    <n v="150"/>
    <n v="150"/>
    <n v="150"/>
    <n v="150"/>
    <n v="150"/>
    <n v="150"/>
    <n v="150"/>
    <n v="150"/>
    <n v="150"/>
    <n v="180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34375"/>
    <x v="54"/>
    <s v="SQUEEZE Minced Garlic 9x9.5oz      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7"/>
    <n v="17"/>
    <n v="17"/>
    <n v="17"/>
    <n v="17"/>
    <n v="17"/>
    <n v="17"/>
    <n v="17"/>
    <n v="17"/>
    <n v="17"/>
    <n v="17"/>
    <n v="17"/>
    <n v="340"/>
    <n v="340"/>
    <n v="340"/>
    <n v="340"/>
    <n v="340"/>
    <n v="340"/>
    <n v="340"/>
    <n v="340"/>
    <n v="340"/>
    <n v="340"/>
    <n v="340"/>
    <n v="340"/>
    <n v="408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PSK Independents"/>
    <s v="PSK Independents"/>
    <s v="PSK Independents"/>
    <x v="100"/>
    <e v="#N/A"/>
    <s v="PC"/>
    <s v="Plant City"/>
    <x v="7"/>
    <s v="G3"/>
    <s v="GROUP 3: Ready to Use"/>
    <s v="G3S11"/>
    <n v="15"/>
    <m/>
    <n v="3.375"/>
    <x v="55"/>
    <s v="Minced Garlic 12x4.5oz ORG -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1"/>
    <n v="12.5"/>
    <m/>
    <n v="3.375"/>
    <x v="12"/>
    <s v="Minced G in EVOO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5"/>
    <n v="25"/>
    <n v="25"/>
    <n v="25"/>
    <n v="25"/>
    <n v="25"/>
    <n v="25"/>
    <n v="25"/>
    <n v="25"/>
    <n v="25"/>
    <n v="25"/>
    <n v="25"/>
    <n v="250"/>
    <n v="250"/>
    <n v="250"/>
    <n v="250"/>
    <n v="250"/>
    <n v="250"/>
    <n v="250"/>
    <n v="250"/>
    <n v="250"/>
    <n v="250"/>
    <n v="250"/>
    <n v="250"/>
    <n v="3000"/>
    <n v="56.25"/>
    <n v="56.25"/>
    <n v="56.25"/>
    <n v="56.25"/>
    <n v="56.25"/>
    <n v="56.25"/>
    <n v="56.25"/>
    <n v="56.25"/>
    <n v="56.25"/>
    <n v="56.25"/>
    <n v="56.25"/>
    <n v="56.25"/>
    <n v="675"/>
  </r>
  <r>
    <s v="PSK Independents"/>
    <s v="PSK Independents"/>
    <s v="PSK Independents"/>
    <x v="100"/>
    <e v="#N/A"/>
    <s v="PC"/>
    <s v="Plant City"/>
    <x v="7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3"/>
    <n v="23"/>
    <n v="23"/>
    <n v="23"/>
    <n v="23"/>
    <n v="23"/>
    <n v="23"/>
    <n v="23"/>
    <n v="23"/>
    <n v="23"/>
    <n v="23"/>
    <n v="23"/>
    <n v="460"/>
    <n v="460"/>
    <n v="460"/>
    <n v="460"/>
    <n v="460"/>
    <n v="460"/>
    <n v="460"/>
    <n v="460"/>
    <n v="460"/>
    <n v="460"/>
    <n v="460"/>
    <n v="460"/>
    <n v="552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PSK Independents"/>
    <s v="PSK Independents"/>
    <s v="PSK Independents"/>
    <x v="100"/>
    <e v="#N/A"/>
    <s v="N"/>
    <s v="PSK"/>
    <x v="7"/>
    <s v="G2"/>
    <s v="GROUP 2-2: Ginger Production"/>
    <s v="G2S8"/>
    <n v="3.9809333333333332"/>
    <n v="23.8856"/>
    <n v="6"/>
    <x v="95"/>
    <s v="Organic Fresh Ginger 12 x 8 Oz     "/>
    <s v="Fresh Ginger 12x8 Oz"/>
    <s v="PSK"/>
    <s v="DSD"/>
    <n v="150"/>
    <n v="150"/>
    <n v="150"/>
    <n v="150"/>
    <n v="150"/>
    <n v="150"/>
    <n v="150"/>
    <n v="150"/>
    <n v="150"/>
    <n v="150"/>
    <n v="150"/>
    <n v="150"/>
    <n v="1800"/>
    <n v="28"/>
    <n v="28"/>
    <n v="28"/>
    <n v="28"/>
    <n v="28"/>
    <n v="28"/>
    <n v="28"/>
    <n v="28"/>
    <n v="28"/>
    <n v="28"/>
    <n v="28"/>
    <n v="28"/>
    <n v="4200"/>
    <n v="4200"/>
    <n v="4200"/>
    <n v="4200"/>
    <n v="4200"/>
    <n v="4200"/>
    <n v="4200"/>
    <n v="4200"/>
    <n v="4200"/>
    <n v="4200"/>
    <n v="4200"/>
    <n v="4200"/>
    <n v="50400"/>
    <n v="900"/>
    <n v="900"/>
    <n v="900"/>
    <n v="900"/>
    <n v="900"/>
    <n v="900"/>
    <n v="900"/>
    <n v="900"/>
    <n v="900"/>
    <n v="900"/>
    <n v="900"/>
    <n v="900"/>
    <n v="10800"/>
  </r>
  <r>
    <s v="PSK Independents"/>
    <s v="PSK Independents"/>
    <s v="PSK Independents"/>
    <x v="100"/>
    <e v="#N/A"/>
    <s v="N"/>
    <s v="Resale"/>
    <x v="7"/>
    <s v="G5"/>
    <s v="GROUP 5-2: Other Resale"/>
    <s v="G5S9"/>
    <n v="0"/>
    <m/>
    <n v="30"/>
    <x v="1"/>
    <s v="Fresh Ginger 30 LB China"/>
    <s v="Resale"/>
    <s v="Resale"/>
    <s v="DSD"/>
    <n v="100"/>
    <n v="100"/>
    <n v="100"/>
    <n v="100"/>
    <n v="100"/>
    <n v="100"/>
    <n v="100"/>
    <n v="100"/>
    <n v="100"/>
    <n v="100"/>
    <n v="100"/>
    <n v="100"/>
    <n v="1200"/>
    <n v="41.4"/>
    <n v="41.4"/>
    <n v="41.4"/>
    <n v="41.4"/>
    <n v="41.4"/>
    <n v="41.4"/>
    <n v="41.4"/>
    <n v="41.4"/>
    <n v="41.4"/>
    <n v="41.4"/>
    <n v="41.4"/>
    <n v="41.4"/>
    <n v="4140"/>
    <n v="4140"/>
    <n v="4140"/>
    <n v="4140"/>
    <n v="4140"/>
    <n v="4140"/>
    <n v="4140"/>
    <n v="4140"/>
    <n v="4140"/>
    <n v="4140"/>
    <n v="4140"/>
    <n v="4140"/>
    <n v="49680"/>
    <n v="3000"/>
    <n v="3000"/>
    <n v="3000"/>
    <n v="3000"/>
    <n v="3000"/>
    <n v="3000"/>
    <n v="3000"/>
    <n v="3000"/>
    <n v="3000"/>
    <n v="3000"/>
    <n v="3000"/>
    <n v="3000"/>
    <n v="36000"/>
  </r>
  <r>
    <s v="PSK Independents"/>
    <s v="PSK Independents"/>
    <s v="PSK Independents"/>
    <x v="100"/>
    <e v="#N/A"/>
    <s v="S"/>
    <s v="Miami"/>
    <x v="7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0"/>
    <n v="10"/>
    <n v="10"/>
    <n v="10"/>
    <n v="10"/>
    <n v="10"/>
    <n v="10"/>
    <n v="10"/>
    <n v="10"/>
    <n v="10"/>
    <n v="10"/>
    <n v="10"/>
    <n v="120"/>
    <n v="32"/>
    <n v="32"/>
    <n v="32"/>
    <n v="32"/>
    <n v="32"/>
    <n v="32"/>
    <n v="32"/>
    <n v="32"/>
    <n v="32"/>
    <n v="32"/>
    <n v="32"/>
    <n v="32"/>
    <n v="320"/>
    <n v="320"/>
    <n v="320"/>
    <n v="320"/>
    <n v="320"/>
    <n v="320"/>
    <n v="320"/>
    <n v="320"/>
    <n v="320"/>
    <n v="320"/>
    <n v="320"/>
    <n v="320"/>
    <n v="3840"/>
    <n v="37.5"/>
    <n v="37.5"/>
    <n v="37.5"/>
    <n v="37.5"/>
    <n v="37.5"/>
    <n v="37.5"/>
    <n v="37.5"/>
    <n v="37.5"/>
    <n v="37.5"/>
    <n v="37.5"/>
    <n v="37.5"/>
    <n v="37.5"/>
    <n v="450"/>
  </r>
  <r>
    <s v="PRZDNT-PRSD39"/>
    <s v="PRESIDENTE  39                "/>
    <s v="PRESIDENTE SUPERMARKETS            "/>
    <x v="101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300"/>
    <n v="300"/>
    <n v="300"/>
    <n v="300"/>
    <n v="300"/>
    <n v="300"/>
    <n v="300"/>
    <n v="300"/>
    <n v="300"/>
    <n v="400"/>
    <n v="440"/>
    <n v="400"/>
    <n v="3940"/>
    <n v="50"/>
    <n v="50"/>
    <n v="50"/>
    <n v="50"/>
    <n v="50"/>
    <n v="50"/>
    <n v="50"/>
    <n v="50"/>
    <n v="50"/>
    <n v="50"/>
    <n v="50"/>
    <n v="50"/>
    <n v="15000"/>
    <n v="15000"/>
    <n v="15000"/>
    <n v="15000"/>
    <n v="15000"/>
    <n v="15000"/>
    <n v="15000"/>
    <n v="15000"/>
    <n v="15000"/>
    <n v="20000"/>
    <n v="22000"/>
    <n v="20000"/>
    <n v="197000"/>
    <n v="3600"/>
    <n v="3600"/>
    <n v="3600"/>
    <n v="3600"/>
    <n v="3600"/>
    <n v="3600"/>
    <n v="3600"/>
    <n v="3600"/>
    <n v="3600"/>
    <n v="4800"/>
    <n v="5280"/>
    <n v="4800"/>
    <n v="47280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DSD"/>
    <n v="16"/>
    <n v="14"/>
    <n v="14"/>
    <n v="14"/>
    <n v="14"/>
    <n v="14"/>
    <n v="14"/>
    <n v="14"/>
    <n v="14"/>
    <n v="14"/>
    <n v="16"/>
    <n v="14"/>
    <n v="172"/>
    <n v="45"/>
    <n v="45"/>
    <n v="45"/>
    <n v="45"/>
    <n v="45"/>
    <n v="45"/>
    <n v="45"/>
    <n v="45"/>
    <n v="45"/>
    <n v="45"/>
    <n v="45"/>
    <n v="45"/>
    <n v="720"/>
    <n v="630"/>
    <n v="630"/>
    <n v="630"/>
    <n v="630"/>
    <n v="630"/>
    <n v="630"/>
    <n v="630"/>
    <n v="630"/>
    <n v="630"/>
    <n v="720"/>
    <n v="630"/>
    <n v="7740"/>
    <n v="400"/>
    <n v="350"/>
    <n v="350"/>
    <n v="350"/>
    <n v="350"/>
    <n v="350"/>
    <n v="350"/>
    <n v="350"/>
    <n v="350"/>
    <n v="350"/>
    <n v="400"/>
    <n v="350"/>
    <n v="4300"/>
  </r>
  <r>
    <s v="PRZDNT-PRSD39"/>
    <s v="PRESIDENTE  39                "/>
    <s v="PRESIDENTE SUPERMARKETS            "/>
    <x v="101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300"/>
    <n v="300"/>
    <n v="300"/>
    <n v="300"/>
    <n v="300"/>
    <n v="300"/>
    <n v="300"/>
    <n v="300"/>
    <n v="300"/>
    <n v="400"/>
    <n v="400"/>
    <n v="400"/>
    <n v="3900"/>
    <n v="54"/>
    <n v="54"/>
    <n v="54"/>
    <n v="54"/>
    <n v="54"/>
    <n v="54"/>
    <n v="54"/>
    <n v="54"/>
    <n v="54"/>
    <n v="54"/>
    <n v="54"/>
    <n v="54"/>
    <n v="16200"/>
    <n v="16200"/>
    <n v="16200"/>
    <n v="16200"/>
    <n v="16200"/>
    <n v="16200"/>
    <n v="16200"/>
    <n v="16200"/>
    <n v="16200"/>
    <n v="21600"/>
    <n v="21600"/>
    <n v="21600"/>
    <n v="210600"/>
    <n v="3375"/>
    <n v="3375"/>
    <n v="3375"/>
    <n v="3375"/>
    <n v="3375"/>
    <n v="3375"/>
    <n v="3375"/>
    <n v="3375"/>
    <n v="3375"/>
    <n v="4500"/>
    <n v="4500"/>
    <n v="4500"/>
    <n v="43875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25"/>
    <n v="20"/>
    <n v="20"/>
    <n v="20"/>
    <n v="20"/>
    <n v="20"/>
    <n v="20"/>
    <n v="20"/>
    <n v="20"/>
    <n v="20"/>
    <n v="25"/>
    <n v="20"/>
    <n v="250"/>
    <n v="55.199999999999996"/>
    <n v="52.9"/>
    <n v="51.749999999999993"/>
    <n v="54.05"/>
    <n v="49.449999999999996"/>
    <n v="49.449999999999996"/>
    <n v="51.749999999999993"/>
    <n v="52.9"/>
    <n v="54.05"/>
    <n v="59.8"/>
    <n v="59.8"/>
    <n v="58.65"/>
    <n v="1380"/>
    <n v="1058"/>
    <n v="1034.9999999999998"/>
    <n v="1081"/>
    <n v="988.99999999999989"/>
    <n v="988.99999999999989"/>
    <n v="1034.9999999999998"/>
    <n v="1058"/>
    <n v="1081"/>
    <n v="1196"/>
    <n v="1495"/>
    <n v="1173"/>
    <n v="13570"/>
    <n v="500"/>
    <n v="400"/>
    <n v="400"/>
    <n v="400"/>
    <n v="400"/>
    <n v="400"/>
    <n v="400"/>
    <n v="400"/>
    <n v="400"/>
    <n v="400"/>
    <n v="500"/>
    <n v="400"/>
    <n v="5000"/>
  </r>
  <r>
    <s v="PRZDNT-PRSD39"/>
    <s v="PRESIDENTE  39                "/>
    <s v="PRESIDENTE SUPERMARKETS            "/>
    <x v="101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6.111111111111111"/>
    <n v="193.33333333333334"/>
    <n v="63"/>
    <n v="63"/>
    <n v="63"/>
    <n v="63"/>
    <n v="63"/>
    <n v="63"/>
    <n v="63"/>
    <n v="63"/>
    <n v="63"/>
    <n v="63"/>
    <n v="63"/>
    <n v="63"/>
    <n v="1015"/>
    <n v="1015"/>
    <n v="1015"/>
    <n v="1015"/>
    <n v="1015"/>
    <n v="1015"/>
    <n v="1015"/>
    <n v="1015"/>
    <n v="1015"/>
    <n v="1015"/>
    <n v="1015"/>
    <n v="1015"/>
    <n v="12180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41.66666666666666"/>
    <n v="2899.9999999999995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6"/>
    <n v="5.833333333333333"/>
    <n v="175"/>
    <n v="30"/>
    <x v="117"/>
    <s v="Fresh Chopped Garlic 4x7.5 LB"/>
    <s v="Chopped Garlic Line"/>
    <s v="Miami"/>
    <s v="DSD"/>
    <n v="60"/>
    <n v="60"/>
    <n v="60"/>
    <n v="60"/>
    <n v="60"/>
    <n v="60"/>
    <n v="60"/>
    <n v="60"/>
    <n v="60"/>
    <n v="60"/>
    <n v="60"/>
    <n v="60"/>
    <n v="720"/>
    <n v="47"/>
    <n v="47"/>
    <n v="47"/>
    <n v="47"/>
    <n v="47"/>
    <n v="47"/>
    <n v="47"/>
    <n v="47"/>
    <n v="47"/>
    <n v="47"/>
    <n v="47"/>
    <n v="47"/>
    <n v="2820"/>
    <n v="2820"/>
    <n v="2820"/>
    <n v="2820"/>
    <n v="2820"/>
    <n v="2820"/>
    <n v="2820"/>
    <n v="2820"/>
    <n v="2820"/>
    <n v="2820"/>
    <n v="2820"/>
    <n v="2820"/>
    <n v="33840"/>
    <n v="1800"/>
    <n v="1800"/>
    <n v="1800"/>
    <n v="1800"/>
    <n v="1800"/>
    <n v="1800"/>
    <n v="1800"/>
    <n v="1800"/>
    <n v="1800"/>
    <n v="1800"/>
    <n v="1800"/>
    <n v="1800"/>
    <n v="21600"/>
  </r>
  <r>
    <s v="PRZDNT-PRSD39"/>
    <s v="PRESIDENTE  39                "/>
    <s v="PRESIDENTE SUPERMARKETS            "/>
    <x v="101"/>
    <e v="#N/A"/>
    <s v="S"/>
    <s v="Miami"/>
    <x v="8"/>
    <s v="G1"/>
    <s v="GROUP 1-1: Peeled Garlic Production"/>
    <s v="G1S6"/>
    <n v="5.833333333333333"/>
    <n v="175"/>
    <n v="30"/>
    <x v="118"/>
    <s v="Fresh Chopped Garlic 30 LB"/>
    <s v="Chopped Garlic Line"/>
    <s v="Miami"/>
    <s v="DSD"/>
    <n v="16"/>
    <n v="16"/>
    <n v="16"/>
    <n v="16"/>
    <n v="16"/>
    <n v="16"/>
    <n v="16"/>
    <n v="16"/>
    <n v="16"/>
    <n v="16"/>
    <n v="16"/>
    <n v="16"/>
    <n v="192"/>
    <n v="47"/>
    <n v="47"/>
    <n v="47"/>
    <n v="47"/>
    <n v="47"/>
    <n v="47"/>
    <n v="47"/>
    <n v="47"/>
    <n v="47"/>
    <n v="47"/>
    <n v="47"/>
    <n v="47"/>
    <n v="752"/>
    <n v="752"/>
    <n v="752"/>
    <n v="752"/>
    <n v="752"/>
    <n v="752"/>
    <n v="752"/>
    <n v="752"/>
    <n v="752"/>
    <n v="752"/>
    <n v="752"/>
    <n v="752"/>
    <n v="9024"/>
    <n v="480"/>
    <n v="480"/>
    <n v="480"/>
    <n v="480"/>
    <n v="480"/>
    <n v="480"/>
    <n v="480"/>
    <n v="480"/>
    <n v="480"/>
    <n v="480"/>
    <n v="480"/>
    <n v="480"/>
    <n v="576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0"/>
    <n v="60"/>
    <n v="60"/>
    <n v="60"/>
    <n v="60"/>
    <n v="60"/>
    <n v="60"/>
    <n v="60"/>
    <n v="60"/>
    <n v="60"/>
    <n v="60"/>
    <n v="60"/>
    <n v="72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1"/>
    <m/>
    <m/>
    <n v="20"/>
    <x v="105"/>
    <s v="Peeled Garlic 20x1 LB China"/>
    <s v="Resale"/>
    <s v="Resale"/>
    <s v="DSD"/>
    <n v="150"/>
    <n v="150"/>
    <n v="200"/>
    <n v="200"/>
    <n v="200"/>
    <n v="200"/>
    <n v="200"/>
    <n v="200"/>
    <n v="200"/>
    <n v="300"/>
    <n v="300"/>
    <n v="300"/>
    <n v="2600"/>
    <n v="74.75"/>
    <n v="74.75"/>
    <n v="74.75"/>
    <n v="74.75"/>
    <n v="74.75"/>
    <n v="74.75"/>
    <n v="74.75"/>
    <n v="74.75"/>
    <n v="74.75"/>
    <n v="74.75"/>
    <n v="74.75"/>
    <n v="74.75"/>
    <n v="11212.5"/>
    <n v="11212.5"/>
    <n v="14950"/>
    <n v="14950"/>
    <n v="14950"/>
    <n v="14950"/>
    <n v="14950"/>
    <n v="14950"/>
    <n v="14950"/>
    <n v="22425"/>
    <n v="22425"/>
    <n v="22425"/>
    <n v="194350"/>
    <n v="3000"/>
    <n v="3000"/>
    <n v="4000"/>
    <n v="4000"/>
    <n v="4000"/>
    <n v="4000"/>
    <n v="4000"/>
    <n v="4000"/>
    <n v="4000"/>
    <n v="6000"/>
    <n v="6000"/>
    <n v="6000"/>
    <n v="520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21"/>
    <s v="Fresh Garlic 5PK 30 LB China Purple"/>
    <s v="Resale"/>
    <s v="Resale"/>
    <s v="DSD"/>
    <n v="500"/>
    <n v="500"/>
    <n v="500"/>
    <n v="500"/>
    <n v="500"/>
    <n v="500"/>
    <n v="500"/>
    <n v="500"/>
    <n v="800"/>
    <n v="800"/>
    <n v="800"/>
    <n v="800"/>
    <n v="720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1624.999999999996"/>
    <n v="31624.999999999996"/>
    <n v="31624.999999999996"/>
    <n v="31624.999999999996"/>
    <n v="31624.999999999996"/>
    <n v="31624.999999999996"/>
    <n v="31624.999999999996"/>
    <n v="31624.999999999996"/>
    <n v="50599.999999999993"/>
    <n v="50599.999999999993"/>
    <n v="50599.999999999993"/>
    <n v="50599.999999999993"/>
    <n v="455399.99999999994"/>
    <n v="15000"/>
    <n v="15000"/>
    <n v="15000"/>
    <n v="15000"/>
    <n v="15000"/>
    <n v="15000"/>
    <n v="15000"/>
    <n v="15000"/>
    <n v="24000"/>
    <n v="24000"/>
    <n v="24000"/>
    <n v="24000"/>
    <n v="2160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200"/>
    <n v="200"/>
    <n v="400"/>
    <n v="400"/>
    <n v="400"/>
    <n v="400"/>
    <n v="400"/>
    <n v="400"/>
    <n v="400"/>
    <n v="400"/>
    <n v="400"/>
    <n v="400"/>
    <n v="4400"/>
    <n v="60"/>
    <n v="60"/>
    <n v="60"/>
    <n v="60"/>
    <n v="60"/>
    <n v="60"/>
    <n v="60"/>
    <n v="60"/>
    <n v="60"/>
    <n v="60"/>
    <n v="60"/>
    <n v="60"/>
    <n v="12000"/>
    <n v="12000"/>
    <n v="24000"/>
    <n v="24000"/>
    <n v="24000"/>
    <n v="24000"/>
    <n v="24000"/>
    <n v="24000"/>
    <n v="24000"/>
    <n v="24000"/>
    <n v="24000"/>
    <n v="24000"/>
    <n v="264000"/>
    <n v="6000"/>
    <n v="6000"/>
    <n v="12000"/>
    <n v="12000"/>
    <n v="12000"/>
    <n v="12000"/>
    <n v="12000"/>
    <n v="12000"/>
    <n v="12000"/>
    <n v="12000"/>
    <n v="12000"/>
    <n v="12000"/>
    <n v="13200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6"/>
    <m/>
    <m/>
    <n v="40"/>
    <x v="69"/>
    <s v="Fresh Shallot 40 LB Demi-Long"/>
    <s v="Resale"/>
    <s v="Resale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1200"/>
    <n v="1200"/>
    <n v="1200"/>
    <n v="1200"/>
    <n v="1200"/>
    <n v="1200"/>
    <n v="1200"/>
    <n v="1200"/>
    <n v="1200"/>
    <n v="1200"/>
    <n v="1200"/>
    <n v="1200"/>
    <n v="14400"/>
  </r>
  <r>
    <s v="PRZDNT-PRSD39"/>
    <s v="PRESIDENTE  39                "/>
    <s v="PRESIDENTE SUPERMARKETS            "/>
    <x v="101"/>
    <e v="#N/A"/>
    <s v="S"/>
    <s v="Resale"/>
    <x v="8"/>
    <s v="G5"/>
    <s v="GROUP 5-1: Garlic Resale"/>
    <s v="G5S3"/>
    <m/>
    <m/>
    <n v="30"/>
    <x v="120"/>
    <s v="Fresh Garlic 3PK 30 LB Arg Purple"/>
    <s v="Resale"/>
    <s v="Resale"/>
    <s v="DSD"/>
    <n v="100"/>
    <n v="100"/>
    <n v="120"/>
    <n v="120"/>
    <n v="120"/>
    <n v="120"/>
    <n v="120"/>
    <n v="120"/>
    <n v="120"/>
    <n v="120"/>
    <n v="120"/>
    <n v="120"/>
    <n v="1400"/>
    <n v="70"/>
    <n v="70"/>
    <n v="70"/>
    <n v="70"/>
    <n v="70"/>
    <n v="70"/>
    <n v="70"/>
    <n v="70"/>
    <n v="70"/>
    <n v="70"/>
    <n v="70"/>
    <n v="70"/>
    <n v="7000"/>
    <n v="7000"/>
    <n v="8400"/>
    <n v="8400"/>
    <n v="8400"/>
    <n v="8400"/>
    <n v="8400"/>
    <n v="8400"/>
    <n v="8400"/>
    <n v="8400"/>
    <n v="8400"/>
    <n v="8400"/>
    <n v="98000"/>
    <n v="3000"/>
    <n v="3000"/>
    <n v="3600"/>
    <n v="3600"/>
    <n v="3600"/>
    <n v="3600"/>
    <n v="3600"/>
    <n v="3600"/>
    <n v="3600"/>
    <n v="3600"/>
    <n v="3600"/>
    <n v="3600"/>
    <n v="420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8.3333333333333339"/>
    <n v="99.999999999999986"/>
    <n v="24"/>
    <n v="24"/>
    <n v="24"/>
    <n v="24"/>
    <n v="24"/>
    <n v="24"/>
    <n v="24"/>
    <n v="24"/>
    <n v="24"/>
    <n v="24"/>
    <n v="24"/>
    <n v="24"/>
    <n v="200"/>
    <n v="200"/>
    <n v="200"/>
    <n v="200"/>
    <n v="200"/>
    <n v="200"/>
    <n v="200"/>
    <n v="200"/>
    <n v="200"/>
    <n v="200"/>
    <n v="200"/>
    <n v="200"/>
    <n v="2400"/>
    <n v="50"/>
    <n v="50"/>
    <n v="50"/>
    <n v="50"/>
    <n v="50"/>
    <n v="50"/>
    <n v="50"/>
    <n v="50"/>
    <n v="50"/>
    <n v="50"/>
    <n v="50"/>
    <n v="50"/>
    <n v="6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60"/>
    <n v="60"/>
    <n v="60"/>
    <n v="60"/>
    <n v="60"/>
    <n v="60"/>
    <n v="60"/>
    <n v="60"/>
    <n v="60"/>
    <n v="60"/>
    <n v="60"/>
    <n v="60"/>
    <n v="720"/>
    <n v="22"/>
    <n v="22"/>
    <n v="22"/>
    <n v="22"/>
    <n v="22"/>
    <n v="22"/>
    <n v="22"/>
    <n v="22"/>
    <n v="22"/>
    <n v="22"/>
    <n v="22"/>
    <n v="22"/>
    <n v="1320"/>
    <n v="1320"/>
    <n v="1320"/>
    <n v="1320"/>
    <n v="1320"/>
    <n v="1320"/>
    <n v="1320"/>
    <n v="1320"/>
    <n v="1320"/>
    <n v="1320"/>
    <n v="1320"/>
    <n v="1320"/>
    <n v="15840"/>
    <n v="360"/>
    <n v="360"/>
    <n v="360"/>
    <n v="360"/>
    <n v="360"/>
    <n v="360"/>
    <n v="360"/>
    <n v="360"/>
    <n v="360"/>
    <n v="360"/>
    <n v="360"/>
    <n v="360"/>
    <n v="432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2.5"/>
    <n v="22.5"/>
    <n v="22.5"/>
    <n v="22.5"/>
    <n v="22.5"/>
    <n v="22.5"/>
    <n v="22.5"/>
    <n v="22.5"/>
    <n v="22.5"/>
    <n v="22.5"/>
    <n v="22.5"/>
    <n v="22.5"/>
    <n v="900"/>
    <n v="900"/>
    <n v="900"/>
    <n v="900"/>
    <n v="900"/>
    <n v="900"/>
    <n v="900"/>
    <n v="900"/>
    <n v="900"/>
    <n v="900"/>
    <n v="900"/>
    <n v="900"/>
    <n v="10800"/>
    <n v="240"/>
    <n v="240"/>
    <n v="240"/>
    <n v="240"/>
    <n v="240"/>
    <n v="240"/>
    <n v="240"/>
    <n v="240"/>
    <n v="240"/>
    <n v="240"/>
    <n v="240"/>
    <n v="240"/>
    <n v="288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250"/>
    <n v="250"/>
    <n v="250"/>
    <n v="250"/>
    <n v="250"/>
    <n v="250"/>
    <n v="250"/>
    <n v="250"/>
    <n v="250"/>
    <n v="250"/>
    <n v="250"/>
    <n v="250"/>
    <n v="3000"/>
    <n v="28"/>
    <n v="28"/>
    <n v="28"/>
    <n v="28"/>
    <n v="28"/>
    <n v="28"/>
    <n v="28"/>
    <n v="28"/>
    <n v="28"/>
    <n v="28"/>
    <n v="28"/>
    <n v="28"/>
    <n v="7000"/>
    <n v="7000"/>
    <n v="7000"/>
    <n v="7000"/>
    <n v="7000"/>
    <n v="7000"/>
    <n v="7000"/>
    <n v="7000"/>
    <n v="7000"/>
    <n v="7000"/>
    <n v="7000"/>
    <n v="7000"/>
    <n v="84000"/>
    <n v="3000"/>
    <n v="3000"/>
    <n v="3000"/>
    <n v="3000"/>
    <n v="3000"/>
    <n v="3000"/>
    <n v="3000"/>
    <n v="3000"/>
    <n v="3000"/>
    <n v="3000"/>
    <n v="3000"/>
    <n v="3000"/>
    <n v="3600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160"/>
    <n v="160"/>
    <n v="160"/>
    <n v="160"/>
    <n v="160"/>
    <n v="160"/>
    <n v="160"/>
    <n v="160"/>
    <n v="160"/>
    <n v="160"/>
    <n v="160"/>
    <n v="160"/>
    <n v="1920"/>
    <n v="25"/>
    <n v="25"/>
    <n v="25"/>
    <n v="25"/>
    <n v="25"/>
    <n v="25"/>
    <n v="25"/>
    <n v="25"/>
    <n v="25"/>
    <n v="25"/>
    <n v="25"/>
    <n v="25"/>
    <n v="4000"/>
    <n v="4000"/>
    <n v="4000"/>
    <n v="4000"/>
    <n v="4000"/>
    <n v="4000"/>
    <n v="4000"/>
    <n v="4000"/>
    <n v="4000"/>
    <n v="4000"/>
    <n v="4000"/>
    <n v="4000"/>
    <n v="48000"/>
    <n v="1920"/>
    <n v="1920"/>
    <n v="1920"/>
    <n v="1920"/>
    <n v="1920"/>
    <n v="1920"/>
    <n v="1920"/>
    <n v="1920"/>
    <n v="1920"/>
    <n v="1920"/>
    <n v="1920"/>
    <n v="1920"/>
    <n v="2304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160"/>
    <n v="160"/>
    <n v="160"/>
    <n v="160"/>
    <n v="160"/>
    <n v="160"/>
    <n v="160"/>
    <n v="160"/>
    <n v="160"/>
    <n v="160"/>
    <n v="160"/>
    <n v="160"/>
    <n v="1920"/>
    <n v="23"/>
    <n v="23"/>
    <n v="23"/>
    <n v="23"/>
    <n v="23"/>
    <n v="23"/>
    <n v="23"/>
    <n v="23"/>
    <n v="23"/>
    <n v="23"/>
    <n v="23"/>
    <n v="23"/>
    <n v="3680"/>
    <n v="3680"/>
    <n v="3680"/>
    <n v="3680"/>
    <n v="3680"/>
    <n v="3680"/>
    <n v="3680"/>
    <n v="3680"/>
    <n v="3680"/>
    <n v="3680"/>
    <n v="3680"/>
    <n v="3680"/>
    <n v="44160"/>
    <n v="1920"/>
    <n v="1920"/>
    <n v="1920"/>
    <n v="1920"/>
    <n v="1920"/>
    <n v="1920"/>
    <n v="1920"/>
    <n v="1920"/>
    <n v="1920"/>
    <n v="1920"/>
    <n v="1920"/>
    <n v="1920"/>
    <n v="2304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5"/>
    <n v="15"/>
    <n v="15"/>
    <n v="15"/>
    <n v="15"/>
    <n v="15"/>
    <n v="15"/>
    <n v="15"/>
    <n v="15"/>
    <n v="15"/>
    <n v="15"/>
    <n v="15"/>
    <n v="180"/>
    <n v="21"/>
    <n v="21"/>
    <n v="21"/>
    <n v="21"/>
    <n v="21"/>
    <n v="21"/>
    <n v="21"/>
    <n v="21"/>
    <n v="21"/>
    <n v="21"/>
    <n v="21"/>
    <n v="21"/>
    <n v="315"/>
    <n v="315"/>
    <n v="315"/>
    <n v="315"/>
    <n v="315"/>
    <n v="315"/>
    <n v="315"/>
    <n v="315"/>
    <n v="315"/>
    <n v="315"/>
    <n v="315"/>
    <n v="315"/>
    <n v="3780"/>
    <n v="180"/>
    <n v="180"/>
    <n v="180"/>
    <n v="180"/>
    <n v="180"/>
    <n v="180"/>
    <n v="180"/>
    <n v="180"/>
    <n v="180"/>
    <n v="180"/>
    <n v="180"/>
    <n v="180"/>
    <n v="2160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33.75"/>
    <n v="33.75"/>
    <n v="33.75"/>
    <n v="33.75"/>
    <n v="33.75"/>
    <n v="33.75"/>
    <n v="33.75"/>
    <n v="33.75"/>
    <n v="33.75"/>
    <n v="33.75"/>
    <n v="33.75"/>
    <n v="33.75"/>
    <n v="40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3.3333333333333335"/>
    <n v="40"/>
    <n v="19"/>
    <n v="19"/>
    <n v="19"/>
    <n v="19"/>
    <n v="19"/>
    <n v="19"/>
    <n v="19"/>
    <n v="19"/>
    <n v="19"/>
    <n v="19"/>
    <n v="19"/>
    <n v="19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63.333333333333336"/>
    <n v="760.00000000000011"/>
    <n v="17.8125"/>
    <n v="17.8125"/>
    <n v="17.8125"/>
    <n v="17.8125"/>
    <n v="17.8125"/>
    <n v="17.8125"/>
    <n v="17.8125"/>
    <n v="17.8125"/>
    <n v="17.8125"/>
    <n v="17.8125"/>
    <n v="17.8125"/>
    <n v="17.8125"/>
    <n v="213.7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270"/>
    <n v="270"/>
    <n v="3240"/>
    <n v="56.25"/>
    <n v="56.25"/>
    <n v="56.25"/>
    <n v="56.25"/>
    <n v="56.25"/>
    <n v="56.25"/>
    <n v="56.25"/>
    <n v="56.25"/>
    <n v="56.25"/>
    <n v="56.25"/>
    <n v="56.25"/>
    <n v="56.25"/>
    <n v="675"/>
  </r>
  <r>
    <s v="PRZDNT-PRSD39"/>
    <s v="PRESIDENTE  39                "/>
    <s v="PRESIDENTE SUPERMARKETS            "/>
    <x v="101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4"/>
    <n v="24"/>
    <n v="24"/>
    <n v="24"/>
    <n v="24"/>
    <n v="24"/>
    <n v="24"/>
    <n v="24"/>
    <n v="24"/>
    <n v="24"/>
    <n v="24"/>
    <n v="24"/>
    <n v="240"/>
    <n v="240"/>
    <n v="240"/>
    <n v="240"/>
    <n v="240"/>
    <n v="240"/>
    <n v="240"/>
    <n v="240"/>
    <n v="240"/>
    <n v="240"/>
    <n v="240"/>
    <n v="240"/>
    <n v="2880"/>
    <n v="53.4375"/>
    <n v="53.4375"/>
    <n v="53.4375"/>
    <n v="53.4375"/>
    <n v="53.4375"/>
    <n v="53.4375"/>
    <n v="53.4375"/>
    <n v="53.4375"/>
    <n v="53.4375"/>
    <n v="53.4375"/>
    <n v="53.4375"/>
    <n v="53.4375"/>
    <n v="641.25"/>
  </r>
  <r>
    <s v="PRZDNT-PRSD39"/>
    <s v="PRESIDENTE  39                "/>
    <s v="PRESIDENTE SUPERMARKETS            "/>
    <x v="101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20"/>
    <n v="20"/>
    <n v="20"/>
    <n v="20"/>
    <n v="20"/>
    <n v="20"/>
    <n v="20"/>
    <n v="20"/>
    <n v="20"/>
    <n v="20"/>
    <n v="20"/>
    <n v="20"/>
    <n v="240"/>
    <n v="28"/>
    <n v="28"/>
    <n v="28"/>
    <n v="28"/>
    <n v="28"/>
    <n v="28"/>
    <n v="28"/>
    <n v="28"/>
    <n v="28"/>
    <n v="28"/>
    <n v="28"/>
    <n v="28"/>
    <n v="560"/>
    <n v="560"/>
    <n v="560"/>
    <n v="560"/>
    <n v="560"/>
    <n v="560"/>
    <n v="560"/>
    <n v="560"/>
    <n v="560"/>
    <n v="560"/>
    <n v="560"/>
    <n v="560"/>
    <n v="6720"/>
    <n v="120"/>
    <n v="120"/>
    <n v="120"/>
    <n v="120"/>
    <n v="120"/>
    <n v="120"/>
    <n v="120"/>
    <n v="120"/>
    <n v="120"/>
    <n v="120"/>
    <n v="120"/>
    <n v="120"/>
    <n v="144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100"/>
    <n v="100"/>
    <n v="100"/>
    <n v="100"/>
    <n v="100"/>
    <n v="100"/>
    <n v="100"/>
    <n v="100"/>
    <n v="100"/>
    <n v="100"/>
    <n v="100"/>
    <n v="100"/>
    <n v="1200"/>
    <n v="41.4"/>
    <n v="41.4"/>
    <n v="41.4"/>
    <n v="41.4"/>
    <n v="41.4"/>
    <n v="41.4"/>
    <n v="41.4"/>
    <n v="41.4"/>
    <n v="41.4"/>
    <n v="41.4"/>
    <n v="41.4"/>
    <n v="41.4"/>
    <n v="4140"/>
    <n v="4140"/>
    <n v="4140"/>
    <n v="4140"/>
    <n v="4140"/>
    <n v="4140"/>
    <n v="4140"/>
    <n v="4140"/>
    <n v="4140"/>
    <n v="4140"/>
    <n v="4140"/>
    <n v="4140"/>
    <n v="49680"/>
    <n v="3000"/>
    <n v="3000"/>
    <n v="3000"/>
    <n v="3000"/>
    <n v="3000"/>
    <n v="3000"/>
    <n v="3000"/>
    <n v="3000"/>
    <n v="3000"/>
    <n v="3000"/>
    <n v="3000"/>
    <n v="3000"/>
    <n v="36000"/>
  </r>
  <r>
    <s v="PRZDNT-PRSD39"/>
    <s v="PRESIDENTE  39                "/>
    <s v="PRESIDENTE SUPERMARKETS            "/>
    <x v="101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30"/>
    <n v="30"/>
    <n v="30"/>
    <n v="30"/>
    <n v="30"/>
    <n v="30"/>
    <n v="30"/>
    <n v="30"/>
    <n v="30"/>
    <n v="30"/>
    <n v="30"/>
    <n v="30"/>
    <n v="360"/>
    <n v="65"/>
    <n v="65"/>
    <n v="65"/>
    <n v="65"/>
    <n v="65"/>
    <n v="65"/>
    <n v="65"/>
    <n v="65"/>
    <n v="65"/>
    <n v="65"/>
    <n v="65"/>
    <n v="65"/>
    <n v="1950"/>
    <n v="1950"/>
    <n v="1950"/>
    <n v="1950"/>
    <n v="1950"/>
    <n v="1950"/>
    <n v="1950"/>
    <n v="1950"/>
    <n v="1950"/>
    <n v="1950"/>
    <n v="1950"/>
    <n v="1950"/>
    <n v="23400"/>
    <n v="900"/>
    <n v="900"/>
    <n v="900"/>
    <n v="900"/>
    <n v="900"/>
    <n v="900"/>
    <n v="900"/>
    <n v="900"/>
    <n v="900"/>
    <n v="900"/>
    <n v="900"/>
    <n v="900"/>
    <n v="10800"/>
  </r>
  <r>
    <s v="PRZDNT-PRSD39"/>
    <s v="PRESIDENTE  39                "/>
    <s v="PRESIDENTE SUPERMARKETS            "/>
    <x v="101"/>
    <e v="#N/A"/>
    <s v="S"/>
    <s v="Miami"/>
    <x v="8"/>
    <s v="G4"/>
    <s v="GROUP 4: New Products"/>
    <s v="G4S4"/>
    <n v="1.0443666666666667"/>
    <n v="41.774666666666668"/>
    <n v="40"/>
    <x v="121"/>
    <s v="Fresh Shallots 40 lbs (25-30mm)    "/>
    <s v="Fresh Shallot Repack"/>
    <s v="Miami"/>
    <s v="DSD"/>
    <n v="50"/>
    <n v="50"/>
    <n v="50"/>
    <n v="50"/>
    <n v="50"/>
    <n v="50"/>
    <n v="50"/>
    <n v="50"/>
    <n v="50"/>
    <n v="50"/>
    <n v="50"/>
    <n v="50"/>
    <n v="600"/>
    <n v="75"/>
    <n v="75"/>
    <n v="75"/>
    <n v="75"/>
    <n v="75"/>
    <n v="75"/>
    <n v="75"/>
    <n v="75"/>
    <n v="75"/>
    <n v="75"/>
    <n v="75"/>
    <n v="75"/>
    <n v="3750"/>
    <n v="3750"/>
    <n v="3750"/>
    <n v="3750"/>
    <n v="3750"/>
    <n v="3750"/>
    <n v="3750"/>
    <n v="3750"/>
    <n v="3750"/>
    <n v="3750"/>
    <n v="3750"/>
    <n v="3750"/>
    <n v="45000"/>
    <n v="2000"/>
    <n v="2000"/>
    <n v="2000"/>
    <n v="2000"/>
    <n v="2000"/>
    <n v="2000"/>
    <n v="2000"/>
    <n v="2000"/>
    <n v="2000"/>
    <n v="2000"/>
    <n v="2000"/>
    <n v="2000"/>
    <n v="24000"/>
  </r>
  <r>
    <s v="PRZDNT-PRSD39"/>
    <s v="PRESIDENTE  39                "/>
    <s v="PRESIDENTE SUPERMARKETS            "/>
    <x v="101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300"/>
    <n v="300"/>
    <n v="300"/>
    <n v="300"/>
    <n v="300"/>
    <n v="29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10200"/>
    <n v="10200"/>
    <n v="10200"/>
    <n v="10200"/>
    <n v="10200"/>
    <n v="98600"/>
    <n v="2400"/>
    <n v="2400"/>
    <n v="2400"/>
    <n v="2400"/>
    <n v="2400"/>
    <n v="2400"/>
    <n v="2400"/>
    <n v="3600"/>
    <n v="3600"/>
    <n v="3600"/>
    <n v="3600"/>
    <n v="3600"/>
    <n v="348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200"/>
    <n v="200"/>
    <n v="200"/>
    <n v="200"/>
    <n v="200"/>
    <n v="200"/>
    <n v="200"/>
    <n v="200"/>
    <n v="200"/>
    <n v="300"/>
    <n v="300"/>
    <n v="250"/>
    <n v="2650"/>
    <n v="50"/>
    <n v="50"/>
    <n v="50"/>
    <n v="50"/>
    <n v="50"/>
    <n v="50"/>
    <n v="50"/>
    <n v="50"/>
    <n v="50"/>
    <n v="50"/>
    <n v="50"/>
    <n v="50"/>
    <n v="10000"/>
    <n v="10000"/>
    <n v="10000"/>
    <n v="10000"/>
    <n v="10000"/>
    <n v="10000"/>
    <n v="10000"/>
    <n v="10000"/>
    <n v="10000"/>
    <n v="15000"/>
    <n v="15000"/>
    <n v="12500"/>
    <n v="132500"/>
    <n v="2400"/>
    <n v="2400"/>
    <n v="2400"/>
    <n v="2400"/>
    <n v="2400"/>
    <n v="2400"/>
    <n v="2400"/>
    <n v="2400"/>
    <n v="2400"/>
    <n v="3600"/>
    <n v="3600"/>
    <n v="3000"/>
    <n v="318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DSD"/>
    <n v="280"/>
    <n v="280"/>
    <n v="280"/>
    <n v="280"/>
    <n v="280"/>
    <n v="280"/>
    <n v="280"/>
    <n v="280"/>
    <n v="280"/>
    <n v="300"/>
    <n v="300"/>
    <n v="250"/>
    <n v="3370"/>
    <n v="75"/>
    <n v="75"/>
    <n v="75"/>
    <n v="75"/>
    <n v="75"/>
    <n v="75"/>
    <n v="75"/>
    <n v="75"/>
    <n v="75"/>
    <n v="75"/>
    <n v="75"/>
    <n v="75"/>
    <n v="21000"/>
    <n v="21000"/>
    <n v="21000"/>
    <n v="21000"/>
    <n v="21000"/>
    <n v="21000"/>
    <n v="21000"/>
    <n v="21000"/>
    <n v="21000"/>
    <n v="22500"/>
    <n v="22500"/>
    <n v="18750"/>
    <n v="252750"/>
    <n v="5600"/>
    <n v="5600"/>
    <n v="5600"/>
    <n v="5600"/>
    <n v="5600"/>
    <n v="5600"/>
    <n v="5600"/>
    <n v="5600"/>
    <n v="5600"/>
    <n v="6000"/>
    <n v="6000"/>
    <n v="5000"/>
    <n v="67400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200"/>
    <n v="200"/>
    <n v="200"/>
    <n v="200"/>
    <n v="200"/>
    <n v="200"/>
    <n v="200"/>
    <n v="200"/>
    <n v="200"/>
    <n v="300"/>
    <n v="300"/>
    <n v="250"/>
    <n v="2650"/>
    <n v="54"/>
    <n v="54"/>
    <n v="54"/>
    <n v="54"/>
    <n v="54"/>
    <n v="54"/>
    <n v="54"/>
    <n v="54"/>
    <n v="54"/>
    <n v="54"/>
    <n v="54"/>
    <n v="54"/>
    <n v="10800"/>
    <n v="10800"/>
    <n v="10800"/>
    <n v="10800"/>
    <n v="10800"/>
    <n v="10800"/>
    <n v="10800"/>
    <n v="10800"/>
    <n v="10800"/>
    <n v="16200"/>
    <n v="16200"/>
    <n v="13500"/>
    <n v="143100"/>
    <n v="2250"/>
    <n v="2250"/>
    <n v="2250"/>
    <n v="2250"/>
    <n v="2250"/>
    <n v="2250"/>
    <n v="2250"/>
    <n v="2250"/>
    <n v="2250"/>
    <n v="3375"/>
    <n v="3375"/>
    <n v="2812.5"/>
    <n v="29812.5"/>
  </r>
  <r>
    <s v="SEDANO-SDN028"/>
    <s v="SEDANOS  28                   "/>
    <s v="SEDANO S SUPERMARKET               "/>
    <x v="102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40"/>
    <n v="40"/>
    <n v="40"/>
    <n v="40"/>
    <n v="40"/>
    <n v="40"/>
    <n v="40"/>
    <n v="40"/>
    <n v="40"/>
    <n v="40"/>
    <n v="40"/>
    <n v="40"/>
    <n v="480"/>
    <n v="30"/>
    <n v="30"/>
    <n v="30"/>
    <n v="30"/>
    <n v="30"/>
    <n v="30"/>
    <n v="30"/>
    <n v="30"/>
    <n v="30"/>
    <n v="30"/>
    <n v="30"/>
    <n v="30"/>
    <n v="1200"/>
    <n v="1200"/>
    <n v="1200"/>
    <n v="1200"/>
    <n v="1200"/>
    <n v="1200"/>
    <n v="1200"/>
    <n v="1200"/>
    <n v="1200"/>
    <n v="1200"/>
    <n v="1200"/>
    <n v="1200"/>
    <n v="14400"/>
    <n v="180"/>
    <n v="180"/>
    <n v="180"/>
    <n v="180"/>
    <n v="180"/>
    <n v="180"/>
    <n v="180"/>
    <n v="180"/>
    <n v="180"/>
    <n v="180"/>
    <n v="180"/>
    <n v="180"/>
    <n v="216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45"/>
    <n v="45"/>
    <n v="45"/>
    <n v="45"/>
    <n v="45"/>
    <n v="45"/>
    <n v="45"/>
    <n v="45"/>
    <n v="45"/>
    <n v="45"/>
    <n v="45"/>
    <n v="45"/>
    <n v="540"/>
    <n v="19"/>
    <n v="19"/>
    <n v="19"/>
    <n v="19"/>
    <n v="19"/>
    <n v="19"/>
    <n v="19"/>
    <n v="19"/>
    <n v="19"/>
    <n v="19"/>
    <n v="19"/>
    <n v="19"/>
    <n v="855"/>
    <n v="855"/>
    <n v="855"/>
    <n v="855"/>
    <n v="855"/>
    <n v="855"/>
    <n v="855"/>
    <n v="855"/>
    <n v="855"/>
    <n v="855"/>
    <n v="855"/>
    <n v="855"/>
    <n v="10260"/>
    <n v="135"/>
    <n v="135"/>
    <n v="135"/>
    <n v="135"/>
    <n v="135"/>
    <n v="135"/>
    <n v="135"/>
    <n v="135"/>
    <n v="135"/>
    <n v="135"/>
    <n v="135"/>
    <n v="135"/>
    <n v="1620"/>
  </r>
  <r>
    <s v="SEDANO-SDN028"/>
    <s v="SEDANOS  28                   "/>
    <s v="SEDANO S SUPERMARKET               "/>
    <x v="102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100"/>
    <n v="100"/>
    <n v="150"/>
    <n v="200"/>
    <n v="200"/>
    <n v="200"/>
    <n v="200"/>
    <n v="200"/>
    <n v="200"/>
    <n v="200"/>
    <n v="200"/>
    <n v="200"/>
    <n v="2150"/>
    <n v="60"/>
    <n v="60"/>
    <n v="60"/>
    <n v="60"/>
    <n v="60"/>
    <n v="60"/>
    <n v="60"/>
    <n v="60"/>
    <n v="60"/>
    <n v="60"/>
    <n v="60"/>
    <n v="60"/>
    <n v="6000"/>
    <n v="6000"/>
    <n v="9000"/>
    <n v="12000"/>
    <n v="12000"/>
    <n v="12000"/>
    <n v="12000"/>
    <n v="12000"/>
    <n v="12000"/>
    <n v="12000"/>
    <n v="12000"/>
    <n v="12000"/>
    <n v="129000"/>
    <n v="3000"/>
    <n v="3000"/>
    <n v="4500"/>
    <n v="6000"/>
    <n v="6000"/>
    <n v="6000"/>
    <n v="6000"/>
    <n v="6000"/>
    <n v="6000"/>
    <n v="6000"/>
    <n v="6000"/>
    <n v="6000"/>
    <n v="6450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8.6666666666666661"/>
    <n v="8.6666666666666661"/>
    <n v="8.6666666666666696"/>
    <n v="8.6666666666666696"/>
    <n v="8.6666666666666696"/>
    <n v="8.6666666666666696"/>
    <n v="8.6666666666666696"/>
    <n v="8.6666666666666696"/>
    <n v="8.6666666666666696"/>
    <n v="8.6666666666666696"/>
    <n v="8.6666666666666696"/>
    <n v="8.6666666666666696"/>
    <n v="104.00000000000004"/>
    <n v="24"/>
    <n v="24"/>
    <n v="24"/>
    <n v="24"/>
    <n v="24"/>
    <n v="24"/>
    <n v="24"/>
    <n v="24"/>
    <n v="24"/>
    <n v="24"/>
    <n v="24"/>
    <n v="24"/>
    <n v="208"/>
    <n v="208"/>
    <n v="208.00000000000006"/>
    <n v="208.00000000000006"/>
    <n v="208.00000000000006"/>
    <n v="208.00000000000006"/>
    <n v="208.00000000000006"/>
    <n v="208.00000000000006"/>
    <n v="208.00000000000006"/>
    <n v="208.00000000000006"/>
    <n v="208.00000000000006"/>
    <n v="208.00000000000006"/>
    <n v="2496"/>
    <n v="52"/>
    <n v="52"/>
    <n v="52.000000000000014"/>
    <n v="52.000000000000014"/>
    <n v="52.000000000000014"/>
    <n v="52.000000000000014"/>
    <n v="52.000000000000014"/>
    <n v="52.000000000000014"/>
    <n v="52.000000000000014"/>
    <n v="52.000000000000014"/>
    <n v="52.000000000000014"/>
    <n v="52.000000000000014"/>
    <n v="624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40"/>
    <n v="40"/>
    <n v="40"/>
    <n v="40"/>
    <n v="40"/>
    <n v="40"/>
    <n v="40"/>
    <n v="40"/>
    <n v="40"/>
    <n v="40"/>
    <n v="40"/>
    <n v="40"/>
    <n v="480"/>
    <n v="22.5"/>
    <n v="22.5"/>
    <n v="22.5"/>
    <n v="22.5"/>
    <n v="22.5"/>
    <n v="22.5"/>
    <n v="22.5"/>
    <n v="22.5"/>
    <n v="22.5"/>
    <n v="22.5"/>
    <n v="22.5"/>
    <n v="22.5"/>
    <n v="900"/>
    <n v="900"/>
    <n v="900"/>
    <n v="900"/>
    <n v="900"/>
    <n v="900"/>
    <n v="900"/>
    <n v="900"/>
    <n v="900"/>
    <n v="900"/>
    <n v="900"/>
    <n v="900"/>
    <n v="10800"/>
    <n v="240"/>
    <n v="240"/>
    <n v="240"/>
    <n v="240"/>
    <n v="240"/>
    <n v="240"/>
    <n v="240"/>
    <n v="240"/>
    <n v="240"/>
    <n v="240"/>
    <n v="240"/>
    <n v="240"/>
    <n v="28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2"/>
    <n v="22"/>
    <n v="22"/>
    <n v="22"/>
    <n v="22"/>
    <n v="22"/>
    <n v="22"/>
    <n v="22"/>
    <n v="22"/>
    <n v="22"/>
    <n v="22"/>
    <n v="22"/>
    <n v="440"/>
    <n v="440"/>
    <n v="440"/>
    <n v="440"/>
    <n v="440"/>
    <n v="440"/>
    <n v="440"/>
    <n v="440"/>
    <n v="440"/>
    <n v="440"/>
    <n v="440"/>
    <n v="440"/>
    <n v="528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22.5"/>
    <n v="22.5"/>
    <n v="22.5"/>
    <n v="22.5"/>
    <n v="22.5"/>
    <n v="22.5"/>
    <n v="22.5"/>
    <n v="22.5"/>
    <n v="22.5"/>
    <n v="22.5"/>
    <n v="22.5"/>
    <n v="22.5"/>
    <n v="450"/>
    <n v="450"/>
    <n v="450"/>
    <n v="450"/>
    <n v="450"/>
    <n v="450"/>
    <n v="450"/>
    <n v="450"/>
    <n v="450"/>
    <n v="450"/>
    <n v="450"/>
    <n v="450"/>
    <n v="540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220"/>
    <n v="220"/>
    <n v="220"/>
    <n v="220"/>
    <n v="220"/>
    <n v="220"/>
    <n v="220"/>
    <n v="220"/>
    <n v="220"/>
    <n v="220"/>
    <n v="220"/>
    <n v="220"/>
    <n v="2640"/>
    <n v="28"/>
    <n v="28"/>
    <n v="28"/>
    <n v="28"/>
    <n v="28"/>
    <n v="28"/>
    <n v="28"/>
    <n v="28"/>
    <n v="28"/>
    <n v="28"/>
    <n v="28"/>
    <n v="28"/>
    <n v="6160"/>
    <n v="6160"/>
    <n v="6160"/>
    <n v="6160"/>
    <n v="6160"/>
    <n v="6160"/>
    <n v="6160"/>
    <n v="6160"/>
    <n v="6160"/>
    <n v="6160"/>
    <n v="6160"/>
    <n v="6160"/>
    <n v="73920"/>
    <n v="2640"/>
    <n v="2640"/>
    <n v="2640"/>
    <n v="2640"/>
    <n v="2640"/>
    <n v="2640"/>
    <n v="2640"/>
    <n v="2640"/>
    <n v="2640"/>
    <n v="2640"/>
    <n v="2640"/>
    <n v="2640"/>
    <n v="316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150"/>
    <n v="150"/>
    <n v="150"/>
    <n v="150"/>
    <n v="150"/>
    <n v="150"/>
    <n v="150"/>
    <n v="150"/>
    <n v="150"/>
    <n v="150"/>
    <n v="150"/>
    <n v="150"/>
    <n v="1800"/>
    <n v="25"/>
    <n v="25"/>
    <n v="25"/>
    <n v="25"/>
    <n v="25"/>
    <n v="25"/>
    <n v="25"/>
    <n v="25"/>
    <n v="25"/>
    <n v="25"/>
    <n v="25"/>
    <n v="25"/>
    <n v="3750"/>
    <n v="3750"/>
    <n v="3750"/>
    <n v="3750"/>
    <n v="3750"/>
    <n v="3750"/>
    <n v="3750"/>
    <n v="3750"/>
    <n v="3750"/>
    <n v="3750"/>
    <n v="3750"/>
    <n v="3750"/>
    <n v="45000"/>
    <n v="1800"/>
    <n v="1800"/>
    <n v="1800"/>
    <n v="1800"/>
    <n v="1800"/>
    <n v="1800"/>
    <n v="1800"/>
    <n v="1800"/>
    <n v="1800"/>
    <n v="1800"/>
    <n v="1800"/>
    <n v="1800"/>
    <n v="2160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120"/>
    <n v="120"/>
    <n v="120"/>
    <n v="120"/>
    <n v="120"/>
    <n v="120"/>
    <n v="120"/>
    <n v="120"/>
    <n v="120"/>
    <n v="120"/>
    <n v="120"/>
    <n v="120"/>
    <n v="1440"/>
    <n v="23"/>
    <n v="23"/>
    <n v="23"/>
    <n v="23"/>
    <n v="23"/>
    <n v="23"/>
    <n v="23"/>
    <n v="23"/>
    <n v="23"/>
    <n v="23"/>
    <n v="23"/>
    <n v="23"/>
    <n v="2760"/>
    <n v="2760"/>
    <n v="2760"/>
    <n v="2760"/>
    <n v="2760"/>
    <n v="2760"/>
    <n v="2760"/>
    <n v="2760"/>
    <n v="2760"/>
    <n v="2760"/>
    <n v="2760"/>
    <n v="2760"/>
    <n v="33120"/>
    <n v="1440"/>
    <n v="1440"/>
    <n v="1440"/>
    <n v="1440"/>
    <n v="1440"/>
    <n v="1440"/>
    <n v="1440"/>
    <n v="1440"/>
    <n v="1440"/>
    <n v="1440"/>
    <n v="1440"/>
    <n v="1440"/>
    <n v="1728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5"/>
    <n v="15"/>
    <n v="15"/>
    <n v="15"/>
    <n v="15"/>
    <n v="15"/>
    <n v="15"/>
    <n v="15"/>
    <n v="15"/>
    <n v="15"/>
    <n v="15"/>
    <n v="15"/>
    <n v="180"/>
    <n v="21"/>
    <n v="21"/>
    <n v="21"/>
    <n v="21"/>
    <n v="21"/>
    <n v="21"/>
    <n v="21"/>
    <n v="21"/>
    <n v="21"/>
    <n v="21"/>
    <n v="21"/>
    <n v="21"/>
    <n v="315"/>
    <n v="315"/>
    <n v="315"/>
    <n v="315"/>
    <n v="315"/>
    <n v="315"/>
    <n v="315"/>
    <n v="315"/>
    <n v="315"/>
    <n v="315"/>
    <n v="315"/>
    <n v="315"/>
    <n v="3780"/>
    <n v="180"/>
    <n v="180"/>
    <n v="180"/>
    <n v="180"/>
    <n v="180"/>
    <n v="180"/>
    <n v="180"/>
    <n v="180"/>
    <n v="180"/>
    <n v="180"/>
    <n v="180"/>
    <n v="180"/>
    <n v="2160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20"/>
    <n v="20"/>
    <n v="14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540"/>
    <n v="540"/>
    <n v="3780"/>
    <n v="56.25"/>
    <n v="56.25"/>
    <n v="56.25"/>
    <n v="56.25"/>
    <n v="56.25"/>
    <n v="56.25"/>
    <n v="56.25"/>
    <n v="56.25"/>
    <n v="56.25"/>
    <n v="56.25"/>
    <n v="112.5"/>
    <n v="112.5"/>
    <n v="787.5"/>
  </r>
  <r>
    <s v="SEDANO-SDN028"/>
    <s v="SEDANOS  28                   "/>
    <s v="SEDANO S SUPERMARKET               "/>
    <x v="102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480"/>
    <n v="57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SEDANO-SDN028"/>
    <s v="SEDANOS  28                   "/>
    <s v="SEDANO S SUPERMARKET               "/>
    <x v="102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20"/>
    <n v="20"/>
    <n v="20"/>
    <n v="20"/>
    <n v="20"/>
    <n v="20"/>
    <n v="20"/>
    <n v="20"/>
    <n v="20"/>
    <n v="20"/>
    <n v="20"/>
    <n v="20"/>
    <n v="240"/>
    <n v="28"/>
    <n v="28"/>
    <n v="28"/>
    <n v="28"/>
    <n v="28"/>
    <n v="28"/>
    <n v="28"/>
    <n v="28"/>
    <n v="28"/>
    <n v="28"/>
    <n v="28"/>
    <n v="28"/>
    <n v="560"/>
    <n v="560"/>
    <n v="560"/>
    <n v="560"/>
    <n v="560"/>
    <n v="560"/>
    <n v="560"/>
    <n v="560"/>
    <n v="560"/>
    <n v="560"/>
    <n v="560"/>
    <n v="560"/>
    <n v="6720"/>
    <n v="120"/>
    <n v="120"/>
    <n v="120"/>
    <n v="120"/>
    <n v="120"/>
    <n v="120"/>
    <n v="120"/>
    <n v="120"/>
    <n v="120"/>
    <n v="120"/>
    <n v="120"/>
    <n v="120"/>
    <n v="1440"/>
  </r>
  <r>
    <s v="SEDANO-SDN028"/>
    <s v="SEDANOS  28                   "/>
    <s v="SEDANO S SUPERMARKET               "/>
    <x v="102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41.4"/>
    <n v="41.4"/>
    <n v="41.4"/>
    <n v="41.4"/>
    <n v="41.4"/>
    <n v="41.4"/>
    <n v="41.4"/>
    <n v="41.4"/>
    <n v="41.4"/>
    <n v="41.4"/>
    <n v="41.4"/>
    <n v="41.4"/>
    <n v="4968"/>
    <n v="4968"/>
    <n v="4968"/>
    <n v="4968"/>
    <n v="4968"/>
    <n v="4968"/>
    <n v="4968"/>
    <n v="4968"/>
    <n v="4968"/>
    <n v="4968"/>
    <n v="4968"/>
    <n v="4968"/>
    <n v="59616"/>
    <n v="3600"/>
    <n v="3600"/>
    <n v="3600"/>
    <n v="3600"/>
    <n v="3600"/>
    <n v="3600"/>
    <n v="3600"/>
    <n v="3600"/>
    <n v="3600"/>
    <n v="3600"/>
    <n v="3600"/>
    <n v="3600"/>
    <n v="43200"/>
  </r>
  <r>
    <s v="SEDANO-SDN028"/>
    <s v="SEDANOS  28                   "/>
    <s v="SEDANO S SUPERMARKET               "/>
    <x v="102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6.333333333333332"/>
    <n v="196.00000000000003"/>
    <n v="32"/>
    <n v="32"/>
    <n v="32"/>
    <n v="32"/>
    <n v="32"/>
    <n v="32"/>
    <n v="32"/>
    <n v="32"/>
    <n v="32"/>
    <n v="32"/>
    <n v="32"/>
    <n v="32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522.66666666666663"/>
    <n v="6272.0000000000009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61.249999999999993"/>
    <n v="734.99999999999989"/>
  </r>
  <r>
    <s v="SEDANO-SDN028"/>
    <s v="SEDANOS  28                   "/>
    <s v="SEDANO S SUPERMARKET               "/>
    <x v="102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65"/>
    <n v="65"/>
    <n v="65"/>
    <n v="65"/>
    <n v="65"/>
    <n v="65"/>
    <n v="65"/>
    <n v="65"/>
    <n v="65"/>
    <n v="65"/>
    <n v="65"/>
    <n v="65"/>
    <n v="1300"/>
    <n v="1300"/>
    <n v="1300"/>
    <n v="1300"/>
    <n v="1300"/>
    <n v="1300"/>
    <n v="1300"/>
    <n v="1300"/>
    <n v="1300"/>
    <n v="1300"/>
    <n v="1300"/>
    <n v="1300"/>
    <n v="15600"/>
    <n v="600"/>
    <n v="600"/>
    <n v="600"/>
    <n v="600"/>
    <n v="600"/>
    <n v="600"/>
    <n v="600"/>
    <n v="600"/>
    <n v="600"/>
    <n v="600"/>
    <n v="600"/>
    <n v="600"/>
    <n v="7200"/>
  </r>
  <r>
    <s v="SEDANO-SDN028"/>
    <s v="SEDANOS  28                   "/>
    <s v="SEDANO S SUPERMARKET               "/>
    <x v="102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200"/>
    <n v="200"/>
    <n v="200"/>
    <n v="200"/>
    <n v="200"/>
    <n v="200"/>
    <n v="200"/>
    <n v="200"/>
    <n v="200"/>
    <n v="200"/>
    <n v="200"/>
    <n v="200"/>
    <n v="24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6800"/>
    <n v="6800"/>
    <n v="6800"/>
    <n v="6800"/>
    <n v="6800"/>
    <n v="816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00"/>
    <n v="500"/>
    <n v="600"/>
    <n v="600"/>
    <n v="600"/>
    <n v="600"/>
    <n v="600"/>
    <n v="600"/>
    <n v="600"/>
    <n v="650"/>
    <n v="650"/>
    <n v="650"/>
    <n v="7150"/>
    <n v="50"/>
    <n v="50"/>
    <n v="50"/>
    <n v="50"/>
    <n v="50"/>
    <n v="50"/>
    <n v="50"/>
    <n v="50"/>
    <n v="50"/>
    <n v="50"/>
    <n v="50"/>
    <n v="50"/>
    <n v="25000"/>
    <n v="25000"/>
    <n v="30000"/>
    <n v="30000"/>
    <n v="30000"/>
    <n v="30000"/>
    <n v="30000"/>
    <n v="30000"/>
    <n v="30000"/>
    <n v="32500"/>
    <n v="32500"/>
    <n v="32500"/>
    <n v="357500"/>
    <n v="6000"/>
    <n v="6000"/>
    <n v="7200"/>
    <n v="7200"/>
    <n v="7200"/>
    <n v="7200"/>
    <n v="7200"/>
    <n v="7200"/>
    <n v="7200"/>
    <n v="7800"/>
    <n v="7800"/>
    <n v="7800"/>
    <n v="85800"/>
  </r>
  <r>
    <s v="Mia Independents"/>
    <s v="Mia Independents"/>
    <s v="Mia Independents"/>
    <x v="103"/>
    <e v="#N/A"/>
    <s v="S"/>
    <s v="Miami"/>
    <x v="8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DSD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206.66666666666671"/>
    <n v="45"/>
    <n v="45"/>
    <n v="45"/>
    <n v="45"/>
    <n v="45"/>
    <n v="45"/>
    <n v="45"/>
    <n v="45"/>
    <n v="45"/>
    <n v="45"/>
    <n v="45"/>
    <n v="45"/>
    <n v="775"/>
    <n v="775"/>
    <n v="775"/>
    <n v="775"/>
    <n v="775"/>
    <n v="775"/>
    <n v="775"/>
    <n v="775"/>
    <n v="775"/>
    <n v="775"/>
    <n v="775"/>
    <n v="775"/>
    <n v="9300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430.55555555555554"/>
    <n v="5166.666666666667"/>
  </r>
  <r>
    <s v="Mia Independents"/>
    <s v="Mia Independents"/>
    <s v="Mia Independents"/>
    <x v="103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400"/>
    <n v="400"/>
    <n v="500"/>
    <n v="500"/>
    <n v="500"/>
    <n v="500"/>
    <n v="500"/>
    <n v="500"/>
    <n v="500"/>
    <n v="650"/>
    <n v="650"/>
    <n v="600"/>
    <n v="6200"/>
    <n v="54"/>
    <n v="54"/>
    <n v="54"/>
    <n v="54"/>
    <n v="54"/>
    <n v="54"/>
    <n v="54"/>
    <n v="54"/>
    <n v="54"/>
    <n v="54"/>
    <n v="54"/>
    <n v="54"/>
    <n v="21600"/>
    <n v="21600"/>
    <n v="27000"/>
    <n v="27000"/>
    <n v="27000"/>
    <n v="27000"/>
    <n v="27000"/>
    <n v="27000"/>
    <n v="27000"/>
    <n v="35100"/>
    <n v="35100"/>
    <n v="32400"/>
    <n v="334800"/>
    <n v="4500"/>
    <n v="4500"/>
    <n v="5625"/>
    <n v="5625"/>
    <n v="5625"/>
    <n v="5625"/>
    <n v="5625"/>
    <n v="5625"/>
    <n v="5625"/>
    <n v="7312.5"/>
    <n v="7312.5"/>
    <n v="6750"/>
    <n v="69750"/>
  </r>
  <r>
    <s v="Mia Independents"/>
    <s v="Mia Independents"/>
    <s v="Mia Independents"/>
    <x v="103"/>
    <e v="#N/A"/>
    <s v="S"/>
    <s v="Miami"/>
    <x v="8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DSD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82.444444444444443"/>
    <n v="989.33333333333337"/>
    <n v="55.199999999999996"/>
    <n v="52.9"/>
    <n v="51.749999999999993"/>
    <n v="54.05"/>
    <n v="49.449999999999996"/>
    <n v="49.449999999999996"/>
    <n v="51.749999999999993"/>
    <n v="52.9"/>
    <n v="54.05"/>
    <n v="59.8"/>
    <n v="59.8"/>
    <n v="58.65"/>
    <n v="4550.9333333333325"/>
    <n v="4361.3111111111111"/>
    <n v="4266.4999999999991"/>
    <n v="4456.1222222222223"/>
    <n v="4076.8777777777773"/>
    <n v="4076.8777777777773"/>
    <n v="4266.4999999999991"/>
    <n v="4361.3111111111111"/>
    <n v="4456.1222222222223"/>
    <n v="4930.177777777777"/>
    <n v="4930.177777777777"/>
    <n v="4835.3666666666668"/>
    <n v="53568.277777777774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648.8888888888889"/>
    <n v="19786.666666666672"/>
  </r>
  <r>
    <s v="Mia Independents"/>
    <s v="Mia Independents"/>
    <s v="Mia Independents"/>
    <x v="103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18.333333333333336"/>
    <n v="220.00000000000009"/>
    <n v="30"/>
    <n v="30"/>
    <n v="30"/>
    <n v="30"/>
    <n v="30"/>
    <n v="30"/>
    <n v="30"/>
    <n v="30"/>
    <n v="30"/>
    <n v="30"/>
    <n v="30"/>
    <n v="30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550.00000000000011"/>
    <n v="6600.0000000000009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82.500000000000014"/>
    <n v="990.00000000000011"/>
  </r>
  <r>
    <s v="Mia Independents"/>
    <s v="Mia Independents"/>
    <s v="Mia Independents"/>
    <x v="103"/>
    <e v="#N/A"/>
    <s v="PC"/>
    <s v="Plant City"/>
    <x v="8"/>
    <s v="G1"/>
    <s v="GROUP 1-3: Fesh Garlic Repack"/>
    <s v="G1S13"/>
    <n v="20.833333333333332"/>
    <n v="78.125"/>
    <n v="3.75"/>
    <x v="74"/>
    <s v="FRESH GARLIC 12X3PK ORGANIC GARLAND"/>
    <s v="Tecmar"/>
    <s v="Plant City"/>
    <s v="DSD"/>
    <n v="40"/>
    <n v="40"/>
    <n v="40"/>
    <n v="40"/>
    <n v="40"/>
    <n v="40"/>
    <n v="40"/>
    <n v="40"/>
    <n v="40"/>
    <n v="40"/>
    <n v="40"/>
    <n v="40"/>
    <n v="480"/>
    <n v="32"/>
    <n v="32"/>
    <n v="32"/>
    <n v="32"/>
    <n v="32"/>
    <n v="32"/>
    <n v="32"/>
    <n v="32"/>
    <n v="32"/>
    <n v="32"/>
    <n v="32"/>
    <n v="32"/>
    <n v="1280"/>
    <n v="1280"/>
    <n v="1280"/>
    <n v="1280"/>
    <n v="1280"/>
    <n v="1280"/>
    <n v="1280"/>
    <n v="1280"/>
    <n v="1280"/>
    <n v="1280"/>
    <n v="1280"/>
    <n v="1280"/>
    <n v="15360"/>
    <n v="150"/>
    <n v="150"/>
    <n v="150"/>
    <n v="150"/>
    <n v="150"/>
    <n v="150"/>
    <n v="150"/>
    <n v="150"/>
    <n v="150"/>
    <n v="150"/>
    <n v="150"/>
    <n v="150"/>
    <n v="1800"/>
  </r>
  <r>
    <s v="Mia Independents"/>
    <s v="Mia Independents"/>
    <s v="Mia Independents"/>
    <x v="103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12"/>
    <n v="12"/>
    <n v="12"/>
    <n v="12"/>
    <n v="12"/>
    <n v="12"/>
    <n v="12"/>
    <n v="12"/>
    <n v="12"/>
    <n v="12"/>
    <n v="12"/>
    <n v="12"/>
    <n v="144"/>
    <n v="63"/>
    <n v="63"/>
    <n v="63"/>
    <n v="63"/>
    <n v="63"/>
    <n v="63"/>
    <n v="63"/>
    <n v="63"/>
    <n v="63"/>
    <n v="63"/>
    <n v="63"/>
    <n v="63"/>
    <n v="756"/>
    <n v="756"/>
    <n v="756"/>
    <n v="756"/>
    <n v="756"/>
    <n v="756"/>
    <n v="756"/>
    <n v="756"/>
    <n v="756"/>
    <n v="756"/>
    <n v="756"/>
    <n v="756"/>
    <n v="9072"/>
    <n v="180"/>
    <n v="180"/>
    <n v="180"/>
    <n v="180"/>
    <n v="180"/>
    <n v="180"/>
    <n v="180"/>
    <n v="180"/>
    <n v="180"/>
    <n v="180"/>
    <n v="180"/>
    <n v="180"/>
    <n v="2160"/>
  </r>
  <r>
    <s v="Mia Independents"/>
    <s v="Mia Independents"/>
    <s v="Mia Independents"/>
    <x v="103"/>
    <e v="#N/A"/>
    <s v="S"/>
    <s v="Miami"/>
    <x v="8"/>
    <s v="G1"/>
    <s v="GROUP 1-3: Fesh Garlic Repack"/>
    <s v="G1S13"/>
    <n v="24.9375"/>
    <n v="99.75"/>
    <n v="4"/>
    <x v="44"/>
    <s v="Elephant Garlic 12x1 CT Garland"/>
    <s v="Elephant Garlic"/>
    <s v="Miami"/>
    <s v="DSD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6.333333333333333"/>
    <n v="76"/>
    <n v="24"/>
    <n v="24"/>
    <n v="24"/>
    <n v="24"/>
    <n v="24"/>
    <n v="24"/>
    <n v="24"/>
    <n v="24"/>
    <n v="24"/>
    <n v="24"/>
    <n v="24"/>
    <n v="24"/>
    <n v="152"/>
    <n v="152"/>
    <n v="152"/>
    <n v="152"/>
    <n v="152"/>
    <n v="152"/>
    <n v="152"/>
    <n v="152"/>
    <n v="152"/>
    <n v="152"/>
    <n v="152"/>
    <n v="152"/>
    <n v="1824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25.333333333333332"/>
    <n v="304"/>
  </r>
  <r>
    <s v="Mia Independents"/>
    <s v="Mia Independents"/>
    <s v="Mia Independents"/>
    <x v="103"/>
    <e v="#N/A"/>
    <s v="S"/>
    <s v="Miami"/>
    <x v="8"/>
    <s v="G1"/>
    <s v="GROUP 1-1: Peeled Garlic Production"/>
    <s v="G1S6"/>
    <n v="5.833333333333333"/>
    <n v="175"/>
    <n v="30"/>
    <x v="117"/>
    <s v="Fresh Chopped Garlic 4x7.5 LB"/>
    <s v="Chopped Garlic Line"/>
    <s v="Miami"/>
    <s v="DSD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0.777777777777779"/>
    <n v="249.33333333333329"/>
    <n v="47"/>
    <n v="47"/>
    <n v="47"/>
    <n v="47"/>
    <n v="47"/>
    <n v="47"/>
    <n v="47"/>
    <n v="47"/>
    <n v="47"/>
    <n v="47"/>
    <n v="47"/>
    <n v="47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976.55555555555554"/>
    <n v="11718.666666666664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623.33333333333337"/>
    <n v="7479.9999999999991"/>
  </r>
  <r>
    <s v="Mia Independents"/>
    <s v="Mia Independents"/>
    <s v="Mia Independents"/>
    <x v="103"/>
    <e v="#N/A"/>
    <s v="S"/>
    <s v="Miami"/>
    <x v="8"/>
    <s v="G1"/>
    <s v="GROUP 1-1: Peeled Garlic Production"/>
    <s v="G1S6"/>
    <n v="5.833333333333333"/>
    <n v="175"/>
    <n v="30"/>
    <x v="118"/>
    <s v="Fresh Chopped Garlic 30 LB"/>
    <s v="Chopped Garlic Line"/>
    <s v="Miami"/>
    <s v="DSD"/>
    <n v="40"/>
    <n v="40"/>
    <n v="40"/>
    <n v="40"/>
    <n v="40"/>
    <n v="40"/>
    <n v="40"/>
    <n v="40"/>
    <n v="40"/>
    <n v="40"/>
    <n v="40"/>
    <n v="40"/>
    <n v="480"/>
    <n v="47"/>
    <n v="47"/>
    <n v="47"/>
    <n v="47"/>
    <n v="47"/>
    <n v="47"/>
    <n v="47"/>
    <n v="47"/>
    <n v="47"/>
    <n v="47"/>
    <n v="47"/>
    <n v="47"/>
    <n v="1880"/>
    <n v="1880"/>
    <n v="1880"/>
    <n v="1880"/>
    <n v="1880"/>
    <n v="1880"/>
    <n v="1880"/>
    <n v="1880"/>
    <n v="1880"/>
    <n v="1880"/>
    <n v="1880"/>
    <n v="1880"/>
    <n v="22560"/>
    <n v="1200"/>
    <n v="1200"/>
    <n v="1200"/>
    <n v="1200"/>
    <n v="1200"/>
    <n v="1200"/>
    <n v="1200"/>
    <n v="1200"/>
    <n v="1200"/>
    <n v="1200"/>
    <n v="1200"/>
    <n v="1200"/>
    <n v="14400"/>
  </r>
  <r>
    <s v="Mia Independents"/>
    <s v="Mia Independents"/>
    <s v="Mia Independents"/>
    <x v="103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100"/>
    <n v="100"/>
    <n v="100"/>
    <n v="100"/>
    <n v="100"/>
    <n v="100"/>
    <n v="100"/>
    <n v="100"/>
    <n v="100"/>
    <n v="100"/>
    <n v="100"/>
    <n v="100"/>
    <n v="1200"/>
    <n v="19"/>
    <n v="19"/>
    <n v="19"/>
    <n v="19"/>
    <n v="19"/>
    <n v="19"/>
    <n v="19"/>
    <n v="19"/>
    <n v="19"/>
    <n v="19"/>
    <n v="19"/>
    <n v="19"/>
    <n v="1900"/>
    <n v="1900"/>
    <n v="1900"/>
    <n v="1900"/>
    <n v="1900"/>
    <n v="1900"/>
    <n v="1900"/>
    <n v="1900"/>
    <n v="1900"/>
    <n v="1900"/>
    <n v="1900"/>
    <n v="1900"/>
    <n v="22800"/>
    <n v="300"/>
    <n v="300"/>
    <n v="300"/>
    <n v="300"/>
    <n v="300"/>
    <n v="300"/>
    <n v="300"/>
    <n v="300"/>
    <n v="300"/>
    <n v="300"/>
    <n v="300"/>
    <n v="300"/>
    <n v="360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05"/>
    <s v="Peeled Garlic 20x1 LB China"/>
    <s v="Resale"/>
    <s v="Resale"/>
    <s v="DSD"/>
    <n v="250"/>
    <n v="250"/>
    <n v="300"/>
    <n v="300"/>
    <n v="300"/>
    <n v="300"/>
    <n v="300"/>
    <n v="300"/>
    <n v="300"/>
    <n v="350"/>
    <n v="350"/>
    <n v="350"/>
    <n v="3650"/>
    <n v="74.75"/>
    <n v="74.75"/>
    <n v="74.75"/>
    <n v="74.75"/>
    <n v="74.75"/>
    <n v="74.75"/>
    <n v="74.75"/>
    <n v="74.75"/>
    <n v="74.75"/>
    <n v="74.75"/>
    <n v="74.75"/>
    <n v="74.75"/>
    <n v="18687.5"/>
    <n v="18687.5"/>
    <n v="22425"/>
    <n v="22425"/>
    <n v="22425"/>
    <n v="22425"/>
    <n v="22425"/>
    <n v="22425"/>
    <n v="22425"/>
    <n v="26162.5"/>
    <n v="26162.5"/>
    <n v="26162.5"/>
    <n v="272837.5"/>
    <n v="5000"/>
    <n v="5000"/>
    <n v="6000"/>
    <n v="6000"/>
    <n v="6000"/>
    <n v="6000"/>
    <n v="6000"/>
    <n v="6000"/>
    <n v="6000"/>
    <n v="7000"/>
    <n v="7000"/>
    <n v="7000"/>
    <n v="7300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13"/>
    <s v="Peeled Garlic 20x1 LB Spain"/>
    <s v="Resale"/>
    <s v="Resale"/>
    <s v="DSD"/>
    <n v="0"/>
    <n v="0"/>
    <n v="0"/>
    <n v="0"/>
    <n v="0"/>
    <n v="0"/>
    <n v="0"/>
    <n v="0"/>
    <n v="0"/>
    <n v="0"/>
    <n v="0"/>
    <n v="0"/>
    <n v="0"/>
    <n v="70"/>
    <n v="70"/>
    <n v="70"/>
    <n v="70"/>
    <n v="70"/>
    <n v="70"/>
    <n v="70"/>
    <n v="70"/>
    <n v="70"/>
    <n v="70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a Independents"/>
    <s v="Mia Independents"/>
    <s v="Mia Independents"/>
    <x v="103"/>
    <e v="#N/A"/>
    <s v="S"/>
    <s v="Resale"/>
    <x v="8"/>
    <s v="G5"/>
    <s v="GROUP 5-1: Garlic Resale"/>
    <s v="G5S1"/>
    <m/>
    <m/>
    <n v="20"/>
    <x v="16"/>
    <s v="Peeled Garlic 4x5 LB China"/>
    <s v="Resale"/>
    <s v="Resale"/>
    <s v="DSD"/>
    <n v="90"/>
    <n v="90"/>
    <n v="90"/>
    <n v="90"/>
    <n v="90"/>
    <n v="90"/>
    <n v="90"/>
    <n v="90"/>
    <n v="90"/>
    <n v="90"/>
    <n v="90"/>
    <n v="90"/>
    <n v="1080"/>
    <n v="63.249999999999993"/>
    <n v="55.199999999999996"/>
    <n v="55.199999999999996"/>
    <n v="55.199999999999996"/>
    <n v="48.3"/>
    <n v="50.599999999999994"/>
    <n v="50.599999999999994"/>
    <n v="55.199999999999996"/>
    <n v="59.8"/>
    <n v="62.099999999999994"/>
    <n v="63.249999999999993"/>
    <n v="58.65"/>
    <n v="5692.4999999999991"/>
    <n v="4968"/>
    <n v="4968"/>
    <n v="4968"/>
    <n v="4347"/>
    <n v="4553.9999999999991"/>
    <n v="4553.9999999999991"/>
    <n v="4968"/>
    <n v="5382"/>
    <n v="5588.9999999999991"/>
    <n v="5692.4999999999991"/>
    <n v="5278.5"/>
    <n v="60961.5"/>
    <n v="1800"/>
    <n v="1800"/>
    <n v="1800"/>
    <n v="1800"/>
    <n v="1800"/>
    <n v="1800"/>
    <n v="1800"/>
    <n v="1800"/>
    <n v="1800"/>
    <n v="1800"/>
    <n v="1800"/>
    <n v="1800"/>
    <n v="216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21"/>
    <s v="Fresh Garlic 5PK 30 LB China Purple"/>
    <s v="Resale"/>
    <s v="Resale"/>
    <s v="DSD"/>
    <n v="600"/>
    <n v="600"/>
    <n v="600"/>
    <n v="600"/>
    <n v="600"/>
    <n v="600"/>
    <n v="600"/>
    <n v="600"/>
    <n v="600"/>
    <n v="600"/>
    <n v="600"/>
    <n v="600"/>
    <n v="7200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63.249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37949.999999999993"/>
    <n v="455399.99999999994"/>
    <n v="18000"/>
    <n v="18000"/>
    <n v="18000"/>
    <n v="18000"/>
    <n v="18000"/>
    <n v="18000"/>
    <n v="18000"/>
    <n v="18000"/>
    <n v="18000"/>
    <n v="18000"/>
    <n v="18000"/>
    <n v="18000"/>
    <n v="2160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19"/>
    <s v="Fresh Garlic 30 LB Chinese Purple"/>
    <s v="Resale"/>
    <s v="Resale"/>
    <s v="DSD"/>
    <n v="300"/>
    <n v="300"/>
    <n v="400"/>
    <n v="500"/>
    <n v="500"/>
    <n v="500"/>
    <n v="500"/>
    <n v="500"/>
    <n v="500"/>
    <n v="500"/>
    <n v="500"/>
    <n v="500"/>
    <n v="5500"/>
    <n v="60"/>
    <n v="60"/>
    <n v="60"/>
    <n v="60"/>
    <n v="60"/>
    <n v="60"/>
    <n v="60"/>
    <n v="60"/>
    <n v="60"/>
    <n v="60"/>
    <n v="60"/>
    <n v="60"/>
    <n v="18000"/>
    <n v="18000"/>
    <n v="24000"/>
    <n v="30000"/>
    <n v="30000"/>
    <n v="30000"/>
    <n v="30000"/>
    <n v="30000"/>
    <n v="30000"/>
    <n v="30000"/>
    <n v="30000"/>
    <n v="30000"/>
    <n v="330000"/>
    <n v="9000"/>
    <n v="9000"/>
    <n v="12000"/>
    <n v="15000"/>
    <n v="15000"/>
    <n v="15000"/>
    <n v="15000"/>
    <n v="15000"/>
    <n v="15000"/>
    <n v="15000"/>
    <n v="15000"/>
    <n v="15000"/>
    <n v="1650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52"/>
    <s v="Fresh Garlic 5PK 30 LB Arg - White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73.3125"/>
    <n v="73.3125"/>
    <n v="73.3125"/>
    <n v="73.3125"/>
    <n v="73.3125"/>
    <n v="73.3125"/>
    <n v="71.875"/>
    <n v="71.875"/>
    <n v="71.875"/>
    <n v="71.875"/>
    <n v="71.875"/>
    <n v="71.875"/>
    <n v="1466.25"/>
    <n v="1466.25"/>
    <n v="1466.25"/>
    <n v="1466.25"/>
    <n v="1466.25"/>
    <n v="1466.25"/>
    <n v="1437.5"/>
    <n v="1437.5"/>
    <n v="1437.5"/>
    <n v="1437.5"/>
    <n v="1437.5"/>
    <n v="1437.5"/>
    <n v="17422.5"/>
    <n v="600"/>
    <n v="600"/>
    <n v="600"/>
    <n v="600"/>
    <n v="600"/>
    <n v="600"/>
    <n v="600"/>
    <n v="600"/>
    <n v="600"/>
    <n v="600"/>
    <n v="600"/>
    <n v="600"/>
    <n v="7200"/>
  </r>
  <r>
    <s v="Mia Independents"/>
    <s v="Mia Independents"/>
    <s v="Mia Independents"/>
    <x v="103"/>
    <e v="#N/A"/>
    <s v="S"/>
    <s v="Resale"/>
    <x v="8"/>
    <s v="G5"/>
    <s v="GROUP 5-2: Other Resale"/>
    <s v="G5S6"/>
    <m/>
    <m/>
    <n v="40"/>
    <x v="69"/>
    <s v="Fresh Shallot 40 LB Demi-Long"/>
    <s v="Resale"/>
    <s v="Resale"/>
    <s v="DSD"/>
    <n v="20"/>
    <n v="20"/>
    <n v="20"/>
    <n v="20"/>
    <n v="20"/>
    <n v="20"/>
    <n v="20"/>
    <n v="20"/>
    <n v="20"/>
    <n v="20"/>
    <n v="20"/>
    <n v="20"/>
    <n v="240"/>
    <n v="65"/>
    <n v="65"/>
    <n v="65"/>
    <n v="65"/>
    <n v="65"/>
    <n v="65"/>
    <n v="65"/>
    <n v="65"/>
    <n v="65"/>
    <n v="65"/>
    <n v="65"/>
    <n v="65"/>
    <n v="1300"/>
    <n v="1300"/>
    <n v="1300"/>
    <n v="1300"/>
    <n v="1300"/>
    <n v="1300"/>
    <n v="1300"/>
    <n v="1300"/>
    <n v="1300"/>
    <n v="1300"/>
    <n v="1300"/>
    <n v="1300"/>
    <n v="15600"/>
    <n v="800"/>
    <n v="800"/>
    <n v="800"/>
    <n v="800"/>
    <n v="800"/>
    <n v="800"/>
    <n v="800"/>
    <n v="800"/>
    <n v="800"/>
    <n v="800"/>
    <n v="800"/>
    <n v="800"/>
    <n v="96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22"/>
    <s v="Fresh Garlic 5PK 30 LB Arg - Purple"/>
    <s v="Resale"/>
    <s v="Resale"/>
    <s v="DSD"/>
    <n v="80"/>
    <n v="80"/>
    <n v="80"/>
    <n v="80"/>
    <n v="80"/>
    <n v="80"/>
    <n v="80"/>
    <n v="80"/>
    <n v="80"/>
    <n v="80"/>
    <n v="80"/>
    <n v="80"/>
    <n v="960"/>
    <n v="73.3125"/>
    <n v="73.3125"/>
    <n v="73.3125"/>
    <n v="73.3125"/>
    <n v="73.3125"/>
    <n v="73.3125"/>
    <n v="71.875"/>
    <n v="71.875"/>
    <n v="71.875"/>
    <n v="71.875"/>
    <n v="71.875"/>
    <n v="71.875"/>
    <n v="5865"/>
    <n v="5865"/>
    <n v="5865"/>
    <n v="5865"/>
    <n v="5865"/>
    <n v="5865"/>
    <n v="5750"/>
    <n v="5750"/>
    <n v="5750"/>
    <n v="5750"/>
    <n v="5750"/>
    <n v="5750"/>
    <n v="6969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S"/>
    <s v="Resale"/>
    <x v="8"/>
    <s v="G5"/>
    <s v="GROUP 5-1: Garlic Resale"/>
    <s v="G5S3"/>
    <m/>
    <m/>
    <n v="30"/>
    <x v="120"/>
    <s v="Fresh Garlic 3PK 30 LB Arg Purple"/>
    <s v="Resale"/>
    <s v="Resale"/>
    <s v="DSD"/>
    <n v="120"/>
    <n v="120"/>
    <n v="120"/>
    <n v="120"/>
    <n v="120"/>
    <n v="120"/>
    <n v="120"/>
    <n v="120"/>
    <n v="120"/>
    <n v="120"/>
    <n v="120"/>
    <n v="120"/>
    <n v="1440"/>
    <n v="70"/>
    <n v="70"/>
    <n v="70"/>
    <n v="70"/>
    <n v="70"/>
    <n v="70"/>
    <n v="70"/>
    <n v="70"/>
    <n v="70"/>
    <n v="70"/>
    <n v="70"/>
    <n v="70"/>
    <n v="8400"/>
    <n v="8400"/>
    <n v="8400"/>
    <n v="8400"/>
    <n v="8400"/>
    <n v="8400"/>
    <n v="8400"/>
    <n v="8400"/>
    <n v="8400"/>
    <n v="8400"/>
    <n v="8400"/>
    <n v="8400"/>
    <n v="100800"/>
    <n v="3600"/>
    <n v="3600"/>
    <n v="3600"/>
    <n v="3600"/>
    <n v="3600"/>
    <n v="3600"/>
    <n v="3600"/>
    <n v="3600"/>
    <n v="3600"/>
    <n v="3600"/>
    <n v="3600"/>
    <n v="3600"/>
    <n v="43200"/>
  </r>
  <r>
    <s v="Mia Independents"/>
    <s v="Mia Independents"/>
    <s v="Mia Independents"/>
    <x v="103"/>
    <e v="#N/A"/>
    <s v="S"/>
    <s v="Miami"/>
    <x v="8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DSD"/>
    <n v="12"/>
    <n v="12"/>
    <n v="12"/>
    <n v="12"/>
    <n v="12"/>
    <n v="12"/>
    <n v="12"/>
    <n v="12"/>
    <n v="12"/>
    <n v="12"/>
    <n v="12"/>
    <n v="12"/>
    <n v="144"/>
    <n v="15"/>
    <n v="15"/>
    <n v="15"/>
    <n v="15"/>
    <n v="15"/>
    <n v="15"/>
    <n v="15"/>
    <n v="15"/>
    <n v="15"/>
    <n v="15"/>
    <n v="15"/>
    <n v="15"/>
    <n v="180"/>
    <n v="180"/>
    <n v="180"/>
    <n v="180"/>
    <n v="180"/>
    <n v="180"/>
    <n v="180"/>
    <n v="180"/>
    <n v="180"/>
    <n v="180"/>
    <n v="180"/>
    <n v="180"/>
    <n v="2160"/>
    <n v="27"/>
    <n v="27"/>
    <n v="27"/>
    <n v="27"/>
    <n v="27"/>
    <n v="27"/>
    <n v="27"/>
    <n v="27"/>
    <n v="27"/>
    <n v="27"/>
    <n v="27"/>
    <n v="27"/>
    <n v="324"/>
  </r>
  <r>
    <s v="Mia Independents"/>
    <s v="Mia Independents"/>
    <s v="Mia Independents"/>
    <x v="103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0.222222222222221"/>
    <n v="362.66666666666669"/>
    <n v="24"/>
    <n v="24"/>
    <n v="24"/>
    <n v="24"/>
    <n v="24"/>
    <n v="24"/>
    <n v="24"/>
    <n v="24"/>
    <n v="24"/>
    <n v="24"/>
    <n v="24"/>
    <n v="24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725.33333333333326"/>
    <n v="8703.9999999999982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181.33333333333331"/>
    <n v="2175.9999999999995"/>
  </r>
  <r>
    <s v="Mia Independents"/>
    <s v="Mia Independents"/>
    <s v="Mia Independents"/>
    <x v="103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Mia Independents"/>
    <s v="Mia Independents"/>
    <s v="Mia Independents"/>
    <x v="103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"/>
    <n v="22"/>
    <n v="22"/>
    <n v="22"/>
    <n v="22"/>
    <n v="22"/>
    <n v="22"/>
    <n v="22"/>
    <n v="22"/>
    <n v="22"/>
    <n v="22"/>
    <n v="22"/>
    <n v="1760"/>
    <n v="1760"/>
    <n v="1760"/>
    <n v="1760"/>
    <n v="1760"/>
    <n v="1760"/>
    <n v="1760"/>
    <n v="1760"/>
    <n v="1760"/>
    <n v="1760"/>
    <n v="1760"/>
    <n v="1760"/>
    <n v="21120"/>
    <n v="480"/>
    <n v="480"/>
    <n v="480"/>
    <n v="480"/>
    <n v="480"/>
    <n v="480"/>
    <n v="480"/>
    <n v="480"/>
    <n v="480"/>
    <n v="480"/>
    <n v="480"/>
    <n v="480"/>
    <n v="5760"/>
  </r>
  <r>
    <s v="Mia Independents"/>
    <s v="Mia Independents"/>
    <s v="Mia Independents"/>
    <x v="103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.5"/>
    <n v="22.5"/>
    <n v="22.5"/>
    <n v="22.5"/>
    <n v="22.5"/>
    <n v="22.5"/>
    <n v="22.5"/>
    <n v="22.5"/>
    <n v="22.5"/>
    <n v="22.5"/>
    <n v="22.5"/>
    <n v="22.5"/>
    <n v="1800"/>
    <n v="1800"/>
    <n v="1800"/>
    <n v="1800"/>
    <n v="1800"/>
    <n v="1800"/>
    <n v="1800"/>
    <n v="1800"/>
    <n v="1800"/>
    <n v="1800"/>
    <n v="1800"/>
    <n v="1800"/>
    <n v="21600"/>
    <n v="480"/>
    <n v="480"/>
    <n v="480"/>
    <n v="480"/>
    <n v="480"/>
    <n v="480"/>
    <n v="480"/>
    <n v="480"/>
    <n v="480"/>
    <n v="480"/>
    <n v="480"/>
    <n v="480"/>
    <n v="5760"/>
  </r>
  <r>
    <s v="Mia Independents"/>
    <s v="Mia Independents"/>
    <s v="Mia Independents"/>
    <x v="103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345"/>
    <n v="345"/>
    <n v="345"/>
    <n v="345"/>
    <n v="345"/>
    <n v="345"/>
    <n v="345"/>
    <n v="345"/>
    <n v="345"/>
    <n v="345"/>
    <n v="345"/>
    <n v="345"/>
    <n v="4140"/>
    <n v="28"/>
    <n v="28"/>
    <n v="28"/>
    <n v="28"/>
    <n v="28"/>
    <n v="28"/>
    <n v="28"/>
    <n v="28"/>
    <n v="28"/>
    <n v="28"/>
    <n v="28"/>
    <n v="28"/>
    <n v="9660"/>
    <n v="9660"/>
    <n v="9660"/>
    <n v="9660"/>
    <n v="9660"/>
    <n v="9660"/>
    <n v="9660"/>
    <n v="9660"/>
    <n v="9660"/>
    <n v="9660"/>
    <n v="9660"/>
    <n v="9660"/>
    <n v="115920"/>
    <n v="4140"/>
    <n v="4140"/>
    <n v="4140"/>
    <n v="4140"/>
    <n v="4140"/>
    <n v="4140"/>
    <n v="4140"/>
    <n v="4140"/>
    <n v="4140"/>
    <n v="4140"/>
    <n v="4140"/>
    <n v="4140"/>
    <n v="49680"/>
  </r>
  <r>
    <s v="Mia Independents"/>
    <s v="Mia Independents"/>
    <s v="Mia Independents"/>
    <x v="103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200"/>
    <n v="200"/>
    <n v="200"/>
    <n v="200"/>
    <n v="200"/>
    <n v="200"/>
    <n v="200"/>
    <n v="200"/>
    <n v="200"/>
    <n v="200"/>
    <n v="200"/>
    <n v="200"/>
    <n v="2400"/>
    <n v="25"/>
    <n v="25"/>
    <n v="25"/>
    <n v="25"/>
    <n v="25"/>
    <n v="25"/>
    <n v="25"/>
    <n v="25"/>
    <n v="25"/>
    <n v="25"/>
    <n v="25"/>
    <n v="25"/>
    <n v="5000"/>
    <n v="5000"/>
    <n v="5000"/>
    <n v="5000"/>
    <n v="5000"/>
    <n v="5000"/>
    <n v="5000"/>
    <n v="5000"/>
    <n v="5000"/>
    <n v="5000"/>
    <n v="5000"/>
    <n v="5000"/>
    <n v="600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200"/>
    <n v="200"/>
    <n v="200"/>
    <n v="200"/>
    <n v="200"/>
    <n v="200"/>
    <n v="200"/>
    <n v="200"/>
    <n v="200"/>
    <n v="200"/>
    <n v="200"/>
    <n v="200"/>
    <n v="2400"/>
    <n v="23"/>
    <n v="23"/>
    <n v="23"/>
    <n v="23"/>
    <n v="23"/>
    <n v="23"/>
    <n v="23"/>
    <n v="23"/>
    <n v="23"/>
    <n v="23"/>
    <n v="23"/>
    <n v="23"/>
    <n v="4600"/>
    <n v="4600"/>
    <n v="4600"/>
    <n v="4600"/>
    <n v="4600"/>
    <n v="4600"/>
    <n v="4600"/>
    <n v="4600"/>
    <n v="4600"/>
    <n v="4600"/>
    <n v="4600"/>
    <n v="4600"/>
    <n v="55200"/>
    <n v="2400"/>
    <n v="2400"/>
    <n v="2400"/>
    <n v="2400"/>
    <n v="2400"/>
    <n v="2400"/>
    <n v="2400"/>
    <n v="2400"/>
    <n v="2400"/>
    <n v="2400"/>
    <n v="2400"/>
    <n v="2400"/>
    <n v="28800"/>
  </r>
  <r>
    <s v="Mia Independents"/>
    <s v="Mia Independents"/>
    <s v="Mia Independents"/>
    <x v="103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120"/>
    <n v="120"/>
    <n v="120"/>
    <n v="120"/>
    <n v="120"/>
    <n v="120"/>
    <n v="120"/>
    <n v="120"/>
    <n v="120"/>
    <n v="120"/>
    <n v="120"/>
    <n v="120"/>
    <n v="1440"/>
  </r>
  <r>
    <s v="Mia Independents"/>
    <s v="Mia Independents"/>
    <s v="Mia Independents"/>
    <x v="103"/>
    <e v="#N/A"/>
    <s v="PC"/>
    <s v="Plant City"/>
    <x v="8"/>
    <s v="G3"/>
    <s v="GROUP 3: Ready to Use"/>
    <s v="G3S7"/>
    <n v="12.08"/>
    <m/>
    <n v="34"/>
    <x v="71"/>
    <s v="Minced Garlic 4x8.5 LB Garland"/>
    <s v="RTU 2nd line"/>
    <s v="Plant City"/>
    <s v="DSD"/>
    <n v="100"/>
    <n v="100"/>
    <n v="100"/>
    <n v="100"/>
    <n v="100"/>
    <n v="100"/>
    <n v="100"/>
    <n v="100"/>
    <n v="100"/>
    <n v="100"/>
    <n v="100"/>
    <n v="100"/>
    <n v="1200"/>
    <n v="54"/>
    <n v="54"/>
    <n v="54"/>
    <n v="54"/>
    <n v="54"/>
    <n v="54"/>
    <n v="54"/>
    <n v="54"/>
    <n v="54"/>
    <n v="54"/>
    <n v="54"/>
    <n v="54"/>
    <n v="5400"/>
    <n v="5400"/>
    <n v="5400"/>
    <n v="5400"/>
    <n v="5400"/>
    <n v="5400"/>
    <n v="5400"/>
    <n v="5400"/>
    <n v="5400"/>
    <n v="5400"/>
    <n v="5400"/>
    <n v="5400"/>
    <n v="64800"/>
    <n v="3400"/>
    <n v="3400"/>
    <n v="3400"/>
    <n v="3400"/>
    <n v="3400"/>
    <n v="3400"/>
    <n v="3400"/>
    <n v="3400"/>
    <n v="3400"/>
    <n v="3400"/>
    <n v="3400"/>
    <n v="3400"/>
    <n v="40800"/>
  </r>
  <r>
    <s v="Mia Independents"/>
    <s v="Mia Independents"/>
    <s v="Mia Independents"/>
    <x v="103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2.555555555555557"/>
    <n v="270.66666666666663"/>
    <n v="17"/>
    <n v="17"/>
    <n v="17"/>
    <n v="17"/>
    <n v="17"/>
    <n v="17"/>
    <n v="17"/>
    <n v="17"/>
    <n v="17"/>
    <n v="17"/>
    <n v="17"/>
    <n v="17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383.44444444444446"/>
    <n v="4601.333333333333"/>
    <n v="76.125"/>
    <n v="76.125"/>
    <n v="76.125"/>
    <n v="76.125"/>
    <n v="76.125"/>
    <n v="76.125"/>
    <n v="76.125"/>
    <n v="76.125"/>
    <n v="76.125"/>
    <n v="76.125"/>
    <n v="76.125"/>
    <n v="76.125"/>
    <n v="913.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17.222222222222221"/>
    <n v="206.66666666666671"/>
    <n v="19"/>
    <n v="19"/>
    <n v="19"/>
    <n v="19"/>
    <n v="19"/>
    <n v="19"/>
    <n v="19"/>
    <n v="19"/>
    <n v="19"/>
    <n v="19"/>
    <n v="19"/>
    <n v="19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27.22222222222223"/>
    <n v="3926.6666666666665"/>
    <n v="92.03125"/>
    <n v="92.03125"/>
    <n v="92.03125"/>
    <n v="92.03125"/>
    <n v="92.03125"/>
    <n v="92.03125"/>
    <n v="92.03125"/>
    <n v="92.03125"/>
    <n v="92.03125"/>
    <n v="92.03125"/>
    <n v="92.03125"/>
    <n v="92.03125"/>
    <n v="1104.375"/>
  </r>
  <r>
    <s v="Mia Independents"/>
    <s v="Mia Independents"/>
    <s v="Mia Independents"/>
    <x v="103"/>
    <e v="#N/A"/>
    <s v="PC"/>
    <s v="Plant City"/>
    <x v="8"/>
    <s v="G3"/>
    <s v="GROUP 3: Ready to Use"/>
    <s v="G3S11"/>
    <n v="15"/>
    <m/>
    <n v="3.375"/>
    <x v="55"/>
    <s v="Minced Garlic 12x4.5oz ORG -Garland"/>
    <s v="RTU 2nd line"/>
    <s v="Plant City"/>
    <s v="DSD"/>
    <n v="5"/>
    <n v="5"/>
    <n v="5"/>
    <n v="5"/>
    <n v="5"/>
    <n v="5"/>
    <n v="5"/>
    <n v="5"/>
    <n v="5"/>
    <n v="5"/>
    <n v="5"/>
    <n v="5"/>
    <n v="60"/>
    <n v="19"/>
    <n v="19"/>
    <n v="19"/>
    <n v="19"/>
    <n v="19"/>
    <n v="19"/>
    <n v="19"/>
    <n v="19"/>
    <n v="19"/>
    <n v="19"/>
    <n v="19"/>
    <n v="19"/>
    <n v="95"/>
    <n v="95"/>
    <n v="95"/>
    <n v="95"/>
    <n v="95"/>
    <n v="95"/>
    <n v="95"/>
    <n v="95"/>
    <n v="95"/>
    <n v="95"/>
    <n v="95"/>
    <n v="95"/>
    <n v="1140"/>
    <n v="16.875"/>
    <n v="16.875"/>
    <n v="16.875"/>
    <n v="16.875"/>
    <n v="16.875"/>
    <n v="16.875"/>
    <n v="16.875"/>
    <n v="16.875"/>
    <n v="16.875"/>
    <n v="16.875"/>
    <n v="16.875"/>
    <n v="16.875"/>
    <n v="202.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625"/>
    <x v="57"/>
    <s v="SQUEEZE Ginger 9x10oz"/>
    <s v="RTU 2nd line"/>
    <s v="Plant City"/>
    <s v="DSD"/>
    <n v="10"/>
    <n v="10"/>
    <n v="10"/>
    <n v="10"/>
    <n v="10"/>
    <n v="10"/>
    <n v="10"/>
    <n v="10"/>
    <n v="10"/>
    <n v="10"/>
    <n v="10"/>
    <n v="10"/>
    <n v="120"/>
    <n v="27"/>
    <n v="27"/>
    <n v="27"/>
    <n v="27"/>
    <n v="27"/>
    <n v="27"/>
    <n v="27"/>
    <n v="27"/>
    <n v="27"/>
    <n v="27"/>
    <n v="27"/>
    <n v="27"/>
    <n v="270"/>
    <n v="270"/>
    <n v="270"/>
    <n v="270"/>
    <n v="270"/>
    <n v="270"/>
    <n v="270"/>
    <n v="270"/>
    <n v="270"/>
    <n v="270"/>
    <n v="270"/>
    <n v="270"/>
    <n v="3240"/>
    <n v="56.25"/>
    <n v="56.25"/>
    <n v="56.25"/>
    <n v="56.25"/>
    <n v="56.25"/>
    <n v="56.25"/>
    <n v="56.25"/>
    <n v="56.25"/>
    <n v="56.25"/>
    <n v="56.25"/>
    <n v="56.25"/>
    <n v="56.25"/>
    <n v="675"/>
  </r>
  <r>
    <s v="Mia Independents"/>
    <s v="Mia Independents"/>
    <s v="Mia Independents"/>
    <x v="103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30"/>
    <n v="30"/>
    <n v="30"/>
    <n v="30"/>
    <n v="30"/>
    <n v="30"/>
    <n v="30"/>
    <n v="30"/>
    <n v="30"/>
    <n v="30"/>
    <n v="30"/>
    <n v="30"/>
    <n v="360"/>
    <n v="24"/>
    <n v="24"/>
    <n v="24"/>
    <n v="24"/>
    <n v="24"/>
    <n v="24"/>
    <n v="24"/>
    <n v="24"/>
    <n v="24"/>
    <n v="24"/>
    <n v="24"/>
    <n v="24"/>
    <n v="720"/>
    <n v="720"/>
    <n v="720"/>
    <n v="720"/>
    <n v="720"/>
    <n v="720"/>
    <n v="720"/>
    <n v="720"/>
    <n v="720"/>
    <n v="720"/>
    <n v="720"/>
    <n v="720"/>
    <n v="8640"/>
    <n v="160.3125"/>
    <n v="160.3125"/>
    <n v="160.3125"/>
    <n v="160.3125"/>
    <n v="160.3125"/>
    <n v="160.3125"/>
    <n v="160.3125"/>
    <n v="160.3125"/>
    <n v="160.3125"/>
    <n v="160.3125"/>
    <n v="160.3125"/>
    <n v="160.3125"/>
    <n v="1923.75"/>
  </r>
  <r>
    <s v="Mia Independents"/>
    <s v="Mia Independents"/>
    <s v="Mia Independents"/>
    <x v="103"/>
    <s v="R"/>
    <s v="S"/>
    <s v="Miami"/>
    <x v="8"/>
    <s v="G2"/>
    <s v="GROUP 2-2: Ginger Production"/>
    <s v="G2S8"/>
    <n v="2.7654624999999999"/>
    <n v="16.592775"/>
    <n v="6"/>
    <x v="95"/>
    <s v="Organic Fresh Ginger 12 x 8 Oz     "/>
    <s v="Fresh Ginger 12x8 Oz"/>
    <s v="Miami"/>
    <s v="DSD"/>
    <n v="10"/>
    <n v="10"/>
    <n v="10"/>
    <n v="10"/>
    <n v="10"/>
    <n v="10"/>
    <n v="10"/>
    <n v="10"/>
    <n v="10"/>
    <n v="10"/>
    <n v="10"/>
    <n v="10"/>
    <n v="120"/>
    <n v="28"/>
    <n v="28"/>
    <n v="28"/>
    <n v="28"/>
    <n v="28"/>
    <n v="28"/>
    <n v="28"/>
    <n v="28"/>
    <n v="28"/>
    <n v="28"/>
    <n v="28"/>
    <n v="28"/>
    <n v="280"/>
    <n v="280"/>
    <n v="280"/>
    <n v="280"/>
    <n v="280"/>
    <n v="280"/>
    <n v="280"/>
    <n v="280"/>
    <n v="280"/>
    <n v="280"/>
    <n v="280"/>
    <n v="280"/>
    <n v="3360"/>
    <n v="60"/>
    <n v="60"/>
    <n v="60"/>
    <n v="60"/>
    <n v="60"/>
    <n v="60"/>
    <n v="60"/>
    <n v="60"/>
    <n v="60"/>
    <n v="60"/>
    <n v="60"/>
    <n v="60"/>
    <n v="720"/>
  </r>
  <r>
    <s v="Mia Independents"/>
    <s v="Mia Independents"/>
    <s v="Mia Independents"/>
    <x v="103"/>
    <e v="#N/A"/>
    <s v="S"/>
    <s v="Resale"/>
    <x v="8"/>
    <s v="G5"/>
    <s v="GROUP 5-2: Other Resale"/>
    <s v="G5S9"/>
    <m/>
    <m/>
    <n v="30"/>
    <x v="1"/>
    <s v="Fresh Ginger 30 LB China"/>
    <s v="Resale"/>
    <s v="Resale"/>
    <s v="DSD"/>
    <n v="60"/>
    <n v="60"/>
    <n v="60"/>
    <n v="60"/>
    <n v="60"/>
    <n v="60"/>
    <n v="60"/>
    <n v="60"/>
    <n v="60"/>
    <n v="60"/>
    <n v="60"/>
    <n v="60"/>
    <n v="720"/>
    <n v="41.4"/>
    <n v="41.4"/>
    <n v="41.4"/>
    <n v="41.4"/>
    <n v="41.4"/>
    <n v="41.4"/>
    <n v="41.4"/>
    <n v="41.4"/>
    <n v="41.4"/>
    <n v="41.4"/>
    <n v="41.4"/>
    <n v="41.4"/>
    <n v="2484"/>
    <n v="2484"/>
    <n v="2484"/>
    <n v="2484"/>
    <n v="2484"/>
    <n v="2484"/>
    <n v="2484"/>
    <n v="2484"/>
    <n v="2484"/>
    <n v="2484"/>
    <n v="2484"/>
    <n v="2484"/>
    <n v="29808"/>
    <n v="1800"/>
    <n v="1800"/>
    <n v="1800"/>
    <n v="1800"/>
    <n v="1800"/>
    <n v="1800"/>
    <n v="1800"/>
    <n v="1800"/>
    <n v="1800"/>
    <n v="1800"/>
    <n v="1800"/>
    <n v="1800"/>
    <n v="21600"/>
  </r>
  <r>
    <s v="Mia Independents"/>
    <s v="Mia Independents"/>
    <s v="Mia Independents"/>
    <x v="103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3.888888888888889"/>
    <n v="166.66666666666666"/>
    <n v="32"/>
    <n v="32"/>
    <n v="32"/>
    <n v="32"/>
    <n v="32"/>
    <n v="32"/>
    <n v="32"/>
    <n v="32"/>
    <n v="32"/>
    <n v="32"/>
    <n v="32"/>
    <n v="32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444.44444444444446"/>
    <n v="5333.333333333333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52.083333333333336"/>
    <n v="625"/>
  </r>
  <r>
    <s v="Mia Independents"/>
    <s v="Mia Independents"/>
    <s v="Mia Independents"/>
    <x v="103"/>
    <e v="#N/A"/>
    <s v="S"/>
    <s v="Resale"/>
    <x v="8"/>
    <s v="G5"/>
    <s v="GROUP 5-2: Other Resale"/>
    <s v="G5S14"/>
    <m/>
    <m/>
    <n v="30"/>
    <x v="30"/>
    <s v="Turmeric 30 LB"/>
    <s v="Resale"/>
    <s v="Resale"/>
    <s v="DSD"/>
    <n v="40"/>
    <n v="40"/>
    <n v="40"/>
    <n v="40"/>
    <n v="40"/>
    <n v="40"/>
    <n v="40"/>
    <n v="40"/>
    <n v="40"/>
    <n v="40"/>
    <n v="40"/>
    <n v="40"/>
    <n v="480"/>
    <n v="65"/>
    <n v="65"/>
    <n v="65"/>
    <n v="65"/>
    <n v="65"/>
    <n v="65"/>
    <n v="65"/>
    <n v="65"/>
    <n v="65"/>
    <n v="65"/>
    <n v="65"/>
    <n v="65"/>
    <n v="2600"/>
    <n v="2600"/>
    <n v="2600"/>
    <n v="2600"/>
    <n v="2600"/>
    <n v="2600"/>
    <n v="2600"/>
    <n v="2600"/>
    <n v="2600"/>
    <n v="2600"/>
    <n v="2600"/>
    <n v="2600"/>
    <n v="31200"/>
    <n v="1200"/>
    <n v="1200"/>
    <n v="1200"/>
    <n v="1200"/>
    <n v="1200"/>
    <n v="1200"/>
    <n v="1200"/>
    <n v="1200"/>
    <n v="1200"/>
    <n v="1200"/>
    <n v="1200"/>
    <n v="1200"/>
    <n v="14400"/>
  </r>
  <r>
    <s v="Mia Independents"/>
    <s v="Mia Independents"/>
    <s v="Mia Independents"/>
    <x v="103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300"/>
    <n v="300"/>
    <n v="300"/>
    <n v="300"/>
    <n v="300"/>
    <n v="300"/>
    <n v="300"/>
    <n v="400"/>
    <n v="400"/>
    <n v="400"/>
    <n v="400"/>
    <n v="400"/>
    <n v="4100"/>
    <n v="34"/>
    <n v="34"/>
    <n v="34"/>
    <n v="34"/>
    <n v="34"/>
    <n v="34"/>
    <n v="34"/>
    <n v="34"/>
    <n v="34"/>
    <n v="34"/>
    <n v="34"/>
    <n v="34"/>
    <n v="10200"/>
    <n v="10200"/>
    <n v="10200"/>
    <n v="10200"/>
    <n v="10200"/>
    <n v="10200"/>
    <n v="10200"/>
    <n v="13600"/>
    <n v="13600"/>
    <n v="13600"/>
    <n v="13600"/>
    <n v="13600"/>
    <n v="139400"/>
    <n v="3600"/>
    <n v="3600"/>
    <n v="3600"/>
    <n v="3600"/>
    <n v="3600"/>
    <n v="3600"/>
    <n v="3600"/>
    <n v="4800"/>
    <n v="4800"/>
    <n v="4800"/>
    <n v="4800"/>
    <n v="4800"/>
    <n v="49200"/>
  </r>
  <r>
    <s v="Mia Independents"/>
    <s v="Mia Independents"/>
    <s v="Mia Independents"/>
    <x v="103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70"/>
    <n v="70"/>
    <n v="70"/>
    <n v="70"/>
    <n v="70"/>
    <n v="70"/>
    <n v="70"/>
    <n v="70"/>
    <n v="70"/>
    <n v="70"/>
    <n v="70"/>
    <n v="70"/>
    <n v="840"/>
    <n v="34"/>
    <n v="34"/>
    <n v="34"/>
    <n v="34"/>
    <n v="34"/>
    <n v="34"/>
    <n v="34"/>
    <n v="34"/>
    <n v="34"/>
    <n v="34"/>
    <n v="34"/>
    <n v="34"/>
    <n v="2380"/>
    <n v="2380"/>
    <n v="2380"/>
    <n v="2380"/>
    <n v="2380"/>
    <n v="2380"/>
    <n v="2380"/>
    <n v="2380"/>
    <n v="2380"/>
    <n v="2380"/>
    <n v="2380"/>
    <n v="2380"/>
    <n v="28560"/>
    <n v="840"/>
    <n v="840"/>
    <n v="840"/>
    <n v="840"/>
    <n v="840"/>
    <n v="840"/>
    <n v="840"/>
    <n v="840"/>
    <n v="840"/>
    <n v="840"/>
    <n v="840"/>
    <n v="840"/>
    <n v="1008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3"/>
    <s v="Mix Minced garlic #1 12x8 Oz"/>
    <s v="Resale"/>
    <s v="Miami"/>
    <s v="DSD"/>
    <n v="0"/>
    <n v="0"/>
    <n v="0"/>
    <n v="200"/>
    <n v="200"/>
    <n v="200"/>
    <n v="300"/>
    <n v="300"/>
    <n v="300"/>
    <n v="400"/>
    <n v="400"/>
    <n v="400"/>
    <n v="2700"/>
    <n v="29.5"/>
    <n v="29.5"/>
    <n v="29.5"/>
    <n v="29.5"/>
    <n v="29.5"/>
    <n v="29.5"/>
    <n v="29.5"/>
    <n v="29.5"/>
    <n v="29.5"/>
    <n v="29.5"/>
    <n v="29.5"/>
    <n v="29.5"/>
    <n v="0"/>
    <n v="0"/>
    <n v="0"/>
    <n v="5900"/>
    <n v="5900"/>
    <n v="5900"/>
    <n v="8850"/>
    <n v="8850"/>
    <n v="8850"/>
    <n v="11800"/>
    <n v="11800"/>
    <n v="11800"/>
    <n v="79650"/>
    <n v="0"/>
    <n v="0"/>
    <n v="0"/>
    <n v="1200"/>
    <n v="1200"/>
    <n v="1200"/>
    <n v="1800"/>
    <n v="1800"/>
    <n v="1800"/>
    <n v="2400"/>
    <n v="2400"/>
    <n v="2400"/>
    <n v="1620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4"/>
    <s v="Mix Minced garlic #2 12x8 Oz"/>
    <s v="Resale"/>
    <s v="Miami"/>
    <s v="DSD"/>
    <n v="0"/>
    <n v="0"/>
    <n v="0"/>
    <n v="0"/>
    <n v="0"/>
    <n v="200"/>
    <n v="200"/>
    <n v="200"/>
    <n v="300"/>
    <n v="300"/>
    <n v="300"/>
    <n v="400"/>
    <n v="1900"/>
    <n v="29.5"/>
    <n v="29.5"/>
    <n v="29.5"/>
    <n v="29.5"/>
    <n v="29.5"/>
    <n v="29.5"/>
    <n v="29.5"/>
    <n v="29.5"/>
    <n v="29.5"/>
    <n v="29.5"/>
    <n v="29.5"/>
    <n v="29.5"/>
    <n v="0"/>
    <n v="0"/>
    <n v="0"/>
    <n v="0"/>
    <n v="0"/>
    <n v="5900"/>
    <n v="5900"/>
    <n v="5900"/>
    <n v="8850"/>
    <n v="8850"/>
    <n v="8850"/>
    <n v="11800"/>
    <n v="56050"/>
    <n v="0"/>
    <n v="0"/>
    <n v="0"/>
    <n v="0"/>
    <n v="0"/>
    <n v="1200"/>
    <n v="1200"/>
    <n v="1200"/>
    <n v="1800"/>
    <n v="1800"/>
    <n v="1800"/>
    <n v="2400"/>
    <n v="11400"/>
  </r>
  <r>
    <s v="Mia Independents"/>
    <s v="Mia Independents"/>
    <s v="Mia Independents"/>
    <x v="103"/>
    <e v="#N/A"/>
    <s v="S"/>
    <s v="Miami"/>
    <x v="8"/>
    <s v="G4"/>
    <s v="GROUP 4: New Products"/>
    <s v="G4S5"/>
    <n v="0"/>
    <m/>
    <n v="6"/>
    <x v="125"/>
    <s v="Mix Minced garlic #3 12x8 Oz"/>
    <s v="Resale"/>
    <s v="Miami"/>
    <s v="DSD"/>
    <n v="0"/>
    <n v="0"/>
    <n v="0"/>
    <n v="0"/>
    <n v="0"/>
    <n v="0"/>
    <n v="0"/>
    <n v="200"/>
    <n v="200"/>
    <n v="200"/>
    <n v="300"/>
    <n v="300"/>
    <n v="1200"/>
    <n v="29.5"/>
    <n v="29.5"/>
    <n v="29.5"/>
    <n v="29.5"/>
    <n v="29.5"/>
    <n v="29.5"/>
    <n v="29.5"/>
    <n v="29.5"/>
    <n v="29.5"/>
    <n v="29.5"/>
    <n v="29.5"/>
    <n v="29.5"/>
    <n v="0"/>
    <n v="0"/>
    <n v="0"/>
    <n v="0"/>
    <n v="0"/>
    <n v="0"/>
    <n v="0"/>
    <n v="5900"/>
    <n v="5900"/>
    <n v="5900"/>
    <n v="8850"/>
    <n v="8850"/>
    <n v="35400"/>
    <n v="0"/>
    <n v="0"/>
    <n v="0"/>
    <n v="0"/>
    <n v="0"/>
    <n v="0"/>
    <n v="0"/>
    <n v="1200"/>
    <n v="1200"/>
    <n v="1200"/>
    <n v="1800"/>
    <n v="1800"/>
    <n v="7200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7"/>
    <n v="11.724137931034486"/>
    <n v="140.68965517241384"/>
    <n v="12"/>
    <x v="85"/>
    <s v="Peeled Garlic 12x1 LB Garland"/>
    <s v="Peeled Garlic Repack"/>
    <s v="Miami"/>
    <s v="DSD"/>
    <n v="550"/>
    <n v="550"/>
    <n v="600"/>
    <n v="600"/>
    <n v="600"/>
    <n v="600"/>
    <n v="600"/>
    <n v="600"/>
    <n v="600"/>
    <n v="745"/>
    <n v="760"/>
    <n v="720"/>
    <n v="7525"/>
    <n v="50"/>
    <n v="50"/>
    <n v="50"/>
    <n v="50"/>
    <n v="50"/>
    <n v="50"/>
    <n v="50"/>
    <n v="50"/>
    <n v="50"/>
    <n v="50"/>
    <n v="50"/>
    <n v="50"/>
    <n v="27500"/>
    <n v="27500"/>
    <n v="30000"/>
    <n v="30000"/>
    <n v="30000"/>
    <n v="30000"/>
    <n v="30000"/>
    <n v="30000"/>
    <n v="30000"/>
    <n v="37250"/>
    <n v="38000"/>
    <n v="36000"/>
    <n v="376250"/>
    <n v="6600"/>
    <n v="6600"/>
    <n v="7200"/>
    <n v="7200"/>
    <n v="7200"/>
    <n v="7200"/>
    <n v="7200"/>
    <n v="7200"/>
    <n v="7200"/>
    <n v="8940"/>
    <n v="9120"/>
    <n v="8640"/>
    <n v="90300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300"/>
    <n v="300"/>
    <n v="350"/>
    <n v="350"/>
    <n v="350"/>
    <n v="350"/>
    <n v="350"/>
    <n v="350"/>
    <n v="350"/>
    <n v="400"/>
    <n v="400"/>
    <n v="380"/>
    <n v="4230"/>
    <n v="54"/>
    <n v="54"/>
    <n v="54"/>
    <n v="54"/>
    <n v="54"/>
    <n v="54"/>
    <n v="54"/>
    <n v="54"/>
    <n v="54"/>
    <n v="54"/>
    <n v="54"/>
    <n v="54"/>
    <n v="16200"/>
    <n v="16200"/>
    <n v="18900"/>
    <n v="18900"/>
    <n v="18900"/>
    <n v="18900"/>
    <n v="18900"/>
    <n v="18900"/>
    <n v="18900"/>
    <n v="21600"/>
    <n v="21600"/>
    <n v="20520"/>
    <n v="228420"/>
    <n v="3375"/>
    <n v="3375"/>
    <n v="3937.5"/>
    <n v="3937.5"/>
    <n v="3937.5"/>
    <n v="3937.5"/>
    <n v="3937.5"/>
    <n v="3937.5"/>
    <n v="3937.5"/>
    <n v="4500"/>
    <n v="4500"/>
    <n v="4275"/>
    <n v="47587.5"/>
  </r>
  <r>
    <s v="WINDIX-FM0387"/>
    <s v="FRESCO Y MAS  0387            "/>
    <s v="WINN DIXIE                         "/>
    <x v="104"/>
    <e v="#N/A"/>
    <s v="S"/>
    <s v="Miami"/>
    <x v="8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DSD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29.111111111111111"/>
    <n v="349.33333333333326"/>
    <n v="30"/>
    <n v="30"/>
    <n v="30"/>
    <n v="30"/>
    <n v="30"/>
    <n v="30"/>
    <n v="30"/>
    <n v="30"/>
    <n v="30"/>
    <n v="30"/>
    <n v="30"/>
    <n v="30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873.33333333333337"/>
    <n v="10480"/>
    <n v="131"/>
    <n v="131"/>
    <n v="131"/>
    <n v="131"/>
    <n v="131"/>
    <n v="131"/>
    <n v="131"/>
    <n v="131"/>
    <n v="131"/>
    <n v="131"/>
    <n v="131"/>
    <n v="131"/>
    <n v="1572"/>
  </r>
  <r>
    <s v="WINDIX-FM0387"/>
    <s v="FRESCO Y MAS  0387            "/>
    <s v="WINN DIXIE                         "/>
    <x v="104"/>
    <e v="#N/A"/>
    <s v="PC"/>
    <s v="Plant City"/>
    <x v="8"/>
    <s v="G1"/>
    <s v="GROUP 1-3: Fesh Garlic Repack"/>
    <s v="G1S13"/>
    <n v="20.833333333333332"/>
    <n v="78.125"/>
    <n v="3.75"/>
    <x v="74"/>
    <s v="FRESH GARLIC 12X3PK ORGANIC GARLAND"/>
    <s v="Tecmar"/>
    <s v="Plant City"/>
    <s v="DSD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0.22222222222222221"/>
    <n v="2.6666666666666674"/>
    <n v="32"/>
    <n v="32"/>
    <n v="32"/>
    <n v="32"/>
    <n v="32"/>
    <n v="32"/>
    <n v="32"/>
    <n v="32"/>
    <n v="32"/>
    <n v="32"/>
    <n v="32"/>
    <n v="32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7.1111111111111107"/>
    <n v="85.333333333333357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0.83333333333333326"/>
    <n v="10"/>
  </r>
  <r>
    <s v="WINDIX-FM0387"/>
    <s v="FRESCO Y MAS  0387            "/>
    <s v="WINN DIXIE                         "/>
    <x v="104"/>
    <e v="#N/A"/>
    <s v="S"/>
    <s v="Miami"/>
    <x v="8"/>
    <s v="G1"/>
    <s v="GROUP 1-3: Fesh Garlic Repack"/>
    <s v="G1S10"/>
    <n v="1"/>
    <n v="15"/>
    <n v="15"/>
    <x v="116"/>
    <s v="Braided Garlic 20x6 Count"/>
    <s v="Braided Garlic"/>
    <s v="Miami"/>
    <s v="DSD"/>
    <n v="30"/>
    <n v="30"/>
    <n v="30"/>
    <n v="30"/>
    <n v="30"/>
    <n v="30"/>
    <n v="30"/>
    <n v="30"/>
    <n v="30"/>
    <n v="30"/>
    <n v="30"/>
    <n v="30"/>
    <n v="360"/>
    <n v="63"/>
    <n v="63"/>
    <n v="63"/>
    <n v="63"/>
    <n v="63"/>
    <n v="63"/>
    <n v="63"/>
    <n v="63"/>
    <n v="63"/>
    <n v="63"/>
    <n v="63"/>
    <n v="63"/>
    <n v="1890"/>
    <n v="1890"/>
    <n v="1890"/>
    <n v="1890"/>
    <n v="1890"/>
    <n v="1890"/>
    <n v="1890"/>
    <n v="1890"/>
    <n v="1890"/>
    <n v="1890"/>
    <n v="1890"/>
    <n v="1890"/>
    <n v="22680"/>
    <n v="450"/>
    <n v="450"/>
    <n v="450"/>
    <n v="450"/>
    <n v="450"/>
    <n v="450"/>
    <n v="450"/>
    <n v="450"/>
    <n v="450"/>
    <n v="450"/>
    <n v="450"/>
    <n v="450"/>
    <n v="5400"/>
  </r>
  <r>
    <s v="WINDIX-FM0387"/>
    <s v="FRESCO Y MAS  0387            "/>
    <s v="WINN DIXIE                         "/>
    <x v="104"/>
    <e v="#N/A"/>
    <s v="S"/>
    <s v="Miami"/>
    <x v="8"/>
    <s v="G1"/>
    <s v="GROUP 1-3: Fesh Garlic Repack"/>
    <s v="G1S13"/>
    <n v="24.9375"/>
    <n v="99.75"/>
    <n v="4"/>
    <x v="44"/>
    <s v="Elephant Garlic 12x1 CT Garland"/>
    <s v="Elephant Garlic"/>
    <s v="Miami"/>
    <s v="DSD"/>
    <n v="6"/>
    <n v="6"/>
    <n v="6"/>
    <n v="6"/>
    <n v="6"/>
    <n v="6"/>
    <n v="6"/>
    <n v="6"/>
    <n v="6"/>
    <n v="6"/>
    <n v="6"/>
    <n v="6"/>
    <n v="72"/>
    <n v="24"/>
    <n v="24"/>
    <n v="24"/>
    <n v="24"/>
    <n v="24"/>
    <n v="24"/>
    <n v="24"/>
    <n v="24"/>
    <n v="24"/>
    <n v="24"/>
    <n v="24"/>
    <n v="24"/>
    <n v="144"/>
    <n v="144"/>
    <n v="144"/>
    <n v="144"/>
    <n v="144"/>
    <n v="144"/>
    <n v="144"/>
    <n v="144"/>
    <n v="144"/>
    <n v="144"/>
    <n v="144"/>
    <n v="144"/>
    <n v="1728"/>
    <n v="24"/>
    <n v="24"/>
    <n v="24"/>
    <n v="24"/>
    <n v="24"/>
    <n v="24"/>
    <n v="24"/>
    <n v="24"/>
    <n v="24"/>
    <n v="24"/>
    <n v="24"/>
    <n v="24"/>
    <n v="288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1"/>
    <n v="7"/>
    <m/>
    <n v="3"/>
    <x v="51"/>
    <s v="Fresh Garlic Cilantro Puree 6x8 OZ"/>
    <s v="RTU 2nd line"/>
    <s v="Plant City"/>
    <s v="DSD"/>
    <n v="150"/>
    <n v="150"/>
    <n v="150"/>
    <n v="150"/>
    <n v="150"/>
    <n v="150"/>
    <n v="150"/>
    <n v="150"/>
    <n v="150"/>
    <n v="150"/>
    <n v="150"/>
    <n v="150"/>
    <n v="1800"/>
    <n v="19"/>
    <n v="19"/>
    <n v="19"/>
    <n v="19"/>
    <n v="19"/>
    <n v="19"/>
    <n v="19"/>
    <n v="19"/>
    <n v="19"/>
    <n v="19"/>
    <n v="19"/>
    <n v="19"/>
    <n v="2850"/>
    <n v="2850"/>
    <n v="2850"/>
    <n v="2850"/>
    <n v="2850"/>
    <n v="2850"/>
    <n v="2850"/>
    <n v="2850"/>
    <n v="2850"/>
    <n v="2850"/>
    <n v="2850"/>
    <n v="2850"/>
    <n v="34200"/>
    <n v="450"/>
    <n v="450"/>
    <n v="450"/>
    <n v="450"/>
    <n v="450"/>
    <n v="450"/>
    <n v="450"/>
    <n v="450"/>
    <n v="450"/>
    <n v="450"/>
    <n v="450"/>
    <n v="450"/>
    <n v="54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6.25"/>
    <m/>
    <n v="6"/>
    <x v="3"/>
    <s v="Chimichurri 12x8 OZ Garland"/>
    <s v="RTU 2nd line"/>
    <s v="Plant City"/>
    <s v="DSD"/>
    <n v="18"/>
    <n v="18"/>
    <n v="18"/>
    <n v="18"/>
    <n v="18"/>
    <n v="18"/>
    <n v="18"/>
    <n v="18"/>
    <n v="18"/>
    <n v="18"/>
    <n v="18"/>
    <n v="28"/>
    <n v="226"/>
    <n v="24"/>
    <n v="24"/>
    <n v="24"/>
    <n v="24"/>
    <n v="24"/>
    <n v="24"/>
    <n v="24"/>
    <n v="24"/>
    <n v="24"/>
    <n v="24"/>
    <n v="24"/>
    <n v="24"/>
    <n v="432"/>
    <n v="432"/>
    <n v="432"/>
    <n v="432"/>
    <n v="432"/>
    <n v="432"/>
    <n v="432"/>
    <n v="432"/>
    <n v="432"/>
    <n v="432"/>
    <n v="432"/>
    <n v="672"/>
    <n v="5424"/>
    <n v="108"/>
    <n v="108"/>
    <n v="108"/>
    <n v="108"/>
    <n v="108"/>
    <n v="108"/>
    <n v="108"/>
    <n v="108"/>
    <n v="108"/>
    <n v="108"/>
    <n v="108"/>
    <n v="168"/>
    <n v="1356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1.5"/>
    <m/>
    <n v="6"/>
    <x v="4"/>
    <s v="Garlic Paste 12x8 OZ 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6.5"/>
    <m/>
    <n v="6"/>
    <x v="5"/>
    <s v="Minced Garlic 12x8 OZ Garalnd"/>
    <s v="RTU"/>
    <s v="Plant City"/>
    <s v="DSD"/>
    <n v="80"/>
    <n v="80"/>
    <n v="80"/>
    <n v="80"/>
    <n v="80"/>
    <n v="80"/>
    <n v="80"/>
    <n v="80"/>
    <n v="80"/>
    <n v="80"/>
    <n v="80"/>
    <n v="80"/>
    <n v="960"/>
    <n v="22"/>
    <n v="22"/>
    <n v="22"/>
    <n v="22"/>
    <n v="22"/>
    <n v="22"/>
    <n v="22"/>
    <n v="22"/>
    <n v="22"/>
    <n v="22"/>
    <n v="22"/>
    <n v="22"/>
    <n v="1760"/>
    <n v="1760"/>
    <n v="1760"/>
    <n v="1760"/>
    <n v="1760"/>
    <n v="1760"/>
    <n v="1760"/>
    <n v="1760"/>
    <n v="1760"/>
    <n v="1760"/>
    <n v="1760"/>
    <n v="1760"/>
    <n v="21120"/>
    <n v="480"/>
    <n v="480"/>
    <n v="480"/>
    <n v="480"/>
    <n v="480"/>
    <n v="480"/>
    <n v="480"/>
    <n v="480"/>
    <n v="480"/>
    <n v="480"/>
    <n v="480"/>
    <n v="480"/>
    <n v="576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5"/>
    <n v="16.5"/>
    <m/>
    <n v="6"/>
    <x v="6"/>
    <s v="Minced Garlic 12x8 In EVOO-Garland"/>
    <s v="RTU"/>
    <s v="Plant City"/>
    <s v="DSD"/>
    <n v="100"/>
    <n v="100"/>
    <n v="100"/>
    <n v="100"/>
    <n v="100"/>
    <n v="100"/>
    <n v="100"/>
    <n v="100"/>
    <n v="100"/>
    <n v="100"/>
    <n v="100"/>
    <n v="100"/>
    <n v="1200"/>
    <n v="22.5"/>
    <n v="22.5"/>
    <n v="22.5"/>
    <n v="22.5"/>
    <n v="22.5"/>
    <n v="22.5"/>
    <n v="22.5"/>
    <n v="22.5"/>
    <n v="22.5"/>
    <n v="22.5"/>
    <n v="22.5"/>
    <n v="22.5"/>
    <n v="2250"/>
    <n v="2250"/>
    <n v="2250"/>
    <n v="2250"/>
    <n v="2250"/>
    <n v="2250"/>
    <n v="2250"/>
    <n v="2250"/>
    <n v="2250"/>
    <n v="2250"/>
    <n v="2250"/>
    <n v="2250"/>
    <n v="27000"/>
    <n v="600"/>
    <n v="600"/>
    <n v="600"/>
    <n v="600"/>
    <n v="600"/>
    <n v="600"/>
    <n v="600"/>
    <n v="600"/>
    <n v="600"/>
    <n v="600"/>
    <n v="600"/>
    <n v="600"/>
    <n v="7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12.5"/>
    <m/>
    <n v="12"/>
    <x v="7"/>
    <s v="Garlic Paste 6x32 OZ Garland"/>
    <s v="RTU"/>
    <s v="Plant City"/>
    <s v="DSD"/>
    <n v="400"/>
    <n v="400"/>
    <n v="400"/>
    <n v="400"/>
    <n v="400"/>
    <n v="400"/>
    <n v="400"/>
    <n v="400"/>
    <n v="400"/>
    <n v="400"/>
    <n v="400"/>
    <n v="400"/>
    <n v="4800"/>
    <n v="28"/>
    <n v="28"/>
    <n v="28"/>
    <n v="28"/>
    <n v="28"/>
    <n v="28"/>
    <n v="28"/>
    <n v="28"/>
    <n v="28"/>
    <n v="28"/>
    <n v="28"/>
    <n v="28"/>
    <n v="11200"/>
    <n v="11200"/>
    <n v="11200"/>
    <n v="11200"/>
    <n v="11200"/>
    <n v="11200"/>
    <n v="11200"/>
    <n v="11200"/>
    <n v="11200"/>
    <n v="11200"/>
    <n v="11200"/>
    <n v="11200"/>
    <n v="134400"/>
    <n v="4800"/>
    <n v="4800"/>
    <n v="4800"/>
    <n v="4800"/>
    <n v="4800"/>
    <n v="4800"/>
    <n v="4800"/>
    <n v="4800"/>
    <n v="4800"/>
    <n v="4800"/>
    <n v="4800"/>
    <n v="4800"/>
    <n v="576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300"/>
    <n v="300"/>
    <n v="300"/>
    <n v="300"/>
    <n v="300"/>
    <n v="300"/>
    <n v="300"/>
    <n v="300"/>
    <n v="300"/>
    <n v="300"/>
    <n v="300"/>
    <n v="300"/>
    <n v="3600"/>
    <n v="25"/>
    <n v="25"/>
    <n v="25"/>
    <n v="25"/>
    <n v="25"/>
    <n v="25"/>
    <n v="25"/>
    <n v="25"/>
    <n v="25"/>
    <n v="25"/>
    <n v="25"/>
    <n v="25"/>
    <n v="7500"/>
    <n v="7500"/>
    <n v="7500"/>
    <n v="7500"/>
    <n v="7500"/>
    <n v="7500"/>
    <n v="7500"/>
    <n v="7500"/>
    <n v="7500"/>
    <n v="7500"/>
    <n v="7500"/>
    <n v="7500"/>
    <n v="90000"/>
    <n v="3600"/>
    <n v="3600"/>
    <n v="3600"/>
    <n v="3600"/>
    <n v="3600"/>
    <n v="3600"/>
    <n v="3600"/>
    <n v="3600"/>
    <n v="3600"/>
    <n v="3600"/>
    <n v="3600"/>
    <n v="3600"/>
    <n v="43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2"/>
    <n v="20"/>
    <m/>
    <n v="12"/>
    <x v="10"/>
    <s v="Minced Garlic 6x32 OZ Garland"/>
    <s v="RTU"/>
    <s v="Plant City"/>
    <s v="DSD"/>
    <n v="300"/>
    <n v="300"/>
    <n v="300"/>
    <n v="300"/>
    <n v="300"/>
    <n v="300"/>
    <n v="300"/>
    <n v="300"/>
    <n v="300"/>
    <n v="300"/>
    <n v="300"/>
    <n v="300"/>
    <n v="3600"/>
    <n v="23"/>
    <n v="23"/>
    <n v="23"/>
    <n v="23"/>
    <n v="23"/>
    <n v="23"/>
    <n v="23"/>
    <n v="23"/>
    <n v="23"/>
    <n v="23"/>
    <n v="23"/>
    <n v="23"/>
    <n v="6900"/>
    <n v="6900"/>
    <n v="6900"/>
    <n v="6900"/>
    <n v="6900"/>
    <n v="6900"/>
    <n v="6900"/>
    <n v="6900"/>
    <n v="6900"/>
    <n v="6900"/>
    <n v="6900"/>
    <n v="6900"/>
    <n v="82800"/>
    <n v="3600"/>
    <n v="3600"/>
    <n v="3600"/>
    <n v="3600"/>
    <n v="3600"/>
    <n v="3600"/>
    <n v="3600"/>
    <n v="3600"/>
    <n v="3600"/>
    <n v="3600"/>
    <n v="3600"/>
    <n v="3600"/>
    <n v="4320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0.444444444444445"/>
    <n v="125.33333333333333"/>
    <n v="21"/>
    <n v="21"/>
    <n v="21"/>
    <n v="21"/>
    <n v="21"/>
    <n v="21"/>
    <n v="21"/>
    <n v="21"/>
    <n v="21"/>
    <n v="21"/>
    <n v="21"/>
    <n v="21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19.33333333333334"/>
    <n v="2632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25.33333333333334"/>
    <n v="1504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6"/>
    <n v="15"/>
    <m/>
    <n v="3.375"/>
    <x v="11"/>
    <s v="MINCED GARLIC 12X4.5OZ - GARLAND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7"/>
    <n v="17"/>
    <n v="17"/>
    <n v="17"/>
    <n v="17"/>
    <n v="17"/>
    <n v="17"/>
    <n v="17"/>
    <n v="17"/>
    <n v="17"/>
    <n v="17"/>
    <n v="17"/>
    <n v="340"/>
    <n v="340"/>
    <n v="340"/>
    <n v="340"/>
    <n v="340"/>
    <n v="340"/>
    <n v="340"/>
    <n v="340"/>
    <n v="340"/>
    <n v="340"/>
    <n v="340"/>
    <n v="340"/>
    <n v="4080"/>
    <n v="67.5"/>
    <n v="67.5"/>
    <n v="67.5"/>
    <n v="67.5"/>
    <n v="67.5"/>
    <n v="67.5"/>
    <n v="67.5"/>
    <n v="67.5"/>
    <n v="67.5"/>
    <n v="67.5"/>
    <n v="67.5"/>
    <n v="67.5"/>
    <n v="81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2"/>
    <n v="6.024096385542169"/>
    <m/>
    <n v="5.34375"/>
    <x v="54"/>
    <s v="SQUEEZE Minced Garlic 9x9.5oz      "/>
    <s v="RTU 2nd line"/>
    <s v="Plant City"/>
    <s v="DSD"/>
    <n v="50"/>
    <n v="50"/>
    <n v="50"/>
    <n v="50"/>
    <n v="50"/>
    <n v="50"/>
    <n v="50"/>
    <n v="50"/>
    <n v="50"/>
    <n v="50"/>
    <n v="50"/>
    <n v="50"/>
    <n v="600"/>
    <n v="19"/>
    <n v="19"/>
    <n v="19"/>
    <n v="19"/>
    <n v="19"/>
    <n v="19"/>
    <n v="19"/>
    <n v="19"/>
    <n v="19"/>
    <n v="19"/>
    <n v="19"/>
    <n v="19"/>
    <n v="950"/>
    <n v="950"/>
    <n v="950"/>
    <n v="950"/>
    <n v="950"/>
    <n v="950"/>
    <n v="950"/>
    <n v="950"/>
    <n v="950"/>
    <n v="950"/>
    <n v="950"/>
    <n v="950"/>
    <n v="11400"/>
    <n v="267.1875"/>
    <n v="267.1875"/>
    <n v="267.1875"/>
    <n v="267.1875"/>
    <n v="267.1875"/>
    <n v="267.1875"/>
    <n v="267.1875"/>
    <n v="267.1875"/>
    <n v="267.1875"/>
    <n v="267.1875"/>
    <n v="267.1875"/>
    <n v="267.1875"/>
    <n v="3206.25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1"/>
    <n v="15"/>
    <m/>
    <n v="3.375"/>
    <x v="55"/>
    <s v="Minced Garlic 12x4.5oz ORG -Garland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7.5"/>
    <n v="67.5"/>
    <n v="67.5"/>
    <n v="67.5"/>
    <n v="67.5"/>
    <n v="67.5"/>
    <n v="67.5"/>
    <n v="67.5"/>
    <n v="67.5"/>
    <n v="67.5"/>
    <n v="67.5"/>
    <n v="67.5"/>
    <n v="810"/>
  </r>
  <r>
    <s v="PSK Independents"/>
    <s v="PSK Independents"/>
    <s v="PSK Independents"/>
    <x v="100"/>
    <e v="#N/A"/>
    <s v="S"/>
    <s v="Miami"/>
    <x v="7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40"/>
    <n v="40"/>
    <n v="40"/>
    <n v="40"/>
    <n v="40"/>
    <n v="40"/>
    <n v="40"/>
    <n v="40"/>
    <n v="40"/>
    <n v="40"/>
    <n v="40"/>
    <n v="40"/>
    <n v="480"/>
    <n v="34"/>
    <n v="34"/>
    <n v="34"/>
    <n v="34"/>
    <n v="34"/>
    <n v="34"/>
    <n v="34"/>
    <n v="34"/>
    <n v="34"/>
    <n v="34"/>
    <n v="34"/>
    <n v="34"/>
    <n v="1360"/>
    <n v="1360"/>
    <n v="1360"/>
    <n v="1360"/>
    <n v="1360"/>
    <n v="1360"/>
    <n v="1360"/>
    <n v="1360"/>
    <n v="1360"/>
    <n v="1360"/>
    <n v="1360"/>
    <n v="1360"/>
    <n v="16320"/>
    <n v="480"/>
    <n v="480"/>
    <n v="480"/>
    <n v="480"/>
    <n v="480"/>
    <n v="480"/>
    <n v="480"/>
    <n v="480"/>
    <n v="480"/>
    <n v="480"/>
    <n v="480"/>
    <n v="480"/>
    <n v="5760"/>
  </r>
  <r>
    <s v="PSK Independents"/>
    <s v="PSK Independents"/>
    <s v="PSK Independents"/>
    <x v="100"/>
    <e v="#N/A"/>
    <s v="S"/>
    <s v="Miami"/>
    <x v="7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80"/>
    <n v="80"/>
    <n v="80"/>
    <n v="80"/>
    <n v="80"/>
    <n v="80"/>
    <n v="80"/>
    <n v="80"/>
    <n v="80"/>
    <n v="80"/>
    <n v="80"/>
    <n v="80"/>
    <n v="960"/>
    <n v="34"/>
    <n v="34"/>
    <n v="34"/>
    <n v="34"/>
    <n v="34"/>
    <n v="34"/>
    <n v="34"/>
    <n v="34"/>
    <n v="34"/>
    <n v="34"/>
    <n v="34"/>
    <n v="34"/>
    <n v="2720"/>
    <n v="2720"/>
    <n v="2720"/>
    <n v="2720"/>
    <n v="2720"/>
    <n v="2720"/>
    <n v="2720"/>
    <n v="2720"/>
    <n v="2720"/>
    <n v="2720"/>
    <n v="2720"/>
    <n v="2720"/>
    <n v="32640"/>
    <n v="960"/>
    <n v="960"/>
    <n v="960"/>
    <n v="960"/>
    <n v="960"/>
    <n v="960"/>
    <n v="960"/>
    <n v="960"/>
    <n v="960"/>
    <n v="960"/>
    <n v="960"/>
    <n v="960"/>
    <n v="11520"/>
  </r>
  <r>
    <s v="WINDIX-FM0387"/>
    <s v="FRESCO Y MAS  0387            "/>
    <s v="WINN DIXIE                         "/>
    <x v="104"/>
    <e v="#N/A"/>
    <s v="PC"/>
    <s v="Plant City"/>
    <x v="8"/>
    <s v="G3"/>
    <s v="GROUP 3: Ready to Use"/>
    <s v="G3S12"/>
    <n v="6.024096385542169"/>
    <m/>
    <n v="5.34375"/>
    <x v="58"/>
    <s v="SQUEEZE Organic 9x9.5oz"/>
    <s v="RTU 2nd line"/>
    <s v="Plant City"/>
    <s v="DSD"/>
    <n v="20"/>
    <n v="20"/>
    <n v="20"/>
    <n v="20"/>
    <n v="20"/>
    <n v="20"/>
    <n v="20"/>
    <n v="20"/>
    <n v="20"/>
    <n v="20"/>
    <n v="20"/>
    <n v="20"/>
    <n v="240"/>
    <n v="24"/>
    <n v="24"/>
    <n v="24"/>
    <n v="24"/>
    <n v="24"/>
    <n v="24"/>
    <n v="24"/>
    <n v="24"/>
    <n v="24"/>
    <n v="24"/>
    <n v="24"/>
    <n v="24"/>
    <n v="480"/>
    <n v="480"/>
    <n v="480"/>
    <n v="480"/>
    <n v="480"/>
    <n v="480"/>
    <n v="480"/>
    <n v="480"/>
    <n v="480"/>
    <n v="480"/>
    <n v="480"/>
    <n v="480"/>
    <n v="576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20"/>
    <n v="20"/>
    <n v="20"/>
    <n v="20"/>
    <n v="20"/>
    <n v="20"/>
    <n v="20"/>
    <n v="20"/>
    <n v="20"/>
    <n v="20"/>
    <n v="20"/>
    <n v="20"/>
    <n v="240"/>
    <n v="32"/>
    <n v="32"/>
    <n v="32"/>
    <n v="32"/>
    <n v="32"/>
    <n v="32"/>
    <n v="32"/>
    <n v="32"/>
    <n v="32"/>
    <n v="32"/>
    <n v="32"/>
    <n v="32"/>
    <n v="640"/>
    <n v="640"/>
    <n v="640"/>
    <n v="640"/>
    <n v="640"/>
    <n v="640"/>
    <n v="640"/>
    <n v="640"/>
    <n v="640"/>
    <n v="640"/>
    <n v="640"/>
    <n v="640"/>
    <n v="7680"/>
    <n v="75"/>
    <n v="75"/>
    <n v="75"/>
    <n v="75"/>
    <n v="75"/>
    <n v="75"/>
    <n v="75"/>
    <n v="75"/>
    <n v="75"/>
    <n v="75"/>
    <n v="75"/>
    <n v="75"/>
    <n v="900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DSD"/>
    <n v="200"/>
    <n v="200"/>
    <n v="200"/>
    <n v="200"/>
    <n v="200"/>
    <n v="200"/>
    <n v="200"/>
    <n v="300"/>
    <n v="300"/>
    <n v="300"/>
    <n v="300"/>
    <n v="300"/>
    <n v="2900"/>
    <n v="34"/>
    <n v="34"/>
    <n v="34"/>
    <n v="34"/>
    <n v="34"/>
    <n v="34"/>
    <n v="34"/>
    <n v="34"/>
    <n v="34"/>
    <n v="34"/>
    <n v="34"/>
    <n v="34"/>
    <n v="6800"/>
    <n v="6800"/>
    <n v="6800"/>
    <n v="6800"/>
    <n v="6800"/>
    <n v="6800"/>
    <n v="6800"/>
    <n v="10200"/>
    <n v="10200"/>
    <n v="10200"/>
    <n v="10200"/>
    <n v="10200"/>
    <n v="98600"/>
    <n v="2400"/>
    <n v="2400"/>
    <n v="2400"/>
    <n v="2400"/>
    <n v="2400"/>
    <n v="2400"/>
    <n v="2400"/>
    <n v="3600"/>
    <n v="3600"/>
    <n v="3600"/>
    <n v="3600"/>
    <n v="3600"/>
    <n v="34800"/>
  </r>
  <r>
    <s v="WINDIX-FM0387"/>
    <s v="FRESCO Y MAS  0387            "/>
    <s v="WINN DIXIE                         "/>
    <x v="104"/>
    <e v="#N/A"/>
    <s v="S"/>
    <s v="Miami"/>
    <x v="8"/>
    <s v="G4"/>
    <s v="GROUP 4: New Products"/>
    <s v="G4S4"/>
    <n v="1.83480625"/>
    <n v="22.017675000000001"/>
    <n v="12"/>
    <x v="111"/>
    <s v="Fresh Shallot 12x1 LB Garland"/>
    <s v="Fresh Shallos 12x3 Oz"/>
    <s v="Miami"/>
    <s v="DSD"/>
    <n v="50"/>
    <n v="50"/>
    <n v="50"/>
    <n v="50"/>
    <n v="50"/>
    <n v="50"/>
    <n v="50"/>
    <n v="50"/>
    <n v="50"/>
    <n v="50"/>
    <n v="50"/>
    <n v="50"/>
    <n v="600"/>
    <n v="34"/>
    <n v="34"/>
    <n v="34"/>
    <n v="34"/>
    <n v="34"/>
    <n v="34"/>
    <n v="34"/>
    <n v="34"/>
    <n v="34"/>
    <n v="34"/>
    <n v="34"/>
    <n v="34"/>
    <n v="1700"/>
    <n v="1700"/>
    <n v="1700"/>
    <n v="1700"/>
    <n v="1700"/>
    <n v="1700"/>
    <n v="1700"/>
    <n v="1700"/>
    <n v="1700"/>
    <n v="1700"/>
    <n v="1700"/>
    <n v="1700"/>
    <n v="20400"/>
    <n v="600"/>
    <n v="600"/>
    <n v="600"/>
    <n v="600"/>
    <n v="600"/>
    <n v="600"/>
    <n v="600"/>
    <n v="600"/>
    <n v="600"/>
    <n v="600"/>
    <n v="600"/>
    <n v="600"/>
    <n v="7200"/>
  </r>
  <r>
    <s v="New customers MIA DSD"/>
    <s v="New customers MIA DSD"/>
    <s v="New customers MIA DSD"/>
    <x v="105"/>
    <e v="#N/A"/>
    <s v="S"/>
    <s v="Miami"/>
    <x v="8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DSD"/>
    <n v="50"/>
    <n v="50"/>
    <n v="50"/>
    <n v="50"/>
    <n v="50"/>
    <n v="50"/>
    <n v="50"/>
    <n v="50"/>
    <n v="50"/>
    <n v="50"/>
    <n v="50"/>
    <n v="50"/>
    <n v="600"/>
    <n v="54"/>
    <n v="54"/>
    <n v="54"/>
    <n v="54"/>
    <n v="54"/>
    <n v="54"/>
    <n v="54"/>
    <n v="54"/>
    <n v="54"/>
    <n v="54"/>
    <n v="54"/>
    <n v="54"/>
    <n v="2700"/>
    <n v="2700"/>
    <n v="2700"/>
    <n v="2700"/>
    <n v="2700"/>
    <n v="2700"/>
    <n v="2700"/>
    <n v="2700"/>
    <n v="2700"/>
    <n v="2700"/>
    <n v="2700"/>
    <n v="2700"/>
    <n v="32400"/>
    <n v="562.5"/>
    <n v="562.5"/>
    <n v="562.5"/>
    <n v="562.5"/>
    <n v="562.5"/>
    <n v="562.5"/>
    <n v="562.5"/>
    <n v="562.5"/>
    <n v="562.5"/>
    <n v="562.5"/>
    <n v="562.5"/>
    <n v="562.5"/>
    <n v="6750"/>
  </r>
  <r>
    <s v="New customers MIA DSD"/>
    <s v="New customers MIA DSD"/>
    <s v="New customers MIA DSD"/>
    <x v="105"/>
    <e v="#N/A"/>
    <s v="S"/>
    <s v="Miami"/>
    <x v="8"/>
    <s v="G4"/>
    <s v="GROUP 4: New Products"/>
    <s v="G4S3"/>
    <n v="3.2307692307692308"/>
    <n v="12.115384615384615"/>
    <n v="3.75"/>
    <x v="114"/>
    <s v="Turmeric 12x5 OZ."/>
    <s v="Other Production Items"/>
    <s v="Miami"/>
    <s v="DSD"/>
    <n v="10"/>
    <n v="10"/>
    <n v="10"/>
    <n v="10"/>
    <n v="10"/>
    <n v="10"/>
    <n v="10"/>
    <n v="10"/>
    <n v="10"/>
    <n v="10"/>
    <n v="10"/>
    <n v="10"/>
    <n v="120"/>
    <n v="32"/>
    <n v="32"/>
    <n v="32"/>
    <n v="32"/>
    <n v="32"/>
    <n v="32"/>
    <n v="32"/>
    <n v="32"/>
    <n v="32"/>
    <n v="32"/>
    <n v="32"/>
    <n v="32"/>
    <n v="320"/>
    <n v="320"/>
    <n v="320"/>
    <n v="320"/>
    <n v="320"/>
    <n v="320"/>
    <n v="320"/>
    <n v="320"/>
    <n v="320"/>
    <n v="320"/>
    <n v="320"/>
    <n v="320"/>
    <n v="3840"/>
    <n v="37.5"/>
    <n v="37.5"/>
    <n v="37.5"/>
    <n v="37.5"/>
    <n v="37.5"/>
    <n v="37.5"/>
    <n v="37.5"/>
    <n v="37.5"/>
    <n v="37.5"/>
    <n v="37.5"/>
    <n v="37.5"/>
    <n v="37.5"/>
    <n v="450"/>
  </r>
  <r>
    <s v="New customers MIA DSD"/>
    <s v="New customers MIA DSD"/>
    <s v="New customers MIA DSD"/>
    <x v="105"/>
    <e v="#N/A"/>
    <s v="S"/>
    <s v="Plant City"/>
    <x v="8"/>
    <s v="G3"/>
    <s v="GROUP 3: Ready to Use"/>
    <s v="G3S2"/>
    <n v="21"/>
    <m/>
    <n v="12"/>
    <x v="9"/>
    <s v="Minced Garlic 6x32 OZ EVOO Garland"/>
    <s v="RTU"/>
    <s v="Plant City"/>
    <s v="DSD"/>
    <n v="30"/>
    <n v="30"/>
    <n v="30"/>
    <n v="30"/>
    <n v="30"/>
    <n v="30"/>
    <n v="30"/>
    <n v="30"/>
    <n v="30"/>
    <n v="30"/>
    <n v="30"/>
    <n v="30"/>
    <n v="360"/>
    <n v="25"/>
    <n v="25"/>
    <n v="25"/>
    <n v="25"/>
    <n v="25"/>
    <n v="25"/>
    <n v="25"/>
    <n v="25"/>
    <n v="25"/>
    <n v="25"/>
    <n v="25"/>
    <n v="25"/>
    <n v="750"/>
    <n v="750"/>
    <n v="750"/>
    <n v="750"/>
    <n v="750"/>
    <n v="750"/>
    <n v="750"/>
    <n v="750"/>
    <n v="750"/>
    <n v="750"/>
    <n v="750"/>
    <n v="750"/>
    <n v="9000"/>
    <n v="360"/>
    <n v="360"/>
    <n v="360"/>
    <n v="360"/>
    <n v="360"/>
    <n v="360"/>
    <n v="360"/>
    <n v="360"/>
    <n v="360"/>
    <n v="360"/>
    <n v="360"/>
    <n v="360"/>
    <n v="4320"/>
  </r>
  <r>
    <s v="New customers MIA DSD"/>
    <s v="New customers MIA DSD"/>
    <s v="New customers MIA DSD"/>
    <x v="105"/>
    <e v="#N/A"/>
    <s v="S"/>
    <s v="Plant City"/>
    <x v="8"/>
    <s v="G3"/>
    <s v="GROUP 3: Ready to Use"/>
    <s v="G3S5"/>
    <n v="6.25"/>
    <m/>
    <n v="6"/>
    <x v="3"/>
    <s v="Chimichurri 12x8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4"/>
    <n v="24"/>
    <n v="24"/>
    <n v="24"/>
    <n v="24"/>
    <n v="24"/>
    <n v="24"/>
    <n v="24"/>
    <n v="24"/>
    <n v="24"/>
    <n v="24"/>
    <n v="24"/>
    <n v="240"/>
    <n v="240"/>
    <n v="240"/>
    <n v="240"/>
    <n v="240"/>
    <n v="240"/>
    <n v="240"/>
    <n v="240"/>
    <n v="240"/>
    <n v="240"/>
    <n v="240"/>
    <n v="240"/>
    <n v="2880"/>
    <n v="60"/>
    <n v="60"/>
    <n v="60"/>
    <n v="60"/>
    <n v="60"/>
    <n v="60"/>
    <n v="60"/>
    <n v="60"/>
    <n v="60"/>
    <n v="60"/>
    <n v="60"/>
    <n v="60"/>
    <n v="720"/>
  </r>
  <r>
    <s v="New customers MIA DSD"/>
    <s v="New customers MIA DSD"/>
    <s v="New customers MIA DSD"/>
    <x v="105"/>
    <e v="#N/A"/>
    <s v="S"/>
    <s v="Plant City"/>
    <x v="8"/>
    <s v="G3"/>
    <s v="GROUP 3: Ready to Use"/>
    <s v="G3S10"/>
    <n v="12.5"/>
    <m/>
    <n v="12"/>
    <x v="108"/>
    <s v="Sofrito 6x32 OZ Garland"/>
    <s v="RTU"/>
    <s v="Plant City"/>
    <s v="DSD"/>
    <n v="10"/>
    <n v="10"/>
    <n v="10"/>
    <n v="10"/>
    <n v="10"/>
    <n v="10"/>
    <n v="10"/>
    <n v="10"/>
    <n v="10"/>
    <n v="10"/>
    <n v="10"/>
    <n v="10"/>
    <n v="120"/>
    <n v="21"/>
    <n v="21"/>
    <n v="21"/>
    <n v="21"/>
    <n v="21"/>
    <n v="21"/>
    <n v="21"/>
    <n v="21"/>
    <n v="21"/>
    <n v="21"/>
    <n v="21"/>
    <n v="21"/>
    <n v="210"/>
    <n v="210"/>
    <n v="210"/>
    <n v="210"/>
    <n v="210"/>
    <n v="210"/>
    <n v="210"/>
    <n v="210"/>
    <n v="210"/>
    <n v="210"/>
    <n v="210"/>
    <n v="210"/>
    <n v="2520"/>
    <n v="120"/>
    <n v="120"/>
    <n v="120"/>
    <n v="120"/>
    <n v="120"/>
    <n v="120"/>
    <n v="120"/>
    <n v="120"/>
    <n v="120"/>
    <n v="120"/>
    <n v="120"/>
    <n v="120"/>
    <n v="1440"/>
  </r>
  <r>
    <s v="New customers MIA DSD"/>
    <s v="New customers MIA DSD"/>
    <s v="New customers MIA DSD"/>
    <x v="105"/>
    <e v="#N/A"/>
    <s v="S"/>
    <s v="Plant City"/>
    <x v="8"/>
    <s v="G3"/>
    <s v="GROUP 3: Ready to Use"/>
    <s v="G3S11"/>
    <n v="7"/>
    <m/>
    <n v="3"/>
    <x v="51"/>
    <s v="Fresh Garlic Cilantro Puree 6x8 OZ"/>
    <s v="RTU"/>
    <s v="Plant City"/>
    <s v="DSD"/>
    <n v="20"/>
    <n v="20"/>
    <n v="20"/>
    <n v="20"/>
    <n v="20"/>
    <n v="20"/>
    <n v="20"/>
    <n v="20"/>
    <n v="20"/>
    <n v="20"/>
    <n v="20"/>
    <n v="20"/>
    <n v="240"/>
    <n v="19"/>
    <n v="19"/>
    <n v="19"/>
    <n v="19"/>
    <n v="19"/>
    <n v="19"/>
    <n v="19"/>
    <n v="19"/>
    <n v="19"/>
    <n v="19"/>
    <n v="19"/>
    <n v="19"/>
    <n v="380"/>
    <n v="380"/>
    <n v="380"/>
    <n v="380"/>
    <n v="380"/>
    <n v="380"/>
    <n v="380"/>
    <n v="380"/>
    <n v="380"/>
    <n v="380"/>
    <n v="380"/>
    <n v="380"/>
    <n v="4560"/>
    <n v="60"/>
    <n v="60"/>
    <n v="60"/>
    <n v="60"/>
    <n v="60"/>
    <n v="60"/>
    <n v="60"/>
    <n v="60"/>
    <n v="60"/>
    <n v="60"/>
    <n v="60"/>
    <n v="60"/>
    <n v="720"/>
  </r>
  <r>
    <s v="New customers MIA DSD"/>
    <s v="New customers MIA DSD"/>
    <s v="New customers MIA DSD"/>
    <x v="105"/>
    <e v="#N/A"/>
    <s v="S"/>
    <s v="Miami"/>
    <x v="8"/>
    <s v="G1"/>
    <s v="GROUP 1-3: Fesh Garlic Repack"/>
    <s v="G1S10"/>
    <n v="3"/>
    <n v="15"/>
    <n v="5"/>
    <x v="116"/>
    <s v="Braided Garlic 20x6 Count"/>
    <s v="Braided Garlic"/>
    <s v="Miami"/>
    <s v="DSD"/>
    <n v="10"/>
    <n v="10"/>
    <n v="10"/>
    <n v="10"/>
    <n v="10"/>
    <n v="10"/>
    <n v="10"/>
    <n v="10"/>
    <n v="10"/>
    <n v="10"/>
    <n v="10"/>
    <n v="10"/>
    <n v="120"/>
    <n v="63"/>
    <n v="63"/>
    <n v="63"/>
    <n v="63"/>
    <n v="63"/>
    <n v="63"/>
    <n v="63"/>
    <n v="63"/>
    <n v="63"/>
    <n v="63"/>
    <n v="63"/>
    <n v="63"/>
    <n v="630"/>
    <n v="630"/>
    <n v="630"/>
    <n v="630"/>
    <n v="630"/>
    <n v="630"/>
    <n v="630"/>
    <n v="630"/>
    <n v="630"/>
    <n v="630"/>
    <n v="630"/>
    <n v="630"/>
    <n v="7560"/>
    <n v="50"/>
    <n v="50"/>
    <n v="50"/>
    <n v="50"/>
    <n v="50"/>
    <n v="50"/>
    <n v="50"/>
    <n v="50"/>
    <n v="50"/>
    <n v="50"/>
    <n v="50"/>
    <n v="50"/>
    <n v="600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12.505747126436786"/>
    <n v="140.68965517241384"/>
    <n v="11.25"/>
    <x v="86"/>
    <s v="Peeled Garlic 30x6 OZ Garland"/>
    <s v="Peeled Garlic Repack"/>
    <s v="Miami"/>
    <s v="Fixed"/>
    <n v="400"/>
    <n v="400"/>
    <n v="400"/>
    <n v="400"/>
    <n v="350"/>
    <n v="350"/>
    <n v="350"/>
    <n v="400"/>
    <n v="415"/>
    <n v="450"/>
    <n v="500"/>
    <n v="500"/>
    <n v="4915"/>
    <n v="52"/>
    <n v="52"/>
    <n v="52"/>
    <n v="52"/>
    <n v="52"/>
    <n v="52"/>
    <n v="52"/>
    <n v="52"/>
    <n v="52"/>
    <n v="52"/>
    <n v="52"/>
    <n v="52"/>
    <n v="20800"/>
    <n v="20800"/>
    <n v="20800"/>
    <n v="20800"/>
    <n v="18200"/>
    <n v="18200"/>
    <n v="18200"/>
    <n v="20800"/>
    <n v="21580"/>
    <n v="23400"/>
    <n v="26000"/>
    <n v="26000"/>
    <n v="255580"/>
    <n v="4500"/>
    <n v="4500"/>
    <n v="4500"/>
    <n v="4500"/>
    <n v="3937.5"/>
    <n v="3937.5"/>
    <n v="3937.5"/>
    <n v="4500"/>
    <n v="4668.75"/>
    <n v="5062.5"/>
    <n v="5625"/>
    <n v="5625"/>
    <n v="55293.75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31.264367816091962"/>
    <n v="140.68965517241384"/>
    <n v="4.5"/>
    <x v="72"/>
    <s v="PEELED GARLIC 12X6 OZ - ORGANIC"/>
    <s v="Peeled Garlic Repack"/>
    <s v="Miami"/>
    <s v="Fixed"/>
    <n v="50"/>
    <n v="50"/>
    <n v="50"/>
    <n v="50"/>
    <n v="50"/>
    <n v="50"/>
    <n v="50"/>
    <n v="50"/>
    <n v="50"/>
    <n v="50"/>
    <n v="50"/>
    <n v="50"/>
    <n v="600"/>
    <n v="27"/>
    <n v="27"/>
    <n v="27"/>
    <n v="27"/>
    <n v="27"/>
    <n v="27"/>
    <n v="27"/>
    <n v="27"/>
    <n v="27"/>
    <n v="27"/>
    <n v="27"/>
    <n v="27"/>
    <n v="1350"/>
    <n v="1350"/>
    <n v="1350"/>
    <n v="1350"/>
    <n v="1350"/>
    <n v="1350"/>
    <n v="1350"/>
    <n v="1350"/>
    <n v="1350"/>
    <n v="1350"/>
    <n v="1350"/>
    <n v="1350"/>
    <n v="16200"/>
    <n v="225"/>
    <n v="225"/>
    <n v="225"/>
    <n v="225"/>
    <n v="225"/>
    <n v="225"/>
    <n v="225"/>
    <n v="225"/>
    <n v="225"/>
    <n v="225"/>
    <n v="225"/>
    <n v="225"/>
    <n v="2700"/>
  </r>
  <r>
    <s v="ANTUNE-A00016"/>
    <s v="ANTUNES - SON PRODUCE, INC.   "/>
    <s v="ANTUNES - SON PRODUCE, INC.        "/>
    <x v="106"/>
    <s v="R"/>
    <s v="S"/>
    <s v="Miami"/>
    <x v="9"/>
    <s v="G1"/>
    <s v="GROUP 1-2: Peeled Garlic Repack"/>
    <s v="G1S2"/>
    <n v="31.264367816091962"/>
    <n v="140.68965517241384"/>
    <n v="4.5"/>
    <x v="73"/>
    <s v="Peeled Garlic 12x6 Oz - Garland"/>
    <s v="Peeled Garlic Repack"/>
    <s v="Miami"/>
    <s v="Fixed"/>
    <n v="200"/>
    <n v="200"/>
    <n v="200"/>
    <n v="200"/>
    <n v="200"/>
    <n v="200"/>
    <n v="200"/>
    <n v="200"/>
    <n v="200"/>
    <n v="200"/>
    <n v="200"/>
    <n v="200"/>
    <n v="2400"/>
    <n v="22"/>
    <n v="22"/>
    <n v="22"/>
    <n v="22"/>
    <n v="22"/>
    <n v="22"/>
    <n v="22"/>
    <n v="22"/>
    <n v="22"/>
    <n v="22"/>
    <n v="22"/>
    <n v="22"/>
    <n v="4400"/>
    <n v="4400"/>
    <n v="4400"/>
    <n v="4400"/>
    <n v="4400"/>
    <n v="4400"/>
    <n v="4400"/>
    <n v="4400"/>
    <n v="4400"/>
    <n v="4400"/>
    <n v="4400"/>
    <n v="4400"/>
    <n v="52800"/>
    <n v="900"/>
    <n v="900"/>
    <n v="900"/>
    <n v="900"/>
    <n v="900"/>
    <n v="900"/>
    <n v="900"/>
    <n v="900"/>
    <n v="900"/>
    <n v="900"/>
    <n v="900"/>
    <n v="900"/>
    <n v="1080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1"/>
    <n v="7"/>
    <m/>
    <n v="3"/>
    <x v="51"/>
    <s v="Fresh Garlic Cilantro Puree 6x8 OZ"/>
    <s v="RTU 2nd line"/>
    <s v="Plant City"/>
    <s v="Fixed"/>
    <n v="100"/>
    <n v="100"/>
    <n v="100"/>
    <n v="100"/>
    <n v="100"/>
    <n v="100"/>
    <n v="100"/>
    <n v="100"/>
    <n v="100"/>
    <n v="100"/>
    <n v="100"/>
    <n v="100"/>
    <n v="1200"/>
    <n v="17"/>
    <n v="17"/>
    <n v="17"/>
    <n v="17"/>
    <n v="17"/>
    <n v="17"/>
    <n v="17"/>
    <n v="17"/>
    <n v="17"/>
    <n v="17"/>
    <n v="17"/>
    <n v="17"/>
    <n v="1700"/>
    <n v="1700"/>
    <n v="1700"/>
    <n v="1700"/>
    <n v="1700"/>
    <n v="1700"/>
    <n v="1700"/>
    <n v="1700"/>
    <n v="1700"/>
    <n v="1700"/>
    <n v="1700"/>
    <n v="1700"/>
    <n v="20400"/>
    <n v="300"/>
    <n v="300"/>
    <n v="300"/>
    <n v="300"/>
    <n v="300"/>
    <n v="300"/>
    <n v="300"/>
    <n v="300"/>
    <n v="300"/>
    <n v="300"/>
    <n v="300"/>
    <n v="300"/>
    <n v="3600"/>
  </r>
  <r>
    <s v="ANTUNE-A00016"/>
    <s v="ANTUNES - SON PRODUCE, INC.   "/>
    <s v="ANTUNES - SON PRODUCE, INC.        "/>
    <x v="106"/>
    <s v="R"/>
    <s v="S"/>
    <s v="Miami"/>
    <x v="9"/>
    <s v="G2"/>
    <s v="GROUP 2-1: Shallot Production"/>
    <s v="G2S1"/>
    <n v="9.7856333333333332"/>
    <n v="22.017675000000001"/>
    <n v="2.25"/>
    <x v="77"/>
    <s v="Fresh Shallot 12x3 OZ Garland"/>
    <s v="Fresh Shallos 12x3 Oz"/>
    <s v="Miami"/>
    <s v="Fixed"/>
    <n v="50"/>
    <n v="50"/>
    <n v="50"/>
    <n v="50"/>
    <n v="50"/>
    <n v="50"/>
    <n v="50"/>
    <n v="50"/>
    <n v="50"/>
    <n v="50"/>
    <n v="50"/>
    <n v="50"/>
    <n v="600"/>
    <n v="17"/>
    <n v="17"/>
    <n v="17"/>
    <n v="17"/>
    <n v="17"/>
    <n v="17"/>
    <n v="17"/>
    <n v="17"/>
    <n v="17"/>
    <n v="17"/>
    <n v="17"/>
    <n v="17"/>
    <n v="850"/>
    <n v="850"/>
    <n v="850"/>
    <n v="850"/>
    <n v="850"/>
    <n v="850"/>
    <n v="850"/>
    <n v="850"/>
    <n v="850"/>
    <n v="850"/>
    <n v="850"/>
    <n v="850"/>
    <n v="10200"/>
    <n v="112.5"/>
    <n v="112.5"/>
    <n v="112.5"/>
    <n v="112.5"/>
    <n v="112.5"/>
    <n v="112.5"/>
    <n v="112.5"/>
    <n v="112.5"/>
    <n v="112.5"/>
    <n v="112.5"/>
    <n v="112.5"/>
    <n v="112.5"/>
    <n v="135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5"/>
    <n v="16.5"/>
    <m/>
    <n v="6"/>
    <x v="5"/>
    <s v="Minced Garlic 12x8 OZ Garalnd"/>
    <s v="RTU"/>
    <s v="Plant City"/>
    <s v="Fixed"/>
    <n v="10"/>
    <n v="10"/>
    <n v="10"/>
    <n v="10"/>
    <n v="10"/>
    <n v="10"/>
    <n v="10"/>
    <n v="10"/>
    <n v="10"/>
    <n v="10"/>
    <n v="10"/>
    <n v="10"/>
    <n v="120"/>
    <n v="17"/>
    <n v="17"/>
    <n v="17"/>
    <n v="17"/>
    <n v="17"/>
    <n v="17"/>
    <n v="17"/>
    <n v="17"/>
    <n v="17"/>
    <n v="17"/>
    <n v="17"/>
    <n v="17"/>
    <n v="170"/>
    <n v="170"/>
    <n v="170"/>
    <n v="170"/>
    <n v="170"/>
    <n v="170"/>
    <n v="170"/>
    <n v="170"/>
    <n v="170"/>
    <n v="170"/>
    <n v="170"/>
    <n v="170"/>
    <n v="2040"/>
    <n v="60"/>
    <n v="60"/>
    <n v="60"/>
    <n v="60"/>
    <n v="60"/>
    <n v="60"/>
    <n v="60"/>
    <n v="60"/>
    <n v="60"/>
    <n v="60"/>
    <n v="60"/>
    <n v="60"/>
    <n v="72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5"/>
    <n v="16.5"/>
    <m/>
    <n v="6"/>
    <x v="6"/>
    <s v="Minced Garlic 12x8 In EVOO-Garland"/>
    <s v="RTU"/>
    <s v="Plant City"/>
    <s v="Fixed"/>
    <n v="10"/>
    <n v="10"/>
    <n v="10"/>
    <n v="10"/>
    <n v="10"/>
    <n v="10"/>
    <n v="10"/>
    <n v="10"/>
    <n v="10"/>
    <n v="10"/>
    <n v="10"/>
    <n v="10"/>
    <n v="120"/>
    <n v="18"/>
    <n v="18"/>
    <n v="18"/>
    <n v="18"/>
    <n v="18"/>
    <n v="18"/>
    <n v="18"/>
    <n v="18"/>
    <n v="18"/>
    <n v="18"/>
    <n v="18"/>
    <n v="18"/>
    <n v="180"/>
    <n v="180"/>
    <n v="180"/>
    <n v="180"/>
    <n v="180"/>
    <n v="180"/>
    <n v="180"/>
    <n v="180"/>
    <n v="180"/>
    <n v="180"/>
    <n v="180"/>
    <n v="180"/>
    <n v="2160"/>
    <n v="60"/>
    <n v="60"/>
    <n v="60"/>
    <n v="60"/>
    <n v="60"/>
    <n v="60"/>
    <n v="60"/>
    <n v="60"/>
    <n v="60"/>
    <n v="60"/>
    <n v="60"/>
    <n v="60"/>
    <n v="72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12.5"/>
    <m/>
    <n v="12"/>
    <x v="7"/>
    <s v="Garlic Paste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23"/>
    <n v="23"/>
    <n v="23"/>
    <n v="23"/>
    <n v="23"/>
    <n v="23"/>
    <n v="23"/>
    <n v="23"/>
    <n v="23"/>
    <n v="23"/>
    <n v="23"/>
    <n v="23"/>
    <n v="920"/>
    <n v="920"/>
    <n v="920"/>
    <n v="920"/>
    <n v="920"/>
    <n v="920"/>
    <n v="920"/>
    <n v="920"/>
    <n v="920"/>
    <n v="920"/>
    <n v="920"/>
    <n v="920"/>
    <n v="11040"/>
    <n v="480"/>
    <n v="480"/>
    <n v="480"/>
    <n v="480"/>
    <n v="480"/>
    <n v="480"/>
    <n v="480"/>
    <n v="480"/>
    <n v="480"/>
    <n v="480"/>
    <n v="480"/>
    <n v="480"/>
    <n v="576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70"/>
    <n v="70"/>
    <n v="70"/>
    <n v="70"/>
    <n v="70"/>
    <n v="70"/>
    <n v="70"/>
    <n v="70"/>
    <n v="70"/>
    <n v="70"/>
    <n v="70"/>
    <n v="70"/>
    <n v="840"/>
    <n v="16.2"/>
    <n v="16.2"/>
    <n v="16.2"/>
    <n v="16.2"/>
    <n v="16.2"/>
    <n v="16.2"/>
    <n v="16.2"/>
    <n v="16.2"/>
    <n v="16.2"/>
    <n v="16.2"/>
    <n v="16.2"/>
    <n v="16.2"/>
    <n v="1134"/>
    <n v="1134"/>
    <n v="1134"/>
    <n v="1134"/>
    <n v="1134"/>
    <n v="1134"/>
    <n v="1134"/>
    <n v="1134"/>
    <n v="1134"/>
    <n v="1134"/>
    <n v="1134"/>
    <n v="1134"/>
    <n v="13608"/>
    <n v="840"/>
    <n v="840"/>
    <n v="840"/>
    <n v="840"/>
    <n v="840"/>
    <n v="840"/>
    <n v="840"/>
    <n v="840"/>
    <n v="840"/>
    <n v="840"/>
    <n v="840"/>
    <n v="840"/>
    <n v="1008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15.4"/>
    <n v="15.4"/>
    <n v="15.4"/>
    <n v="15.4"/>
    <n v="15.4"/>
    <n v="15.4"/>
    <n v="15.4"/>
    <n v="15.4"/>
    <n v="15.4"/>
    <n v="15.4"/>
    <n v="15.4"/>
    <n v="15.4"/>
    <n v="616"/>
    <n v="616"/>
    <n v="616"/>
    <n v="616"/>
    <n v="616"/>
    <n v="616"/>
    <n v="616"/>
    <n v="616"/>
    <n v="616"/>
    <n v="616"/>
    <n v="616"/>
    <n v="616"/>
    <n v="7392"/>
    <n v="480"/>
    <n v="480"/>
    <n v="480"/>
    <n v="480"/>
    <n v="480"/>
    <n v="480"/>
    <n v="480"/>
    <n v="480"/>
    <n v="480"/>
    <n v="480"/>
    <n v="480"/>
    <n v="480"/>
    <n v="5760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2"/>
    <n v="6.024096385542169"/>
    <m/>
    <n v="5.34375"/>
    <x v="54"/>
    <s v="SQUEEZE Minced Garlic 9x9.5oz      "/>
    <s v="RTU 2nd line"/>
    <s v="Plant City"/>
    <s v="Fixed"/>
    <n v="40"/>
    <n v="40"/>
    <n v="40"/>
    <n v="40"/>
    <n v="40"/>
    <n v="40"/>
    <n v="40"/>
    <n v="40"/>
    <n v="40"/>
    <n v="40"/>
    <n v="40"/>
    <n v="40"/>
    <n v="480"/>
    <n v="24"/>
    <n v="24"/>
    <n v="24"/>
    <n v="24"/>
    <n v="24"/>
    <n v="24"/>
    <n v="24"/>
    <n v="24"/>
    <n v="24"/>
    <n v="24"/>
    <n v="24"/>
    <n v="24"/>
    <n v="960"/>
    <n v="960"/>
    <n v="960"/>
    <n v="960"/>
    <n v="960"/>
    <n v="960"/>
    <n v="960"/>
    <n v="960"/>
    <n v="960"/>
    <n v="960"/>
    <n v="960"/>
    <n v="960"/>
    <n v="11520"/>
    <n v="213.75"/>
    <n v="213.75"/>
    <n v="213.75"/>
    <n v="213.75"/>
    <n v="213.75"/>
    <n v="213.75"/>
    <n v="213.75"/>
    <n v="213.75"/>
    <n v="213.75"/>
    <n v="213.75"/>
    <n v="213.75"/>
    <n v="213.75"/>
    <n v="2565"/>
  </r>
  <r>
    <s v="ANTUNE-A00016"/>
    <s v="ANTUNES - SON PRODUCE, INC.   "/>
    <s v="ANTUNES - SON PRODUCE, INC.        "/>
    <x v="106"/>
    <s v="R"/>
    <s v="PC"/>
    <s v="Plant City"/>
    <x v="9"/>
    <s v="G3"/>
    <s v="GROUP 3: Ready to Use"/>
    <s v="G3S12"/>
    <n v="6.024096385542169"/>
    <m/>
    <n v="5.625"/>
    <x v="57"/>
    <s v="SQUEEZE Ginger 9x10oz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24"/>
    <n v="24"/>
    <n v="24"/>
    <n v="24"/>
    <n v="24"/>
    <n v="24"/>
    <n v="24"/>
    <n v="24"/>
    <n v="24"/>
    <n v="24"/>
    <n v="24"/>
    <n v="24"/>
    <n v="1200"/>
    <n v="1200"/>
    <n v="1200"/>
    <n v="1200"/>
    <n v="1200"/>
    <n v="1200"/>
    <n v="1200"/>
    <n v="1200"/>
    <n v="1200"/>
    <n v="1200"/>
    <n v="1200"/>
    <n v="1200"/>
    <n v="14400"/>
    <n v="281.25"/>
    <n v="281.25"/>
    <n v="281.25"/>
    <n v="281.25"/>
    <n v="281.25"/>
    <n v="281.25"/>
    <n v="281.25"/>
    <n v="281.25"/>
    <n v="281.25"/>
    <n v="281.25"/>
    <n v="281.25"/>
    <n v="281.25"/>
    <n v="3375"/>
  </r>
  <r>
    <s v="ANTUNE-A00016"/>
    <s v="ANTUNES - SON PRODUCE, INC.   "/>
    <s v="ANTUNES - SON PRODUCE, INC.        "/>
    <x v="106"/>
    <s v="R"/>
    <s v="S"/>
    <s v="Miami"/>
    <x v="9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50"/>
    <n v="50"/>
    <n v="50"/>
    <n v="50"/>
    <n v="50"/>
    <n v="50"/>
    <n v="50"/>
    <n v="50"/>
    <n v="50"/>
    <n v="50"/>
    <n v="50"/>
    <n v="50"/>
    <n v="600"/>
    <n v="24.86"/>
    <n v="24.86"/>
    <n v="24.86"/>
    <n v="24.86"/>
    <n v="24.86"/>
    <n v="24.86"/>
    <n v="24.86"/>
    <n v="24.86"/>
    <n v="24.86"/>
    <n v="24.86"/>
    <n v="24.86"/>
    <n v="24.86"/>
    <n v="1243"/>
    <n v="1243"/>
    <n v="1243"/>
    <n v="1243"/>
    <n v="1243"/>
    <n v="1243"/>
    <n v="1243"/>
    <n v="1243"/>
    <n v="1243"/>
    <n v="1243"/>
    <n v="1243"/>
    <n v="1243"/>
    <n v="14916"/>
    <n v="300"/>
    <n v="300"/>
    <n v="300"/>
    <n v="300"/>
    <n v="300"/>
    <n v="300"/>
    <n v="300"/>
    <n v="300"/>
    <n v="300"/>
    <n v="300"/>
    <n v="300"/>
    <n v="300"/>
    <n v="3600"/>
  </r>
  <r>
    <s v="GMTLLC-000001"/>
    <s v="GMT, LLC                           "/>
    <s v="GMT, LLC                           "/>
    <x v="107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25"/>
    <n v="25"/>
    <n v="25"/>
    <n v="25"/>
    <n v="25"/>
    <n v="25"/>
    <n v="25"/>
    <n v="25"/>
    <n v="25"/>
    <n v="25"/>
    <n v="55"/>
    <n v="55"/>
    <n v="360"/>
    <n v="48"/>
    <n v="46"/>
    <n v="45"/>
    <n v="47"/>
    <n v="43"/>
    <n v="43"/>
    <n v="45"/>
    <n v="46"/>
    <n v="47"/>
    <n v="52"/>
    <n v="52"/>
    <n v="51"/>
    <n v="1200"/>
    <n v="1150"/>
    <n v="1125"/>
    <n v="1175"/>
    <n v="1075"/>
    <n v="1075"/>
    <n v="1125"/>
    <n v="1150"/>
    <n v="1175"/>
    <n v="1300"/>
    <n v="2860"/>
    <n v="2805"/>
    <n v="17215"/>
    <n v="500"/>
    <n v="500"/>
    <n v="500"/>
    <n v="500"/>
    <n v="500"/>
    <n v="500"/>
    <n v="500"/>
    <n v="500"/>
    <n v="500"/>
    <n v="500"/>
    <n v="1100"/>
    <n v="1100"/>
    <n v="7200"/>
  </r>
  <r>
    <s v="GMTLLC-000001"/>
    <s v="GMT, LLC                           "/>
    <s v="GMT, LLC                           "/>
    <x v="107"/>
    <s v="R"/>
    <s v="S"/>
    <s v="Miami"/>
    <x v="9"/>
    <s v="G1"/>
    <s v="GROUP 1-1: Peeled Garlic Production"/>
    <s v="G1S9"/>
    <n v="1.7615257201646091"/>
    <n v="52.845771604938271"/>
    <n v="30"/>
    <x v="87"/>
    <s v="Peeled Garlic 6x5 LB. - Savory"/>
    <s v="Peeled Garlic Line"/>
    <s v="Miami"/>
    <s v="Fixed"/>
    <n v="20"/>
    <n v="20"/>
    <n v="20"/>
    <n v="20"/>
    <n v="20"/>
    <n v="20"/>
    <n v="20"/>
    <n v="20"/>
    <n v="20"/>
    <n v="20"/>
    <n v="50"/>
    <n v="50"/>
    <n v="300"/>
    <n v="80"/>
    <n v="80"/>
    <n v="80"/>
    <n v="80"/>
    <n v="80"/>
    <n v="80"/>
    <n v="80"/>
    <n v="80"/>
    <n v="80"/>
    <n v="80"/>
    <n v="80"/>
    <n v="80"/>
    <n v="1600"/>
    <n v="1600"/>
    <n v="1600"/>
    <n v="1600"/>
    <n v="1600"/>
    <n v="1600"/>
    <n v="1600"/>
    <n v="1600"/>
    <n v="1600"/>
    <n v="1600"/>
    <n v="4000"/>
    <n v="4000"/>
    <n v="24000"/>
    <n v="600"/>
    <n v="600"/>
    <n v="600"/>
    <n v="600"/>
    <n v="600"/>
    <n v="600"/>
    <n v="600"/>
    <n v="600"/>
    <n v="600"/>
    <n v="600"/>
    <n v="1500"/>
    <n v="1500"/>
    <n v="900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35"/>
    <n v="35"/>
    <n v="35"/>
    <n v="35"/>
    <n v="35"/>
    <n v="35"/>
    <n v="35"/>
    <n v="35"/>
    <n v="35"/>
    <n v="35"/>
    <n v="60"/>
    <n v="60"/>
    <n v="470"/>
    <n v="20.34"/>
    <n v="20.34"/>
    <n v="20.34"/>
    <n v="20.34"/>
    <n v="20.34"/>
    <n v="20.34"/>
    <n v="20.34"/>
    <n v="20.34"/>
    <n v="20.34"/>
    <n v="20.34"/>
    <n v="20.34"/>
    <n v="20.34"/>
    <n v="711.9"/>
    <n v="711.9"/>
    <n v="711.9"/>
    <n v="711.9"/>
    <n v="711.9"/>
    <n v="711.9"/>
    <n v="711.9"/>
    <n v="711.9"/>
    <n v="711.9"/>
    <n v="711.9"/>
    <n v="1220.4000000000001"/>
    <n v="1220.4000000000001"/>
    <n v="9559.7999999999975"/>
    <n v="420"/>
    <n v="420"/>
    <n v="420"/>
    <n v="420"/>
    <n v="420"/>
    <n v="420"/>
    <n v="420"/>
    <n v="420"/>
    <n v="420"/>
    <n v="420"/>
    <n v="720"/>
    <n v="720"/>
    <n v="564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35"/>
    <n v="35"/>
    <n v="35"/>
    <n v="35"/>
    <n v="35"/>
    <n v="35"/>
    <n v="35"/>
    <n v="35"/>
    <n v="35"/>
    <n v="35"/>
    <n v="60"/>
    <n v="60"/>
    <n v="470"/>
    <n v="19.32"/>
    <n v="19.32"/>
    <n v="19.32"/>
    <n v="19.32"/>
    <n v="19.32"/>
    <n v="19.32"/>
    <n v="19.32"/>
    <n v="19.32"/>
    <n v="19.32"/>
    <n v="19.32"/>
    <n v="19.32"/>
    <n v="19.32"/>
    <n v="676.2"/>
    <n v="676.2"/>
    <n v="676.2"/>
    <n v="676.2"/>
    <n v="676.2"/>
    <n v="676.2"/>
    <n v="676.2"/>
    <n v="676.2"/>
    <n v="676.2"/>
    <n v="676.2"/>
    <n v="1159.2"/>
    <n v="1159.2"/>
    <n v="9080.4"/>
    <n v="420"/>
    <n v="420"/>
    <n v="420"/>
    <n v="420"/>
    <n v="420"/>
    <n v="420"/>
    <n v="420"/>
    <n v="420"/>
    <n v="420"/>
    <n v="420"/>
    <n v="720"/>
    <n v="720"/>
    <n v="5640"/>
  </r>
  <r>
    <s v="GMTLLC-000001"/>
    <s v="GMT, LLC                           "/>
    <s v="GMT, LLC                           "/>
    <x v="107"/>
    <s v="R"/>
    <s v="S"/>
    <s v="Miami"/>
    <x v="9"/>
    <s v="G2"/>
    <s v="GROUP 2-2: Ginger Production"/>
    <s v="G2S8"/>
    <n v="2.7654624999999999"/>
    <n v="16.592775"/>
    <n v="6"/>
    <x v="95"/>
    <s v="Organic Fresh Ginger 12 x 8 Oz     "/>
    <s v="Fresh Ginger 12x8 Oz"/>
    <s v="Miami"/>
    <s v="Fixed"/>
    <n v="0"/>
    <n v="0"/>
    <n v="0"/>
    <n v="0"/>
    <n v="0"/>
    <n v="0"/>
    <n v="0"/>
    <n v="0"/>
    <n v="0"/>
    <n v="40"/>
    <n v="0"/>
    <n v="0"/>
    <n v="40"/>
    <n v="24.86"/>
    <n v="24.86"/>
    <n v="24.86"/>
    <n v="24.86"/>
    <n v="24.86"/>
    <n v="24.86"/>
    <n v="24.86"/>
    <n v="24.86"/>
    <n v="24.86"/>
    <n v="24.86"/>
    <n v="24.86"/>
    <n v="24.86"/>
    <n v="0"/>
    <n v="0"/>
    <n v="0"/>
    <n v="0"/>
    <n v="0"/>
    <n v="0"/>
    <n v="0"/>
    <n v="0"/>
    <n v="0"/>
    <n v="994.4"/>
    <n v="0"/>
    <n v="0"/>
    <n v="994.4"/>
    <n v="0"/>
    <n v="0"/>
    <n v="0"/>
    <n v="0"/>
    <n v="0"/>
    <n v="0"/>
    <n v="0"/>
    <n v="0"/>
    <n v="0"/>
    <n v="240"/>
    <n v="0"/>
    <n v="0"/>
    <n v="240"/>
  </r>
  <r>
    <s v="DROUYN-D00014"/>
    <s v="DROUYN - CO., INC.                 "/>
    <s v="DROUYN - CO., INC.        "/>
    <x v="108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100"/>
    <n v="100"/>
    <n v="100"/>
    <n v="100"/>
    <n v="100"/>
    <n v="100"/>
    <n v="100"/>
    <n v="100"/>
    <n v="100"/>
    <n v="100"/>
    <n v="120"/>
    <n v="120"/>
    <n v="1240"/>
    <n v="36"/>
    <n v="36"/>
    <n v="36"/>
    <n v="36"/>
    <n v="36"/>
    <n v="36"/>
    <n v="36"/>
    <n v="36"/>
    <n v="36"/>
    <n v="36"/>
    <n v="36"/>
    <n v="36"/>
    <n v="3600"/>
    <n v="3600"/>
    <n v="3600"/>
    <n v="3600"/>
    <n v="3600"/>
    <n v="3600"/>
    <n v="3600"/>
    <n v="3600"/>
    <n v="3600"/>
    <n v="3600"/>
    <n v="4320"/>
    <n v="4320"/>
    <n v="44640"/>
    <n v="3000"/>
    <n v="3000"/>
    <n v="3000"/>
    <n v="3000"/>
    <n v="3000"/>
    <n v="3000"/>
    <n v="3000"/>
    <n v="3000"/>
    <n v="3000"/>
    <n v="3000"/>
    <n v="3600"/>
    <n v="3600"/>
    <n v="37200"/>
  </r>
  <r>
    <s v="CENDAL-000001"/>
    <s v="Cendalza, S.A.                     "/>
    <s v="Cendalza, S.A.                     "/>
    <x v="109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400"/>
    <n v="0"/>
    <n v="400"/>
    <n v="0"/>
    <n v="400"/>
    <n v="0"/>
    <n v="400"/>
    <n v="0"/>
    <n v="400"/>
    <n v="0"/>
    <n v="400"/>
    <n v="0"/>
    <n v="2400"/>
    <n v="17"/>
    <n v="17"/>
    <n v="17"/>
    <n v="17"/>
    <n v="17"/>
    <n v="17"/>
    <n v="17"/>
    <n v="17"/>
    <n v="17"/>
    <n v="17"/>
    <n v="17"/>
    <n v="17"/>
    <n v="6800"/>
    <n v="0"/>
    <n v="6800"/>
    <n v="0"/>
    <n v="6800"/>
    <n v="0"/>
    <n v="6800"/>
    <n v="0"/>
    <n v="6800"/>
    <n v="0"/>
    <n v="6800"/>
    <n v="0"/>
    <n v="40800"/>
    <n v="2400"/>
    <n v="0"/>
    <n v="2400"/>
    <n v="0"/>
    <n v="2400"/>
    <n v="0"/>
    <n v="2400"/>
    <n v="0"/>
    <n v="2400"/>
    <n v="0"/>
    <n v="2400"/>
    <n v="0"/>
    <n v="14400"/>
  </r>
  <r>
    <s v="MRTNZ-D00009"/>
    <s v="DISTRIBUIDORA MARTINEZ        "/>
    <s v="DISTRIBUIDORA MARTINEZ             "/>
    <x v="110"/>
    <s v="W"/>
    <s v="S"/>
    <s v="Miami"/>
    <x v="9"/>
    <s v="G1"/>
    <s v="GROUP 1-1: Peeled Garlic Production"/>
    <s v="G1S14"/>
    <n v="1.4679381001371743"/>
    <n v="52.845771604938271"/>
    <n v="36"/>
    <x v="92"/>
    <s v="Peeled Garlic 12x3 LB Garland"/>
    <s v="Peeled Garlic Line"/>
    <s v="Miami"/>
    <s v="Fixed"/>
    <n v="350"/>
    <n v="350"/>
    <n v="350"/>
    <n v="350"/>
    <n v="350"/>
    <n v="350"/>
    <n v="350"/>
    <n v="350"/>
    <n v="350"/>
    <n v="350"/>
    <n v="400"/>
    <n v="400"/>
    <n v="4300"/>
    <n v="102.21"/>
    <n v="102.21"/>
    <n v="102.21"/>
    <n v="102.21"/>
    <n v="102.21"/>
    <n v="102.21"/>
    <n v="102.21"/>
    <n v="102.21"/>
    <n v="102.21"/>
    <n v="102.21"/>
    <n v="102.21"/>
    <n v="102.21"/>
    <n v="35773.5"/>
    <n v="35773.5"/>
    <n v="35773.5"/>
    <n v="35773.5"/>
    <n v="35773.5"/>
    <n v="35773.5"/>
    <n v="35773.5"/>
    <n v="35773.5"/>
    <n v="35773.5"/>
    <n v="35773.5"/>
    <n v="40884"/>
    <n v="40884"/>
    <n v="439503"/>
    <n v="12600"/>
    <n v="12600"/>
    <n v="12600"/>
    <n v="12600"/>
    <n v="12600"/>
    <n v="12600"/>
    <n v="12600"/>
    <n v="12600"/>
    <n v="12600"/>
    <n v="12600"/>
    <n v="14400"/>
    <n v="14400"/>
    <n v="1548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11"/>
    <n v="7"/>
    <m/>
    <n v="3"/>
    <x v="51"/>
    <s v="Fresh Garlic Cilantro Puree 6x8 OZ"/>
    <s v="RTU 2nd line"/>
    <s v="Plant City"/>
    <s v="Fixed"/>
    <n v="40"/>
    <n v="40"/>
    <n v="40"/>
    <n v="40"/>
    <n v="40"/>
    <n v="40"/>
    <n v="40"/>
    <n v="40"/>
    <n v="40"/>
    <n v="40"/>
    <n v="40"/>
    <n v="40"/>
    <n v="480"/>
    <n v="15"/>
    <n v="15"/>
    <n v="15"/>
    <n v="15"/>
    <n v="15"/>
    <n v="15"/>
    <n v="15"/>
    <n v="15"/>
    <n v="15"/>
    <n v="15"/>
    <n v="15"/>
    <n v="15"/>
    <n v="600"/>
    <n v="600"/>
    <n v="600"/>
    <n v="600"/>
    <n v="600"/>
    <n v="600"/>
    <n v="600"/>
    <n v="600"/>
    <n v="600"/>
    <n v="600"/>
    <n v="600"/>
    <n v="600"/>
    <n v="7200"/>
    <n v="120"/>
    <n v="120"/>
    <n v="120"/>
    <n v="120"/>
    <n v="120"/>
    <n v="120"/>
    <n v="120"/>
    <n v="120"/>
    <n v="120"/>
    <n v="120"/>
    <n v="120"/>
    <n v="120"/>
    <n v="144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12.5"/>
    <m/>
    <n v="12"/>
    <x v="7"/>
    <s v="Garlic Paste 6x32 OZ Garland"/>
    <s v="RTU"/>
    <s v="Plant City"/>
    <s v="Fixed"/>
    <n v="150"/>
    <n v="150"/>
    <n v="150"/>
    <n v="150"/>
    <n v="150"/>
    <n v="150"/>
    <n v="150"/>
    <n v="150"/>
    <n v="150"/>
    <n v="150"/>
    <n v="165"/>
    <n v="165"/>
    <n v="1830"/>
    <n v="24"/>
    <n v="24"/>
    <n v="24"/>
    <n v="24"/>
    <n v="24"/>
    <n v="24"/>
    <n v="24"/>
    <n v="24"/>
    <n v="24"/>
    <n v="24"/>
    <n v="24"/>
    <n v="24"/>
    <n v="3600"/>
    <n v="3600"/>
    <n v="3600"/>
    <n v="3600"/>
    <n v="3600"/>
    <n v="3600"/>
    <n v="3600"/>
    <n v="3600"/>
    <n v="3600"/>
    <n v="3600"/>
    <n v="3960"/>
    <n v="3960"/>
    <n v="43920"/>
    <n v="1800"/>
    <n v="1800"/>
    <n v="1800"/>
    <n v="1800"/>
    <n v="1800"/>
    <n v="1800"/>
    <n v="1800"/>
    <n v="1800"/>
    <n v="1800"/>
    <n v="1800"/>
    <n v="1980"/>
    <n v="1980"/>
    <n v="2196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21"/>
    <m/>
    <n v="12"/>
    <x v="9"/>
    <s v="Minced Garlic 6x32 OZ EVOO Garland"/>
    <s v="RTU"/>
    <s v="Plant City"/>
    <s v="Fixed"/>
    <n v="110"/>
    <n v="110"/>
    <n v="110"/>
    <n v="110"/>
    <n v="110"/>
    <n v="110"/>
    <n v="110"/>
    <n v="110"/>
    <n v="110"/>
    <n v="110"/>
    <n v="150"/>
    <n v="150"/>
    <n v="1400"/>
    <n v="25.06"/>
    <n v="25.06"/>
    <n v="25.06"/>
    <n v="25.06"/>
    <n v="25.06"/>
    <n v="25.06"/>
    <n v="25.06"/>
    <n v="25.06"/>
    <n v="25.06"/>
    <n v="25.06"/>
    <n v="25.06"/>
    <n v="25.06"/>
    <n v="2756.6"/>
    <n v="2756.6"/>
    <n v="2756.6"/>
    <n v="2756.6"/>
    <n v="2756.6"/>
    <n v="2756.6"/>
    <n v="2756.6"/>
    <n v="2756.6"/>
    <n v="2756.6"/>
    <n v="2756.6"/>
    <n v="3759"/>
    <n v="3759"/>
    <n v="35083.999999999993"/>
    <n v="1320"/>
    <n v="1320"/>
    <n v="1320"/>
    <n v="1320"/>
    <n v="1320"/>
    <n v="1320"/>
    <n v="1320"/>
    <n v="1320"/>
    <n v="1320"/>
    <n v="1320"/>
    <n v="1800"/>
    <n v="1800"/>
    <n v="168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80"/>
    <n v="80"/>
    <n v="80"/>
    <n v="80"/>
    <n v="80"/>
    <n v="80"/>
    <n v="80"/>
    <n v="80"/>
    <n v="80"/>
    <n v="80"/>
    <n v="100"/>
    <n v="100"/>
    <n v="1000"/>
    <n v="25.06"/>
    <n v="25.06"/>
    <n v="25.06"/>
    <n v="25.06"/>
    <n v="25.06"/>
    <n v="25.06"/>
    <n v="25.06"/>
    <n v="25.06"/>
    <n v="25.06"/>
    <n v="25.06"/>
    <n v="25.06"/>
    <n v="25.06"/>
    <n v="2004.8"/>
    <n v="2004.8"/>
    <n v="2004.8"/>
    <n v="2004.8"/>
    <n v="2004.8"/>
    <n v="2004.8"/>
    <n v="2004.8"/>
    <n v="2004.8"/>
    <n v="2004.8"/>
    <n v="2004.8"/>
    <n v="2506"/>
    <n v="2506"/>
    <n v="25059.999999999996"/>
    <n v="960"/>
    <n v="960"/>
    <n v="960"/>
    <n v="960"/>
    <n v="960"/>
    <n v="960"/>
    <n v="960"/>
    <n v="960"/>
    <n v="960"/>
    <n v="960"/>
    <n v="1200"/>
    <n v="1200"/>
    <n v="120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10"/>
    <n v="12.5"/>
    <m/>
    <n v="12"/>
    <x v="108"/>
    <s v="Sofrito 6x32 OZ Garland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18.09"/>
    <n v="18.09"/>
    <n v="18.09"/>
    <n v="18.09"/>
    <n v="18.09"/>
    <n v="18.09"/>
    <n v="18.09"/>
    <n v="18.09"/>
    <n v="18.09"/>
    <n v="18.09"/>
    <n v="18.09"/>
    <n v="18.09"/>
    <n v="904.5"/>
    <n v="904.5"/>
    <n v="904.5"/>
    <n v="904.5"/>
    <n v="904.5"/>
    <n v="904.5"/>
    <n v="904.5"/>
    <n v="904.5"/>
    <n v="904.5"/>
    <n v="904.5"/>
    <n v="904.5"/>
    <n v="904.5"/>
    <n v="10854"/>
    <n v="600"/>
    <n v="600"/>
    <n v="600"/>
    <n v="600"/>
    <n v="600"/>
    <n v="600"/>
    <n v="600"/>
    <n v="600"/>
    <n v="600"/>
    <n v="600"/>
    <n v="600"/>
    <n v="600"/>
    <n v="72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7"/>
    <n v="4.5"/>
    <m/>
    <n v="34"/>
    <x v="70"/>
    <s v="Minced Garlic 4x8.5 LB EVOO Garland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52.11"/>
    <n v="52.11"/>
    <n v="52.11"/>
    <n v="52.11"/>
    <n v="52.11"/>
    <n v="52.11"/>
    <n v="52.11"/>
    <n v="52.11"/>
    <n v="52.11"/>
    <n v="52.11"/>
    <n v="52.11"/>
    <n v="52.11"/>
    <n v="2605.5"/>
    <n v="2605.5"/>
    <n v="2605.5"/>
    <n v="2605.5"/>
    <n v="2605.5"/>
    <n v="2605.5"/>
    <n v="2605.5"/>
    <n v="2605.5"/>
    <n v="2605.5"/>
    <n v="2605.5"/>
    <n v="2605.5"/>
    <n v="2605.5"/>
    <n v="31266"/>
    <n v="1700"/>
    <n v="1700"/>
    <n v="1700"/>
    <n v="1700"/>
    <n v="1700"/>
    <n v="1700"/>
    <n v="1700"/>
    <n v="1700"/>
    <n v="1700"/>
    <n v="1700"/>
    <n v="1700"/>
    <n v="1700"/>
    <n v="20400"/>
  </r>
  <r>
    <s v="MRTNZ-D00009"/>
    <s v="DISTRIBUIDORA MARTINEZ        "/>
    <s v="DISTRIBUIDORA MARTINEZ             "/>
    <x v="110"/>
    <s v="W"/>
    <s v="PC"/>
    <s v="Plant City"/>
    <x v="9"/>
    <s v="G3"/>
    <s v="GROUP 3: Ready to Use"/>
    <s v="G3S7"/>
    <n v="12.08"/>
    <m/>
    <n v="34"/>
    <x v="71"/>
    <s v="Minced Garlic 4x8.5 LB Garland"/>
    <s v="RTU 2nd line"/>
    <s v="Plant City"/>
    <s v="Fixed"/>
    <n v="50"/>
    <n v="50"/>
    <n v="50"/>
    <n v="50"/>
    <n v="50"/>
    <n v="50"/>
    <n v="50"/>
    <n v="50"/>
    <n v="50"/>
    <n v="50"/>
    <n v="50"/>
    <n v="50"/>
    <n v="600"/>
    <n v="48.36"/>
    <n v="48.36"/>
    <n v="48.36"/>
    <n v="48.36"/>
    <n v="48.36"/>
    <n v="48.36"/>
    <n v="48.36"/>
    <n v="48.36"/>
    <n v="48.36"/>
    <n v="48.36"/>
    <n v="48.36"/>
    <n v="48.36"/>
    <n v="2418"/>
    <n v="2418"/>
    <n v="2418"/>
    <n v="2418"/>
    <n v="2418"/>
    <n v="2418"/>
    <n v="2418"/>
    <n v="2418"/>
    <n v="2418"/>
    <n v="2418"/>
    <n v="2418"/>
    <n v="2418"/>
    <n v="29016"/>
    <n v="1700"/>
    <n v="1700"/>
    <n v="1700"/>
    <n v="1700"/>
    <n v="1700"/>
    <n v="1700"/>
    <n v="1700"/>
    <n v="1700"/>
    <n v="1700"/>
    <n v="1700"/>
    <n v="1700"/>
    <n v="1700"/>
    <n v="20400"/>
  </r>
  <r>
    <s v="PLLTPC-PTC01"/>
    <s v="EMPIRE SEAFOOD                "/>
    <s v="POLLO TROPICAL CORP.               "/>
    <x v="111"/>
    <s v="F"/>
    <s v="S"/>
    <s v="Miami"/>
    <x v="9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320"/>
    <n v="320"/>
    <n v="320"/>
    <n v="320"/>
    <n v="320"/>
    <n v="320"/>
    <n v="320"/>
    <n v="320"/>
    <n v="320"/>
    <n v="320"/>
    <n v="320"/>
    <n v="320"/>
    <n v="3840"/>
    <n v="32"/>
    <n v="32"/>
    <n v="32"/>
    <n v="32"/>
    <n v="32"/>
    <n v="32"/>
    <n v="32"/>
    <n v="32"/>
    <n v="32"/>
    <n v="32"/>
    <n v="32"/>
    <n v="32"/>
    <n v="10240"/>
    <n v="10240"/>
    <n v="10240"/>
    <n v="10240"/>
    <n v="10240"/>
    <n v="10240"/>
    <n v="10240"/>
    <n v="10240"/>
    <n v="10240"/>
    <n v="10240"/>
    <n v="10240"/>
    <n v="10240"/>
    <n v="122880"/>
    <n v="6400"/>
    <n v="6400"/>
    <n v="6400"/>
    <n v="6400"/>
    <n v="6400"/>
    <n v="6400"/>
    <n v="6400"/>
    <n v="6400"/>
    <n v="6400"/>
    <n v="6400"/>
    <n v="6400"/>
    <n v="6400"/>
    <n v="76800"/>
  </r>
  <r>
    <s v="PLLTPC-PTC01"/>
    <s v="EMPIRE SEAFOOD                "/>
    <s v="POLLO TROPICAL CORP.               "/>
    <x v="111"/>
    <s v="F"/>
    <s v="S"/>
    <s v="Miami"/>
    <x v="9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5"/>
    <n v="5"/>
    <n v="5"/>
    <n v="5"/>
    <n v="5"/>
    <n v="5"/>
    <n v="5"/>
    <n v="5"/>
    <n v="5"/>
    <n v="5"/>
    <n v="5"/>
    <n v="5"/>
    <n v="60"/>
    <n v="68"/>
    <n v="68"/>
    <n v="68"/>
    <n v="68"/>
    <n v="68"/>
    <n v="68"/>
    <n v="68"/>
    <n v="68"/>
    <n v="68"/>
    <n v="68"/>
    <n v="68"/>
    <n v="68"/>
    <n v="340"/>
    <n v="340"/>
    <n v="340"/>
    <n v="340"/>
    <n v="340"/>
    <n v="340"/>
    <n v="340"/>
    <n v="340"/>
    <n v="340"/>
    <n v="340"/>
    <n v="340"/>
    <n v="340"/>
    <n v="4080"/>
    <n v="100"/>
    <n v="100"/>
    <n v="100"/>
    <n v="100"/>
    <n v="100"/>
    <n v="100"/>
    <n v="100"/>
    <n v="100"/>
    <n v="100"/>
    <n v="100"/>
    <n v="100"/>
    <n v="100"/>
    <n v="1200"/>
  </r>
  <r>
    <s v="PLLTPC-PTC01"/>
    <s v="EMPIRE SEAFOOD                "/>
    <s v="POLLO TROPICAL CORP.               "/>
    <x v="111"/>
    <s v="F"/>
    <s v="PC"/>
    <s v="Plant City"/>
    <x v="9"/>
    <s v="G3"/>
    <s v="GROUP 3: Ready to Use"/>
    <s v="G3S2"/>
    <n v="20"/>
    <m/>
    <n v="12"/>
    <x v="10"/>
    <s v="Minced Garlic 6x32 OZ Garland"/>
    <s v="RTU"/>
    <s v="Plant City"/>
    <s v="Fixed"/>
    <n v="40"/>
    <n v="40"/>
    <n v="40"/>
    <n v="40"/>
    <n v="40"/>
    <n v="40"/>
    <n v="40"/>
    <n v="40"/>
    <n v="40"/>
    <n v="40"/>
    <n v="40"/>
    <n v="40"/>
    <n v="480"/>
    <n v="18.7"/>
    <n v="18.7"/>
    <n v="18.7"/>
    <n v="18.7"/>
    <n v="18.7"/>
    <n v="18.7"/>
    <n v="18.7"/>
    <n v="18.7"/>
    <n v="18.7"/>
    <n v="18.7"/>
    <n v="18.7"/>
    <n v="18.7"/>
    <n v="748"/>
    <n v="748"/>
    <n v="748"/>
    <n v="748"/>
    <n v="748"/>
    <n v="748"/>
    <n v="748"/>
    <n v="748"/>
    <n v="748"/>
    <n v="748"/>
    <n v="748"/>
    <n v="748"/>
    <n v="8976"/>
    <n v="480"/>
    <n v="480"/>
    <n v="480"/>
    <n v="480"/>
    <n v="480"/>
    <n v="480"/>
    <n v="480"/>
    <n v="480"/>
    <n v="480"/>
    <n v="480"/>
    <n v="480"/>
    <n v="480"/>
    <n v="5760"/>
  </r>
  <r>
    <s v="PLLTPC-PTC01"/>
    <s v="EMPIRE SEAFOOD                "/>
    <s v="POLLO TROPICAL CORP.               "/>
    <x v="111"/>
    <s v="F"/>
    <s v="PC"/>
    <s v="Plant City"/>
    <x v="9"/>
    <s v="G3"/>
    <s v="GROUP 3: Ready to Use"/>
    <s v="G3S7"/>
    <n v="4.5"/>
    <m/>
    <n v="34"/>
    <x v="70"/>
    <s v="Minced Garlic 4x8.5 LB EVOO Garland"/>
    <s v="RTU 2nd line"/>
    <s v="Plant City"/>
    <s v="Fixed"/>
    <n v="35"/>
    <n v="35"/>
    <n v="35"/>
    <n v="35"/>
    <n v="35"/>
    <n v="35"/>
    <n v="35"/>
    <n v="35"/>
    <n v="35"/>
    <n v="35"/>
    <n v="35"/>
    <n v="35"/>
    <n v="420"/>
    <n v="51"/>
    <n v="51"/>
    <n v="51"/>
    <n v="51"/>
    <n v="51"/>
    <n v="51"/>
    <n v="51"/>
    <n v="51"/>
    <n v="51"/>
    <n v="51"/>
    <n v="51"/>
    <n v="51"/>
    <n v="1785"/>
    <n v="1785"/>
    <n v="1785"/>
    <n v="1785"/>
    <n v="1785"/>
    <n v="1785"/>
    <n v="1785"/>
    <n v="1785"/>
    <n v="1785"/>
    <n v="1785"/>
    <n v="1785"/>
    <n v="1785"/>
    <n v="21420"/>
    <n v="1190"/>
    <n v="1190"/>
    <n v="1190"/>
    <n v="1190"/>
    <n v="1190"/>
    <n v="1190"/>
    <n v="1190"/>
    <n v="1190"/>
    <n v="1190"/>
    <n v="1190"/>
    <n v="1190"/>
    <n v="1190"/>
    <n v="14280"/>
  </r>
  <r>
    <s v="FSCCGA-000001"/>
    <s v="Grupo Alimenticio S.A. de C.V.     "/>
    <s v="Grupo Alimenticio S.A. de C.V.     "/>
    <x v="112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0"/>
    <n v="0"/>
    <n v="200"/>
    <n v="0"/>
    <n v="0"/>
    <n v="0"/>
    <n v="0"/>
    <n v="0"/>
    <n v="0"/>
    <n v="200"/>
    <n v="0"/>
    <n v="0"/>
    <n v="400"/>
    <n v="17"/>
    <n v="17"/>
    <n v="17"/>
    <n v="17"/>
    <n v="17"/>
    <n v="17"/>
    <n v="17"/>
    <n v="17"/>
    <n v="17"/>
    <n v="17"/>
    <n v="17"/>
    <n v="17"/>
    <n v="0"/>
    <n v="0"/>
    <n v="3400"/>
    <n v="0"/>
    <n v="0"/>
    <n v="0"/>
    <n v="0"/>
    <n v="0"/>
    <n v="0"/>
    <n v="3400"/>
    <n v="0"/>
    <n v="0"/>
    <n v="6800"/>
    <n v="0"/>
    <n v="0"/>
    <n v="1200"/>
    <n v="0"/>
    <n v="0"/>
    <n v="0"/>
    <n v="0"/>
    <n v="0"/>
    <n v="0"/>
    <n v="1200"/>
    <n v="0"/>
    <n v="0"/>
    <n v="2400"/>
  </r>
  <r>
    <s v="HILLSB-000001"/>
    <s v="HILLS BROTHERS                "/>
    <s v="HILLS BROTHERS                     "/>
    <x v="113"/>
    <s v="R"/>
    <s v="S"/>
    <s v="Resale"/>
    <x v="9"/>
    <s v="G5"/>
    <s v="GROUP 5-1: Garlic Resale"/>
    <s v="G5S1"/>
    <n v="0"/>
    <m/>
    <n v="20"/>
    <x v="16"/>
    <s v="Peeled Garlic 4x5 LB China"/>
    <s v="Resale"/>
    <s v="Resale"/>
    <s v="Resale"/>
    <n v="288"/>
    <n v="288"/>
    <n v="288"/>
    <n v="288"/>
    <n v="288"/>
    <n v="288"/>
    <n v="288"/>
    <n v="288"/>
    <n v="288"/>
    <n v="288"/>
    <n v="288"/>
    <n v="288"/>
    <n v="3456"/>
    <n v="55"/>
    <n v="48"/>
    <n v="48"/>
    <n v="48"/>
    <n v="42"/>
    <n v="44"/>
    <n v="44"/>
    <n v="48"/>
    <n v="52"/>
    <n v="54"/>
    <n v="55"/>
    <n v="51"/>
    <n v="15840"/>
    <n v="13824"/>
    <n v="13824"/>
    <n v="13824"/>
    <n v="12096"/>
    <n v="12672"/>
    <n v="12672"/>
    <n v="13824"/>
    <n v="14976"/>
    <n v="15552"/>
    <n v="15840"/>
    <n v="14688"/>
    <n v="169632"/>
    <n v="5760"/>
    <n v="5760"/>
    <n v="5760"/>
    <n v="5760"/>
    <n v="5760"/>
    <n v="5760"/>
    <n v="5760"/>
    <n v="5760"/>
    <n v="5760"/>
    <n v="5760"/>
    <n v="5760"/>
    <n v="5760"/>
    <n v="69120"/>
  </r>
  <r>
    <s v="HILLSB-000001"/>
    <s v="HILLS BROTHERS                "/>
    <s v="HILLS BROTHERS                     "/>
    <x v="113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120"/>
    <n v="120"/>
    <n v="120"/>
    <n v="120"/>
    <n v="120"/>
    <n v="120"/>
    <n v="120"/>
    <n v="120"/>
    <n v="120"/>
    <n v="120"/>
    <n v="120"/>
    <n v="120"/>
    <n v="1440"/>
    <n v="36"/>
    <n v="36"/>
    <n v="36"/>
    <n v="36"/>
    <n v="36"/>
    <n v="36"/>
    <n v="36"/>
    <n v="36"/>
    <n v="36"/>
    <n v="36"/>
    <n v="36"/>
    <n v="36"/>
    <n v="4320"/>
    <n v="4320"/>
    <n v="4320"/>
    <n v="4320"/>
    <n v="4320"/>
    <n v="4320"/>
    <n v="4320"/>
    <n v="4320"/>
    <n v="4320"/>
    <n v="4320"/>
    <n v="4320"/>
    <n v="4320"/>
    <n v="51840"/>
    <n v="3600"/>
    <n v="3600"/>
    <n v="3600"/>
    <n v="3600"/>
    <n v="3600"/>
    <n v="3600"/>
    <n v="3600"/>
    <n v="3600"/>
    <n v="3600"/>
    <n v="3600"/>
    <n v="3600"/>
    <n v="3600"/>
    <n v="43200"/>
  </r>
  <r>
    <s v="PATITO-000001"/>
    <s v="Industria Los Patitos, S.A.        "/>
    <s v="Industria Los Patitos, S.A.        "/>
    <x v="114"/>
    <s v="W"/>
    <s v="PC"/>
    <s v="Plant City"/>
    <x v="9"/>
    <s v="G3"/>
    <s v="GROUP 3: Ready to Use"/>
    <s v="G3S2"/>
    <n v="0"/>
    <m/>
    <n v="6"/>
    <x v="127"/>
    <s v="Minced Garlic EVOO 12x8oz - ESCAZU "/>
    <s v="RTU"/>
    <s v="Plant City"/>
    <s v="Fixed"/>
    <n v="0"/>
    <n v="0"/>
    <n v="0"/>
    <n v="475"/>
    <n v="0"/>
    <n v="0"/>
    <n v="0"/>
    <n v="475"/>
    <n v="0"/>
    <n v="0"/>
    <n v="475"/>
    <n v="0"/>
    <n v="1425"/>
    <n v="16"/>
    <n v="16"/>
    <n v="16"/>
    <n v="16"/>
    <n v="16"/>
    <n v="16"/>
    <n v="16"/>
    <n v="16"/>
    <n v="16"/>
    <n v="16"/>
    <n v="16"/>
    <n v="16"/>
    <n v="0"/>
    <n v="0"/>
    <n v="0"/>
    <n v="7600"/>
    <n v="0"/>
    <n v="0"/>
    <n v="0"/>
    <n v="7600"/>
    <n v="0"/>
    <n v="0"/>
    <n v="7600"/>
    <n v="0"/>
    <n v="22800"/>
    <n v="0"/>
    <n v="0"/>
    <n v="0"/>
    <n v="2850"/>
    <n v="0"/>
    <n v="0"/>
    <n v="0"/>
    <n v="2850"/>
    <n v="0"/>
    <n v="0"/>
    <n v="2850"/>
    <n v="0"/>
    <n v="8550"/>
  </r>
  <r>
    <s v="JOSESA-J00008"/>
    <s v="JOSE SANTIAGO, INC.           "/>
    <s v="JOSE SANTIAGO, INC.                "/>
    <x v="115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300"/>
    <n v="1300"/>
    <n v="1300"/>
    <n v="1300"/>
    <n v="1300"/>
    <n v="1300"/>
    <n v="1300"/>
    <n v="1300"/>
    <n v="1300"/>
    <n v="1300"/>
    <n v="1300"/>
    <n v="1300"/>
    <n v="15600"/>
    <n v="48"/>
    <n v="46"/>
    <n v="45"/>
    <n v="47"/>
    <n v="43"/>
    <n v="43"/>
    <n v="45"/>
    <n v="46"/>
    <n v="47"/>
    <n v="52"/>
    <n v="52"/>
    <n v="51"/>
    <n v="62400"/>
    <n v="59800"/>
    <n v="58500"/>
    <n v="61100"/>
    <n v="55900"/>
    <n v="55900"/>
    <n v="58500"/>
    <n v="59800"/>
    <n v="61100"/>
    <n v="67600"/>
    <n v="67600"/>
    <n v="66300"/>
    <n v="734500"/>
    <n v="26000"/>
    <n v="26000"/>
    <n v="26000"/>
    <n v="26000"/>
    <n v="26000"/>
    <n v="26000"/>
    <n v="26000"/>
    <n v="26000"/>
    <n v="26000"/>
    <n v="26000"/>
    <n v="26000"/>
    <n v="26000"/>
    <n v="312000"/>
  </r>
  <r>
    <s v="MONACO-M00018"/>
    <s v="MONACO FOODS, INC.            "/>
    <s v="MONACO FOODS, INC.                 "/>
    <x v="116"/>
    <s v="W"/>
    <s v="PC"/>
    <s v="Plant City"/>
    <x v="9"/>
    <s v="G3"/>
    <s v="GROUP 3: Ready to Use"/>
    <s v="G3S1"/>
    <n v="0"/>
    <m/>
    <n v="24"/>
    <x v="128"/>
    <s v="Minced Garlic 12x32 EVOO Monaco"/>
    <s v="RTU"/>
    <s v="Plant City"/>
    <s v="Fixed"/>
    <n v="50"/>
    <n v="50"/>
    <n v="50"/>
    <n v="50"/>
    <n v="50"/>
    <n v="50"/>
    <n v="50"/>
    <n v="50"/>
    <n v="50"/>
    <n v="50"/>
    <n v="50"/>
    <n v="50"/>
    <n v="600"/>
    <n v="42.97"/>
    <n v="42.97"/>
    <n v="42.97"/>
    <n v="42.97"/>
    <n v="42.97"/>
    <n v="42.97"/>
    <n v="42.97"/>
    <n v="42.97"/>
    <n v="42.97"/>
    <n v="42.97"/>
    <n v="42.97"/>
    <n v="42.97"/>
    <n v="2148.5"/>
    <n v="2148.5"/>
    <n v="2148.5"/>
    <n v="2148.5"/>
    <n v="2148.5"/>
    <n v="2148.5"/>
    <n v="2148.5"/>
    <n v="2148.5"/>
    <n v="2148.5"/>
    <n v="2148.5"/>
    <n v="2148.5"/>
    <n v="2148.5"/>
    <n v="25782"/>
    <n v="1200"/>
    <n v="1200"/>
    <n v="1200"/>
    <n v="1200"/>
    <n v="1200"/>
    <n v="1200"/>
    <n v="1200"/>
    <n v="1200"/>
    <n v="1200"/>
    <n v="1200"/>
    <n v="1200"/>
    <n v="1200"/>
    <n v="14400"/>
  </r>
  <r>
    <s v="MONACO-M00018"/>
    <s v="MONACO FOODS, INC.            "/>
    <s v="MONACO FOODS, INC.                 "/>
    <x v="116"/>
    <s v="W"/>
    <s v="PC"/>
    <s v="Plant City"/>
    <x v="9"/>
    <s v="G3"/>
    <s v="GROUP 3: Ready to Use"/>
    <s v="G3S1"/>
    <n v="0"/>
    <m/>
    <n v="24"/>
    <x v="129"/>
    <s v="Minced Garlic 12x32 Monaco"/>
    <s v="RTU"/>
    <s v="Plant City"/>
    <s v="Fixed"/>
    <n v="100"/>
    <n v="100"/>
    <n v="100"/>
    <n v="100"/>
    <n v="100"/>
    <n v="100"/>
    <n v="100"/>
    <n v="100"/>
    <n v="100"/>
    <n v="100"/>
    <n v="100"/>
    <n v="100"/>
    <n v="1200"/>
    <n v="40.72"/>
    <n v="40.72"/>
    <n v="40.72"/>
    <n v="40.72"/>
    <n v="40.72"/>
    <n v="40.72"/>
    <n v="40.72"/>
    <n v="40.72"/>
    <n v="40.72"/>
    <n v="40.72"/>
    <n v="40.72"/>
    <n v="40.72"/>
    <n v="4072"/>
    <n v="4072"/>
    <n v="4072"/>
    <n v="4072"/>
    <n v="4072"/>
    <n v="4072"/>
    <n v="4072"/>
    <n v="4072"/>
    <n v="4072"/>
    <n v="4072"/>
    <n v="4072"/>
    <n v="4072"/>
    <n v="48864"/>
    <n v="2400"/>
    <n v="2400"/>
    <n v="2400"/>
    <n v="2400"/>
    <n v="2400"/>
    <n v="2400"/>
    <n v="2400"/>
    <n v="2400"/>
    <n v="2400"/>
    <n v="2400"/>
    <n v="2400"/>
    <n v="2400"/>
    <n v="2880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0"/>
    <s v="Minced Garlic 12x16 REX"/>
    <s v="RTU 2nd line"/>
    <s v="Plant City"/>
    <s v="Fixed"/>
    <n v="0"/>
    <n v="120"/>
    <n v="0"/>
    <n v="0"/>
    <n v="0"/>
    <n v="120"/>
    <n v="0"/>
    <n v="0"/>
    <n v="0"/>
    <n v="120"/>
    <n v="0"/>
    <n v="0"/>
    <n v="360"/>
    <n v="22"/>
    <n v="22"/>
    <n v="22"/>
    <n v="22"/>
    <n v="22"/>
    <n v="22"/>
    <n v="22"/>
    <n v="22"/>
    <n v="22"/>
    <n v="22"/>
    <n v="22"/>
    <n v="22"/>
    <n v="0"/>
    <n v="2640"/>
    <n v="0"/>
    <n v="0"/>
    <n v="0"/>
    <n v="2640"/>
    <n v="0"/>
    <n v="0"/>
    <n v="0"/>
    <n v="2640"/>
    <n v="0"/>
    <n v="0"/>
    <n v="7920"/>
    <n v="0"/>
    <n v="1440"/>
    <n v="0"/>
    <n v="0"/>
    <n v="0"/>
    <n v="1440"/>
    <n v="0"/>
    <n v="0"/>
    <n v="0"/>
    <n v="1440"/>
    <n v="0"/>
    <n v="0"/>
    <n v="432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1"/>
    <s v="Minced Garlic 6x32 OZ. - REX"/>
    <s v="RTU"/>
    <s v="Plant City"/>
    <s v="Fixed"/>
    <n v="0"/>
    <n v="140"/>
    <n v="0"/>
    <n v="0"/>
    <n v="140"/>
    <n v="140"/>
    <n v="0"/>
    <n v="0"/>
    <n v="140"/>
    <n v="140"/>
    <n v="0"/>
    <n v="0"/>
    <n v="700"/>
    <n v="24"/>
    <n v="24"/>
    <n v="24"/>
    <n v="24"/>
    <n v="24"/>
    <n v="24"/>
    <n v="24"/>
    <n v="24"/>
    <n v="24"/>
    <n v="24"/>
    <n v="24"/>
    <n v="24"/>
    <n v="0"/>
    <n v="3360"/>
    <n v="0"/>
    <n v="0"/>
    <n v="3360"/>
    <n v="3360"/>
    <n v="0"/>
    <n v="0"/>
    <n v="3360"/>
    <n v="3360"/>
    <n v="0"/>
    <n v="0"/>
    <n v="16800"/>
    <n v="0"/>
    <n v="1680"/>
    <n v="0"/>
    <n v="0"/>
    <n v="1680"/>
    <n v="1680"/>
    <n v="0"/>
    <n v="0"/>
    <n v="1680"/>
    <n v="1680"/>
    <n v="0"/>
    <n v="0"/>
    <n v="8400"/>
  </r>
  <r>
    <s v="SUNNYM-S00021"/>
    <s v="SUNNY MORNING FOODS, INC.          "/>
    <s v="SUNNY MORNING FOODS, INC.          "/>
    <x v="118"/>
    <s v="W"/>
    <s v="PC"/>
    <s v="Plant City"/>
    <x v="9"/>
    <s v="G3"/>
    <s v="GROUP 3: Ready to Use"/>
    <s v="G3S2"/>
    <n v="20"/>
    <m/>
    <n v="6"/>
    <x v="132"/>
    <s v="Chopped Garlic 12x8 OZ EVOO Sunny"/>
    <s v="RTU"/>
    <s v="Plant City"/>
    <s v="Fixed"/>
    <n v="400"/>
    <n v="0"/>
    <n v="0"/>
    <n v="400"/>
    <n v="0"/>
    <n v="0"/>
    <n v="400"/>
    <n v="0"/>
    <n v="0"/>
    <n v="400"/>
    <n v="0"/>
    <n v="400"/>
    <n v="2000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17.059999999999999"/>
    <n v="6823.9999999999991"/>
    <n v="0"/>
    <n v="0"/>
    <n v="6823.9999999999991"/>
    <n v="0"/>
    <n v="0"/>
    <n v="6823.9999999999991"/>
    <n v="0"/>
    <n v="0"/>
    <n v="6823.9999999999991"/>
    <n v="0"/>
    <n v="6823.9999999999991"/>
    <n v="34119.999999999993"/>
    <n v="2400"/>
    <n v="0"/>
    <n v="0"/>
    <n v="2400"/>
    <n v="0"/>
    <n v="0"/>
    <n v="2400"/>
    <n v="0"/>
    <n v="0"/>
    <n v="2400"/>
    <n v="0"/>
    <n v="2400"/>
    <n v="12000"/>
  </r>
  <r>
    <s v="SUNNYM-S00021"/>
    <s v="SUNNY MORNING FOODS, INC.          "/>
    <s v="SUNNY MORNING FOODS, INC.          "/>
    <x v="118"/>
    <s v="W"/>
    <s v="PC"/>
    <s v="Plant City"/>
    <x v="9"/>
    <s v="G3"/>
    <s v="GROUP 3: Ready to Use"/>
    <s v="G3S2"/>
    <n v="0"/>
    <m/>
    <n v="12"/>
    <x v="133"/>
    <s v="Chopped Garlic 6x32 OZ EVOO Sunny"/>
    <s v="RTU"/>
    <s v="Plant City"/>
    <s v="Fixed"/>
    <n v="800"/>
    <n v="0"/>
    <n v="0"/>
    <n v="800"/>
    <n v="0"/>
    <n v="0"/>
    <n v="800"/>
    <n v="0"/>
    <n v="0"/>
    <n v="800"/>
    <n v="0"/>
    <n v="800"/>
    <n v="4000"/>
    <n v="21.47"/>
    <n v="21.47"/>
    <n v="21.47"/>
    <n v="21.47"/>
    <n v="21.47"/>
    <n v="21.47"/>
    <n v="21.47"/>
    <n v="21.47"/>
    <n v="21.47"/>
    <n v="21.47"/>
    <n v="21.47"/>
    <n v="21.47"/>
    <n v="17176"/>
    <n v="0"/>
    <n v="0"/>
    <n v="17176"/>
    <n v="0"/>
    <n v="0"/>
    <n v="17176"/>
    <n v="0"/>
    <n v="0"/>
    <n v="17176"/>
    <n v="0"/>
    <n v="17176"/>
    <n v="85880"/>
    <n v="9600"/>
    <n v="0"/>
    <n v="0"/>
    <n v="9600"/>
    <n v="0"/>
    <n v="0"/>
    <n v="9600"/>
    <n v="0"/>
    <n v="0"/>
    <n v="9600"/>
    <n v="0"/>
    <n v="9600"/>
    <n v="48000"/>
  </r>
  <r>
    <s v="SFPLLC-S00024"/>
    <s v="SUNRISE FRESH PRODUCE - JACKSO"/>
    <s v="SUNRISE FRESH PRODUCE, LLC.        "/>
    <x v="119"/>
    <s v="R"/>
    <s v="S"/>
    <s v="Miami"/>
    <x v="9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20"/>
    <n v="120"/>
    <n v="120"/>
    <n v="120"/>
    <n v="120"/>
    <n v="120"/>
    <n v="120"/>
    <n v="120"/>
    <n v="120"/>
    <n v="120"/>
    <n v="120"/>
    <n v="120"/>
    <n v="1440"/>
    <n v="48"/>
    <n v="46"/>
    <n v="45"/>
    <n v="47"/>
    <n v="43"/>
    <n v="43"/>
    <n v="45"/>
    <n v="46"/>
    <n v="47"/>
    <n v="52"/>
    <n v="52"/>
    <n v="51"/>
    <n v="5760"/>
    <n v="5520"/>
    <n v="5400"/>
    <n v="5640"/>
    <n v="5160"/>
    <n v="5160"/>
    <n v="5400"/>
    <n v="5520"/>
    <n v="5640"/>
    <n v="6240"/>
    <n v="6240"/>
    <n v="6120"/>
    <n v="67800"/>
    <n v="2400"/>
    <n v="2400"/>
    <n v="2400"/>
    <n v="2400"/>
    <n v="2400"/>
    <n v="2400"/>
    <n v="2400"/>
    <n v="2400"/>
    <n v="2400"/>
    <n v="2400"/>
    <n v="2400"/>
    <n v="2400"/>
    <n v="28800"/>
  </r>
  <r>
    <s v="SFPLLC-S00024"/>
    <s v="SUNRISE FRESH PRODUCE - JACKSO"/>
    <s v="SUNRISE FRESH PRODUCE, LLC.        "/>
    <x v="119"/>
    <s v="R"/>
    <s v="S"/>
    <s v="Resale"/>
    <x v="9"/>
    <s v="G5"/>
    <s v="GROUP 5-1: Garlic Resale"/>
    <s v="G5S3"/>
    <n v="0"/>
    <m/>
    <n v="30"/>
    <x v="15"/>
    <s v="Fresh Garlic 30 LB Spn 65+ White"/>
    <s v="Resale"/>
    <s v="Resale"/>
    <s v="Resale"/>
    <n v="10"/>
    <n v="10"/>
    <n v="10"/>
    <n v="10"/>
    <n v="10"/>
    <n v="10"/>
    <n v="10"/>
    <n v="10"/>
    <n v="10"/>
    <n v="10"/>
    <n v="10"/>
    <n v="10"/>
    <n v="12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641.95772058823536"/>
    <n v="641.95772058823536"/>
    <n v="641.95772058823536"/>
    <n v="641.95772058823536"/>
    <n v="641.95772058823536"/>
    <n v="641.95772058823536"/>
    <n v="625"/>
    <n v="625"/>
    <n v="625"/>
    <n v="625"/>
    <n v="625"/>
    <n v="625"/>
    <n v="7601.7463235294117"/>
    <n v="300"/>
    <n v="300"/>
    <n v="300"/>
    <n v="300"/>
    <n v="300"/>
    <n v="300"/>
    <n v="300"/>
    <n v="300"/>
    <n v="300"/>
    <n v="300"/>
    <n v="300"/>
    <n v="300"/>
    <n v="3600"/>
  </r>
  <r>
    <s v="SFPLLC-S00024"/>
    <s v="SUNRISE FRESH PRODUCE - JACKSO"/>
    <s v="SUNRISE FRESH PRODUCE, LLC.        "/>
    <x v="119"/>
    <s v="R"/>
    <s v="S"/>
    <s v="Miami"/>
    <x v="9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15"/>
    <n v="15"/>
    <n v="15"/>
    <n v="15"/>
    <n v="15"/>
    <n v="15"/>
    <n v="15"/>
    <n v="15"/>
    <n v="15"/>
    <n v="15"/>
    <n v="15"/>
    <n v="15"/>
    <n v="180"/>
    <n v="48"/>
    <n v="48"/>
    <n v="48"/>
    <n v="48"/>
    <n v="48"/>
    <n v="48"/>
    <n v="48"/>
    <n v="48"/>
    <n v="48"/>
    <n v="48"/>
    <n v="48"/>
    <n v="48"/>
    <n v="720"/>
    <n v="720"/>
    <n v="720"/>
    <n v="720"/>
    <n v="720"/>
    <n v="720"/>
    <n v="720"/>
    <n v="720"/>
    <n v="720"/>
    <n v="720"/>
    <n v="720"/>
    <n v="720"/>
    <n v="8640"/>
    <n v="300"/>
    <n v="300"/>
    <n v="300"/>
    <n v="300"/>
    <n v="300"/>
    <n v="300"/>
    <n v="300"/>
    <n v="300"/>
    <n v="300"/>
    <n v="300"/>
    <n v="300"/>
    <n v="300"/>
    <n v="3600"/>
  </r>
  <r>
    <s v="SFPLLC-S00024"/>
    <s v="SUNRISE FRESH PRODUCE - JACKSO"/>
    <s v="SUNRISE FRESH PRODUCE, LLC.        "/>
    <x v="119"/>
    <s v="R"/>
    <s v="S"/>
    <s v="Resale"/>
    <x v="9"/>
    <s v="G5"/>
    <s v="GROUP 5-2: Other Resale"/>
    <s v="G5S9"/>
    <n v="0"/>
    <m/>
    <n v="30"/>
    <x v="1"/>
    <s v="Fresh Ginger 30 LB China"/>
    <s v="Resale"/>
    <s v="Resale"/>
    <s v="Resale"/>
    <n v="30"/>
    <n v="30"/>
    <n v="30"/>
    <n v="30"/>
    <n v="30"/>
    <n v="30"/>
    <n v="30"/>
    <n v="30"/>
    <n v="30"/>
    <n v="30"/>
    <n v="30"/>
    <n v="30"/>
    <n v="360"/>
    <n v="36"/>
    <n v="36"/>
    <n v="36"/>
    <n v="36"/>
    <n v="36"/>
    <n v="36"/>
    <n v="36"/>
    <n v="36"/>
    <n v="36"/>
    <n v="36"/>
    <n v="36"/>
    <n v="36"/>
    <n v="1080"/>
    <n v="1080"/>
    <n v="1080"/>
    <n v="1080"/>
    <n v="1080"/>
    <n v="1080"/>
    <n v="1080"/>
    <n v="1080"/>
    <n v="1080"/>
    <n v="1080"/>
    <n v="1080"/>
    <n v="1080"/>
    <n v="12960"/>
    <n v="900"/>
    <n v="900"/>
    <n v="900"/>
    <n v="900"/>
    <n v="900"/>
    <n v="900"/>
    <n v="900"/>
    <n v="900"/>
    <n v="900"/>
    <n v="900"/>
    <n v="900"/>
    <n v="900"/>
    <n v="10800"/>
  </r>
  <r>
    <s v="MIATEC-000001"/>
    <s v="TECNISPICE SA de CV                "/>
    <s v="TECNISPICE SA de CV                "/>
    <x v="120"/>
    <s v="R"/>
    <s v="PC"/>
    <s v="Plant City"/>
    <x v="9"/>
    <s v="G3"/>
    <s v="GROUP 3: Ready to Use"/>
    <s v="G3S5"/>
    <n v="0"/>
    <m/>
    <n v="6"/>
    <x v="126"/>
    <s v="Minced G in EVOO 12x8oz - SASSON"/>
    <s v="RTU"/>
    <s v="Plant City"/>
    <s v="Fixed"/>
    <n v="0"/>
    <n v="0"/>
    <n v="200"/>
    <n v="0"/>
    <n v="0"/>
    <n v="0"/>
    <n v="0"/>
    <n v="0"/>
    <n v="0"/>
    <n v="200"/>
    <n v="0"/>
    <n v="0"/>
    <n v="400"/>
    <n v="16"/>
    <n v="16"/>
    <n v="16"/>
    <n v="16"/>
    <n v="16"/>
    <n v="16"/>
    <n v="16"/>
    <n v="16"/>
    <n v="16"/>
    <n v="16"/>
    <n v="16"/>
    <n v="16"/>
    <n v="0"/>
    <n v="0"/>
    <n v="3200"/>
    <n v="0"/>
    <n v="0"/>
    <n v="0"/>
    <n v="0"/>
    <n v="0"/>
    <n v="0"/>
    <n v="3200"/>
    <n v="0"/>
    <n v="0"/>
    <n v="6400"/>
    <n v="0"/>
    <n v="0"/>
    <n v="1200"/>
    <n v="0"/>
    <n v="0"/>
    <n v="0"/>
    <n v="0"/>
    <n v="0"/>
    <n v="0"/>
    <n v="1200"/>
    <n v="0"/>
    <n v="0"/>
    <n v="2400"/>
  </r>
  <r>
    <s v="ANTUNE-A00016"/>
    <s v="ANTUNES - SON PRODUCE, INC.   "/>
    <s v="ANTUNES - SON PRODUCE, INC.        "/>
    <x v="106"/>
    <s v="R"/>
    <s v="S"/>
    <s v="Miami"/>
    <x v="9"/>
    <s v="G4"/>
    <s v="GROUP 4: New Products"/>
    <s v="G4S5"/>
    <n v="4.4038143004115229"/>
    <n v="52.845771604938271"/>
    <n v="12"/>
    <x v="110"/>
    <s v="Unpeeled Garlic 12 x 1LB Bag       "/>
    <s v="Peeled Garlic Line"/>
    <s v="Miami"/>
    <s v="Fixed"/>
    <n v="50"/>
    <n v="50"/>
    <n v="50"/>
    <n v="50"/>
    <n v="50"/>
    <n v="50"/>
    <n v="50"/>
    <n v="50"/>
    <n v="50"/>
    <n v="50"/>
    <n v="50"/>
    <n v="50"/>
    <n v="600"/>
    <n v="32"/>
    <n v="32"/>
    <n v="32"/>
    <n v="32"/>
    <n v="32"/>
    <n v="32"/>
    <n v="32"/>
    <n v="32"/>
    <n v="32"/>
    <n v="32"/>
    <n v="32"/>
    <n v="32"/>
    <n v="1600"/>
    <n v="1600"/>
    <n v="1600"/>
    <n v="1600"/>
    <n v="1600"/>
    <n v="1600"/>
    <n v="1600"/>
    <n v="1600"/>
    <n v="1600"/>
    <n v="1600"/>
    <n v="1600"/>
    <n v="1600"/>
    <n v="19200"/>
    <n v="600"/>
    <n v="600"/>
    <n v="600"/>
    <n v="600"/>
    <n v="600"/>
    <n v="600"/>
    <n v="600"/>
    <n v="600"/>
    <n v="600"/>
    <n v="600"/>
    <n v="600"/>
    <n v="600"/>
    <n v="7200"/>
  </r>
  <r>
    <s v="GMTLLC-000001"/>
    <s v="GMT, LLC                           "/>
    <s v="GMT, LLC                           "/>
    <x v="107"/>
    <s v="R"/>
    <s v="PC"/>
    <s v="Plant City"/>
    <x v="9"/>
    <s v="G3"/>
    <s v="GROUP 3: Ready to Use"/>
    <s v="G3S12"/>
    <n v="6.024096385542169"/>
    <m/>
    <n v="7.5"/>
    <x v="101"/>
    <s v="Squeeze Ginger 12x10oz - Garland   "/>
    <s v="RTU"/>
    <s v="Plant City"/>
    <s v="Fixed"/>
    <n v="40"/>
    <n v="40"/>
    <n v="40"/>
    <n v="40"/>
    <n v="40"/>
    <n v="40"/>
    <n v="40"/>
    <n v="40"/>
    <n v="0"/>
    <n v="0"/>
    <n v="0"/>
    <n v="0"/>
    <n v="320"/>
    <n v="30.76"/>
    <n v="30.76"/>
    <n v="30.76"/>
    <n v="30.76"/>
    <n v="30.76"/>
    <n v="30.76"/>
    <n v="30.76"/>
    <n v="30.76"/>
    <n v="30.76"/>
    <n v="30.76"/>
    <n v="30.76"/>
    <n v="30.76"/>
    <n v="1230.4000000000001"/>
    <n v="1230.4000000000001"/>
    <n v="1230.4000000000001"/>
    <n v="1230.4000000000001"/>
    <n v="1230.4000000000001"/>
    <n v="1230.4000000000001"/>
    <n v="1230.4000000000001"/>
    <n v="1230.4000000000001"/>
    <n v="0"/>
    <n v="0"/>
    <n v="0"/>
    <n v="0"/>
    <n v="9843.1999999999989"/>
    <n v="300"/>
    <n v="300"/>
    <n v="300"/>
    <n v="300"/>
    <n v="300"/>
    <n v="300"/>
    <n v="300"/>
    <n v="300"/>
    <n v="0"/>
    <n v="0"/>
    <n v="0"/>
    <n v="0"/>
    <n v="2400"/>
  </r>
  <r>
    <s v="DROUYN-D00014"/>
    <s v="DROUYN - CO., INC.                 "/>
    <s v="DROUYN - CO., INC.        "/>
    <x v="108"/>
    <s v="R"/>
    <s v="PC"/>
    <s v="Plant City"/>
    <x v="9"/>
    <s v="G3"/>
    <s v="GROUP 3: Ready to Use"/>
    <s v="G3S12"/>
    <n v="6.024096385542169"/>
    <m/>
    <n v="7.5"/>
    <x v="101"/>
    <s v="Squeeze Ginger 12x10oz - Garland   "/>
    <s v="RTU"/>
    <s v="Plant City"/>
    <s v="Fixed"/>
    <n v="40"/>
    <n v="40"/>
    <n v="40"/>
    <n v="40"/>
    <n v="40"/>
    <n v="40"/>
    <n v="40"/>
    <n v="40"/>
    <n v="0"/>
    <n v="0"/>
    <n v="0"/>
    <n v="0"/>
    <n v="320"/>
    <n v="30.76"/>
    <n v="30.76"/>
    <n v="30.76"/>
    <n v="30.76"/>
    <n v="30.76"/>
    <n v="30.76"/>
    <n v="30.76"/>
    <n v="30.76"/>
    <n v="30.76"/>
    <n v="30.76"/>
    <n v="30.76"/>
    <n v="30.76"/>
    <n v="1230.4000000000001"/>
    <n v="1230.4000000000001"/>
    <n v="1230.4000000000001"/>
    <n v="1230.4000000000001"/>
    <n v="1230.4000000000001"/>
    <n v="1230.4000000000001"/>
    <n v="1230.4000000000001"/>
    <n v="1230.4000000000001"/>
    <n v="0"/>
    <n v="0"/>
    <n v="0"/>
    <n v="0"/>
    <n v="9843.1999999999989"/>
    <n v="300"/>
    <n v="300"/>
    <n v="300"/>
    <n v="300"/>
    <n v="300"/>
    <n v="300"/>
    <n v="300"/>
    <n v="300"/>
    <n v="0"/>
    <n v="0"/>
    <n v="0"/>
    <n v="0"/>
    <n v="2400"/>
  </r>
  <r>
    <s v="REXDIS-R00006"/>
    <s v="REX DISCOUNT, INC.            "/>
    <s v="REX DISCOUNT, INC.                 "/>
    <x v="117"/>
    <s v="W"/>
    <s v="PC"/>
    <s v="Plant City"/>
    <x v="9"/>
    <s v="G3"/>
    <s v="GROUP 3: Ready to Use"/>
    <s v="G3S3"/>
    <n v="10.5"/>
    <m/>
    <n v="12"/>
    <x v="131"/>
    <s v="Minced Garlic 6x32 OZ. - REX"/>
    <s v="RTU"/>
    <s v="Plant City"/>
    <s v="Fixed"/>
    <n v="0"/>
    <n v="0"/>
    <n v="0"/>
    <n v="0"/>
    <n v="0"/>
    <n v="0"/>
    <n v="0"/>
    <n v="0"/>
    <n v="0"/>
    <n v="0"/>
    <n v="0"/>
    <n v="0"/>
    <n v="0"/>
    <n v="24"/>
    <n v="24"/>
    <n v="24"/>
    <n v="24"/>
    <n v="24"/>
    <n v="24"/>
    <n v="24"/>
    <n v="24"/>
    <n v="24"/>
    <n v="24"/>
    <n v="2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OSESA-J00008"/>
    <s v="JOSE SANTIAGO, INC.           "/>
    <s v="JOSE SANTIAGO, INC.                "/>
    <x v="115"/>
    <s v="R"/>
    <s v="S"/>
    <s v="Plant City"/>
    <x v="9"/>
    <s v="G3"/>
    <s v="GROUP 3: Ready to Use"/>
    <s v="G3S7"/>
    <n v="12.08"/>
    <m/>
    <n v="34"/>
    <x v="71"/>
    <s v="Minced Garlic 4x8.5 LB Garland"/>
    <s v="RTU"/>
    <s v="Plant City"/>
    <s v="Fixed"/>
    <n v="0"/>
    <n v="0"/>
    <n v="0"/>
    <n v="0"/>
    <n v="0"/>
    <n v="0"/>
    <n v="48"/>
    <n v="48"/>
    <n v="48"/>
    <n v="48"/>
    <n v="48"/>
    <n v="48"/>
    <n v="288"/>
    <n v="48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2304"/>
    <n v="2304"/>
    <n v="2304"/>
    <n v="2304"/>
    <n v="2304"/>
    <n v="2304"/>
    <n v="13824"/>
    <n v="0"/>
    <n v="0"/>
    <n v="0"/>
    <n v="0"/>
    <n v="0"/>
    <n v="0"/>
    <n v="1632"/>
    <n v="1632"/>
    <n v="1632"/>
    <n v="1632"/>
    <n v="1632"/>
    <n v="1632"/>
    <n v="9792"/>
  </r>
  <r>
    <s v="ANTUNE-A00016"/>
    <s v="ANTUNES - SON PRODUCE, INC.   "/>
    <s v="ANTUNES - SON PRODUCE, INC.        "/>
    <x v="106"/>
    <s v="R"/>
    <s v="S"/>
    <s v="PSK"/>
    <x v="9"/>
    <s v="G1"/>
    <s v="GROUP 1-2: Peeled Garlic Repack"/>
    <s v="G1S7"/>
    <n v="11.724137931034486"/>
    <n v="140.68965517241384"/>
    <n v="12"/>
    <x v="85"/>
    <s v="Peeled Garlic 12x1 LB Garland"/>
    <s v="Peeled Garlic Repack"/>
    <s v="PSK"/>
    <s v="Fixed"/>
    <n v="0"/>
    <n v="0"/>
    <n v="0"/>
    <n v="30"/>
    <n v="30"/>
    <n v="30"/>
    <n v="45"/>
    <n v="55"/>
    <n v="55"/>
    <n v="55"/>
    <n v="65"/>
    <n v="65"/>
    <n v="430"/>
    <n v="45"/>
    <n v="45"/>
    <n v="45"/>
    <n v="45"/>
    <n v="45"/>
    <n v="45"/>
    <n v="45"/>
    <n v="45"/>
    <n v="45"/>
    <n v="45"/>
    <n v="45"/>
    <n v="45"/>
    <n v="0"/>
    <n v="0"/>
    <n v="0"/>
    <n v="1350"/>
    <n v="1350"/>
    <n v="1350"/>
    <n v="2025"/>
    <n v="2475"/>
    <n v="2475"/>
    <n v="2475"/>
    <n v="2925"/>
    <n v="2925"/>
    <n v="19350"/>
    <n v="0"/>
    <n v="0"/>
    <n v="0"/>
    <n v="360"/>
    <n v="360"/>
    <n v="360"/>
    <n v="540"/>
    <n v="660"/>
    <n v="660"/>
    <n v="660"/>
    <n v="780"/>
    <n v="780"/>
    <n v="5160"/>
  </r>
  <r>
    <s v="ANTUNE-A00016"/>
    <s v="ANTUNES - SON PRODUCE, INC.   "/>
    <s v="ANTUNES - SON PRODUCE, INC.        "/>
    <x v="106"/>
    <s v="R"/>
    <s v="S"/>
    <s v="Miami"/>
    <x v="9"/>
    <s v="G4"/>
    <s v="GROUP 4: New Products"/>
    <s v="G4S4"/>
    <n v="1.83480625"/>
    <n v="22.017675000000001"/>
    <n v="12"/>
    <x v="111"/>
    <s v="Fresh Shallot 12x1 LB Garland"/>
    <s v="Fresh Shallos 12x3 Oz"/>
    <s v="Miami"/>
    <s v="Fixed"/>
    <n v="0"/>
    <n v="0"/>
    <n v="0"/>
    <n v="30"/>
    <n v="30"/>
    <n v="30"/>
    <n v="30"/>
    <n v="30"/>
    <n v="30"/>
    <n v="30"/>
    <n v="30"/>
    <n v="30"/>
    <n v="270"/>
    <n v="35"/>
    <n v="35"/>
    <n v="35"/>
    <n v="35"/>
    <n v="35"/>
    <n v="35"/>
    <n v="35"/>
    <n v="35"/>
    <n v="35"/>
    <n v="35"/>
    <n v="35"/>
    <n v="35"/>
    <n v="0"/>
    <n v="0"/>
    <n v="0"/>
    <n v="1050"/>
    <n v="1050"/>
    <n v="1050"/>
    <n v="1050"/>
    <n v="1050"/>
    <n v="1050"/>
    <n v="1050"/>
    <n v="1050"/>
    <n v="1050"/>
    <n v="9450"/>
    <n v="0"/>
    <n v="0"/>
    <n v="0"/>
    <n v="360"/>
    <n v="360"/>
    <n v="360"/>
    <n v="360"/>
    <n v="360"/>
    <n v="360"/>
    <n v="360"/>
    <n v="360"/>
    <n v="360"/>
    <n v="3240"/>
  </r>
  <r>
    <s v="ANTUNE-A00016"/>
    <s v="ANTUNES - SON PRODUCE, INC.   "/>
    <s v="ANTUNES - SON PRODUCE, INC.        "/>
    <x v="106"/>
    <s v="R"/>
    <s v="S"/>
    <s v="Plant City"/>
    <x v="9"/>
    <s v="G3"/>
    <s v="GROUP 3: Ready to Use"/>
    <s v="G3S5"/>
    <n v="11.5"/>
    <m/>
    <n v="6"/>
    <x v="4"/>
    <s v="Garlic Paste 12x8 OZ Garland"/>
    <s v="RTU"/>
    <s v="Plant City"/>
    <s v="Fixed"/>
    <n v="0"/>
    <n v="0"/>
    <n v="0"/>
    <n v="30"/>
    <n v="30"/>
    <n v="30"/>
    <n v="30"/>
    <n v="30"/>
    <n v="30"/>
    <n v="30"/>
    <n v="30"/>
    <n v="30"/>
    <n v="270"/>
    <n v="20"/>
    <n v="20"/>
    <n v="20"/>
    <n v="20"/>
    <n v="20"/>
    <n v="20"/>
    <n v="20"/>
    <n v="20"/>
    <n v="20"/>
    <n v="20"/>
    <n v="20"/>
    <n v="20"/>
    <n v="0"/>
    <n v="0"/>
    <n v="0"/>
    <n v="600"/>
    <n v="600"/>
    <n v="600"/>
    <n v="600"/>
    <n v="600"/>
    <n v="600"/>
    <n v="600"/>
    <n v="600"/>
    <n v="600"/>
    <n v="5400"/>
    <n v="0"/>
    <n v="0"/>
    <n v="0"/>
    <n v="180"/>
    <n v="180"/>
    <n v="180"/>
    <n v="180"/>
    <n v="180"/>
    <n v="180"/>
    <n v="180"/>
    <n v="180"/>
    <n v="180"/>
    <n v="1620"/>
  </r>
  <r>
    <s v="New business Pedro"/>
    <s v="New business Pedro"/>
    <s v="New business Pedro"/>
    <x v="121"/>
    <s v="W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512"/>
    <n v="0"/>
    <n v="512"/>
    <n v="0"/>
    <n v="512"/>
    <n v="512"/>
    <n v="512"/>
    <n v="512"/>
    <n v="0"/>
    <n v="3072"/>
    <n v="49"/>
    <n v="47"/>
    <n v="46"/>
    <n v="48"/>
    <n v="46"/>
    <n v="46"/>
    <n v="46"/>
    <n v="48"/>
    <n v="49"/>
    <n v="52"/>
    <n v="54"/>
    <n v="51"/>
    <n v="0"/>
    <n v="0"/>
    <n v="0"/>
    <n v="24576"/>
    <n v="0"/>
    <n v="23552"/>
    <n v="0"/>
    <n v="24576"/>
    <n v="25088"/>
    <n v="26624"/>
    <n v="27648"/>
    <n v="0"/>
    <n v="152064"/>
    <n v="0"/>
    <n v="0"/>
    <n v="0"/>
    <n v="10240"/>
    <n v="0"/>
    <n v="10240"/>
    <n v="0"/>
    <n v="10240"/>
    <n v="10240"/>
    <n v="10240"/>
    <n v="10240"/>
    <n v="0"/>
    <n v="61440"/>
  </r>
  <r>
    <s v="New business Pedro"/>
    <s v="New business Pedro"/>
    <s v="New business Pedro"/>
    <x v="121"/>
    <s v="W"/>
    <s v="S"/>
    <s v="Resale"/>
    <x v="10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400"/>
    <n v="400"/>
    <n v="400"/>
    <n v="400"/>
    <n v="400"/>
    <n v="400"/>
    <n v="880"/>
    <n v="880"/>
    <n v="640"/>
    <n v="480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25678.308823529413"/>
    <n v="25678.308823529413"/>
    <n v="25678.308823529413"/>
    <n v="25000"/>
    <n v="25000"/>
    <n v="25000"/>
    <n v="55000"/>
    <n v="55000"/>
    <n v="40000"/>
    <n v="302034.92647058825"/>
    <n v="0"/>
    <n v="0"/>
    <n v="0"/>
    <n v="12000"/>
    <n v="12000"/>
    <n v="12000"/>
    <n v="12000"/>
    <n v="12000"/>
    <n v="12000"/>
    <n v="26400"/>
    <n v="26400"/>
    <n v="19200"/>
    <n v="144000"/>
  </r>
  <r>
    <s v="ATLGND-000001"/>
    <s v="ATLANTA G&amp;D FOODS INC         "/>
    <s v="ATLANTA G&amp;D FOODS INC              "/>
    <x v="122"/>
    <s v="F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768"/>
    <n v="768"/>
    <n v="768"/>
    <n v="768"/>
    <n v="768"/>
    <n v="768"/>
    <n v="768"/>
    <n v="768"/>
    <n v="768"/>
    <n v="768"/>
    <n v="768"/>
    <n v="768"/>
    <n v="9216"/>
    <n v="49"/>
    <n v="47"/>
    <n v="46"/>
    <n v="48"/>
    <n v="46"/>
    <n v="46"/>
    <n v="46"/>
    <n v="48"/>
    <n v="49"/>
    <n v="52"/>
    <n v="54"/>
    <n v="51"/>
    <n v="37632"/>
    <n v="36096"/>
    <n v="35328"/>
    <n v="36864"/>
    <n v="35328"/>
    <n v="35328"/>
    <n v="35328"/>
    <n v="36864"/>
    <n v="37632"/>
    <n v="39936"/>
    <n v="41472"/>
    <n v="39168"/>
    <n v="446976"/>
    <n v="15360"/>
    <n v="15360"/>
    <n v="15360"/>
    <n v="15360"/>
    <n v="15360"/>
    <n v="15360"/>
    <n v="15360"/>
    <n v="15360"/>
    <n v="15360"/>
    <n v="15360"/>
    <n v="15360"/>
    <n v="15360"/>
    <n v="184320"/>
  </r>
  <r>
    <s v="000210-000001"/>
    <s v="D'Arrigo                      "/>
    <s v="D'Arrigo                           "/>
    <x v="123"/>
    <s v="F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576"/>
    <n v="576"/>
    <n v="576"/>
    <n v="576"/>
    <n v="576"/>
    <n v="576"/>
    <n v="576"/>
    <n v="864"/>
    <n v="864"/>
    <n v="864"/>
    <n v="864"/>
    <n v="864"/>
    <n v="8352"/>
    <n v="55"/>
    <n v="48"/>
    <n v="48"/>
    <n v="48"/>
    <n v="42"/>
    <n v="44"/>
    <n v="44"/>
    <n v="48"/>
    <n v="52"/>
    <n v="54"/>
    <n v="55"/>
    <n v="51"/>
    <n v="31680"/>
    <n v="27648"/>
    <n v="27648"/>
    <n v="27648"/>
    <n v="24192"/>
    <n v="25344"/>
    <n v="25344"/>
    <n v="41472"/>
    <n v="44928"/>
    <n v="46656"/>
    <n v="47520"/>
    <n v="44064"/>
    <n v="414144"/>
    <n v="11520"/>
    <n v="11520"/>
    <n v="11520"/>
    <n v="11520"/>
    <n v="11520"/>
    <n v="11520"/>
    <n v="11520"/>
    <n v="17280"/>
    <n v="17280"/>
    <n v="17280"/>
    <n v="17280"/>
    <n v="17280"/>
    <n v="167040"/>
  </r>
  <r>
    <s v="000210-000001"/>
    <s v="D'Arrigo                      "/>
    <s v="D'Arrigo                           "/>
    <x v="123"/>
    <s v="F"/>
    <s v="N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400"/>
    <n v="400"/>
    <n v="400"/>
    <n v="400"/>
    <n v="400"/>
    <n v="400"/>
    <n v="400"/>
    <n v="400"/>
    <n v="400"/>
    <n v="400"/>
    <n v="400"/>
    <n v="400"/>
    <n v="4800"/>
    <n v="55"/>
    <n v="55"/>
    <n v="55"/>
    <n v="55"/>
    <n v="55"/>
    <n v="55"/>
    <n v="55"/>
    <n v="55"/>
    <n v="55"/>
    <n v="55"/>
    <n v="55"/>
    <n v="55"/>
    <n v="22000"/>
    <n v="22000"/>
    <n v="22000"/>
    <n v="22000"/>
    <n v="22000"/>
    <n v="22000"/>
    <n v="22000"/>
    <n v="22000"/>
    <n v="22000"/>
    <n v="22000"/>
    <n v="22000"/>
    <n v="22000"/>
    <n v="264000"/>
    <n v="12000"/>
    <n v="12000"/>
    <n v="12000"/>
    <n v="12000"/>
    <n v="12000"/>
    <n v="12000"/>
    <n v="12000"/>
    <n v="12000"/>
    <n v="12000"/>
    <n v="12000"/>
    <n v="12000"/>
    <n v="12000"/>
    <n v="144000"/>
  </r>
  <r>
    <s v="KETTLE-000001"/>
    <s v="KETTLE CUISINE                "/>
    <s v="KETTLE CUISINE                     "/>
    <x v="124"/>
    <s v="I"/>
    <s v="N"/>
    <s v="PSK"/>
    <x v="10"/>
    <s v="G1"/>
    <s v="GROUP 1-1: Peeled Garlic Production"/>
    <s v="G1S12"/>
    <n v="3.4014397789424953"/>
    <n v="85.035994473562383"/>
    <n v="25"/>
    <x v="68"/>
    <s v="Peeled Garlic 25 LB #1 Garland"/>
    <s v="Peeled Garlic Line"/>
    <s v="PSK"/>
    <s v="Fixed"/>
    <n v="1120"/>
    <n v="640"/>
    <n v="640"/>
    <n v="640"/>
    <n v="640"/>
    <n v="640"/>
    <n v="640"/>
    <n v="640"/>
    <n v="640"/>
    <n v="800"/>
    <n v="800"/>
    <n v="720"/>
    <n v="8560"/>
    <n v="65"/>
    <n v="65"/>
    <n v="65"/>
    <n v="65"/>
    <n v="65"/>
    <n v="65"/>
    <n v="65"/>
    <n v="65"/>
    <n v="65"/>
    <n v="65"/>
    <n v="65"/>
    <n v="65"/>
    <n v="72800"/>
    <n v="41600"/>
    <n v="41600"/>
    <n v="41600"/>
    <n v="41600"/>
    <n v="41600"/>
    <n v="41600"/>
    <n v="41600"/>
    <n v="41600"/>
    <n v="52000"/>
    <n v="52000"/>
    <n v="46800"/>
    <n v="556400"/>
    <n v="28000"/>
    <n v="16000"/>
    <n v="16000"/>
    <n v="16000"/>
    <n v="16000"/>
    <n v="16000"/>
    <n v="16000"/>
    <n v="16000"/>
    <n v="16000"/>
    <n v="20000"/>
    <n v="20000"/>
    <n v="18000"/>
    <n v="214000"/>
  </r>
  <r>
    <s v="FGPC-000001"/>
    <s v="FRESH GARLIC &amp; PRODUCE CORP        "/>
    <s v="FRESH GARLIC &amp; PRODUCE CORP        "/>
    <x v="125"/>
    <s v="P"/>
    <s v="S"/>
    <s v="Miami"/>
    <x v="10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Fixed"/>
    <n v="0"/>
    <n v="0"/>
    <n v="0"/>
    <n v="0"/>
    <n v="0"/>
    <n v="0"/>
    <n v="0"/>
    <n v="0"/>
    <n v="0"/>
    <n v="0"/>
    <n v="0"/>
    <n v="0"/>
    <n v="0"/>
    <n v="22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0"/>
    <n v="0"/>
    <n v="0"/>
    <n v="0"/>
    <n v="0"/>
    <n v="0"/>
    <n v="0"/>
    <n v="0"/>
    <n v="0"/>
    <n v="0"/>
    <n v="0"/>
    <n v="0"/>
    <n v="0"/>
    <n v="30"/>
    <n v="30"/>
    <n v="30"/>
    <n v="30"/>
    <n v="30"/>
    <n v="30"/>
    <n v="30"/>
    <n v="30"/>
    <n v="30"/>
    <n v="3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0"/>
    <n v="0"/>
    <n v="0"/>
    <n v="0"/>
    <n v="0"/>
    <n v="0"/>
    <n v="0"/>
    <n v="0"/>
    <n v="0"/>
    <n v="0"/>
    <n v="0"/>
    <n v="0"/>
    <n v="0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GPC-000001"/>
    <s v="FRESH GARLIC &amp; PRODUCE CORP        "/>
    <s v="FRESH GARLIC &amp; PRODUCE CORP        "/>
    <x v="125"/>
    <s v="P"/>
    <s v="S"/>
    <s v="Miami"/>
    <x v="10"/>
    <s v="G2"/>
    <s v="GROUP 2-1: Shallot Production"/>
    <s v="G2S6"/>
    <n v="8.3549333333333333"/>
    <n v="41.774666666666668"/>
    <n v="5"/>
    <x v="134"/>
    <s v="Fresh Shallot 5 LB Box  Demi-Long  "/>
    <s v="Fresh Shallot Repack"/>
    <s v="Miami"/>
    <s v="Fixed"/>
    <n v="0"/>
    <n v="0"/>
    <n v="0"/>
    <n v="0"/>
    <n v="0"/>
    <n v="0"/>
    <n v="0"/>
    <n v="0"/>
    <n v="0"/>
    <n v="0"/>
    <n v="0"/>
    <n v="0"/>
    <n v="0"/>
    <n v="38"/>
    <n v="38"/>
    <n v="38"/>
    <n v="38"/>
    <n v="38"/>
    <n v="38"/>
    <n v="38"/>
    <n v="38"/>
    <n v="38"/>
    <n v="38"/>
    <n v="38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DLISI-000001"/>
    <s v="BC GOURMET USA                "/>
    <s v="BC GOURMET USA                     "/>
    <x v="126"/>
    <s v="I"/>
    <s v="PC"/>
    <s v="Plant City"/>
    <x v="10"/>
    <s v="G3"/>
    <s v="GROUP 3: Ready to Use"/>
    <s v="G3S8"/>
    <n v="4"/>
    <m/>
    <n v="40"/>
    <x v="135"/>
    <s v="Garlic Puree 40 LB - Pail"/>
    <s v="RTU 2nd line"/>
    <s v="Plant City"/>
    <s v="Fixed"/>
    <n v="240"/>
    <n v="240"/>
    <n v="240"/>
    <n v="240"/>
    <n v="240"/>
    <n v="240"/>
    <n v="240"/>
    <n v="240"/>
    <n v="240"/>
    <n v="240"/>
    <n v="240"/>
    <n v="240"/>
    <n v="2880"/>
    <n v="65"/>
    <n v="65"/>
    <n v="65"/>
    <n v="65"/>
    <n v="65"/>
    <n v="65"/>
    <n v="65"/>
    <n v="65"/>
    <n v="65"/>
    <n v="65"/>
    <n v="65"/>
    <n v="65"/>
    <n v="15600"/>
    <n v="15600"/>
    <n v="15600"/>
    <n v="15600"/>
    <n v="15600"/>
    <n v="15600"/>
    <n v="15600"/>
    <n v="15600"/>
    <n v="15600"/>
    <n v="15600"/>
    <n v="15600"/>
    <n v="15600"/>
    <n v="187200"/>
    <n v="9600"/>
    <n v="9600"/>
    <n v="9600"/>
    <n v="9600"/>
    <n v="9600"/>
    <n v="9600"/>
    <n v="9600"/>
    <n v="9600"/>
    <n v="9600"/>
    <n v="9600"/>
    <n v="9600"/>
    <n v="9600"/>
    <n v="115200"/>
  </r>
  <r>
    <s v="CDLISI-000001"/>
    <s v="BC GOURMET USA                "/>
    <s v="BC GOURMET USA                     "/>
    <x v="126"/>
    <s v="I"/>
    <s v="S"/>
    <s v="Miami"/>
    <x v="10"/>
    <s v="G1"/>
    <s v="GROUP 1-3: Fesh Garlic Repack"/>
    <s v="G1S8"/>
    <n v="2.0559210526315788"/>
    <n v="78.125"/>
    <n v="38"/>
    <x v="66"/>
    <s v="Roasted Garlic Paste 38 LB         "/>
    <s v="Roasted Garlic"/>
    <s v="Miami"/>
    <s v="Fixed"/>
    <n v="0"/>
    <n v="0"/>
    <n v="96"/>
    <n v="0"/>
    <n v="0"/>
    <n v="96"/>
    <n v="0"/>
    <n v="0"/>
    <n v="96"/>
    <n v="0"/>
    <n v="0"/>
    <n v="96"/>
    <n v="384"/>
    <n v="145"/>
    <n v="145"/>
    <n v="145"/>
    <n v="145"/>
    <n v="145"/>
    <n v="145"/>
    <n v="145"/>
    <n v="145"/>
    <n v="145"/>
    <n v="145"/>
    <n v="145"/>
    <n v="145"/>
    <n v="0"/>
    <n v="0"/>
    <n v="13920"/>
    <n v="0"/>
    <n v="0"/>
    <n v="13920"/>
    <n v="0"/>
    <n v="0"/>
    <n v="13920"/>
    <n v="0"/>
    <n v="0"/>
    <n v="13920"/>
    <n v="55680"/>
    <n v="0"/>
    <n v="0"/>
    <n v="3648"/>
    <n v="0"/>
    <n v="0"/>
    <n v="3648"/>
    <n v="0"/>
    <n v="0"/>
    <n v="3648"/>
    <n v="0"/>
    <n v="0"/>
    <n v="3648"/>
    <n v="14592"/>
  </r>
  <r>
    <s v="DOMING-D00012"/>
    <s v="Elite Produce Corp.                "/>
    <s v="DOMINGO PRODUCE CORP"/>
    <x v="127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"/>
    <n v="160"/>
    <n v="160"/>
    <n v="160"/>
    <n v="160"/>
    <n v="160"/>
    <n v="160"/>
    <n v="160"/>
    <n v="160"/>
    <n v="160"/>
    <n v="160"/>
    <n v="160"/>
    <n v="1920"/>
    <n v="48"/>
    <n v="46"/>
    <n v="45"/>
    <n v="47"/>
    <n v="43"/>
    <n v="43"/>
    <n v="45"/>
    <n v="46"/>
    <n v="47"/>
    <n v="52"/>
    <n v="52"/>
    <n v="51"/>
    <n v="7680"/>
    <n v="7360"/>
    <n v="7200"/>
    <n v="7520"/>
    <n v="6880"/>
    <n v="6880"/>
    <n v="7200"/>
    <n v="7360"/>
    <n v="7520"/>
    <n v="8320"/>
    <n v="8320"/>
    <n v="8160"/>
    <n v="90400"/>
    <n v="3200"/>
    <n v="3200"/>
    <n v="3200"/>
    <n v="3200"/>
    <n v="3200"/>
    <n v="3200"/>
    <n v="3200"/>
    <n v="3200"/>
    <n v="3200"/>
    <n v="3200"/>
    <n v="3200"/>
    <n v="3200"/>
    <n v="38400"/>
  </r>
  <r>
    <s v="DOMING-D00012"/>
    <s v="Elite Produce Corp.                "/>
    <s v="DOMINGO PRODUCE CORP"/>
    <x v="127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DOMING-D00012"/>
    <s v="Elite Produce Corp.                "/>
    <s v="DOMINGO PRODUCE CORP"/>
    <x v="127"/>
    <s v="P"/>
    <s v="S"/>
    <s v="Resale"/>
    <x v="10"/>
    <s v="G5"/>
    <s v="GROUP 5-2: Other Resale"/>
    <s v="G5S9"/>
    <m/>
    <m/>
    <n v="30"/>
    <x v="2"/>
    <s v="Fresh Ginger 30 LB Peru - Organic"/>
    <s v="Resale"/>
    <s v="Resale"/>
    <s v="Resale"/>
    <n v="100"/>
    <n v="100"/>
    <n v="100"/>
    <n v="100"/>
    <n v="100"/>
    <n v="100"/>
    <n v="100"/>
    <n v="100"/>
    <n v="100"/>
    <n v="100"/>
    <n v="0"/>
    <n v="0"/>
    <n v="100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6372.4991319444443"/>
    <n v="6372.4991319444443"/>
    <n v="6372.4991319444443"/>
    <n v="5372.4991319444443"/>
    <n v="5372.4991319444443"/>
    <n v="5372.4991319444443"/>
    <n v="4000"/>
    <n v="4000"/>
    <n v="4000"/>
    <n v="4750"/>
    <n v="0"/>
    <n v="0"/>
    <n v="51984.994791666664"/>
    <n v="3000"/>
    <n v="3000"/>
    <n v="3000"/>
    <n v="3000"/>
    <n v="3000"/>
    <n v="3000"/>
    <n v="3000"/>
    <n v="3000"/>
    <n v="3000"/>
    <n v="3000"/>
    <n v="0"/>
    <n v="0"/>
    <n v="30000"/>
  </r>
  <r>
    <s v="GPS-G00007"/>
    <s v="GLOBAL PERISHABLE SERVICES, LL"/>
    <s v="GLOBAL PERISHABLE SERVICES, LLC    "/>
    <x v="128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PS-G00007"/>
    <s v="GLOBAL PERISHABLE SERVICES, LL"/>
    <s v="GLOBAL PERISHABLE SERVICES, LLC    "/>
    <x v="128"/>
    <s v="P"/>
    <s v="S"/>
    <s v="Resale"/>
    <x v="10"/>
    <s v="G5"/>
    <s v="GROUP 5-1: Garlic Resale"/>
    <s v="G5S3"/>
    <m/>
    <m/>
    <n v="30"/>
    <x v="46"/>
    <s v="Fresh Garlic 30 LB Spn 60-65 White"/>
    <s v="Resale"/>
    <s v="Resale"/>
    <s v="Resale"/>
    <n v="0"/>
    <n v="0"/>
    <n v="0"/>
    <n v="0"/>
    <n v="0"/>
    <n v="0"/>
    <n v="0"/>
    <n v="0"/>
    <n v="0"/>
    <n v="0"/>
    <n v="0"/>
    <n v="0"/>
    <n v="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RIAN-000001"/>
    <s v="TIENDAS SORIANA SA DE CV      "/>
    <s v="TIENDAS SORIANA SA DE CV           "/>
    <x v="129"/>
    <s v="W"/>
    <s v="PC"/>
    <s v="Plant City"/>
    <x v="10"/>
    <s v="G3"/>
    <s v="GROUP 3: Ready to Use"/>
    <s v="G3S2"/>
    <n v="20"/>
    <m/>
    <n v="12"/>
    <x v="136"/>
    <s v="MINCE GARLIC 6X32 OZ - City Club"/>
    <s v="RTU"/>
    <s v="Plant City"/>
    <s v="Fixed"/>
    <n v="0"/>
    <n v="0"/>
    <n v="1820"/>
    <n v="0"/>
    <n v="0"/>
    <n v="1820"/>
    <n v="0"/>
    <n v="0"/>
    <n v="0"/>
    <n v="1820"/>
    <n v="0"/>
    <n v="0"/>
    <n v="5460"/>
    <n v="18.5"/>
    <n v="18.5"/>
    <n v="18.5"/>
    <n v="18.5"/>
    <n v="18.5"/>
    <n v="18.5"/>
    <n v="18.5"/>
    <n v="18.5"/>
    <n v="18.5"/>
    <n v="18.5"/>
    <n v="18.5"/>
    <n v="18.5"/>
    <n v="0"/>
    <n v="0"/>
    <n v="33670"/>
    <n v="0"/>
    <n v="0"/>
    <n v="33670"/>
    <n v="0"/>
    <n v="0"/>
    <n v="0"/>
    <n v="33670"/>
    <n v="0"/>
    <n v="0"/>
    <n v="101010"/>
    <n v="0"/>
    <n v="0"/>
    <n v="21840"/>
    <n v="0"/>
    <n v="0"/>
    <n v="21840"/>
    <n v="0"/>
    <n v="0"/>
    <n v="0"/>
    <n v="21840"/>
    <n v="0"/>
    <n v="0"/>
    <n v="6552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256"/>
    <n v="256"/>
    <n v="128"/>
    <n v="256"/>
    <n v="128"/>
    <n v="128"/>
    <n v="128"/>
    <n v="128"/>
    <n v="128"/>
    <n v="128"/>
    <n v="128"/>
    <n v="128"/>
    <n v="1920"/>
    <n v="49"/>
    <n v="47"/>
    <n v="46"/>
    <n v="48"/>
    <n v="46"/>
    <n v="46"/>
    <n v="46"/>
    <n v="48"/>
    <n v="49"/>
    <n v="52"/>
    <n v="54"/>
    <n v="51"/>
    <n v="12544"/>
    <n v="12032"/>
    <n v="5888"/>
    <n v="12288"/>
    <n v="5888"/>
    <n v="5888"/>
    <n v="5888"/>
    <n v="6144"/>
    <n v="6272"/>
    <n v="6656"/>
    <n v="6912"/>
    <n v="6528"/>
    <n v="92928"/>
    <n v="5120"/>
    <n v="5120"/>
    <n v="2560"/>
    <n v="5120"/>
    <n v="2560"/>
    <n v="2560"/>
    <n v="2560"/>
    <n v="2560"/>
    <n v="2560"/>
    <n v="2560"/>
    <n v="2560"/>
    <n v="2560"/>
    <n v="3840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3"/>
    <m/>
    <m/>
    <n v="30"/>
    <x v="46"/>
    <s v="Fresh Garlic 30 LB Spn 60-65 White"/>
    <s v="Resale"/>
    <s v="Resale"/>
    <s v="Resale"/>
    <n v="120"/>
    <n v="120"/>
    <n v="120"/>
    <n v="120"/>
    <n v="120"/>
    <n v="120"/>
    <n v="120"/>
    <n v="120"/>
    <n v="120"/>
    <n v="120"/>
    <n v="120"/>
    <n v="120"/>
    <n v="14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7478.4926470588243"/>
    <n v="7478.4926470588243"/>
    <n v="7478.4926470588243"/>
    <n v="7478.4926470588243"/>
    <n v="7478.4926470588243"/>
    <n v="7478.4926470588243"/>
    <n v="7350"/>
    <n v="7350"/>
    <n v="7350"/>
    <n v="7350"/>
    <n v="7350"/>
    <n v="7350"/>
    <n v="88970.955882352951"/>
    <n v="3600"/>
    <n v="3600"/>
    <n v="3600"/>
    <n v="3600"/>
    <n v="3600"/>
    <n v="3600"/>
    <n v="3600"/>
    <n v="3600"/>
    <n v="3600"/>
    <n v="3600"/>
    <n v="3600"/>
    <n v="3600"/>
    <n v="43200"/>
  </r>
  <r>
    <s v="CHERIA-C00017"/>
    <s v="CHERIANS, INC                 "/>
    <s v="CHERIANS, INC                      "/>
    <x v="130"/>
    <s v="P"/>
    <s v="S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160"/>
    <n v="160"/>
    <n v="160"/>
    <n v="160"/>
    <n v="160"/>
    <n v="19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8800"/>
    <n v="8800"/>
    <n v="8800"/>
    <n v="8800"/>
    <n v="8800"/>
    <n v="105600"/>
    <n v="4800"/>
    <n v="4800"/>
    <n v="4800"/>
    <n v="4800"/>
    <n v="4800"/>
    <n v="4800"/>
    <n v="4800"/>
    <n v="4800"/>
    <n v="4800"/>
    <n v="4800"/>
    <n v="4800"/>
    <n v="4800"/>
    <n v="57600"/>
  </r>
  <r>
    <s v="FREEDO-F00010"/>
    <s v="FREEDOM FRESH                 "/>
    <s v="FREEDOM FRESH                      "/>
    <x v="131"/>
    <s v="F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20"/>
    <n v="320"/>
    <n v="160"/>
    <n v="160"/>
    <n v="160"/>
    <n v="160"/>
    <n v="160"/>
    <n v="160"/>
    <n v="160"/>
    <n v="160"/>
    <n v="160"/>
    <n v="160"/>
    <n v="2240"/>
    <n v="48"/>
    <n v="46"/>
    <n v="45"/>
    <n v="47"/>
    <n v="43"/>
    <n v="43"/>
    <n v="45"/>
    <n v="46"/>
    <n v="47"/>
    <n v="52"/>
    <n v="52"/>
    <n v="51"/>
    <n v="15360"/>
    <n v="14720"/>
    <n v="7200"/>
    <n v="7520"/>
    <n v="6880"/>
    <n v="6880"/>
    <n v="7200"/>
    <n v="7360"/>
    <n v="7520"/>
    <n v="8320"/>
    <n v="8320"/>
    <n v="8160"/>
    <n v="105440"/>
    <n v="6400"/>
    <n v="6400"/>
    <n v="3200"/>
    <n v="3200"/>
    <n v="3200"/>
    <n v="3200"/>
    <n v="3200"/>
    <n v="3200"/>
    <n v="3200"/>
    <n v="3200"/>
    <n v="3200"/>
    <n v="3200"/>
    <n v="44800"/>
  </r>
  <r>
    <s v="FREEDO-F00010"/>
    <s v="FREEDOM FRESH                 "/>
    <s v="FREEDOM FRESH                      "/>
    <x v="131"/>
    <s v="F"/>
    <s v="S"/>
    <s v="Resale"/>
    <x v="10"/>
    <s v="G5"/>
    <s v="GROUP 5-2: Other Resale"/>
    <s v="G5S6"/>
    <m/>
    <m/>
    <n v="40"/>
    <x v="24"/>
    <s v="Fresh Shallot 8x5 LB Bag Garland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40.896692708333333"/>
    <n v="40.896692708333333"/>
    <n v="40.896692708333333"/>
    <n v="42.146692708333333"/>
    <n v="42.146692708333333"/>
    <n v="42.146692708333333"/>
    <n v="43.396692708333333"/>
    <n v="43.396692708333333"/>
    <n v="43.396692708333333"/>
    <n v="38.396692708333333"/>
    <n v="38.396692708333333"/>
    <n v="38.396692708333333"/>
    <n v="1635.8677083333332"/>
    <n v="1635.8677083333332"/>
    <n v="1635.8677083333332"/>
    <n v="1685.8677083333332"/>
    <n v="1685.8677083333332"/>
    <n v="1685.8677083333332"/>
    <n v="1735.8677083333332"/>
    <n v="1735.8677083333332"/>
    <n v="1735.8677083333332"/>
    <n v="1535.8677083333332"/>
    <n v="1535.8677083333332"/>
    <n v="1535.8677083333332"/>
    <n v="19780.412499999999"/>
    <n v="1600"/>
    <n v="1600"/>
    <n v="1600"/>
    <n v="1600"/>
    <n v="1600"/>
    <n v="1600"/>
    <n v="1600"/>
    <n v="1600"/>
    <n v="1600"/>
    <n v="1600"/>
    <n v="1600"/>
    <n v="1600"/>
    <n v="19200"/>
  </r>
  <r>
    <s v="FREEDO-F00010"/>
    <s v="FREEDOM FRESH                 "/>
    <s v="FREEDOM FRESH                      "/>
    <x v="131"/>
    <s v="F"/>
    <s v="S"/>
    <s v="Miami"/>
    <x v="10"/>
    <s v="G2"/>
    <s v="GROUP 2-1: Shallot Production"/>
    <s v="G2S6"/>
    <n v="2.0887333333333333"/>
    <n v="41.774666666666668"/>
    <n v="20"/>
    <x v="38"/>
    <s v="Fresh Shallots 4x5lb               "/>
    <s v="Fresh Shallot Repack"/>
    <s v="Miami"/>
    <s v="Fixed"/>
    <n v="80"/>
    <n v="80"/>
    <n v="80"/>
    <n v="80"/>
    <n v="80"/>
    <n v="80"/>
    <n v="80"/>
    <n v="80"/>
    <n v="80"/>
    <n v="80"/>
    <n v="80"/>
    <n v="80"/>
    <n v="960"/>
    <n v="48"/>
    <n v="48"/>
    <n v="48"/>
    <n v="48"/>
    <n v="48"/>
    <n v="48"/>
    <n v="48"/>
    <n v="48"/>
    <n v="48"/>
    <n v="48"/>
    <n v="48"/>
    <n v="48"/>
    <n v="3840"/>
    <n v="3840"/>
    <n v="3840"/>
    <n v="3840"/>
    <n v="3840"/>
    <n v="3840"/>
    <n v="3840"/>
    <n v="3840"/>
    <n v="3840"/>
    <n v="3840"/>
    <n v="3840"/>
    <n v="3840"/>
    <n v="46080"/>
    <n v="1600"/>
    <n v="1600"/>
    <n v="1600"/>
    <n v="1600"/>
    <n v="1600"/>
    <n v="1600"/>
    <n v="1600"/>
    <n v="1600"/>
    <n v="1600"/>
    <n v="1600"/>
    <n v="1600"/>
    <n v="1600"/>
    <n v="19200"/>
  </r>
  <r>
    <s v="FREEDO-F00010"/>
    <s v="FREEDOM FRESH                 "/>
    <s v="FREEDOM FRESH                      "/>
    <x v="131"/>
    <s v="F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320"/>
    <n v="320"/>
    <n v="320"/>
    <n v="400"/>
    <n v="320"/>
    <n v="320"/>
    <n v="400"/>
    <n v="320"/>
    <n v="0"/>
    <n v="0"/>
    <n v="0"/>
    <n v="0"/>
    <n v="2720"/>
    <n v="30.5"/>
    <n v="30.5"/>
    <n v="30.5"/>
    <n v="30.5"/>
    <n v="30.5"/>
    <n v="30.5"/>
    <n v="30.5"/>
    <n v="30.5"/>
    <n v="30.5"/>
    <n v="30.5"/>
    <n v="30.5"/>
    <n v="30.5"/>
    <n v="9760"/>
    <n v="9760"/>
    <n v="9760"/>
    <n v="12200"/>
    <n v="9760"/>
    <n v="9760"/>
    <n v="12200"/>
    <n v="9760"/>
    <n v="0"/>
    <n v="0"/>
    <n v="0"/>
    <n v="0"/>
    <n v="82960"/>
    <n v="6400"/>
    <n v="6400"/>
    <n v="6400"/>
    <n v="8000"/>
    <n v="6400"/>
    <n v="6400"/>
    <n v="8000"/>
    <n v="6400"/>
    <n v="0"/>
    <n v="0"/>
    <n v="0"/>
    <n v="0"/>
    <n v="54400"/>
  </r>
  <r>
    <s v="FRANK-F00009"/>
    <s v="FRANK S PRODUCE OF MIAMI           "/>
    <s v="FRANK S PRODUCE OF MIAMI           "/>
    <x v="132"/>
    <s v="P"/>
    <s v="S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FRANK-F00009"/>
    <s v="FRANK S PRODUCE OF MIAMI           "/>
    <s v="FRANK S PRODUCE OF MIAMI           "/>
    <x v="132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120"/>
    <n v="120"/>
    <n v="120"/>
    <n v="120"/>
    <n v="120"/>
    <n v="60"/>
    <n v="120"/>
    <n v="120"/>
    <n v="120"/>
    <n v="120"/>
    <n v="120"/>
    <n v="120"/>
    <n v="1380"/>
    <n v="39"/>
    <n v="39"/>
    <n v="39"/>
    <n v="39"/>
    <n v="39"/>
    <n v="39"/>
    <n v="39"/>
    <n v="39"/>
    <n v="39"/>
    <n v="39"/>
    <n v="39"/>
    <n v="39"/>
    <n v="4680"/>
    <n v="4680"/>
    <n v="4680"/>
    <n v="4680"/>
    <n v="4680"/>
    <n v="2340"/>
    <n v="4680"/>
    <n v="4680"/>
    <n v="4680"/>
    <n v="4680"/>
    <n v="4680"/>
    <n v="4680"/>
    <n v="53820"/>
    <n v="4800"/>
    <n v="4800"/>
    <n v="4800"/>
    <n v="4800"/>
    <n v="4800"/>
    <n v="2400"/>
    <n v="4800"/>
    <n v="4800"/>
    <n v="4800"/>
    <n v="4800"/>
    <n v="4800"/>
    <n v="4800"/>
    <n v="55200"/>
  </r>
  <r>
    <s v="YESFRE-Y00001"/>
    <s v="YES FRESH, INC.                    "/>
    <s v="YES FRESH, INC.                    "/>
    <x v="133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20"/>
    <n v="120"/>
    <n v="120"/>
    <n v="120"/>
    <n v="120"/>
    <n v="120"/>
    <n v="120"/>
    <n v="120"/>
    <n v="120"/>
    <n v="120"/>
    <n v="120"/>
    <n v="120"/>
    <n v="1440"/>
    <n v="48"/>
    <n v="46"/>
    <n v="45"/>
    <n v="47"/>
    <n v="43"/>
    <n v="43"/>
    <n v="45"/>
    <n v="46"/>
    <n v="47"/>
    <n v="52"/>
    <n v="52"/>
    <n v="51"/>
    <n v="5760"/>
    <n v="5520"/>
    <n v="5400"/>
    <n v="5640"/>
    <n v="5160"/>
    <n v="5160"/>
    <n v="5400"/>
    <n v="5520"/>
    <n v="5640"/>
    <n v="6240"/>
    <n v="6240"/>
    <n v="6120"/>
    <n v="67800"/>
    <n v="2400"/>
    <n v="2400"/>
    <n v="2400"/>
    <n v="2400"/>
    <n v="2400"/>
    <n v="2400"/>
    <n v="2400"/>
    <n v="2400"/>
    <n v="2400"/>
    <n v="2400"/>
    <n v="2400"/>
    <n v="2400"/>
    <n v="28800"/>
  </r>
  <r>
    <s v="ARMATA-000001"/>
    <s v="E. ARMATA INC."/>
    <s v="E. ARMATA INC."/>
    <x v="134"/>
    <s v="F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144"/>
    <n v="144"/>
    <n v="144"/>
    <n v="144"/>
    <n v="144"/>
    <n v="144"/>
    <n v="144"/>
    <n v="144"/>
    <n v="144"/>
    <n v="144"/>
    <n v="144"/>
    <n v="144"/>
    <n v="1728"/>
    <n v="55"/>
    <n v="48"/>
    <n v="48"/>
    <n v="48"/>
    <n v="42"/>
    <n v="44"/>
    <n v="44"/>
    <n v="48"/>
    <n v="52"/>
    <n v="54"/>
    <n v="55"/>
    <n v="51"/>
    <n v="7920"/>
    <n v="6912"/>
    <n v="6912"/>
    <n v="6912"/>
    <n v="6048"/>
    <n v="6336"/>
    <n v="6336"/>
    <n v="6912"/>
    <n v="7488"/>
    <n v="7776"/>
    <n v="7920"/>
    <n v="7344"/>
    <n v="84816"/>
    <n v="2880"/>
    <n v="2880"/>
    <n v="2880"/>
    <n v="2880"/>
    <n v="2880"/>
    <n v="2880"/>
    <n v="2880"/>
    <n v="2880"/>
    <n v="2880"/>
    <n v="2880"/>
    <n v="2880"/>
    <n v="2880"/>
    <n v="34560"/>
  </r>
  <r>
    <s v="ARMATA-000001"/>
    <s v="E. ARMATA INC."/>
    <s v="E. ARMATA INC."/>
    <x v="134"/>
    <s v="F"/>
    <s v="N"/>
    <s v="Resale"/>
    <x v="10"/>
    <s v="G5"/>
    <s v="GROUP 5-1: Garlic Resale"/>
    <s v="G5S3"/>
    <m/>
    <m/>
    <n v="30"/>
    <x v="48"/>
    <s v="Fresh Garlic 5PK 30 LB China White"/>
    <s v="Resale"/>
    <s v="Resale"/>
    <s v="Resale"/>
    <n v="160"/>
    <n v="160"/>
    <n v="160"/>
    <n v="160"/>
    <n v="160"/>
    <n v="160"/>
    <n v="160"/>
    <n v="80"/>
    <n v="80"/>
    <n v="80"/>
    <n v="80"/>
    <n v="80"/>
    <n v="1520"/>
    <n v="55"/>
    <n v="55"/>
    <n v="55"/>
    <n v="55"/>
    <n v="55"/>
    <n v="55"/>
    <n v="55"/>
    <n v="55"/>
    <n v="55"/>
    <n v="55"/>
    <n v="55"/>
    <n v="55"/>
    <n v="8800"/>
    <n v="8800"/>
    <n v="8800"/>
    <n v="8800"/>
    <n v="8800"/>
    <n v="8800"/>
    <n v="8800"/>
    <n v="4400"/>
    <n v="4400"/>
    <n v="4400"/>
    <n v="4400"/>
    <n v="4400"/>
    <n v="83600"/>
    <n v="4800"/>
    <n v="4800"/>
    <n v="4800"/>
    <n v="4800"/>
    <n v="4800"/>
    <n v="4800"/>
    <n v="4800"/>
    <n v="2400"/>
    <n v="2400"/>
    <n v="2400"/>
    <n v="2400"/>
    <n v="2400"/>
    <n v="45600"/>
  </r>
  <r>
    <s v="BOVES-000001"/>
    <s v="BOVE'S OF VERMONT             "/>
    <s v="BOVE'S OF VERMONT                  "/>
    <x v="135"/>
    <s v="I"/>
    <s v="S"/>
    <s v="Miami"/>
    <x v="10"/>
    <s v="G1"/>
    <s v="GROUP 1-1: Peeled Garlic Production"/>
    <s v="G1S5"/>
    <n v="2.113830864197531"/>
    <n v="52.845771604938271"/>
    <n v="25"/>
    <x v="115"/>
    <s v="Peeled Garlic 25 LB Commercial"/>
    <s v="Peeled Garlic Line"/>
    <s v="Miami"/>
    <s v="Fixed"/>
    <n v="0"/>
    <n v="0"/>
    <n v="0"/>
    <n v="1200"/>
    <n v="0"/>
    <n v="0"/>
    <n v="0"/>
    <n v="1200"/>
    <n v="0"/>
    <n v="0"/>
    <n v="0"/>
    <n v="1200"/>
    <n v="3600"/>
    <n v="40"/>
    <n v="40"/>
    <n v="40"/>
    <n v="40"/>
    <n v="40"/>
    <n v="40"/>
    <n v="40"/>
    <n v="40"/>
    <n v="40"/>
    <n v="40"/>
    <n v="40"/>
    <n v="40"/>
    <n v="0"/>
    <n v="0"/>
    <n v="0"/>
    <n v="48000"/>
    <n v="0"/>
    <n v="0"/>
    <n v="0"/>
    <n v="48000"/>
    <n v="0"/>
    <n v="0"/>
    <n v="0"/>
    <n v="48000"/>
    <n v="144000"/>
    <n v="0"/>
    <n v="0"/>
    <n v="0"/>
    <n v="30000"/>
    <n v="0"/>
    <n v="0"/>
    <n v="0"/>
    <n v="30000"/>
    <n v="0"/>
    <n v="0"/>
    <n v="0"/>
    <n v="30000"/>
    <n v="90000"/>
  </r>
  <r>
    <s v="LFD-000001"/>
    <s v="LATINO FOOD DISTRIBUTORS           "/>
    <s v="LATINO FOOD DISTRIBUTORS           "/>
    <x v="136"/>
    <s v="W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160"/>
    <n v="0"/>
    <n v="160"/>
    <n v="0"/>
    <n v="160"/>
    <n v="0"/>
    <n v="160"/>
    <n v="0"/>
    <n v="160"/>
    <n v="0"/>
    <n v="160"/>
    <n v="160"/>
    <n v="1120"/>
    <n v="32"/>
    <n v="32"/>
    <n v="32"/>
    <n v="32"/>
    <n v="32"/>
    <n v="32"/>
    <n v="32"/>
    <n v="32"/>
    <n v="32"/>
    <n v="32"/>
    <n v="32"/>
    <n v="32"/>
    <n v="5120"/>
    <n v="0"/>
    <n v="5120"/>
    <n v="0"/>
    <n v="5120"/>
    <n v="0"/>
    <n v="5120"/>
    <n v="0"/>
    <n v="5120"/>
    <n v="0"/>
    <n v="5120"/>
    <n v="5120"/>
    <n v="35840"/>
    <n v="3200"/>
    <n v="0"/>
    <n v="3200"/>
    <n v="0"/>
    <n v="3200"/>
    <n v="0"/>
    <n v="3200"/>
    <n v="0"/>
    <n v="3200"/>
    <n v="0"/>
    <n v="3200"/>
    <n v="3200"/>
    <n v="22400"/>
  </r>
  <r>
    <s v="MICH-000001"/>
    <s v="MICHAELS OF BROOKLYN, INC.         "/>
    <s v="MICHAELS OF BROOKLYN, INC.         "/>
    <x v="137"/>
    <s v="I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256"/>
    <n v="256"/>
    <n v="128"/>
    <n v="128"/>
    <n v="128"/>
    <n v="128"/>
    <n v="128"/>
    <n v="128"/>
    <n v="128"/>
    <n v="128"/>
    <n v="128"/>
    <n v="128"/>
    <n v="1792"/>
    <n v="49"/>
    <n v="47"/>
    <n v="46"/>
    <n v="48"/>
    <n v="46"/>
    <n v="46"/>
    <n v="46"/>
    <n v="48"/>
    <n v="49"/>
    <n v="52"/>
    <n v="54"/>
    <n v="51"/>
    <n v="12544"/>
    <n v="12032"/>
    <n v="5888"/>
    <n v="6144"/>
    <n v="5888"/>
    <n v="5888"/>
    <n v="5888"/>
    <n v="6144"/>
    <n v="6272"/>
    <n v="6656"/>
    <n v="6912"/>
    <n v="6528"/>
    <n v="86784"/>
    <n v="5120"/>
    <n v="5120"/>
    <n v="2560"/>
    <n v="2560"/>
    <n v="2560"/>
    <n v="2560"/>
    <n v="2560"/>
    <n v="2560"/>
    <n v="2560"/>
    <n v="2560"/>
    <n v="2560"/>
    <n v="2560"/>
    <n v="35840"/>
  </r>
  <r>
    <s v="COSM-000001"/>
    <s v="COOSEMANS PHILEDELPHIA             "/>
    <s v="COOSEMANS WORLDWIDE, INC"/>
    <x v="138"/>
    <s v="P"/>
    <s v="N"/>
    <s v="Resale"/>
    <x v="10"/>
    <s v="G5"/>
    <s v="GROUP 5-1: Garlic Resale"/>
    <s v="G5S1"/>
    <m/>
    <m/>
    <n v="20"/>
    <x v="16"/>
    <s v="Peeled Garlic 4x5 LB China"/>
    <s v="Resale"/>
    <s v="Resale"/>
    <s v="Resale"/>
    <n v="576"/>
    <n v="576"/>
    <n v="576"/>
    <n v="576"/>
    <n v="576"/>
    <n v="576"/>
    <n v="576"/>
    <n v="384"/>
    <n v="384"/>
    <n v="384"/>
    <n v="382"/>
    <n v="382"/>
    <n v="5948"/>
    <n v="55"/>
    <n v="48"/>
    <n v="48"/>
    <n v="48"/>
    <n v="42"/>
    <n v="44"/>
    <n v="44"/>
    <n v="48"/>
    <n v="52"/>
    <n v="54"/>
    <n v="55"/>
    <n v="51"/>
    <n v="31680"/>
    <n v="27648"/>
    <n v="27648"/>
    <n v="27648"/>
    <n v="24192"/>
    <n v="25344"/>
    <n v="25344"/>
    <n v="18432"/>
    <n v="19968"/>
    <n v="20736"/>
    <n v="21010"/>
    <n v="19482"/>
    <n v="289132"/>
    <n v="11520"/>
    <n v="11520"/>
    <n v="11520"/>
    <n v="11520"/>
    <n v="11520"/>
    <n v="11520"/>
    <n v="11520"/>
    <n v="7680"/>
    <n v="7680"/>
    <n v="7680"/>
    <n v="7640"/>
    <n v="7640"/>
    <n v="118960"/>
  </r>
  <r>
    <s v="FVNAI-000001"/>
    <s v="WILD FORK FOODS                    "/>
    <s v="FOOD VENTURES NORTH AMERICA, INC"/>
    <x v="139"/>
    <s v="W"/>
    <s v="PC"/>
    <s v="Plant City"/>
    <x v="10"/>
    <s v="G3"/>
    <s v="GROUP 3: Ready to Use"/>
    <s v="G3S5"/>
    <n v="6.25"/>
    <m/>
    <n v="6"/>
    <x v="137"/>
    <s v="Chimichurri 12x8 Oz. WildFork"/>
    <s v="RTU 2nd line"/>
    <s v="Plant City"/>
    <s v="Fixed"/>
    <n v="268"/>
    <n v="268"/>
    <n v="268"/>
    <n v="268"/>
    <n v="268"/>
    <n v="268"/>
    <n v="268"/>
    <n v="268"/>
    <n v="268"/>
    <n v="268"/>
    <n v="268"/>
    <n v="268"/>
    <n v="3216"/>
    <n v="18"/>
    <n v="18"/>
    <n v="18"/>
    <n v="18"/>
    <n v="18"/>
    <n v="18"/>
    <n v="18"/>
    <n v="18"/>
    <n v="18"/>
    <n v="18"/>
    <n v="18"/>
    <n v="18"/>
    <n v="4824"/>
    <n v="4824"/>
    <n v="4824"/>
    <n v="4824"/>
    <n v="4824"/>
    <n v="4824"/>
    <n v="4824"/>
    <n v="4824"/>
    <n v="4824"/>
    <n v="4824"/>
    <n v="4824"/>
    <n v="4824"/>
    <n v="57888"/>
    <n v="1608"/>
    <n v="1608"/>
    <n v="1608"/>
    <n v="1608"/>
    <n v="1608"/>
    <n v="1608"/>
    <n v="1608"/>
    <n v="1608"/>
    <n v="1608"/>
    <n v="1608"/>
    <n v="1608"/>
    <n v="1608"/>
    <n v="19296"/>
  </r>
  <r>
    <s v="MAGNI-000001"/>
    <s v="Yo Mamas Foods"/>
    <s v="MAGNIFICAT HOLDINGS, LLC."/>
    <x v="140"/>
    <s v="I"/>
    <s v="S"/>
    <s v="Miami"/>
    <x v="10"/>
    <s v="G1"/>
    <s v="GROUP 1-1: Peeled Garlic Production"/>
    <s v="G1S6"/>
    <n v="5.833333333333333"/>
    <n v="175"/>
    <n v="30"/>
    <x v="118"/>
    <s v="Fresh Chopped Garlic 30 LB"/>
    <s v="Chopped Garlic Line"/>
    <s v="Miami"/>
    <s v="Fixed"/>
    <n v="240"/>
    <n v="240"/>
    <n v="240"/>
    <n v="240"/>
    <n v="240"/>
    <n v="240"/>
    <n v="240"/>
    <n v="240"/>
    <n v="240"/>
    <n v="240"/>
    <n v="240"/>
    <n v="240"/>
    <n v="2880"/>
    <n v="56"/>
    <n v="56"/>
    <n v="56"/>
    <n v="56"/>
    <n v="56"/>
    <n v="56"/>
    <n v="56"/>
    <n v="56"/>
    <n v="56"/>
    <n v="56"/>
    <n v="56"/>
    <n v="56"/>
    <n v="13440"/>
    <n v="13440"/>
    <n v="13440"/>
    <n v="13440"/>
    <n v="13440"/>
    <n v="13440"/>
    <n v="13440"/>
    <n v="13440"/>
    <n v="13440"/>
    <n v="13440"/>
    <n v="13440"/>
    <n v="13440"/>
    <n v="161280"/>
    <n v="7200"/>
    <n v="7200"/>
    <n v="7200"/>
    <n v="7200"/>
    <n v="7200"/>
    <n v="7200"/>
    <n v="7200"/>
    <n v="7200"/>
    <n v="7200"/>
    <n v="7200"/>
    <n v="7200"/>
    <n v="7200"/>
    <n v="86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5"/>
    <n v="11.5"/>
    <m/>
    <n v="6"/>
    <x v="138"/>
    <s v="Garlic Paste 12x8 OZ. - IBERIA"/>
    <s v="RTU"/>
    <s v="Plant City"/>
    <s v="Fixed"/>
    <n v="720"/>
    <n v="720"/>
    <n v="720"/>
    <n v="720"/>
    <n v="720"/>
    <n v="720"/>
    <n v="720"/>
    <n v="720"/>
    <n v="720"/>
    <n v="720"/>
    <n v="720"/>
    <n v="720"/>
    <n v="8640"/>
    <n v="16.39"/>
    <n v="16.39"/>
    <n v="16.39"/>
    <n v="16.39"/>
    <n v="16.39"/>
    <n v="16.39"/>
    <n v="16.39"/>
    <n v="16.39"/>
    <n v="16.39"/>
    <n v="16.39"/>
    <n v="16.39"/>
    <n v="16.39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1800.800000000001"/>
    <n v="141609.60000000001"/>
    <n v="4320"/>
    <n v="4320"/>
    <n v="4320"/>
    <n v="4320"/>
    <n v="4320"/>
    <n v="4320"/>
    <n v="4320"/>
    <n v="4320"/>
    <n v="4320"/>
    <n v="4320"/>
    <n v="4320"/>
    <n v="4320"/>
    <n v="5184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5"/>
    <n v="16.5"/>
    <m/>
    <n v="6"/>
    <x v="139"/>
    <s v="Minced Garlic 12x8 OZ EVOO - IBERIA"/>
    <s v="RTU"/>
    <s v="Plant City"/>
    <s v="Fixed"/>
    <n v="960"/>
    <n v="960"/>
    <n v="960"/>
    <n v="960"/>
    <n v="960"/>
    <n v="960"/>
    <n v="960"/>
    <n v="960"/>
    <n v="960"/>
    <n v="1920"/>
    <n v="1920"/>
    <n v="1920"/>
    <n v="14400"/>
    <n v="13.23"/>
    <n v="13.23"/>
    <n v="13.23"/>
    <n v="13.23"/>
    <n v="13.23"/>
    <n v="13.23"/>
    <n v="13.23"/>
    <n v="13.23"/>
    <n v="13.23"/>
    <n v="13.23"/>
    <n v="13.23"/>
    <n v="13.23"/>
    <n v="12700.800000000001"/>
    <n v="12700.800000000001"/>
    <n v="12700.800000000001"/>
    <n v="12700.800000000001"/>
    <n v="12700.800000000001"/>
    <n v="12700.800000000001"/>
    <n v="12700.800000000001"/>
    <n v="12700.800000000001"/>
    <n v="12700.800000000001"/>
    <n v="25401.600000000002"/>
    <n v="25401.600000000002"/>
    <n v="25401.600000000002"/>
    <n v="190512.00000000003"/>
    <n v="5760"/>
    <n v="5760"/>
    <n v="5760"/>
    <n v="5760"/>
    <n v="5760"/>
    <n v="5760"/>
    <n v="5760"/>
    <n v="5760"/>
    <n v="5760"/>
    <n v="11520"/>
    <n v="11520"/>
    <n v="11520"/>
    <n v="86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2"/>
    <n v="25"/>
    <m/>
    <n v="12"/>
    <x v="140"/>
    <s v="Minced Garlic 6x32 OZ Iberia"/>
    <s v="RTU"/>
    <s v="Plant City"/>
    <s v="Fixed"/>
    <n v="1800"/>
    <n v="1800"/>
    <n v="3600"/>
    <n v="3600"/>
    <n v="1800"/>
    <n v="3600"/>
    <n v="3600"/>
    <n v="1800"/>
    <n v="1800"/>
    <n v="3600"/>
    <n v="3600"/>
    <n v="3600"/>
    <n v="34200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29430.000000000004"/>
    <n v="29430.000000000004"/>
    <n v="58860.000000000007"/>
    <n v="58860.000000000007"/>
    <n v="29430.000000000004"/>
    <n v="58860.000000000007"/>
    <n v="58860.000000000007"/>
    <n v="29430.000000000004"/>
    <n v="29430.000000000004"/>
    <n v="58860.000000000007"/>
    <n v="58860.000000000007"/>
    <n v="58860.000000000007"/>
    <n v="559170.00000000012"/>
    <n v="21600"/>
    <n v="21600"/>
    <n v="43200"/>
    <n v="43200"/>
    <n v="21600"/>
    <n v="43200"/>
    <n v="43200"/>
    <n v="21600"/>
    <n v="21600"/>
    <n v="43200"/>
    <n v="43200"/>
    <n v="43200"/>
    <n v="410400"/>
  </r>
  <r>
    <s v="IBERIA-IBERIA"/>
    <s v="IBERIA FOODS                  "/>
    <s v="IBERIA FOODS                       "/>
    <x v="141"/>
    <s v="W"/>
    <s v="PC"/>
    <s v="Plant City"/>
    <x v="10"/>
    <s v="G3"/>
    <s v="GROUP 3: Ready to Use"/>
    <s v="G3S2"/>
    <n v="21"/>
    <m/>
    <n v="12"/>
    <x v="141"/>
    <s v="Chopped Garlic 6x32 OZ Iberia"/>
    <s v="RTU"/>
    <s v="Plant City"/>
    <s v="Fixed"/>
    <n v="160"/>
    <n v="160"/>
    <n v="160"/>
    <n v="160"/>
    <n v="160"/>
    <n v="160"/>
    <n v="160"/>
    <n v="160"/>
    <n v="160"/>
    <n v="160"/>
    <n v="160"/>
    <n v="160"/>
    <n v="1920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16.350000000000001"/>
    <n v="2616"/>
    <n v="2616"/>
    <n v="2616"/>
    <n v="2616"/>
    <n v="2616"/>
    <n v="2616"/>
    <n v="2616"/>
    <n v="2616"/>
    <n v="2616"/>
    <n v="2616"/>
    <n v="2616"/>
    <n v="2616"/>
    <n v="31392"/>
    <n v="1920"/>
    <n v="1920"/>
    <n v="1920"/>
    <n v="1920"/>
    <n v="1920"/>
    <n v="1920"/>
    <n v="1920"/>
    <n v="1920"/>
    <n v="1920"/>
    <n v="1920"/>
    <n v="1920"/>
    <n v="1920"/>
    <n v="23040"/>
  </r>
  <r>
    <s v="SUNCIT-S00020"/>
    <s v="SUN CITY PRODUCE, CO.         "/>
    <s v="SUN CITY PRODUCE, CO.              "/>
    <x v="142"/>
    <s v="P"/>
    <s v="S"/>
    <s v="Miami"/>
    <x v="10"/>
    <s v="G1"/>
    <s v="GROUP 1-2: Peeled Garlic Repack"/>
    <s v="G1S15"/>
    <n v="2.6422885802469134"/>
    <n v="52.845771604938271"/>
    <n v="20"/>
    <x v="106"/>
    <s v="Peeled Garlic 20x1 LB Garland"/>
    <s v="Peeled Garlic Repack"/>
    <s v="Miami"/>
    <s v="Fixed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1600"/>
    <n v="1600"/>
    <n v="1600"/>
    <n v="1600"/>
    <n v="1600"/>
    <n v="1600"/>
    <n v="1600"/>
    <n v="1600"/>
    <n v="1600"/>
    <n v="1600"/>
    <n v="1600"/>
    <n v="1600"/>
    <n v="19200"/>
  </r>
  <r>
    <s v="SUNCIT-S00020"/>
    <s v="SUN CITY PRODUCE, CO.         "/>
    <s v="SUN CITY PRODUCE, CO.              "/>
    <x v="142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320"/>
    <n v="320"/>
    <n v="320"/>
    <n v="320"/>
    <n v="320"/>
    <n v="320"/>
    <n v="320"/>
    <n v="320"/>
    <n v="320"/>
    <n v="320"/>
    <n v="320"/>
    <n v="320"/>
    <n v="3840"/>
    <n v="48"/>
    <n v="46"/>
    <n v="45"/>
    <n v="47"/>
    <n v="43"/>
    <n v="43"/>
    <n v="45"/>
    <n v="46"/>
    <n v="47"/>
    <n v="52"/>
    <n v="52"/>
    <n v="51"/>
    <n v="15360"/>
    <n v="14720"/>
    <n v="14400"/>
    <n v="15040"/>
    <n v="13760"/>
    <n v="13760"/>
    <n v="14400"/>
    <n v="14720"/>
    <n v="15040"/>
    <n v="16640"/>
    <n v="16640"/>
    <n v="16320"/>
    <n v="180800"/>
    <n v="6400"/>
    <n v="6400"/>
    <n v="6400"/>
    <n v="6400"/>
    <n v="6400"/>
    <n v="6400"/>
    <n v="6400"/>
    <n v="6400"/>
    <n v="6400"/>
    <n v="6400"/>
    <n v="6400"/>
    <n v="6400"/>
    <n v="76800"/>
  </r>
  <r>
    <s v="SUNCIT-S00020"/>
    <s v="SUN CITY PRODUCE, CO.         "/>
    <s v="SUN CITY PRODUCE, CO.              "/>
    <x v="142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226"/>
    <n v="226"/>
    <n v="226"/>
    <n v="226"/>
    <n v="226"/>
    <n v="226"/>
    <n v="226"/>
    <n v="226"/>
    <n v="226"/>
    <n v="226"/>
    <n v="226"/>
    <n v="226"/>
    <n v="2712"/>
    <n v="39"/>
    <n v="39"/>
    <n v="39"/>
    <n v="39"/>
    <n v="39"/>
    <n v="39"/>
    <n v="39"/>
    <n v="39"/>
    <n v="39"/>
    <n v="39"/>
    <n v="39"/>
    <n v="39"/>
    <n v="8814"/>
    <n v="8814"/>
    <n v="8814"/>
    <n v="8814"/>
    <n v="8814"/>
    <n v="8814"/>
    <n v="8814"/>
    <n v="8814"/>
    <n v="8814"/>
    <n v="8814"/>
    <n v="8814"/>
    <n v="8814"/>
    <n v="105768"/>
    <n v="9040"/>
    <n v="9040"/>
    <n v="9040"/>
    <n v="9040"/>
    <n v="9040"/>
    <n v="9040"/>
    <n v="9040"/>
    <n v="9040"/>
    <n v="9040"/>
    <n v="9040"/>
    <n v="9040"/>
    <n v="9040"/>
    <n v="108480"/>
  </r>
  <r>
    <s v="SUNCIT-S00020"/>
    <s v="SUN CITY PRODUCE, CO.         "/>
    <s v="SUN CITY PRODUCE, CO.              "/>
    <x v="142"/>
    <s v="P"/>
    <s v="S"/>
    <s v="Miami"/>
    <x v="1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80"/>
    <n v="80"/>
    <n v="80"/>
    <n v="80"/>
    <n v="80"/>
    <n v="80"/>
    <n v="80"/>
    <n v="80"/>
    <n v="80"/>
    <n v="80"/>
    <n v="80"/>
    <n v="80"/>
    <n v="960"/>
    <n v="50"/>
    <n v="50"/>
    <n v="50"/>
    <n v="50"/>
    <n v="50"/>
    <n v="50"/>
    <n v="50"/>
    <n v="50"/>
    <n v="50"/>
    <n v="50"/>
    <n v="50"/>
    <n v="50"/>
    <n v="4000"/>
    <n v="4000"/>
    <n v="4000"/>
    <n v="4000"/>
    <n v="4000"/>
    <n v="4000"/>
    <n v="4000"/>
    <n v="4000"/>
    <n v="4000"/>
    <n v="4000"/>
    <n v="4000"/>
    <n v="4000"/>
    <n v="48000"/>
    <n v="1600"/>
    <n v="1600"/>
    <n v="1600"/>
    <n v="1600"/>
    <n v="1600"/>
    <n v="1600"/>
    <n v="1600"/>
    <n v="1600"/>
    <n v="1600"/>
    <n v="1600"/>
    <n v="1600"/>
    <n v="1600"/>
    <n v="19200"/>
  </r>
  <r>
    <s v="New business Pedro"/>
    <s v="New business Pedro"/>
    <s v="New business Pedro"/>
    <x v="121"/>
    <s v="F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512"/>
    <n v="0"/>
    <n v="512"/>
    <n v="0"/>
    <n v="512"/>
    <n v="512"/>
    <n v="512"/>
    <n v="512"/>
    <n v="3072"/>
    <n v="49"/>
    <n v="47"/>
    <n v="46"/>
    <n v="48"/>
    <n v="46"/>
    <n v="46"/>
    <n v="46"/>
    <n v="48"/>
    <n v="49"/>
    <n v="52"/>
    <n v="54"/>
    <n v="51"/>
    <n v="0"/>
    <n v="0"/>
    <n v="0"/>
    <n v="0"/>
    <n v="23552"/>
    <n v="0"/>
    <n v="23552"/>
    <n v="0"/>
    <n v="25088"/>
    <n v="26624"/>
    <n v="27648"/>
    <n v="26112"/>
    <n v="152576"/>
    <n v="0"/>
    <n v="0"/>
    <n v="0"/>
    <n v="0"/>
    <n v="10240"/>
    <n v="0"/>
    <n v="10240"/>
    <n v="0"/>
    <n v="10240"/>
    <n v="10240"/>
    <n v="10240"/>
    <n v="10240"/>
    <n v="61440"/>
  </r>
  <r>
    <s v="KALILE-K00001"/>
    <s v="KALIL ENTERPRISES CORP             "/>
    <s v="KALIL ENTERPRISES CORP             "/>
    <x v="143"/>
    <s v="W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0"/>
    <n v="0"/>
    <n v="0"/>
    <n v="0"/>
    <n v="0"/>
    <n v="0"/>
    <n v="0"/>
    <n v="0"/>
    <n v="0"/>
    <n v="0"/>
    <n v="0"/>
    <n v="0"/>
    <n v="0"/>
    <n v="49"/>
    <n v="47"/>
    <n v="46"/>
    <n v="48"/>
    <n v="46"/>
    <n v="46"/>
    <n v="46"/>
    <n v="48"/>
    <n v="49"/>
    <n v="52"/>
    <n v="54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LILE-K00001"/>
    <s v="KALIL ENTERPRISES CORP             "/>
    <s v="KALIL ENTERPRISES CORP             "/>
    <x v="143"/>
    <s v="W"/>
    <s v="S"/>
    <s v="Resale"/>
    <x v="10"/>
    <s v="G5"/>
    <s v="GROUP 5-2: Other Resale"/>
    <s v="G5S9"/>
    <m/>
    <m/>
    <n v="30"/>
    <x v="2"/>
    <s v="Fresh Ginger 30 LB Peru - Organic"/>
    <s v="Resale"/>
    <s v="Resale"/>
    <s v="Resale"/>
    <n v="0"/>
    <n v="0"/>
    <n v="0"/>
    <n v="0"/>
    <n v="0"/>
    <n v="0"/>
    <n v="0"/>
    <n v="0"/>
    <n v="0"/>
    <n v="0"/>
    <n v="0"/>
    <n v="0"/>
    <n v="0"/>
    <n v="63.724991319444442"/>
    <n v="63.724991319444442"/>
    <n v="63.724991319444442"/>
    <n v="53.724991319444442"/>
    <n v="53.724991319444442"/>
    <n v="53.724991319444442"/>
    <n v="40"/>
    <n v="40"/>
    <n v="40"/>
    <n v="47.5"/>
    <n v="47.5"/>
    <n v="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1: Garlic Resale"/>
    <s v="G5S3"/>
    <m/>
    <m/>
    <n v="44"/>
    <x v="142"/>
    <s v="Fresh Garlic 44 LB Argentina"/>
    <s v="Resale"/>
    <s v="Resale"/>
    <s v="Resale"/>
    <n v="0"/>
    <n v="0"/>
    <n v="0"/>
    <n v="0"/>
    <n v="0"/>
    <n v="0"/>
    <n v="0"/>
    <n v="0"/>
    <n v="0"/>
    <n v="0"/>
    <n v="0"/>
    <n v="0"/>
    <n v="0"/>
    <n v="30.8"/>
    <n v="30.8"/>
    <n v="30.8"/>
    <n v="30.8"/>
    <n v="30.8"/>
    <n v="30.8"/>
    <n v="30.8"/>
    <n v="30.8"/>
    <n v="30.8"/>
    <n v="30.8"/>
    <n v="30.8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1: Garlic Resale"/>
    <s v="G5S4"/>
    <m/>
    <m/>
    <n v="44"/>
    <x v="143"/>
    <s v="Fresh Garlic 44lb INDUSTRIAL       "/>
    <s v="Resale"/>
    <s v="Resale"/>
    <s v="Resale"/>
    <n v="4500"/>
    <n v="0"/>
    <n v="4436"/>
    <n v="6237"/>
    <n v="890"/>
    <n v="417"/>
    <n v="0"/>
    <n v="0"/>
    <n v="0"/>
    <n v="2700"/>
    <n v="0"/>
    <n v="0"/>
    <n v="19180"/>
    <n v="32"/>
    <n v="32"/>
    <n v="32"/>
    <n v="32"/>
    <n v="32"/>
    <n v="32"/>
    <n v="32"/>
    <n v="32"/>
    <n v="32"/>
    <n v="32"/>
    <n v="32"/>
    <n v="32"/>
    <n v="144000"/>
    <n v="0"/>
    <n v="141952"/>
    <n v="199584"/>
    <n v="28480"/>
    <n v="13344"/>
    <n v="0"/>
    <n v="0"/>
    <n v="0"/>
    <n v="86400"/>
    <n v="0"/>
    <n v="0"/>
    <n v="613760"/>
    <n v="198000"/>
    <n v="0"/>
    <n v="195184"/>
    <n v="274428"/>
    <n v="39160"/>
    <n v="18348"/>
    <n v="0"/>
    <n v="0"/>
    <n v="0"/>
    <n v="118800"/>
    <n v="0"/>
    <n v="0"/>
    <n v="84392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"/>
    <s v="Fresh Ginger 30 LB China"/>
    <s v="Resale"/>
    <s v="Resale"/>
    <s v="Resale"/>
    <n v="0"/>
    <n v="0"/>
    <n v="0"/>
    <n v="0"/>
    <n v="0"/>
    <n v="0"/>
    <n v="0"/>
    <n v="0"/>
    <n v="0"/>
    <n v="0"/>
    <n v="0"/>
    <n v="0"/>
    <n v="0"/>
    <n v="36"/>
    <n v="36"/>
    <n v="36"/>
    <n v="36"/>
    <n v="36"/>
    <n v="36"/>
    <n v="36"/>
    <n v="36"/>
    <n v="36"/>
    <n v="36"/>
    <n v="36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44"/>
    <s v="Fresh Ginger 30lb INDUSTRIAL       "/>
    <s v="Resale"/>
    <s v="Resale"/>
    <s v="Resale"/>
    <n v="2300"/>
    <n v="3990"/>
    <n v="3990"/>
    <n v="3990"/>
    <n v="1330"/>
    <n v="1260"/>
    <n v="2450"/>
    <n v="1245"/>
    <n v="0"/>
    <n v="0"/>
    <n v="4500"/>
    <n v="0"/>
    <n v="25055"/>
    <n v="37.5"/>
    <n v="37.5"/>
    <n v="37.5"/>
    <n v="37.5"/>
    <n v="37.5"/>
    <n v="37.5"/>
    <n v="37.5"/>
    <n v="37.5"/>
    <n v="37.5"/>
    <n v="37.5"/>
    <n v="37.5"/>
    <n v="37.5"/>
    <n v="86250"/>
    <n v="149625"/>
    <n v="149625"/>
    <n v="149625"/>
    <n v="49875"/>
    <n v="47250"/>
    <n v="91875"/>
    <n v="46687.5"/>
    <n v="0"/>
    <n v="0"/>
    <n v="168750"/>
    <n v="0"/>
    <n v="939562.5"/>
    <n v="69000"/>
    <n v="119700"/>
    <n v="119700"/>
    <n v="119700"/>
    <n v="39900"/>
    <n v="37800"/>
    <n v="73500"/>
    <n v="37350"/>
    <n v="0"/>
    <n v="0"/>
    <n v="135000"/>
    <n v="0"/>
    <n v="75165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7"/>
    <s v="FRESH GINGER 30 LB - BRAZIL ORGANIC"/>
    <s v="Resale"/>
    <s v="Resale"/>
    <s v="Resale"/>
    <n v="0"/>
    <n v="0"/>
    <n v="0"/>
    <n v="0"/>
    <n v="0"/>
    <n v="0"/>
    <n v="0"/>
    <n v="0"/>
    <n v="0"/>
    <n v="0"/>
    <n v="0"/>
    <n v="0"/>
    <n v="0"/>
    <n v="37.5"/>
    <n v="37.5"/>
    <n v="37.5"/>
    <n v="37.5"/>
    <n v="37.5"/>
    <n v="37.5"/>
    <n v="37.5"/>
    <n v="37.5"/>
    <n v="37.5"/>
    <n v="37.5"/>
    <n v="37.5"/>
    <n v="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TURX-000001"/>
    <s v="VEGETABLE JUICES INC.         "/>
    <s v="VEGETABLE JUICES INC.              "/>
    <x v="144"/>
    <s v="I"/>
    <s v="N"/>
    <s v="Resale"/>
    <x v="10"/>
    <s v="G5"/>
    <s v="GROUP 5-2: Other Resale"/>
    <s v="G5S9"/>
    <m/>
    <m/>
    <n v="30"/>
    <x v="145"/>
    <s v="Fresh Ginger 30 LB China - Organic "/>
    <s v="Resale"/>
    <s v="Resale"/>
    <s v="Fixed"/>
    <n v="0"/>
    <n v="0"/>
    <n v="0"/>
    <n v="0"/>
    <n v="0"/>
    <n v="0"/>
    <n v="0"/>
    <n v="0"/>
    <n v="0"/>
    <n v="0"/>
    <n v="0"/>
    <n v="0"/>
    <n v="0"/>
    <n v="46.5"/>
    <n v="46.5"/>
    <n v="46.5"/>
    <n v="46.5"/>
    <n v="46.5"/>
    <n v="46.5"/>
    <n v="46.5"/>
    <n v="46.5"/>
    <n v="46.5"/>
    <n v="46.5"/>
    <n v="46.5"/>
    <n v="4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UTOPIA-U00003"/>
    <s v="UTOPIA PRODUCE INC            "/>
    <s v="UTOPIA PRODUCE INC                 "/>
    <x v="145"/>
    <s v="P"/>
    <s v="N"/>
    <s v="Resale"/>
    <x v="10"/>
    <s v="G5"/>
    <s v="GROUP 5-1: Garlic Resale"/>
    <s v="G5S1"/>
    <m/>
    <m/>
    <n v="20"/>
    <x v="13"/>
    <s v="Peeled Garlic 4x5 LB Spain"/>
    <s v="Resale"/>
    <s v="Resale"/>
    <s v="Resale"/>
    <n v="495"/>
    <n v="0"/>
    <n v="495"/>
    <n v="0"/>
    <n v="495"/>
    <n v="0"/>
    <n v="495"/>
    <n v="0"/>
    <n v="495"/>
    <n v="0"/>
    <n v="495"/>
    <n v="0"/>
    <n v="2970"/>
    <n v="49"/>
    <n v="47"/>
    <n v="46"/>
    <n v="48"/>
    <n v="46"/>
    <n v="46"/>
    <n v="46"/>
    <n v="48"/>
    <n v="49"/>
    <n v="52"/>
    <n v="54"/>
    <n v="51"/>
    <n v="24255"/>
    <n v="0"/>
    <n v="22770"/>
    <n v="0"/>
    <n v="22770"/>
    <n v="0"/>
    <n v="22770"/>
    <n v="0"/>
    <n v="24255"/>
    <n v="0"/>
    <n v="26730"/>
    <n v="0"/>
    <n v="143550"/>
    <n v="9900"/>
    <n v="0"/>
    <n v="9900"/>
    <n v="0"/>
    <n v="9900"/>
    <n v="0"/>
    <n v="9900"/>
    <n v="0"/>
    <n v="9900"/>
    <n v="0"/>
    <n v="9900"/>
    <n v="0"/>
    <n v="59400"/>
  </r>
  <r>
    <s v="UTOPIA-U00003"/>
    <s v="UTOPIA PRODUCE INC            "/>
    <s v="UTOPIA PRODUCE INC                 "/>
    <x v="145"/>
    <s v="P"/>
    <s v="N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0"/>
    <n v="400"/>
    <n v="0"/>
    <n v="0"/>
    <n v="400"/>
    <n v="0"/>
    <n v="0"/>
    <n v="0"/>
    <n v="400"/>
    <n v="0"/>
    <n v="0"/>
    <n v="400"/>
    <n v="1600"/>
    <n v="55"/>
    <n v="55"/>
    <n v="55"/>
    <n v="55"/>
    <n v="55"/>
    <n v="55"/>
    <n v="55"/>
    <n v="55"/>
    <n v="55"/>
    <n v="55"/>
    <n v="55"/>
    <n v="55"/>
    <n v="0"/>
    <n v="22000"/>
    <n v="0"/>
    <n v="0"/>
    <n v="22000"/>
    <n v="0"/>
    <n v="0"/>
    <n v="0"/>
    <n v="22000"/>
    <n v="0"/>
    <n v="0"/>
    <n v="22000"/>
    <n v="88000"/>
    <n v="0"/>
    <n v="12000"/>
    <n v="0"/>
    <n v="0"/>
    <n v="12000"/>
    <n v="0"/>
    <n v="0"/>
    <n v="0"/>
    <n v="12000"/>
    <n v="0"/>
    <n v="0"/>
    <n v="12000"/>
    <n v="48000"/>
  </r>
  <r>
    <s v="DEKALB-000001"/>
    <s v="Dekalb Farmers Market         "/>
    <s v="Dekalb Farmers Market              "/>
    <x v="146"/>
    <s v="F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40"/>
    <n v="0"/>
    <n v="40"/>
    <n v="0"/>
    <n v="40"/>
    <n v="0"/>
    <n v="40"/>
    <n v="0"/>
    <n v="40"/>
    <n v="0"/>
    <n v="40"/>
    <n v="0"/>
    <n v="240"/>
    <n v="49"/>
    <n v="47"/>
    <n v="46"/>
    <n v="48"/>
    <n v="46"/>
    <n v="46"/>
    <n v="46"/>
    <n v="48"/>
    <n v="49"/>
    <n v="52"/>
    <n v="54"/>
    <n v="51"/>
    <n v="1960"/>
    <n v="0"/>
    <n v="1840"/>
    <n v="0"/>
    <n v="1840"/>
    <n v="0"/>
    <n v="1840"/>
    <n v="0"/>
    <n v="1960"/>
    <n v="0"/>
    <n v="2160"/>
    <n v="0"/>
    <n v="11600"/>
    <n v="800"/>
    <n v="0"/>
    <n v="800"/>
    <n v="0"/>
    <n v="800"/>
    <n v="0"/>
    <n v="800"/>
    <n v="0"/>
    <n v="800"/>
    <n v="0"/>
    <n v="800"/>
    <n v="0"/>
    <n v="4800"/>
  </r>
  <r>
    <s v="DEKALB-000001"/>
    <s v="Dekalb Farmers Market         "/>
    <s v="Dekalb Farmers Market              "/>
    <x v="146"/>
    <s v="F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40"/>
    <n v="0"/>
    <n v="40"/>
    <n v="0"/>
    <n v="40"/>
    <n v="0"/>
    <n v="40"/>
    <n v="0"/>
    <n v="40"/>
    <n v="0"/>
    <n v="40"/>
    <n v="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2492.8308823529414"/>
    <n v="0"/>
    <n v="2492.8308823529414"/>
    <n v="0"/>
    <n v="2492.8308823529414"/>
    <n v="0"/>
    <n v="2450"/>
    <n v="0"/>
    <n v="2450"/>
    <n v="0"/>
    <n v="2450"/>
    <n v="0"/>
    <n v="14828.492647058825"/>
    <n v="1200"/>
    <n v="0"/>
    <n v="1200"/>
    <n v="0"/>
    <n v="1200"/>
    <n v="0"/>
    <n v="1200"/>
    <n v="0"/>
    <n v="1200"/>
    <n v="0"/>
    <n v="1200"/>
    <n v="0"/>
    <n v="7200"/>
  </r>
  <r>
    <s v="HRBSGD-000001"/>
    <s v="Herbs Unlimited d/b/a Rock Garden  "/>
    <s v="Herbs Unlimited d/b/a Rock Garden  "/>
    <x v="147"/>
    <s v="I"/>
    <s v="S"/>
    <s v="Miami"/>
    <x v="10"/>
    <s v="G1"/>
    <s v="GROUP 1-3: Fesh Garlic Repack"/>
    <s v="G1S8"/>
    <n v="4.375"/>
    <n v="175"/>
    <n v="40"/>
    <x v="146"/>
    <s v="Organic Fresh Garlic Paste 40LB   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15"/>
    <n v="115"/>
    <n v="115"/>
    <n v="115"/>
    <n v="115"/>
    <n v="115"/>
    <n v="115"/>
    <n v="115"/>
    <n v="115"/>
    <n v="115"/>
    <n v="115"/>
    <n v="115"/>
    <n v="1150"/>
    <n v="1150"/>
    <n v="1150"/>
    <n v="1150"/>
    <n v="1150"/>
    <n v="1150"/>
    <n v="1150"/>
    <n v="1150"/>
    <n v="1150"/>
    <n v="1150"/>
    <n v="1150"/>
    <n v="1150"/>
    <n v="13800"/>
    <n v="400"/>
    <n v="400"/>
    <n v="400"/>
    <n v="400"/>
    <n v="400"/>
    <n v="400"/>
    <n v="400"/>
    <n v="400"/>
    <n v="400"/>
    <n v="400"/>
    <n v="400"/>
    <n v="400"/>
    <n v="4800"/>
  </r>
  <r>
    <s v="HRBSGD-000001"/>
    <s v="Herbs Unlimited d/b/a Rock Garden  "/>
    <s v="Herbs Unlimited d/b/a Rock Garden  "/>
    <x v="147"/>
    <s v="I"/>
    <s v="S"/>
    <s v="Miami"/>
    <x v="10"/>
    <s v="G1"/>
    <s v="GROUP 1-3: Fesh Garlic Repack"/>
    <s v="G1S8"/>
    <n v="4.375"/>
    <n v="175"/>
    <n v="40"/>
    <x v="33"/>
    <s v="Organic Fresh Ginger Paste - 40 LB "/>
    <s v="Chopped Garlic Line"/>
    <s v="Miami"/>
    <s v="Fixed"/>
    <n v="10"/>
    <n v="10"/>
    <n v="10"/>
    <n v="10"/>
    <n v="10"/>
    <n v="10"/>
    <n v="10"/>
    <n v="10"/>
    <n v="10"/>
    <n v="10"/>
    <n v="10"/>
    <n v="10"/>
    <n v="120"/>
    <n v="121"/>
    <n v="121"/>
    <n v="121"/>
    <n v="121"/>
    <n v="121"/>
    <n v="121"/>
    <n v="121"/>
    <n v="121"/>
    <n v="121"/>
    <n v="121"/>
    <n v="121"/>
    <n v="121"/>
    <n v="1210"/>
    <n v="1210"/>
    <n v="1210"/>
    <n v="1210"/>
    <n v="1210"/>
    <n v="1210"/>
    <n v="1210"/>
    <n v="1210"/>
    <n v="1210"/>
    <n v="1210"/>
    <n v="1210"/>
    <n v="1210"/>
    <n v="14520"/>
    <n v="400"/>
    <n v="400"/>
    <n v="400"/>
    <n v="400"/>
    <n v="400"/>
    <n v="400"/>
    <n v="400"/>
    <n v="400"/>
    <n v="400"/>
    <n v="400"/>
    <n v="400"/>
    <n v="400"/>
    <n v="4800"/>
  </r>
  <r>
    <s v="HRBSGD-000001"/>
    <s v="Herbs Unlimited d/b/a Rock Garden  "/>
    <s v="Herbs Unlimited d/b/a Rock Garden  "/>
    <x v="147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00"/>
    <n v="100"/>
    <n v="100"/>
    <n v="100"/>
    <n v="100"/>
    <n v="100"/>
    <n v="100"/>
    <n v="100"/>
    <n v="100"/>
    <n v="100"/>
    <n v="100"/>
    <n v="100"/>
    <n v="1200"/>
    <n v="48"/>
    <n v="46"/>
    <n v="45"/>
    <n v="47"/>
    <n v="43"/>
    <n v="43"/>
    <n v="45"/>
    <n v="46"/>
    <n v="47"/>
    <n v="52"/>
    <n v="52"/>
    <n v="51"/>
    <n v="4800"/>
    <n v="4600"/>
    <n v="4500"/>
    <n v="4700"/>
    <n v="4300"/>
    <n v="4300"/>
    <n v="4500"/>
    <n v="4600"/>
    <n v="4700"/>
    <n v="5200"/>
    <n v="5200"/>
    <n v="5100"/>
    <n v="56500"/>
    <n v="2000"/>
    <n v="2000"/>
    <n v="2000"/>
    <n v="2000"/>
    <n v="2000"/>
    <n v="2000"/>
    <n v="2000"/>
    <n v="2000"/>
    <n v="2000"/>
    <n v="2000"/>
    <n v="2000"/>
    <n v="2000"/>
    <n v="24000"/>
  </r>
  <r>
    <s v="AFII-000001"/>
    <s v="ALWAYS FRESH INTERNATIONAL, INC.   "/>
    <s v="ALWAYS FRESH INTERNATIONAL, INC.   "/>
    <x v="148"/>
    <s v="P"/>
    <s v="S"/>
    <s v="Resale"/>
    <x v="10"/>
    <s v="G5"/>
    <s v="GROUP 5-1: Garlic Resale"/>
    <s v="G5S1"/>
    <m/>
    <m/>
    <n v="20"/>
    <x v="13"/>
    <s v="Peeled Garlic 4x5 LB Spain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49"/>
    <n v="47"/>
    <n v="46"/>
    <n v="48"/>
    <n v="46"/>
    <n v="46"/>
    <n v="46"/>
    <n v="48"/>
    <n v="49"/>
    <n v="52"/>
    <n v="54"/>
    <n v="51"/>
    <n v="4900"/>
    <n v="4700"/>
    <n v="4600"/>
    <n v="4800"/>
    <n v="4600"/>
    <n v="4600"/>
    <n v="4600"/>
    <n v="4800"/>
    <n v="4900"/>
    <n v="5200"/>
    <n v="5400"/>
    <n v="5100"/>
    <n v="58200"/>
    <n v="2000"/>
    <n v="2000"/>
    <n v="2000"/>
    <n v="2000"/>
    <n v="2000"/>
    <n v="2000"/>
    <n v="2000"/>
    <n v="2000"/>
    <n v="2000"/>
    <n v="2000"/>
    <n v="2000"/>
    <n v="2000"/>
    <n v="24000"/>
  </r>
  <r>
    <s v="AFII-000001"/>
    <s v="ALWAYS FRESH INTERNATIONAL, INC.   "/>
    <s v="ALWAYS FRESH INTERNATIONAL, INC.   "/>
    <x v="148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60"/>
    <n v="60"/>
    <n v="60"/>
    <n v="60"/>
    <n v="60"/>
    <n v="60"/>
    <n v="60"/>
    <n v="60"/>
    <n v="60"/>
    <n v="60"/>
    <n v="60"/>
    <n v="60"/>
    <n v="720"/>
    <n v="45"/>
    <n v="45"/>
    <n v="45"/>
    <n v="45"/>
    <n v="45"/>
    <n v="45"/>
    <n v="45"/>
    <n v="45"/>
    <n v="45"/>
    <n v="45"/>
    <n v="45"/>
    <n v="45"/>
    <n v="2700"/>
    <n v="2700"/>
    <n v="2700"/>
    <n v="2700"/>
    <n v="2700"/>
    <n v="2700"/>
    <n v="2700"/>
    <n v="2700"/>
    <n v="2700"/>
    <n v="2700"/>
    <n v="2700"/>
    <n v="2700"/>
    <n v="32400"/>
    <n v="2400"/>
    <n v="2400"/>
    <n v="2400"/>
    <n v="2400"/>
    <n v="2400"/>
    <n v="2400"/>
    <n v="2400"/>
    <n v="2400"/>
    <n v="2400"/>
    <n v="2400"/>
    <n v="2400"/>
    <n v="2400"/>
    <n v="28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5"/>
    <n v="11.5"/>
    <m/>
    <n v="6"/>
    <x v="4"/>
    <s v="Garlic Paste 12x8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19"/>
    <n v="19"/>
    <n v="19"/>
    <n v="19"/>
    <n v="19"/>
    <n v="19"/>
    <n v="19"/>
    <n v="19"/>
    <n v="19"/>
    <n v="19"/>
    <n v="19"/>
    <n v="19"/>
    <n v="475"/>
    <n v="475"/>
    <n v="475"/>
    <n v="475"/>
    <n v="475"/>
    <n v="475"/>
    <n v="475"/>
    <n v="475"/>
    <n v="475"/>
    <n v="475"/>
    <n v="475"/>
    <n v="475"/>
    <n v="5700"/>
    <n v="150"/>
    <n v="150"/>
    <n v="150"/>
    <n v="150"/>
    <n v="150"/>
    <n v="150"/>
    <n v="150"/>
    <n v="150"/>
    <n v="150"/>
    <n v="150"/>
    <n v="150"/>
    <n v="150"/>
    <n v="1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5"/>
    <n v="16.5"/>
    <m/>
    <n v="6"/>
    <x v="5"/>
    <s v="Minced Garlic 12x8 OZ Garal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16"/>
    <n v="16"/>
    <n v="16"/>
    <n v="16"/>
    <n v="16"/>
    <n v="16"/>
    <n v="16"/>
    <n v="16"/>
    <n v="16"/>
    <n v="16"/>
    <n v="16"/>
    <n v="16"/>
    <n v="400"/>
    <n v="400"/>
    <n v="400"/>
    <n v="400"/>
    <n v="400"/>
    <n v="400"/>
    <n v="400"/>
    <n v="400"/>
    <n v="400"/>
    <n v="400"/>
    <n v="400"/>
    <n v="400"/>
    <n v="4800"/>
    <n v="150"/>
    <n v="150"/>
    <n v="150"/>
    <n v="150"/>
    <n v="150"/>
    <n v="150"/>
    <n v="150"/>
    <n v="150"/>
    <n v="150"/>
    <n v="150"/>
    <n v="150"/>
    <n v="150"/>
    <n v="18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12.5"/>
    <m/>
    <n v="12"/>
    <x v="7"/>
    <s v="Garlic Paste 6x32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5"/>
    <n v="25"/>
    <n v="25"/>
    <n v="25"/>
    <n v="25"/>
    <n v="25"/>
    <n v="25"/>
    <n v="25"/>
    <n v="25"/>
    <n v="25"/>
    <n v="25"/>
    <n v="25"/>
    <n v="625"/>
    <n v="625"/>
    <n v="625"/>
    <n v="625"/>
    <n v="625"/>
    <n v="625"/>
    <n v="625"/>
    <n v="625"/>
    <n v="625"/>
    <n v="625"/>
    <n v="625"/>
    <n v="625"/>
    <n v="75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0"/>
    <m/>
    <n v="12"/>
    <x v="10"/>
    <s v="Minced Garlic 6x32 OZ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1"/>
    <n v="21"/>
    <n v="21"/>
    <n v="21"/>
    <n v="21"/>
    <n v="21"/>
    <n v="21"/>
    <n v="21"/>
    <n v="21"/>
    <n v="21"/>
    <n v="21"/>
    <n v="21"/>
    <n v="525"/>
    <n v="525"/>
    <n v="525"/>
    <n v="525"/>
    <n v="525"/>
    <n v="525"/>
    <n v="525"/>
    <n v="525"/>
    <n v="525"/>
    <n v="525"/>
    <n v="525"/>
    <n v="525"/>
    <n v="63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0"/>
    <m/>
    <n v="12"/>
    <x v="53"/>
    <s v="Chopped Garlic 6x32 OZ. -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3"/>
    <n v="23"/>
    <n v="23"/>
    <n v="23"/>
    <n v="23"/>
    <n v="23"/>
    <n v="23"/>
    <n v="23"/>
    <n v="23"/>
    <n v="23"/>
    <n v="23"/>
    <n v="23"/>
    <n v="575"/>
    <n v="575"/>
    <n v="575"/>
    <n v="575"/>
    <n v="575"/>
    <n v="575"/>
    <n v="575"/>
    <n v="575"/>
    <n v="575"/>
    <n v="575"/>
    <n v="575"/>
    <n v="575"/>
    <n v="69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PC"/>
    <s v="Plant City"/>
    <x v="10"/>
    <s v="G3"/>
    <s v="GROUP 3: Ready to Use"/>
    <s v="G3S2"/>
    <n v="21"/>
    <m/>
    <n v="12"/>
    <x v="9"/>
    <s v="Minced Garlic 6x32 OZ EVOO Garland"/>
    <s v="RTU"/>
    <s v="Plant City"/>
    <s v="Fixed"/>
    <n v="25"/>
    <n v="25"/>
    <n v="25"/>
    <n v="25"/>
    <n v="25"/>
    <n v="25"/>
    <n v="25"/>
    <n v="25"/>
    <n v="25"/>
    <n v="25"/>
    <n v="25"/>
    <n v="25"/>
    <n v="300"/>
    <n v="23"/>
    <n v="23"/>
    <n v="23"/>
    <n v="23"/>
    <n v="23"/>
    <n v="23"/>
    <n v="23"/>
    <n v="23"/>
    <n v="23"/>
    <n v="23"/>
    <n v="23"/>
    <n v="23"/>
    <n v="575"/>
    <n v="575"/>
    <n v="575"/>
    <n v="575"/>
    <n v="575"/>
    <n v="575"/>
    <n v="575"/>
    <n v="575"/>
    <n v="575"/>
    <n v="575"/>
    <n v="575"/>
    <n v="575"/>
    <n v="6900"/>
    <n v="300"/>
    <n v="300"/>
    <n v="300"/>
    <n v="300"/>
    <n v="300"/>
    <n v="300"/>
    <n v="300"/>
    <n v="300"/>
    <n v="300"/>
    <n v="300"/>
    <n v="300"/>
    <n v="300"/>
    <n v="3600"/>
  </r>
  <r>
    <s v="AFII-000001"/>
    <s v="ALWAYS FRESH INTERNATIONAL, INC.   "/>
    <s v="ALWAYS FRESH INTERNATIONAL, INC.   "/>
    <x v="148"/>
    <s v="P"/>
    <s v="S"/>
    <s v="Resale"/>
    <x v="10"/>
    <s v="G5"/>
    <s v="GROUP 5-1: Garlic Resale"/>
    <s v="G5S3"/>
    <m/>
    <m/>
    <n v="30"/>
    <x v="52"/>
    <s v="Fresh Garlic 5PK 30 LB Arg - White"/>
    <s v="Resale"/>
    <s v="Resale"/>
    <s v="Resale"/>
    <n v="100"/>
    <n v="100"/>
    <n v="100"/>
    <n v="100"/>
    <n v="100"/>
    <n v="100"/>
    <n v="100"/>
    <n v="100"/>
    <n v="100"/>
    <n v="100"/>
    <n v="100"/>
    <n v="100"/>
    <n v="1200"/>
    <n v="63.75"/>
    <n v="63.75"/>
    <n v="63.75"/>
    <n v="63.75"/>
    <n v="63.75"/>
    <n v="63.75"/>
    <n v="62.5"/>
    <n v="62.5"/>
    <n v="62.5"/>
    <n v="62.5"/>
    <n v="62.5"/>
    <n v="62.5"/>
    <n v="6375"/>
    <n v="6375"/>
    <n v="6375"/>
    <n v="6375"/>
    <n v="6375"/>
    <n v="6375"/>
    <n v="6250"/>
    <n v="6250"/>
    <n v="6250"/>
    <n v="6250"/>
    <n v="6250"/>
    <n v="6250"/>
    <n v="75750"/>
    <n v="3000"/>
    <n v="3000"/>
    <n v="3000"/>
    <n v="3000"/>
    <n v="3000"/>
    <n v="3000"/>
    <n v="3000"/>
    <n v="3000"/>
    <n v="3000"/>
    <n v="3000"/>
    <n v="3000"/>
    <n v="3000"/>
    <n v="36000"/>
  </r>
  <r>
    <s v="OLGUIN-O00004"/>
    <s v="OLGUIN FAMILY, INC.           "/>
    <s v="OLGUIN FAMILY, INC.                "/>
    <x v="149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400"/>
    <n v="0"/>
    <n v="400"/>
    <n v="0"/>
    <n v="400"/>
    <n v="0"/>
    <n v="400"/>
    <n v="0"/>
    <n v="400"/>
    <n v="0"/>
    <n v="400"/>
    <n v="0"/>
    <n v="2400"/>
    <n v="55"/>
    <n v="55"/>
    <n v="55"/>
    <n v="55"/>
    <n v="55"/>
    <n v="55"/>
    <n v="55"/>
    <n v="55"/>
    <n v="55"/>
    <n v="55"/>
    <n v="55"/>
    <n v="55"/>
    <n v="22000"/>
    <n v="0"/>
    <n v="22000"/>
    <n v="0"/>
    <n v="22000"/>
    <n v="0"/>
    <n v="22000"/>
    <n v="0"/>
    <n v="22000"/>
    <n v="0"/>
    <n v="22000"/>
    <n v="0"/>
    <n v="132000"/>
    <n v="12000"/>
    <n v="0"/>
    <n v="12000"/>
    <n v="0"/>
    <n v="12000"/>
    <n v="0"/>
    <n v="12000"/>
    <n v="0"/>
    <n v="12000"/>
    <n v="0"/>
    <n v="12000"/>
    <n v="0"/>
    <n v="72000"/>
  </r>
  <r>
    <s v="OLGUIN-O00004"/>
    <s v="OLGUIN FAMILY, INC.           "/>
    <s v="OLGUIN FAMILY, INC.                "/>
    <x v="149"/>
    <s v="P"/>
    <s v="S"/>
    <s v="Resale"/>
    <x v="10"/>
    <s v="G5"/>
    <s v="GROUP 5-2: Other Resale"/>
    <s v="G5S6"/>
    <m/>
    <m/>
    <n v="40"/>
    <x v="24"/>
    <s v="Fresh Shallot 8x5 LB Bag Garland"/>
    <s v="Resale"/>
    <s v="Resale"/>
    <s v="Fixed"/>
    <n v="150"/>
    <n v="0"/>
    <n v="150"/>
    <n v="0"/>
    <n v="150"/>
    <n v="0"/>
    <n v="150"/>
    <n v="0"/>
    <n v="150"/>
    <n v="0"/>
    <n v="150"/>
    <n v="0"/>
    <n v="900"/>
    <n v="40"/>
    <n v="40"/>
    <n v="40"/>
    <n v="40"/>
    <n v="40"/>
    <n v="40"/>
    <n v="40"/>
    <n v="40"/>
    <n v="40"/>
    <n v="40"/>
    <n v="40"/>
    <n v="40"/>
    <n v="6000"/>
    <n v="0"/>
    <n v="6000"/>
    <n v="0"/>
    <n v="6000"/>
    <n v="0"/>
    <n v="6000"/>
    <n v="0"/>
    <n v="6000"/>
    <n v="0"/>
    <n v="6000"/>
    <n v="0"/>
    <n v="36000"/>
    <n v="6000"/>
    <n v="0"/>
    <n v="6000"/>
    <n v="0"/>
    <n v="6000"/>
    <n v="0"/>
    <n v="6000"/>
    <n v="0"/>
    <n v="6000"/>
    <n v="0"/>
    <n v="6000"/>
    <n v="0"/>
    <n v="36000"/>
  </r>
  <r>
    <s v="PRDKIN-P00019"/>
    <s v="PRODUCE KINGDOM                    "/>
    <s v="PRODUCE KINGDOM                    "/>
    <x v="150"/>
    <s v="P"/>
    <s v="S"/>
    <s v="Miami"/>
    <x v="10"/>
    <s v="G2"/>
    <s v="GROUP 2-1: Shallot Production"/>
    <s v="G2S4"/>
    <n v="0.82862068965517233"/>
    <n v="16.572413793103447"/>
    <n v="20"/>
    <x v="25"/>
    <s v="Peeled Shallot 4x5 LB Garland"/>
    <s v="Peeled Shallot Line"/>
    <s v="Miami"/>
    <s v="Fixed"/>
    <n v="0"/>
    <n v="40"/>
    <n v="0"/>
    <n v="40"/>
    <n v="0"/>
    <n v="40"/>
    <n v="0"/>
    <n v="40"/>
    <n v="0"/>
    <n v="40"/>
    <n v="0"/>
    <n v="40"/>
    <n v="240"/>
    <n v="45"/>
    <n v="45"/>
    <n v="45"/>
    <n v="45"/>
    <n v="45"/>
    <n v="45"/>
    <n v="45"/>
    <n v="45"/>
    <n v="45"/>
    <n v="45"/>
    <n v="45"/>
    <n v="45"/>
    <n v="0"/>
    <n v="1800"/>
    <n v="0"/>
    <n v="1800"/>
    <n v="0"/>
    <n v="1800"/>
    <n v="0"/>
    <n v="1800"/>
    <n v="0"/>
    <n v="1800"/>
    <n v="0"/>
    <n v="1800"/>
    <n v="10800"/>
    <n v="0"/>
    <n v="800"/>
    <n v="0"/>
    <n v="800"/>
    <n v="0"/>
    <n v="800"/>
    <n v="0"/>
    <n v="800"/>
    <n v="0"/>
    <n v="800"/>
    <n v="0"/>
    <n v="800"/>
    <n v="4800"/>
  </r>
  <r>
    <s v="PRDKIN-P00019"/>
    <s v="PRODUCE KINGDOM                    "/>
    <s v="PRODUCE KINGDOM                    "/>
    <x v="150"/>
    <s v="P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0"/>
    <n v="40"/>
    <n v="0"/>
    <n v="40"/>
    <n v="0"/>
    <n v="40"/>
    <n v="0"/>
    <n v="40"/>
    <n v="0"/>
    <n v="40"/>
    <n v="0"/>
    <n v="4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0"/>
    <n v="2492.8308823529414"/>
    <n v="0"/>
    <n v="2492.8308823529414"/>
    <n v="0"/>
    <n v="2492.8308823529414"/>
    <n v="0"/>
    <n v="2450"/>
    <n v="0"/>
    <n v="2450"/>
    <n v="0"/>
    <n v="2450"/>
    <n v="14828.492647058825"/>
    <n v="0"/>
    <n v="1200"/>
    <n v="0"/>
    <n v="1200"/>
    <n v="0"/>
    <n v="1200"/>
    <n v="0"/>
    <n v="1200"/>
    <n v="0"/>
    <n v="1200"/>
    <n v="0"/>
    <n v="1200"/>
    <n v="7200"/>
  </r>
  <r>
    <s v="TIOPAC-T00007"/>
    <s v="TIO PACO, LLC.                     "/>
    <s v="TIO PACO, LLC.                     "/>
    <x v="151"/>
    <s v="P"/>
    <s v="S"/>
    <s v="Miami"/>
    <x v="10"/>
    <s v="G1"/>
    <s v="GROUP 1-1: Peeled Garlic Production"/>
    <s v="G1S4"/>
    <n v="2.6422885802469134"/>
    <n v="52.845771604938271"/>
    <n v="20"/>
    <x v="34"/>
    <s v="Peeled Garlic 4x5 LB Garland #2"/>
    <s v="Peeled Garlic Line"/>
    <s v="Miami"/>
    <s v="Fixed"/>
    <n v="0"/>
    <n v="160"/>
    <n v="0"/>
    <n v="160"/>
    <n v="0"/>
    <n v="160"/>
    <n v="0"/>
    <n v="160"/>
    <n v="0"/>
    <n v="160"/>
    <n v="0"/>
    <n v="160"/>
    <n v="960"/>
    <n v="30"/>
    <n v="30"/>
    <n v="30"/>
    <n v="30"/>
    <n v="30"/>
    <n v="30"/>
    <n v="30"/>
    <n v="30"/>
    <n v="30"/>
    <n v="30"/>
    <n v="30"/>
    <n v="30"/>
    <n v="0"/>
    <n v="4800"/>
    <n v="0"/>
    <n v="4800"/>
    <n v="0"/>
    <n v="4800"/>
    <n v="0"/>
    <n v="4800"/>
    <n v="0"/>
    <n v="4800"/>
    <n v="0"/>
    <n v="4800"/>
    <n v="28800"/>
    <n v="0"/>
    <n v="3200"/>
    <n v="0"/>
    <n v="3200"/>
    <n v="0"/>
    <n v="3200"/>
    <n v="0"/>
    <n v="3200"/>
    <n v="0"/>
    <n v="3200"/>
    <n v="0"/>
    <n v="3200"/>
    <n v="19200"/>
  </r>
  <r>
    <s v="TIOPAC-T00007"/>
    <s v="TIO PACO, LLC.                     "/>
    <s v="TIO PACO, LLC.                     "/>
    <x v="151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240"/>
    <n v="0"/>
    <n v="240"/>
    <n v="0"/>
    <n v="240"/>
    <n v="0"/>
    <n v="240"/>
    <n v="0"/>
    <n v="240"/>
    <n v="0"/>
    <n v="240"/>
    <n v="0"/>
    <n v="1440"/>
    <n v="55"/>
    <n v="55"/>
    <n v="55"/>
    <n v="55"/>
    <n v="55"/>
    <n v="55"/>
    <n v="55"/>
    <n v="55"/>
    <n v="55"/>
    <n v="55"/>
    <n v="55"/>
    <n v="55"/>
    <n v="13200"/>
    <n v="0"/>
    <n v="13200"/>
    <n v="0"/>
    <n v="13200"/>
    <n v="0"/>
    <n v="13200"/>
    <n v="0"/>
    <n v="13200"/>
    <n v="0"/>
    <n v="13200"/>
    <n v="0"/>
    <n v="79200"/>
    <n v="7200"/>
    <n v="0"/>
    <n v="7200"/>
    <n v="0"/>
    <n v="7200"/>
    <n v="0"/>
    <n v="7200"/>
    <n v="0"/>
    <n v="7200"/>
    <n v="0"/>
    <n v="7200"/>
    <n v="0"/>
    <n v="43200"/>
  </r>
  <r>
    <s v="KOTECH-K00009"/>
    <s v="KOTECHA BROTHERS, LLC.        "/>
    <s v="KOTECHA BROTHERS, LLC.             "/>
    <x v="152"/>
    <s v="F"/>
    <s v="S"/>
    <s v="Resale"/>
    <x v="10"/>
    <s v="G5"/>
    <s v="GROUP 5-1: Garlic Resale"/>
    <s v="G5S3"/>
    <m/>
    <m/>
    <n v="30"/>
    <x v="122"/>
    <s v="Fresh Garlic 5PK 30 LB Arg - Purple"/>
    <s v="Resale"/>
    <s v="Resale"/>
    <s v="Resale"/>
    <n v="40"/>
    <n v="40"/>
    <n v="40"/>
    <n v="40"/>
    <n v="40"/>
    <n v="40"/>
    <n v="40"/>
    <n v="40"/>
    <n v="40"/>
    <n v="40"/>
    <n v="40"/>
    <n v="40"/>
    <n v="480"/>
    <n v="63.75"/>
    <n v="63.75"/>
    <n v="63.75"/>
    <n v="63.75"/>
    <n v="63.75"/>
    <n v="63.75"/>
    <n v="62.5"/>
    <n v="62.5"/>
    <n v="62.5"/>
    <n v="62.5"/>
    <n v="62.5"/>
    <n v="62.5"/>
    <n v="2550"/>
    <n v="2550"/>
    <n v="2550"/>
    <n v="2550"/>
    <n v="2550"/>
    <n v="2550"/>
    <n v="2500"/>
    <n v="2500"/>
    <n v="2500"/>
    <n v="2500"/>
    <n v="2500"/>
    <n v="2500"/>
    <n v="30300"/>
    <n v="1200"/>
    <n v="1200"/>
    <n v="1200"/>
    <n v="1200"/>
    <n v="1200"/>
    <n v="1200"/>
    <n v="1200"/>
    <n v="1200"/>
    <n v="1200"/>
    <n v="1200"/>
    <n v="1200"/>
    <n v="1200"/>
    <n v="1440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16.5"/>
    <m/>
    <n v="6"/>
    <x v="147"/>
    <s v="Minced Garlic 12x8oz Redners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9.5"/>
    <n v="19.5"/>
    <n v="19.5"/>
    <n v="19.5"/>
    <n v="19.5"/>
    <n v="19.5"/>
    <n v="19.5"/>
    <n v="19.5"/>
    <n v="19.5"/>
    <n v="19.5"/>
    <n v="19.5"/>
    <n v="19.5"/>
    <n v="2340"/>
    <n v="2340"/>
    <n v="2340"/>
    <n v="2340"/>
    <n v="2340"/>
    <n v="2340"/>
    <n v="2340"/>
    <n v="2340"/>
    <n v="2340"/>
    <n v="2340"/>
    <n v="2340"/>
    <n v="2340"/>
    <n v="28080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0"/>
    <m/>
    <n v="6"/>
    <x v="148"/>
    <s v="Minced Garlic EVOO 12x8oz Redners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0.100000000000001"/>
    <n v="2412"/>
    <n v="2412"/>
    <n v="2412"/>
    <n v="2412"/>
    <n v="2412"/>
    <n v="2412"/>
    <n v="2412"/>
    <n v="2412"/>
    <n v="2412"/>
    <n v="2412"/>
    <n v="2412"/>
    <n v="2412"/>
    <n v="28944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49"/>
    <s v="Minced Garlic 6x32oz Redners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0"/>
    <s v="Minced Garlic EVOO 6x32 oz Redners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4.5"/>
    <n v="24.5"/>
    <n v="24.5"/>
    <n v="24.5"/>
    <n v="24.5"/>
    <n v="24.5"/>
    <n v="24.5"/>
    <n v="24.5"/>
    <n v="24.5"/>
    <n v="24.5"/>
    <n v="24.5"/>
    <n v="24.5"/>
    <n v="2940"/>
    <n v="2940"/>
    <n v="2940"/>
    <n v="2940"/>
    <n v="2940"/>
    <n v="2940"/>
    <n v="2940"/>
    <n v="2940"/>
    <n v="2940"/>
    <n v="2940"/>
    <n v="2940"/>
    <n v="2940"/>
    <n v="3528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1"/>
    <s v="Chopped Garlic 6x32oz Redners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2"/>
    <n v="0"/>
    <m/>
    <n v="12"/>
    <x v="152"/>
    <s v="Garlic Paste 6x32oz Redners 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4.5"/>
    <n v="24.5"/>
    <n v="24.5"/>
    <n v="24.5"/>
    <n v="24.5"/>
    <n v="24.5"/>
    <n v="24.5"/>
    <n v="24.5"/>
    <n v="24.5"/>
    <n v="24.5"/>
    <n v="24.5"/>
    <n v="24.5"/>
    <n v="2940"/>
    <n v="2940"/>
    <n v="2940"/>
    <n v="2940"/>
    <n v="2940"/>
    <n v="2940"/>
    <n v="2940"/>
    <n v="2940"/>
    <n v="2940"/>
    <n v="2940"/>
    <n v="2940"/>
    <n v="2940"/>
    <n v="35280"/>
    <n v="1440"/>
    <n v="1440"/>
    <n v="1440"/>
    <n v="1440"/>
    <n v="1440"/>
    <n v="1440"/>
    <n v="1440"/>
    <n v="1440"/>
    <n v="1440"/>
    <n v="1440"/>
    <n v="1440"/>
    <n v="1440"/>
    <n v="1728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2.5"/>
    <m/>
    <n v="3.375"/>
    <x v="153"/>
    <s v="Minced Garlic EVOO 12x4.5oz Redners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6.5"/>
    <n v="16.5"/>
    <n v="16.5"/>
    <n v="16.5"/>
    <n v="16.5"/>
    <n v="16.5"/>
    <n v="16.5"/>
    <n v="16.5"/>
    <n v="16.5"/>
    <n v="16.5"/>
    <n v="16.5"/>
    <n v="16.5"/>
    <n v="1980"/>
    <n v="1980"/>
    <n v="1980"/>
    <n v="1980"/>
    <n v="1980"/>
    <n v="1980"/>
    <n v="1980"/>
    <n v="1980"/>
    <n v="1980"/>
    <n v="1980"/>
    <n v="1980"/>
    <n v="1980"/>
    <n v="2376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5"/>
    <n v="0"/>
    <m/>
    <n v="6"/>
    <x v="154"/>
    <s v="Garlic Paste 12x8oz Redners   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22.5"/>
    <n v="22.5"/>
    <n v="22.5"/>
    <n v="22.5"/>
    <n v="22.5"/>
    <n v="22.5"/>
    <n v="22.5"/>
    <n v="22.5"/>
    <n v="22.5"/>
    <n v="22.5"/>
    <n v="22.5"/>
    <n v="22.5"/>
    <n v="2700"/>
    <n v="2700"/>
    <n v="2700"/>
    <n v="2700"/>
    <n v="2700"/>
    <n v="2700"/>
    <n v="2700"/>
    <n v="2700"/>
    <n v="2700"/>
    <n v="2700"/>
    <n v="2700"/>
    <n v="2700"/>
    <n v="32400"/>
    <n v="720"/>
    <n v="720"/>
    <n v="720"/>
    <n v="720"/>
    <n v="720"/>
    <n v="720"/>
    <n v="720"/>
    <n v="720"/>
    <n v="720"/>
    <n v="720"/>
    <n v="720"/>
    <n v="720"/>
    <n v="864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5"/>
    <s v="Minced Garlic 12X4.5oz Redners 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5"/>
    <n v="15"/>
    <n v="15"/>
    <n v="15"/>
    <n v="15"/>
    <n v="15"/>
    <n v="15"/>
    <n v="15"/>
    <n v="15"/>
    <n v="15"/>
    <n v="15"/>
    <n v="15"/>
    <n v="1800"/>
    <n v="1800"/>
    <n v="1800"/>
    <n v="1800"/>
    <n v="1800"/>
    <n v="1800"/>
    <n v="1800"/>
    <n v="1800"/>
    <n v="1800"/>
    <n v="1800"/>
    <n v="1800"/>
    <n v="1800"/>
    <n v="2160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6"/>
    <s v="Chopped Garlic 12x4.5oz Redners   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5"/>
    <n v="15"/>
    <n v="15"/>
    <n v="15"/>
    <n v="15"/>
    <n v="15"/>
    <n v="15"/>
    <n v="15"/>
    <n v="15"/>
    <n v="15"/>
    <n v="15"/>
    <n v="15"/>
    <n v="1800"/>
    <n v="1800"/>
    <n v="1800"/>
    <n v="1800"/>
    <n v="1800"/>
    <n v="1800"/>
    <n v="1800"/>
    <n v="1800"/>
    <n v="1800"/>
    <n v="1800"/>
    <n v="1800"/>
    <n v="1800"/>
    <n v="21600"/>
    <n v="405"/>
    <n v="405"/>
    <n v="405"/>
    <n v="405"/>
    <n v="405"/>
    <n v="405"/>
    <n v="405"/>
    <n v="405"/>
    <n v="405"/>
    <n v="405"/>
    <n v="405"/>
    <n v="405"/>
    <n v="4860"/>
  </r>
  <r>
    <s v="REDMAR-000001"/>
    <s v="REDNER'S MARKETS, INC              "/>
    <s v="REDNER'S MARKETS, INC    "/>
    <x v="153"/>
    <s v="F"/>
    <s v="PC"/>
    <s v="Plant City"/>
    <x v="10"/>
    <s v="G3"/>
    <s v="GROUP 3: Ready to Use"/>
    <s v="G3S11"/>
    <n v="15"/>
    <m/>
    <n v="3.375"/>
    <x v="157"/>
    <s v="Minced Garlic Org 12x4.5oz Redners "/>
    <s v="RTU"/>
    <s v="Plant City"/>
    <s v="Fixed"/>
    <n v="120"/>
    <n v="120"/>
    <n v="120"/>
    <n v="120"/>
    <n v="120"/>
    <n v="120"/>
    <n v="120"/>
    <n v="120"/>
    <n v="120"/>
    <n v="120"/>
    <n v="120"/>
    <n v="120"/>
    <n v="1440"/>
    <n v="16.5"/>
    <n v="16.5"/>
    <n v="16.5"/>
    <n v="16.5"/>
    <n v="16.5"/>
    <n v="16.5"/>
    <n v="16.5"/>
    <n v="16.5"/>
    <n v="16.5"/>
    <n v="16.5"/>
    <n v="16.5"/>
    <n v="16.5"/>
    <n v="1980"/>
    <n v="1980"/>
    <n v="1980"/>
    <n v="1980"/>
    <n v="1980"/>
    <n v="1980"/>
    <n v="1980"/>
    <n v="1980"/>
    <n v="1980"/>
    <n v="1980"/>
    <n v="1980"/>
    <n v="1980"/>
    <n v="23760"/>
    <n v="405"/>
    <n v="405"/>
    <n v="405"/>
    <n v="405"/>
    <n v="405"/>
    <n v="405"/>
    <n v="405"/>
    <n v="405"/>
    <n v="405"/>
    <n v="405"/>
    <n v="405"/>
    <n v="405"/>
    <n v="4860"/>
  </r>
  <r>
    <s v="89IN-000001"/>
    <s v="89 INTERNATIONAL INC               "/>
    <s v="89 INTERNATIONAL INC               "/>
    <x v="154"/>
    <s v="I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0"/>
    <n v="80"/>
    <n v="80"/>
    <n v="80"/>
    <n v="80"/>
    <n v="80"/>
    <n v="80"/>
    <n v="80"/>
    <n v="80"/>
    <n v="80"/>
    <n v="80"/>
    <n v="80"/>
    <n v="960"/>
    <n v="48"/>
    <n v="46"/>
    <n v="45"/>
    <n v="47"/>
    <n v="43"/>
    <n v="43"/>
    <n v="45"/>
    <n v="46"/>
    <n v="47"/>
    <n v="52"/>
    <n v="52"/>
    <n v="51"/>
    <n v="3840"/>
    <n v="3680"/>
    <n v="3600"/>
    <n v="3760"/>
    <n v="3440"/>
    <n v="3440"/>
    <n v="3600"/>
    <n v="3680"/>
    <n v="3760"/>
    <n v="4160"/>
    <n v="4160"/>
    <n v="4080"/>
    <n v="45200"/>
    <n v="1600"/>
    <n v="1600"/>
    <n v="1600"/>
    <n v="1600"/>
    <n v="1600"/>
    <n v="1600"/>
    <n v="1600"/>
    <n v="1600"/>
    <n v="1600"/>
    <n v="1600"/>
    <n v="1600"/>
    <n v="1600"/>
    <n v="19200"/>
  </r>
  <r>
    <s v="EDDYCO-E00004"/>
    <s v="EDDY COTO PRODUCE, INC.            "/>
    <s v="EDDY COTO PRODUCE, INC.            "/>
    <x v="155"/>
    <s v="P"/>
    <s v="S"/>
    <s v="Resale"/>
    <x v="10"/>
    <s v="G5"/>
    <s v="GROUP 5-1: Garlic Resale"/>
    <s v="G5S3"/>
    <m/>
    <m/>
    <n v="30"/>
    <x v="21"/>
    <s v="Fresh Garlic 5PK 30 LB China Purple"/>
    <s v="Resale"/>
    <s v="Resale"/>
    <s v="Resale"/>
    <n v="80"/>
    <n v="80"/>
    <n v="80"/>
    <n v="80"/>
    <n v="80"/>
    <n v="80"/>
    <n v="80"/>
    <n v="80"/>
    <n v="80"/>
    <n v="80"/>
    <n v="80"/>
    <n v="80"/>
    <n v="960"/>
    <n v="55"/>
    <n v="55"/>
    <n v="55"/>
    <n v="55"/>
    <n v="55"/>
    <n v="55"/>
    <n v="55"/>
    <n v="55"/>
    <n v="55"/>
    <n v="55"/>
    <n v="55"/>
    <n v="55"/>
    <n v="4400"/>
    <n v="4400"/>
    <n v="4400"/>
    <n v="4400"/>
    <n v="4400"/>
    <n v="4400"/>
    <n v="4400"/>
    <n v="4400"/>
    <n v="4400"/>
    <n v="4400"/>
    <n v="4400"/>
    <n v="4400"/>
    <n v="52800"/>
    <n v="2400"/>
    <n v="2400"/>
    <n v="2400"/>
    <n v="2400"/>
    <n v="2400"/>
    <n v="2400"/>
    <n v="2400"/>
    <n v="2400"/>
    <n v="2400"/>
    <n v="2400"/>
    <n v="2400"/>
    <n v="2400"/>
    <n v="28800"/>
  </r>
  <r>
    <s v="EDDYCO-E00004"/>
    <s v="EDDY COTO PRODUCE, INC.            "/>
    <s v="EDDY COTO PRODUCE, INC.            "/>
    <x v="155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84"/>
    <n v="84"/>
    <n v="84"/>
    <n v="84"/>
    <n v="84"/>
    <n v="84"/>
    <n v="84"/>
    <n v="84"/>
    <n v="84"/>
    <n v="84"/>
    <n v="84"/>
    <n v="84"/>
    <n v="1008"/>
    <n v="48"/>
    <n v="46"/>
    <n v="45"/>
    <n v="47"/>
    <n v="43"/>
    <n v="43"/>
    <n v="45"/>
    <n v="46"/>
    <n v="47"/>
    <n v="52"/>
    <n v="52"/>
    <n v="51"/>
    <n v="4032"/>
    <n v="3864"/>
    <n v="3780"/>
    <n v="3948"/>
    <n v="3612"/>
    <n v="3612"/>
    <n v="3780"/>
    <n v="3864"/>
    <n v="3948"/>
    <n v="4368"/>
    <n v="4368"/>
    <n v="4284"/>
    <n v="47460"/>
    <n v="1680"/>
    <n v="1680"/>
    <n v="1680"/>
    <n v="1680"/>
    <n v="1680"/>
    <n v="1680"/>
    <n v="1680"/>
    <n v="1680"/>
    <n v="1680"/>
    <n v="1680"/>
    <n v="1680"/>
    <n v="1680"/>
    <n v="20160"/>
  </r>
  <r>
    <s v="TERE-J-T00001"/>
    <s v="TERE - JUAN CARLOS PRODUCE, IN"/>
    <s v="TERE - JUAN CARLOS PRODUCE, INC.   "/>
    <x v="156"/>
    <s v="P"/>
    <s v="S"/>
    <s v="Resale"/>
    <x v="10"/>
    <s v="G5"/>
    <s v="GROUP 5-1: Garlic Resale"/>
    <s v="G5S3"/>
    <m/>
    <m/>
    <n v="30"/>
    <x v="104"/>
    <s v="Fresh Garlic 30 LB Arg 7 Purple"/>
    <s v="Resale"/>
    <s v="Resale"/>
    <s v="Resale"/>
    <n v="80"/>
    <n v="0"/>
    <n v="80"/>
    <n v="0"/>
    <n v="80"/>
    <n v="0"/>
    <n v="80"/>
    <n v="0"/>
    <n v="80"/>
    <n v="0"/>
    <n v="80"/>
    <n v="0"/>
    <n v="48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5135.6617647058829"/>
    <n v="0"/>
    <n v="5135.6617647058829"/>
    <n v="0"/>
    <n v="5135.6617647058829"/>
    <n v="0"/>
    <n v="5000"/>
    <n v="0"/>
    <n v="5000"/>
    <n v="0"/>
    <n v="5000"/>
    <n v="0"/>
    <n v="30406.98529411765"/>
    <n v="2400"/>
    <n v="0"/>
    <n v="2400"/>
    <n v="0"/>
    <n v="2400"/>
    <n v="0"/>
    <n v="2400"/>
    <n v="0"/>
    <n v="2400"/>
    <n v="0"/>
    <n v="2400"/>
    <n v="0"/>
    <n v="1440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3"/>
    <n v="4"/>
    <m/>
    <n v="12"/>
    <x v="158"/>
    <s v="Chimichurri 12x16 OZ Garland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9"/>
    <n v="29"/>
    <n v="29"/>
    <n v="29"/>
    <n v="29"/>
    <n v="29"/>
    <n v="29"/>
    <n v="29"/>
    <n v="29"/>
    <n v="29"/>
    <n v="29"/>
    <n v="29"/>
    <n v="580"/>
    <n v="580"/>
    <n v="580"/>
    <n v="580"/>
    <n v="580"/>
    <n v="580"/>
    <n v="580"/>
    <n v="580"/>
    <n v="580"/>
    <n v="580"/>
    <n v="580"/>
    <n v="580"/>
    <n v="6960"/>
    <n v="240"/>
    <n v="240"/>
    <n v="240"/>
    <n v="240"/>
    <n v="240"/>
    <n v="240"/>
    <n v="240"/>
    <n v="240"/>
    <n v="240"/>
    <n v="240"/>
    <n v="240"/>
    <n v="240"/>
    <n v="288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1.5"/>
    <m/>
    <n v="6"/>
    <x v="4"/>
    <s v="Garlic Paste 12x8 OZ Garla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9.5"/>
    <n v="19.5"/>
    <n v="19.5"/>
    <n v="19.5"/>
    <n v="19.5"/>
    <n v="19.5"/>
    <n v="19.5"/>
    <n v="19.5"/>
    <n v="19.5"/>
    <n v="19.5"/>
    <n v="19.5"/>
    <n v="19.5"/>
    <n v="390"/>
    <n v="390"/>
    <n v="390"/>
    <n v="390"/>
    <n v="390"/>
    <n v="390"/>
    <n v="390"/>
    <n v="390"/>
    <n v="390"/>
    <n v="390"/>
    <n v="390"/>
    <n v="390"/>
    <n v="468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12"/>
    <n v="6.024096385542169"/>
    <m/>
    <n v="5.34375"/>
    <x v="54"/>
    <s v="SQUEEZE Minced Garlic 9x9.5oz      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1"/>
    <n v="21"/>
    <n v="21"/>
    <n v="21"/>
    <n v="21"/>
    <n v="21"/>
    <n v="21"/>
    <n v="21"/>
    <n v="21"/>
    <n v="21"/>
    <n v="21"/>
    <n v="21"/>
    <n v="420"/>
    <n v="420"/>
    <n v="420"/>
    <n v="420"/>
    <n v="420"/>
    <n v="420"/>
    <n v="420"/>
    <n v="420"/>
    <n v="420"/>
    <n v="420"/>
    <n v="420"/>
    <n v="420"/>
    <n v="5040"/>
    <n v="106.875"/>
    <n v="106.875"/>
    <n v="106.875"/>
    <n v="106.875"/>
    <n v="106.875"/>
    <n v="106.875"/>
    <n v="106.875"/>
    <n v="106.875"/>
    <n v="106.875"/>
    <n v="106.875"/>
    <n v="106.875"/>
    <n v="106.875"/>
    <n v="1282.5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6.5"/>
    <m/>
    <n v="6"/>
    <x v="5"/>
    <s v="Minced Garlic 12x8 OZ Garal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6"/>
    <n v="16"/>
    <n v="16"/>
    <n v="16"/>
    <n v="16"/>
    <n v="16"/>
    <n v="16"/>
    <n v="16"/>
    <n v="16"/>
    <n v="16"/>
    <n v="16"/>
    <n v="16"/>
    <n v="320"/>
    <n v="320"/>
    <n v="320"/>
    <n v="320"/>
    <n v="320"/>
    <n v="320"/>
    <n v="320"/>
    <n v="320"/>
    <n v="320"/>
    <n v="320"/>
    <n v="320"/>
    <n v="320"/>
    <n v="384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6.25"/>
    <m/>
    <n v="6"/>
    <x v="3"/>
    <s v="Chimichurri 12x8 OZ Garland"/>
    <s v="RTU 2nd line"/>
    <s v="Plant City"/>
    <s v="Fixed"/>
    <n v="20"/>
    <n v="20"/>
    <n v="20"/>
    <n v="20"/>
    <n v="20"/>
    <n v="20"/>
    <n v="20"/>
    <n v="20"/>
    <n v="20"/>
    <n v="20"/>
    <n v="20"/>
    <n v="20"/>
    <n v="240"/>
    <n v="25"/>
    <n v="25"/>
    <n v="25"/>
    <n v="25"/>
    <n v="25"/>
    <n v="25"/>
    <n v="25"/>
    <n v="25"/>
    <n v="25"/>
    <n v="25"/>
    <n v="25"/>
    <n v="25"/>
    <n v="500"/>
    <n v="500"/>
    <n v="500"/>
    <n v="500"/>
    <n v="500"/>
    <n v="500"/>
    <n v="500"/>
    <n v="500"/>
    <n v="500"/>
    <n v="500"/>
    <n v="500"/>
    <n v="500"/>
    <n v="6000"/>
    <n v="120"/>
    <n v="120"/>
    <n v="120"/>
    <n v="120"/>
    <n v="120"/>
    <n v="120"/>
    <n v="120"/>
    <n v="120"/>
    <n v="120"/>
    <n v="120"/>
    <n v="120"/>
    <n v="120"/>
    <n v="1440"/>
  </r>
  <r>
    <s v="BAYSHO-B00003"/>
    <s v="BAYSHORE PRODUCE, LLC.        "/>
    <s v="BAYSHORE PRODUCE, LLC              "/>
    <x v="157"/>
    <s v="P"/>
    <s v="S"/>
    <s v="Resale"/>
    <x v="10"/>
    <s v="G5"/>
    <s v="GROUP 5-1: Garlic Resale"/>
    <s v="G5S3"/>
    <m/>
    <m/>
    <n v="30"/>
    <x v="19"/>
    <s v="Fresh Garlic 30 LB Arg 6 White"/>
    <s v="Resale"/>
    <s v="Resale"/>
    <s v="Resale"/>
    <n v="20"/>
    <n v="20"/>
    <n v="20"/>
    <n v="20"/>
    <n v="20"/>
    <n v="20"/>
    <n v="20"/>
    <n v="20"/>
    <n v="20"/>
    <n v="20"/>
    <n v="20"/>
    <n v="20"/>
    <n v="240"/>
    <n v="62.320772058823536"/>
    <n v="62.320772058823536"/>
    <n v="62.320772058823536"/>
    <n v="62.320772058823536"/>
    <n v="62.320772058823536"/>
    <n v="62.320772058823536"/>
    <n v="61.25"/>
    <n v="61.25"/>
    <n v="61.25"/>
    <n v="61.25"/>
    <n v="61.25"/>
    <n v="61.25"/>
    <n v="1246.4154411764707"/>
    <n v="1246.4154411764707"/>
    <n v="1246.4154411764707"/>
    <n v="1246.4154411764707"/>
    <n v="1246.4154411764707"/>
    <n v="1246.4154411764707"/>
    <n v="1225"/>
    <n v="1225"/>
    <n v="1225"/>
    <n v="1225"/>
    <n v="1225"/>
    <n v="1225"/>
    <n v="14828.492647058823"/>
    <n v="600"/>
    <n v="600"/>
    <n v="600"/>
    <n v="600"/>
    <n v="600"/>
    <n v="600"/>
    <n v="600"/>
    <n v="600"/>
    <n v="600"/>
    <n v="600"/>
    <n v="600"/>
    <n v="600"/>
    <n v="7200"/>
  </r>
  <r>
    <s v="BAYSHO-B00003"/>
    <s v="BAYSHORE PRODUCE, LLC.        "/>
    <s v="BAYSHORE PRODUCE, LLC              "/>
    <x v="157"/>
    <s v="P"/>
    <s v="PC"/>
    <s v="Plant City"/>
    <x v="10"/>
    <s v="G3"/>
    <s v="GROUP 3: Ready to Use"/>
    <s v="G3S5"/>
    <n v="16.5"/>
    <m/>
    <n v="6"/>
    <x v="6"/>
    <s v="Minced Garlic 12x8 In EVOO-Garland"/>
    <s v="RTU"/>
    <s v="Plant City"/>
    <s v="Fixed"/>
    <n v="20"/>
    <n v="20"/>
    <n v="20"/>
    <n v="20"/>
    <n v="20"/>
    <n v="20"/>
    <n v="20"/>
    <n v="20"/>
    <n v="20"/>
    <n v="20"/>
    <n v="20"/>
    <n v="20"/>
    <n v="240"/>
    <n v="18"/>
    <n v="18"/>
    <n v="18"/>
    <n v="18"/>
    <n v="18"/>
    <n v="18"/>
    <n v="18"/>
    <n v="18"/>
    <n v="18"/>
    <n v="18"/>
    <n v="18"/>
    <n v="18"/>
    <n v="360"/>
    <n v="360"/>
    <n v="360"/>
    <n v="360"/>
    <n v="360"/>
    <n v="360"/>
    <n v="360"/>
    <n v="360"/>
    <n v="360"/>
    <n v="360"/>
    <n v="360"/>
    <n v="360"/>
    <n v="4320"/>
    <n v="120"/>
    <n v="120"/>
    <n v="120"/>
    <n v="120"/>
    <n v="120"/>
    <n v="120"/>
    <n v="120"/>
    <n v="120"/>
    <n v="120"/>
    <n v="120"/>
    <n v="120"/>
    <n v="120"/>
    <n v="1440"/>
  </r>
  <r>
    <s v="RYECO,-R00013"/>
    <s v="RYECO,LLC.                         "/>
    <s v="RYECO,LLC.                         "/>
    <x v="158"/>
    <s v="P"/>
    <s v="S"/>
    <s v="Resale"/>
    <x v="10"/>
    <s v="G5"/>
    <s v="GROUP 5-1: Garlic Resale"/>
    <s v="G5S1"/>
    <m/>
    <m/>
    <n v="20"/>
    <x v="16"/>
    <s v="Peeled Garlic 4x5 LB China"/>
    <s v="Resale"/>
    <s v="Resale"/>
    <s v="Resale"/>
    <n v="640"/>
    <n v="640"/>
    <n v="640"/>
    <n v="640"/>
    <n v="640"/>
    <n v="640"/>
    <n v="640"/>
    <n v="640"/>
    <n v="640"/>
    <n v="640"/>
    <n v="640"/>
    <n v="640"/>
    <n v="7680"/>
    <n v="55"/>
    <n v="48"/>
    <n v="48"/>
    <n v="48"/>
    <n v="42"/>
    <n v="44"/>
    <n v="44"/>
    <n v="48"/>
    <n v="52"/>
    <n v="54"/>
    <n v="55"/>
    <n v="51"/>
    <n v="35200"/>
    <n v="30720"/>
    <n v="30720"/>
    <n v="30720"/>
    <n v="26880"/>
    <n v="28160"/>
    <n v="28160"/>
    <n v="30720"/>
    <n v="33280"/>
    <n v="34560"/>
    <n v="35200"/>
    <n v="32640"/>
    <n v="376960"/>
    <n v="12800"/>
    <n v="12800"/>
    <n v="12800"/>
    <n v="12800"/>
    <n v="12800"/>
    <n v="12800"/>
    <n v="12800"/>
    <n v="12800"/>
    <n v="12800"/>
    <n v="12800"/>
    <n v="12800"/>
    <n v="12800"/>
    <n v="153600"/>
  </r>
  <r>
    <s v="RYECO,-R00013"/>
    <s v="RYECO,LLC.                         "/>
    <s v="RYECO,LLC.                         "/>
    <x v="158"/>
    <s v="P"/>
    <s v="S"/>
    <s v="Resale"/>
    <x v="10"/>
    <s v="G5"/>
    <s v="GROUP 5-2: Other Resale"/>
    <s v="G5S6"/>
    <m/>
    <m/>
    <n v="40"/>
    <x v="103"/>
    <s v="Fresh Shallot 4 X 10lb Demi-Long   "/>
    <s v="Resale"/>
    <s v="Resale"/>
    <s v="Resale"/>
    <n v="140"/>
    <n v="140"/>
    <n v="140"/>
    <n v="140"/>
    <n v="140"/>
    <n v="140"/>
    <n v="140"/>
    <n v="140"/>
    <n v="140"/>
    <n v="140"/>
    <n v="140"/>
    <n v="140"/>
    <n v="1680"/>
    <n v="35"/>
    <n v="35"/>
    <n v="35"/>
    <n v="35"/>
    <n v="35"/>
    <n v="35"/>
    <n v="35"/>
    <n v="35"/>
    <n v="35"/>
    <n v="35"/>
    <n v="35"/>
    <n v="35"/>
    <n v="4900"/>
    <n v="4900"/>
    <n v="4900"/>
    <n v="4900"/>
    <n v="4900"/>
    <n v="4900"/>
    <n v="4900"/>
    <n v="4900"/>
    <n v="4900"/>
    <n v="4900"/>
    <n v="4900"/>
    <n v="4900"/>
    <n v="58800"/>
    <n v="5600"/>
    <n v="5600"/>
    <n v="5600"/>
    <n v="5600"/>
    <n v="5600"/>
    <n v="5600"/>
    <n v="5600"/>
    <n v="5600"/>
    <n v="5600"/>
    <n v="5600"/>
    <n v="5600"/>
    <n v="5600"/>
    <n v="67200"/>
  </r>
  <r>
    <s v="DALCAM-000001"/>
    <s v="DAL CAMPO CORP                     "/>
    <s v="DAL CAMPO CORP                     "/>
    <x v="159"/>
    <s v="P"/>
    <s v="S"/>
    <s v="Miami"/>
    <x v="10"/>
    <s v="G1"/>
    <s v="GROUP 1-1: Peeled Garlic Production"/>
    <s v="G1S3"/>
    <n v="2.6422885802469134"/>
    <n v="52.845771604938271"/>
    <n v="20"/>
    <x v="26"/>
    <s v="Peeled Garlic 4x5 LB Garland"/>
    <s v="Peeled Garlic Line"/>
    <s v="Miami"/>
    <s v="Fixed"/>
    <n v="160"/>
    <n v="160"/>
    <n v="160"/>
    <n v="160"/>
    <n v="160"/>
    <n v="160"/>
    <n v="160"/>
    <n v="160"/>
    <n v="160"/>
    <n v="160"/>
    <n v="160"/>
    <n v="160"/>
    <n v="1920"/>
    <n v="48"/>
    <n v="46"/>
    <n v="45"/>
    <n v="47"/>
    <n v="43"/>
    <n v="43"/>
    <n v="45"/>
    <n v="46"/>
    <n v="47"/>
    <n v="52"/>
    <n v="52"/>
    <n v="51"/>
    <n v="7680"/>
    <n v="7360"/>
    <n v="7200"/>
    <n v="7520"/>
    <n v="6880"/>
    <n v="6880"/>
    <n v="7200"/>
    <n v="7360"/>
    <n v="7520"/>
    <n v="8320"/>
    <n v="8320"/>
    <n v="8160"/>
    <n v="90400"/>
    <n v="3200"/>
    <n v="3200"/>
    <n v="3200"/>
    <n v="3200"/>
    <n v="3200"/>
    <n v="3200"/>
    <n v="3200"/>
    <n v="3200"/>
    <n v="3200"/>
    <n v="3200"/>
    <n v="3200"/>
    <n v="3200"/>
    <n v="38400"/>
  </r>
  <r>
    <s v="DALCAM-000001"/>
    <s v="DAL CAMPO CORP                     "/>
    <s v="DAL CAMPO CORP                     "/>
    <x v="159"/>
    <s v="P"/>
    <s v="S"/>
    <s v="Resale"/>
    <x v="10"/>
    <s v="G5"/>
    <s v="GROUP 5-1: Garlic Resale"/>
    <s v="G5S3"/>
    <m/>
    <m/>
    <n v="30"/>
    <x v="14"/>
    <s v="Fresh Garlic 30 LB Arg 7 White"/>
    <s v="Resale"/>
    <s v="Resale"/>
    <s v="Resale"/>
    <n v="160"/>
    <n v="160"/>
    <n v="160"/>
    <n v="160"/>
    <n v="160"/>
    <n v="160"/>
    <n v="0"/>
    <n v="0"/>
    <n v="0"/>
    <n v="0"/>
    <n v="0"/>
    <n v="0"/>
    <n v="9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10271.323529411766"/>
    <n v="10271.323529411766"/>
    <n v="10271.323529411766"/>
    <n v="10271.323529411766"/>
    <n v="10271.323529411766"/>
    <n v="10271.323529411766"/>
    <n v="0"/>
    <n v="0"/>
    <n v="0"/>
    <n v="0"/>
    <n v="0"/>
    <n v="0"/>
    <n v="61627.941176470587"/>
    <n v="4800"/>
    <n v="4800"/>
    <n v="4800"/>
    <n v="4800"/>
    <n v="4800"/>
    <n v="4800"/>
    <n v="0"/>
    <n v="0"/>
    <n v="0"/>
    <n v="0"/>
    <n v="0"/>
    <n v="0"/>
    <n v="28800"/>
  </r>
  <r>
    <s v="DALCAM-000001"/>
    <s v="DAL CAMPO CORP                     "/>
    <s v="DAL CAMPO CORP                     "/>
    <x v="159"/>
    <s v="P"/>
    <s v="S"/>
    <s v="Resale"/>
    <x v="10"/>
    <s v="G5"/>
    <s v="GROUP 5-1: Garlic Resale"/>
    <s v="G5S3"/>
    <m/>
    <m/>
    <n v="30"/>
    <x v="15"/>
    <s v="Fresh Garlic 30 LB Spn 65+ White"/>
    <s v="Resale"/>
    <s v="Resale"/>
    <s v="Resale"/>
    <n v="0"/>
    <n v="0"/>
    <n v="0"/>
    <n v="0"/>
    <n v="0"/>
    <n v="0"/>
    <n v="160"/>
    <n v="160"/>
    <n v="160"/>
    <n v="160"/>
    <n v="160"/>
    <n v="160"/>
    <n v="960"/>
    <n v="64.195772058823536"/>
    <n v="64.195772058823536"/>
    <n v="64.195772058823536"/>
    <n v="64.195772058823536"/>
    <n v="64.195772058823536"/>
    <n v="64.195772058823536"/>
    <n v="62.5"/>
    <n v="62.5"/>
    <n v="62.5"/>
    <n v="62.5"/>
    <n v="62.5"/>
    <n v="62.5"/>
    <n v="0"/>
    <n v="0"/>
    <n v="0"/>
    <n v="0"/>
    <n v="0"/>
    <n v="0"/>
    <n v="10000"/>
    <n v="10000"/>
    <n v="10000"/>
    <n v="10000"/>
    <n v="10000"/>
    <n v="10000"/>
    <n v="60000"/>
    <n v="0"/>
    <n v="0"/>
    <n v="0"/>
    <n v="0"/>
    <n v="0"/>
    <n v="0"/>
    <n v="4800"/>
    <n v="4800"/>
    <n v="4800"/>
    <n v="4800"/>
    <n v="4800"/>
    <n v="4800"/>
    <n v="28800"/>
  </r>
  <r>
    <s v="Nw customers Pedro"/>
    <s v="Nw customers Pedro"/>
    <s v="Comercial Mexicana"/>
    <x v="160"/>
    <s v="P"/>
    <s v="PC"/>
    <s v="Plant City"/>
    <x v="10"/>
    <s v="G3"/>
    <s v="GROUP 3: Ready to Use"/>
    <s v="G3S2"/>
    <n v="12.5"/>
    <m/>
    <n v="12"/>
    <x v="7"/>
    <s v="Garlic Paste 6x32 OZ Garland"/>
    <s v="RTU"/>
    <s v="Plant City"/>
    <s v="Fixed"/>
    <n v="0"/>
    <n v="1400"/>
    <n v="0"/>
    <n v="1400"/>
    <n v="0"/>
    <n v="1400"/>
    <n v="0"/>
    <n v="1400"/>
    <n v="0"/>
    <n v="1400"/>
    <n v="0"/>
    <n v="1400"/>
    <n v="8400"/>
    <n v="20"/>
    <n v="20"/>
    <n v="20"/>
    <n v="20"/>
    <n v="20"/>
    <n v="20"/>
    <n v="20"/>
    <n v="20"/>
    <n v="20"/>
    <n v="20"/>
    <n v="20"/>
    <n v="20"/>
    <n v="0"/>
    <n v="28000"/>
    <n v="0"/>
    <n v="28000"/>
    <n v="0"/>
    <n v="28000"/>
    <n v="0"/>
    <n v="28000"/>
    <n v="0"/>
    <n v="28000"/>
    <n v="0"/>
    <n v="28000"/>
    <n v="168000"/>
    <n v="0"/>
    <n v="16800"/>
    <n v="0"/>
    <n v="16800"/>
    <n v="0"/>
    <n v="16800"/>
    <n v="0"/>
    <n v="16800"/>
    <n v="0"/>
    <n v="16800"/>
    <n v="0"/>
    <n v="16800"/>
    <n v="100800"/>
  </r>
  <r>
    <s v="Nw customers Pedro"/>
    <s v="Nw customers Pedro"/>
    <s v="Comercial Mexicana"/>
    <x v="160"/>
    <s v="P"/>
    <s v="PC"/>
    <s v="Plant City"/>
    <x v="10"/>
    <s v="G3"/>
    <s v="GROUP 3: Ready to Use"/>
    <s v="G3S2"/>
    <n v="20"/>
    <m/>
    <n v="12"/>
    <x v="10"/>
    <s v="Minced Garlic 6x32 OZ Garland"/>
    <s v="RTU"/>
    <s v="Plant City"/>
    <s v="Fixed"/>
    <n v="0"/>
    <n v="1400"/>
    <n v="0"/>
    <n v="1400"/>
    <n v="0"/>
    <n v="1400"/>
    <n v="0"/>
    <n v="1400"/>
    <n v="0"/>
    <n v="1400"/>
    <n v="0"/>
    <n v="1400"/>
    <n v="8400"/>
    <n v="17"/>
    <n v="17"/>
    <n v="17"/>
    <n v="17"/>
    <n v="17"/>
    <n v="17"/>
    <n v="17"/>
    <n v="17"/>
    <n v="17"/>
    <n v="17"/>
    <n v="17"/>
    <n v="17"/>
    <n v="0"/>
    <n v="23800"/>
    <n v="0"/>
    <n v="23800"/>
    <n v="0"/>
    <n v="23800"/>
    <n v="0"/>
    <n v="23800"/>
    <n v="0"/>
    <n v="23800"/>
    <n v="0"/>
    <n v="23800"/>
    <n v="142800"/>
    <n v="0"/>
    <n v="16800"/>
    <n v="0"/>
    <n v="16800"/>
    <n v="0"/>
    <n v="16800"/>
    <n v="0"/>
    <n v="16800"/>
    <n v="0"/>
    <n v="16800"/>
    <n v="0"/>
    <n v="16800"/>
    <n v="100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54FA9-6063-4D75-B08E-ADCC8FA1575E}" name="PivotTable1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9" firstHeaderRow="0" firstDataRow="1" firstDataCol="2"/>
  <pivotFields count="70">
    <pivotField showAll="0"/>
    <pivotField showAll="0"/>
    <pivotField showAll="0"/>
    <pivotField axis="axisRow" showAll="0">
      <items count="162">
        <item x="32"/>
        <item x="154"/>
        <item x="39"/>
        <item x="148"/>
        <item x="95"/>
        <item x="106"/>
        <item x="122"/>
        <item x="23"/>
        <item x="80"/>
        <item x="157"/>
        <item x="25"/>
        <item x="135"/>
        <item x="50"/>
        <item x="51"/>
        <item x="52"/>
        <item x="53"/>
        <item x="54"/>
        <item x="20"/>
        <item x="75"/>
        <item x="126"/>
        <item x="16"/>
        <item x="109"/>
        <item x="10"/>
        <item x="19"/>
        <item x="130"/>
        <item x="81"/>
        <item x="138"/>
        <item x="92"/>
        <item x="55"/>
        <item x="58"/>
        <item x="57"/>
        <item x="56"/>
        <item x="59"/>
        <item x="40"/>
        <item x="159"/>
        <item x="38"/>
        <item x="123"/>
        <item x="146"/>
        <item x="46"/>
        <item x="110"/>
        <item x="9"/>
        <item x="108"/>
        <item x="134"/>
        <item x="82"/>
        <item x="49"/>
        <item x="155"/>
        <item x="90"/>
        <item x="127"/>
        <item x="111"/>
        <item x="99"/>
        <item x="93"/>
        <item x="48"/>
        <item x="1"/>
        <item x="132"/>
        <item x="131"/>
        <item x="125"/>
        <item x="33"/>
        <item x="22"/>
        <item x="41"/>
        <item x="0"/>
        <item x="45"/>
        <item x="107"/>
        <item x="18"/>
        <item x="91"/>
        <item x="128"/>
        <item x="112"/>
        <item x="27"/>
        <item x="3"/>
        <item x="34"/>
        <item x="147"/>
        <item x="113"/>
        <item x="35"/>
        <item x="141"/>
        <item x="26"/>
        <item x="114"/>
        <item x="78"/>
        <item x="115"/>
        <item x="143"/>
        <item x="84"/>
        <item x="124"/>
        <item x="152"/>
        <item x="60"/>
        <item x="43"/>
        <item x="8"/>
        <item x="136"/>
        <item x="36"/>
        <item x="14"/>
        <item x="94"/>
        <item x="13"/>
        <item x="79"/>
        <item x="103"/>
        <item x="4"/>
        <item x="137"/>
        <item x="116"/>
        <item x="121"/>
        <item x="76"/>
        <item x="15"/>
        <item x="44"/>
        <item x="105"/>
        <item x="74"/>
        <item x="73"/>
        <item x="83"/>
        <item x="86"/>
        <item x="156"/>
        <item x="85"/>
        <item x="160"/>
        <item x="149"/>
        <item x="28"/>
        <item x="7"/>
        <item x="88"/>
        <item x="87"/>
        <item x="153"/>
        <item x="30"/>
        <item x="101"/>
        <item x="47"/>
        <item x="150"/>
        <item x="29"/>
        <item x="100"/>
        <item x="98"/>
        <item x="6"/>
        <item x="117"/>
        <item x="42"/>
        <item x="77"/>
        <item x="158"/>
        <item x="24"/>
        <item x="96"/>
        <item x="11"/>
        <item x="102"/>
        <item x="12"/>
        <item x="37"/>
        <item x="17"/>
        <item x="142"/>
        <item x="118"/>
        <item x="119"/>
        <item x="21"/>
        <item x="120"/>
        <item x="31"/>
        <item x="129"/>
        <item x="151"/>
        <item x="5"/>
        <item x="89"/>
        <item x="97"/>
        <item x="2"/>
        <item x="145"/>
        <item x="14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04"/>
        <item x="139"/>
        <item x="133"/>
        <item x="140"/>
        <item t="default"/>
      </items>
    </pivotField>
    <pivotField showAll="0"/>
    <pivotField showAll="0"/>
    <pivotField showAll="0"/>
    <pivotField axis="axisRow" outline="0" showAll="0" defaultSubtotal="0">
      <items count="11">
        <item h="1" x="1"/>
        <item h="1" x="0"/>
        <item h="1" x="3"/>
        <item h="1" x="6"/>
        <item x="9"/>
        <item h="1" x="2"/>
        <item h="1" x="8"/>
        <item h="1" x="5"/>
        <item h="1" x="10"/>
        <item h="1" x="7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7"/>
    <field x="3"/>
  </rowFields>
  <rowItems count="16">
    <i>
      <x v="4"/>
      <x v="5"/>
    </i>
    <i r="1">
      <x v="21"/>
    </i>
    <i r="1">
      <x v="39"/>
    </i>
    <i r="1">
      <x v="41"/>
    </i>
    <i r="1">
      <x v="48"/>
    </i>
    <i r="1">
      <x v="61"/>
    </i>
    <i r="1">
      <x v="65"/>
    </i>
    <i r="1">
      <x v="70"/>
    </i>
    <i r="1">
      <x v="74"/>
    </i>
    <i r="1">
      <x v="76"/>
    </i>
    <i r="1">
      <x v="93"/>
    </i>
    <i r="1">
      <x v="120"/>
    </i>
    <i r="1">
      <x v="132"/>
    </i>
    <i r="1">
      <x v="133"/>
    </i>
    <i r="1">
      <x v="13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-11" fld="29" baseField="0" baseItem="0"/>
    <dataField name="Sum of Q-12" fld="30" baseField="0" baseItem="0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EFCAD-6D24-46A7-9BE4-4DAE4FA5B357}" name="PivotTable1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K19" firstHeaderRow="0" firstDataRow="1" firstDataCol="2"/>
  <pivotFields count="70">
    <pivotField showAll="0"/>
    <pivotField showAll="0"/>
    <pivotField showAll="0"/>
    <pivotField axis="axisRow" showAll="0">
      <items count="162">
        <item x="32"/>
        <item x="154"/>
        <item x="39"/>
        <item x="148"/>
        <item x="95"/>
        <item x="106"/>
        <item x="122"/>
        <item x="23"/>
        <item x="80"/>
        <item x="157"/>
        <item x="25"/>
        <item x="135"/>
        <item x="50"/>
        <item x="51"/>
        <item x="52"/>
        <item x="53"/>
        <item x="54"/>
        <item x="20"/>
        <item x="75"/>
        <item x="126"/>
        <item x="16"/>
        <item x="109"/>
        <item x="10"/>
        <item x="19"/>
        <item x="130"/>
        <item x="81"/>
        <item x="138"/>
        <item x="92"/>
        <item x="55"/>
        <item x="58"/>
        <item x="57"/>
        <item x="56"/>
        <item x="59"/>
        <item x="40"/>
        <item x="159"/>
        <item x="38"/>
        <item x="123"/>
        <item x="146"/>
        <item x="46"/>
        <item x="110"/>
        <item x="9"/>
        <item x="108"/>
        <item x="134"/>
        <item x="82"/>
        <item x="49"/>
        <item x="155"/>
        <item x="90"/>
        <item x="127"/>
        <item x="111"/>
        <item x="99"/>
        <item x="93"/>
        <item x="48"/>
        <item x="1"/>
        <item x="132"/>
        <item x="131"/>
        <item x="125"/>
        <item x="33"/>
        <item x="22"/>
        <item x="41"/>
        <item x="0"/>
        <item x="45"/>
        <item x="107"/>
        <item x="18"/>
        <item x="91"/>
        <item x="128"/>
        <item x="112"/>
        <item x="27"/>
        <item x="3"/>
        <item x="34"/>
        <item x="147"/>
        <item x="113"/>
        <item x="35"/>
        <item x="141"/>
        <item x="26"/>
        <item x="114"/>
        <item x="78"/>
        <item x="115"/>
        <item x="143"/>
        <item x="84"/>
        <item x="124"/>
        <item x="152"/>
        <item x="60"/>
        <item x="43"/>
        <item x="8"/>
        <item x="136"/>
        <item x="36"/>
        <item x="14"/>
        <item x="94"/>
        <item x="13"/>
        <item x="79"/>
        <item x="103"/>
        <item x="4"/>
        <item x="137"/>
        <item x="116"/>
        <item x="121"/>
        <item x="76"/>
        <item x="15"/>
        <item x="44"/>
        <item x="105"/>
        <item x="74"/>
        <item x="73"/>
        <item x="83"/>
        <item x="86"/>
        <item x="156"/>
        <item x="85"/>
        <item x="160"/>
        <item x="149"/>
        <item x="28"/>
        <item x="7"/>
        <item x="88"/>
        <item x="87"/>
        <item x="153"/>
        <item x="30"/>
        <item x="101"/>
        <item x="47"/>
        <item x="150"/>
        <item x="29"/>
        <item x="100"/>
        <item x="98"/>
        <item x="6"/>
        <item x="117"/>
        <item x="42"/>
        <item x="77"/>
        <item x="158"/>
        <item x="24"/>
        <item x="96"/>
        <item x="11"/>
        <item x="102"/>
        <item x="12"/>
        <item x="37"/>
        <item x="17"/>
        <item x="142"/>
        <item x="118"/>
        <item x="119"/>
        <item x="21"/>
        <item x="120"/>
        <item x="31"/>
        <item x="129"/>
        <item x="151"/>
        <item x="5"/>
        <item x="89"/>
        <item x="97"/>
        <item x="2"/>
        <item x="145"/>
        <item x="14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04"/>
        <item x="139"/>
        <item x="133"/>
        <item x="140"/>
        <item t="default"/>
      </items>
    </pivotField>
    <pivotField showAll="0"/>
    <pivotField showAll="0"/>
    <pivotField showAll="0"/>
    <pivotField axis="axisRow" outline="0" showAll="0" defaultSubtotal="0">
      <items count="11">
        <item h="1" x="1"/>
        <item h="1" x="0"/>
        <item h="1" x="3"/>
        <item h="1" x="6"/>
        <item x="9"/>
        <item h="1" x="2"/>
        <item h="1" x="8"/>
        <item h="1" x="5"/>
        <item h="1" x="10"/>
        <item h="1" x="7"/>
        <item h="1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dataField="1" numFmtId="8" showAll="0"/>
    <pivotField numFmtId="8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7"/>
    <field x="3"/>
  </rowFields>
  <rowItems count="16">
    <i>
      <x v="4"/>
      <x v="5"/>
    </i>
    <i r="1">
      <x v="21"/>
    </i>
    <i r="1">
      <x v="39"/>
    </i>
    <i r="1">
      <x v="41"/>
    </i>
    <i r="1">
      <x v="48"/>
    </i>
    <i r="1">
      <x v="61"/>
    </i>
    <i r="1">
      <x v="65"/>
    </i>
    <i r="1">
      <x v="70"/>
    </i>
    <i r="1">
      <x v="74"/>
    </i>
    <i r="1">
      <x v="76"/>
    </i>
    <i r="1">
      <x v="93"/>
    </i>
    <i r="1">
      <x v="120"/>
    </i>
    <i r="1">
      <x v="132"/>
    </i>
    <i r="1">
      <x v="133"/>
    </i>
    <i r="1">
      <x v="13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-11" fld="54" baseField="0" baseItem="0" numFmtId="8"/>
    <dataField name="Sum of Sales-12" fld="55" baseField="0" baseItem="0" numFmtId="8"/>
  </dataFields>
  <formats count="1">
    <format dxfId="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7113-774D-4D9D-8355-4AAECA2B9B25}">
  <dimension ref="A3:L165"/>
  <sheetViews>
    <sheetView workbookViewId="0">
      <selection activeCell="F10" sqref="F10"/>
    </sheetView>
  </sheetViews>
  <sheetFormatPr defaultRowHeight="14.5" x14ac:dyDescent="0.35"/>
  <cols>
    <col min="1" max="1" width="17" bestFit="1" customWidth="1"/>
    <col min="2" max="2" width="27.08984375" bestFit="1" customWidth="1"/>
    <col min="3" max="5" width="11.08984375" style="78" bestFit="1" customWidth="1"/>
    <col min="6" max="6" width="11" bestFit="1" customWidth="1"/>
    <col min="8" max="8" width="17" bestFit="1" customWidth="1"/>
    <col min="9" max="9" width="27.08984375" bestFit="1" customWidth="1"/>
    <col min="10" max="12" width="14" style="79" bestFit="1" customWidth="1"/>
  </cols>
  <sheetData>
    <row r="3" spans="1:12" x14ac:dyDescent="0.35">
      <c r="A3" s="80" t="s">
        <v>260</v>
      </c>
      <c r="B3" s="81" t="s">
        <v>261</v>
      </c>
      <c r="C3" s="86" t="s">
        <v>266</v>
      </c>
      <c r="D3" s="83" t="s">
        <v>269</v>
      </c>
      <c r="E3"/>
      <c r="H3" s="80" t="s">
        <v>260</v>
      </c>
      <c r="I3" s="81" t="s">
        <v>261</v>
      </c>
      <c r="J3" s="86" t="s">
        <v>267</v>
      </c>
      <c r="K3" s="83" t="s">
        <v>270</v>
      </c>
      <c r="L3"/>
    </row>
    <row r="4" spans="1:12" x14ac:dyDescent="0.35">
      <c r="A4" s="64" t="s">
        <v>262</v>
      </c>
      <c r="B4" s="65" t="s">
        <v>247</v>
      </c>
      <c r="C4" s="60">
        <v>1385</v>
      </c>
      <c r="D4" s="61">
        <v>1385</v>
      </c>
      <c r="E4"/>
      <c r="H4" s="64" t="s">
        <v>262</v>
      </c>
      <c r="I4" s="65" t="s">
        <v>247</v>
      </c>
      <c r="J4" s="62">
        <v>46898</v>
      </c>
      <c r="K4" s="63">
        <v>46898</v>
      </c>
      <c r="L4"/>
    </row>
    <row r="5" spans="1:12" x14ac:dyDescent="0.35">
      <c r="A5" s="66"/>
      <c r="B5" s="67" t="s">
        <v>249</v>
      </c>
      <c r="C5" s="68">
        <v>400</v>
      </c>
      <c r="D5" s="69">
        <v>0</v>
      </c>
      <c r="E5"/>
      <c r="H5" s="66"/>
      <c r="I5" s="67" t="s">
        <v>249</v>
      </c>
      <c r="J5" s="70">
        <v>6800</v>
      </c>
      <c r="K5" s="71">
        <v>0</v>
      </c>
      <c r="L5"/>
    </row>
    <row r="6" spans="1:12" x14ac:dyDescent="0.35">
      <c r="A6" s="66"/>
      <c r="B6" s="67" t="s">
        <v>250</v>
      </c>
      <c r="C6" s="68">
        <v>1005</v>
      </c>
      <c r="D6" s="69">
        <v>1005</v>
      </c>
      <c r="E6"/>
      <c r="H6" s="66"/>
      <c r="I6" s="67" t="s">
        <v>250</v>
      </c>
      <c r="J6" s="70">
        <v>57637</v>
      </c>
      <c r="K6" s="71">
        <v>57637</v>
      </c>
      <c r="L6"/>
    </row>
    <row r="7" spans="1:12" x14ac:dyDescent="0.35">
      <c r="A7" s="66"/>
      <c r="B7" s="67" t="s">
        <v>248</v>
      </c>
      <c r="C7" s="68">
        <v>120</v>
      </c>
      <c r="D7" s="69">
        <v>120</v>
      </c>
      <c r="E7"/>
      <c r="H7" s="66"/>
      <c r="I7" s="67" t="s">
        <v>248</v>
      </c>
      <c r="J7" s="70">
        <v>4320</v>
      </c>
      <c r="K7" s="71">
        <v>4320</v>
      </c>
      <c r="L7"/>
    </row>
    <row r="8" spans="1:12" x14ac:dyDescent="0.35">
      <c r="A8" s="66"/>
      <c r="B8" s="67" t="s">
        <v>251</v>
      </c>
      <c r="C8" s="68">
        <v>400</v>
      </c>
      <c r="D8" s="69">
        <v>400</v>
      </c>
      <c r="E8"/>
      <c r="H8" s="66"/>
      <c r="I8" s="67" t="s">
        <v>251</v>
      </c>
      <c r="J8" s="70">
        <v>13113</v>
      </c>
      <c r="K8" s="71">
        <v>13113</v>
      </c>
      <c r="L8"/>
    </row>
    <row r="9" spans="1:12" x14ac:dyDescent="0.35">
      <c r="A9" s="66"/>
      <c r="B9" s="67" t="s">
        <v>240</v>
      </c>
      <c r="C9" s="68">
        <v>225</v>
      </c>
      <c r="D9" s="69">
        <v>225</v>
      </c>
      <c r="E9"/>
      <c r="H9" s="66"/>
      <c r="I9" s="67" t="s">
        <v>240</v>
      </c>
      <c r="J9" s="70">
        <v>9239.6</v>
      </c>
      <c r="K9" s="71">
        <v>9184.6</v>
      </c>
      <c r="L9"/>
    </row>
    <row r="10" spans="1:12" x14ac:dyDescent="0.35">
      <c r="A10" s="66"/>
      <c r="B10" s="67" t="s">
        <v>252</v>
      </c>
      <c r="C10" s="68">
        <v>0</v>
      </c>
      <c r="D10" s="69">
        <v>0</v>
      </c>
      <c r="E10"/>
      <c r="H10" s="66"/>
      <c r="I10" s="67" t="s">
        <v>252</v>
      </c>
      <c r="J10" s="70">
        <v>0</v>
      </c>
      <c r="K10" s="71">
        <v>0</v>
      </c>
      <c r="L10"/>
    </row>
    <row r="11" spans="1:12" x14ac:dyDescent="0.35">
      <c r="A11" s="66"/>
      <c r="B11" s="67" t="s">
        <v>253</v>
      </c>
      <c r="C11" s="68">
        <v>408</v>
      </c>
      <c r="D11" s="69">
        <v>408</v>
      </c>
      <c r="E11"/>
      <c r="H11" s="66"/>
      <c r="I11" s="67" t="s">
        <v>253</v>
      </c>
      <c r="J11" s="70">
        <v>20160</v>
      </c>
      <c r="K11" s="71">
        <v>19008</v>
      </c>
      <c r="L11"/>
    </row>
    <row r="12" spans="1:12" x14ac:dyDescent="0.35">
      <c r="A12" s="66"/>
      <c r="B12" s="67" t="s">
        <v>254</v>
      </c>
      <c r="C12" s="68">
        <v>475</v>
      </c>
      <c r="D12" s="69">
        <v>0</v>
      </c>
      <c r="E12"/>
      <c r="H12" s="66"/>
      <c r="I12" s="67" t="s">
        <v>254</v>
      </c>
      <c r="J12" s="70">
        <v>7600</v>
      </c>
      <c r="K12" s="71">
        <v>0</v>
      </c>
      <c r="L12"/>
    </row>
    <row r="13" spans="1:12" x14ac:dyDescent="0.35">
      <c r="A13" s="66"/>
      <c r="B13" s="67" t="s">
        <v>255</v>
      </c>
      <c r="C13" s="68">
        <v>1348</v>
      </c>
      <c r="D13" s="69">
        <v>1348</v>
      </c>
      <c r="E13"/>
      <c r="H13" s="66"/>
      <c r="I13" s="67" t="s">
        <v>255</v>
      </c>
      <c r="J13" s="70">
        <v>69904</v>
      </c>
      <c r="K13" s="71">
        <v>68604</v>
      </c>
      <c r="L13"/>
    </row>
    <row r="14" spans="1:12" x14ac:dyDescent="0.35">
      <c r="A14" s="66"/>
      <c r="B14" s="67" t="s">
        <v>256</v>
      </c>
      <c r="C14" s="68">
        <v>150</v>
      </c>
      <c r="D14" s="69">
        <v>150</v>
      </c>
      <c r="E14"/>
      <c r="H14" s="66"/>
      <c r="I14" s="67" t="s">
        <v>256</v>
      </c>
      <c r="J14" s="70">
        <v>6220.5</v>
      </c>
      <c r="K14" s="71">
        <v>6220.5</v>
      </c>
      <c r="L14"/>
    </row>
    <row r="15" spans="1:12" x14ac:dyDescent="0.35">
      <c r="A15" s="66"/>
      <c r="B15" s="67" t="s">
        <v>257</v>
      </c>
      <c r="C15" s="68">
        <v>0</v>
      </c>
      <c r="D15" s="69">
        <v>0</v>
      </c>
      <c r="E15"/>
      <c r="H15" s="66"/>
      <c r="I15" s="67" t="s">
        <v>257</v>
      </c>
      <c r="J15" s="70">
        <v>0</v>
      </c>
      <c r="K15" s="71">
        <v>0</v>
      </c>
      <c r="L15"/>
    </row>
    <row r="16" spans="1:12" x14ac:dyDescent="0.35">
      <c r="A16" s="66"/>
      <c r="B16" s="67" t="s">
        <v>258</v>
      </c>
      <c r="C16" s="68">
        <v>0</v>
      </c>
      <c r="D16" s="69">
        <v>1200</v>
      </c>
      <c r="E16"/>
      <c r="H16" s="66"/>
      <c r="I16" s="67" t="s">
        <v>258</v>
      </c>
      <c r="J16" s="70">
        <v>0</v>
      </c>
      <c r="K16" s="71">
        <v>24000</v>
      </c>
      <c r="L16"/>
    </row>
    <row r="17" spans="1:12" x14ac:dyDescent="0.35">
      <c r="A17" s="66"/>
      <c r="B17" s="67" t="s">
        <v>259</v>
      </c>
      <c r="C17" s="68">
        <v>175</v>
      </c>
      <c r="D17" s="69">
        <v>175</v>
      </c>
      <c r="E17"/>
      <c r="H17" s="66"/>
      <c r="I17" s="67" t="s">
        <v>259</v>
      </c>
      <c r="J17" s="70">
        <v>8665</v>
      </c>
      <c r="K17" s="71">
        <v>8545</v>
      </c>
      <c r="L17"/>
    </row>
    <row r="18" spans="1:12" x14ac:dyDescent="0.35">
      <c r="A18" s="66"/>
      <c r="B18" s="67" t="s">
        <v>263</v>
      </c>
      <c r="C18" s="68">
        <v>0</v>
      </c>
      <c r="D18" s="69">
        <v>0</v>
      </c>
      <c r="E18"/>
      <c r="H18" s="66"/>
      <c r="I18" s="67" t="s">
        <v>263</v>
      </c>
      <c r="J18" s="70">
        <v>0</v>
      </c>
      <c r="K18" s="71">
        <v>0</v>
      </c>
      <c r="L18"/>
    </row>
    <row r="19" spans="1:12" x14ac:dyDescent="0.35">
      <c r="A19" s="72" t="s">
        <v>264</v>
      </c>
      <c r="B19" s="73"/>
      <c r="C19" s="74">
        <v>6091</v>
      </c>
      <c r="D19" s="75">
        <v>6416</v>
      </c>
      <c r="E19"/>
      <c r="H19" s="72" t="s">
        <v>264</v>
      </c>
      <c r="I19" s="73"/>
      <c r="J19" s="76">
        <v>250557.1</v>
      </c>
      <c r="K19" s="77">
        <v>257530.1</v>
      </c>
      <c r="L19"/>
    </row>
    <row r="20" spans="1:12" x14ac:dyDescent="0.35">
      <c r="C20"/>
      <c r="D20"/>
      <c r="E20"/>
      <c r="J20"/>
      <c r="K20"/>
      <c r="L20"/>
    </row>
    <row r="21" spans="1:12" x14ac:dyDescent="0.35">
      <c r="C21"/>
      <c r="D21"/>
      <c r="E21"/>
      <c r="J21"/>
      <c r="K21"/>
      <c r="L21"/>
    </row>
    <row r="22" spans="1:12" x14ac:dyDescent="0.35">
      <c r="C22"/>
      <c r="D22"/>
      <c r="E22"/>
      <c r="J22"/>
      <c r="K22"/>
      <c r="L22"/>
    </row>
    <row r="23" spans="1:12" x14ac:dyDescent="0.35">
      <c r="C23"/>
      <c r="D23"/>
      <c r="E23"/>
      <c r="J23"/>
      <c r="K23"/>
      <c r="L23"/>
    </row>
    <row r="24" spans="1:12" x14ac:dyDescent="0.35">
      <c r="C24"/>
      <c r="D24"/>
      <c r="E24"/>
      <c r="J24"/>
      <c r="K24"/>
      <c r="L24"/>
    </row>
    <row r="25" spans="1:12" x14ac:dyDescent="0.35">
      <c r="C25"/>
      <c r="D25"/>
      <c r="E25"/>
      <c r="J25"/>
      <c r="K25"/>
      <c r="L25"/>
    </row>
    <row r="26" spans="1:12" x14ac:dyDescent="0.35">
      <c r="C26"/>
      <c r="D26"/>
      <c r="E26"/>
      <c r="J26"/>
      <c r="K26"/>
      <c r="L26"/>
    </row>
    <row r="27" spans="1:12" x14ac:dyDescent="0.35">
      <c r="C27"/>
      <c r="D27"/>
      <c r="E27"/>
      <c r="J27"/>
      <c r="K27"/>
      <c r="L27"/>
    </row>
    <row r="28" spans="1:12" x14ac:dyDescent="0.35">
      <c r="C28"/>
      <c r="D28"/>
      <c r="E28"/>
      <c r="J28"/>
      <c r="K28"/>
      <c r="L28"/>
    </row>
    <row r="29" spans="1:12" x14ac:dyDescent="0.35">
      <c r="C29"/>
      <c r="D29"/>
      <c r="E29"/>
      <c r="J29"/>
      <c r="K29"/>
      <c r="L29"/>
    </row>
    <row r="30" spans="1:12" x14ac:dyDescent="0.35">
      <c r="C30"/>
      <c r="D30"/>
      <c r="E30"/>
      <c r="J30"/>
      <c r="K30"/>
      <c r="L30"/>
    </row>
    <row r="31" spans="1:12" x14ac:dyDescent="0.35">
      <c r="C31"/>
      <c r="D31"/>
      <c r="E31"/>
      <c r="J31"/>
      <c r="K31"/>
      <c r="L31"/>
    </row>
    <row r="32" spans="1:12" x14ac:dyDescent="0.35">
      <c r="C32"/>
      <c r="D32"/>
      <c r="E32"/>
      <c r="J32"/>
      <c r="K32"/>
      <c r="L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06EB-147A-4C96-BA19-F48932744023}">
  <dimension ref="B1:B4"/>
  <sheetViews>
    <sheetView workbookViewId="0">
      <selection activeCell="F13" sqref="F13"/>
    </sheetView>
  </sheetViews>
  <sheetFormatPr defaultRowHeight="14.5" x14ac:dyDescent="0.35"/>
  <sheetData>
    <row r="1" spans="2:2" x14ac:dyDescent="0.35">
      <c r="B1" t="s">
        <v>223</v>
      </c>
    </row>
    <row r="2" spans="2:2" x14ac:dyDescent="0.35">
      <c r="B2" t="s">
        <v>224</v>
      </c>
    </row>
    <row r="3" spans="2:2" x14ac:dyDescent="0.35">
      <c r="B3" t="s">
        <v>225</v>
      </c>
    </row>
    <row r="4" spans="2:2" x14ac:dyDescent="0.35">
      <c r="B4" t="s">
        <v>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75AA-22A0-4DF2-B40B-3395A8B5F874}">
  <sheetPr>
    <tabColor theme="7" tint="-0.249977111117893"/>
    <pageSetUpPr fitToPage="1"/>
  </sheetPr>
  <dimension ref="B3:AP231"/>
  <sheetViews>
    <sheetView tabSelected="1" topLeftCell="B1" zoomScale="85" zoomScaleNormal="85" workbookViewId="0">
      <selection activeCell="F7" sqref="F7"/>
    </sheetView>
  </sheetViews>
  <sheetFormatPr defaultColWidth="8.54296875" defaultRowHeight="14.5" x14ac:dyDescent="0.35"/>
  <cols>
    <col min="1" max="1" width="2.1796875" style="1" customWidth="1"/>
    <col min="2" max="2" width="4" style="1" customWidth="1"/>
    <col min="3" max="3" width="30.26953125" style="1" bestFit="1" customWidth="1"/>
    <col min="4" max="4" width="8.54296875" style="1" bestFit="1" customWidth="1"/>
    <col min="5" max="5" width="40" style="1" bestFit="1" customWidth="1"/>
    <col min="6" max="6" width="22.1796875" style="1" bestFit="1" customWidth="1"/>
    <col min="7" max="7" width="12" style="1" bestFit="1" customWidth="1"/>
    <col min="8" max="8" width="12" style="2" bestFit="1" customWidth="1"/>
    <col min="9" max="9" width="10.81640625" style="2" bestFit="1" customWidth="1"/>
    <col min="10" max="12" width="12" style="2" bestFit="1" customWidth="1"/>
    <col min="13" max="15" width="10.453125" style="2" bestFit="1" customWidth="1"/>
    <col min="16" max="16" width="12" style="2" bestFit="1" customWidth="1"/>
    <col min="17" max="19" width="10.453125" style="2" bestFit="1" customWidth="1"/>
    <col min="20" max="20" width="7.1796875" style="2" bestFit="1" customWidth="1"/>
    <col min="21" max="21" width="7" style="2" bestFit="1" customWidth="1"/>
    <col min="22" max="23" width="10.453125" style="2" customWidth="1"/>
    <col min="24" max="24" width="12.26953125" style="2" bestFit="1" customWidth="1"/>
    <col min="25" max="25" width="7" style="1" customWidth="1"/>
    <col min="26" max="33" width="16.54296875" style="1" bestFit="1" customWidth="1"/>
    <col min="34" max="35" width="15.1796875" style="1" bestFit="1" customWidth="1"/>
    <col min="36" max="36" width="16.54296875" style="1" bestFit="1" customWidth="1"/>
    <col min="37" max="38" width="13.7265625" style="1" bestFit="1" customWidth="1"/>
    <col min="39" max="41" width="8.7265625" style="1" bestFit="1" customWidth="1"/>
    <col min="42" max="42" width="18.81640625" style="1" bestFit="1" customWidth="1"/>
    <col min="43" max="16384" width="8.54296875" style="1"/>
  </cols>
  <sheetData>
    <row r="3" spans="2:42" ht="15" thickBot="1" x14ac:dyDescent="0.4"/>
    <row r="4" spans="2:42" ht="14.5" customHeight="1" x14ac:dyDescent="0.35">
      <c r="H4" s="93" t="s">
        <v>183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5"/>
      <c r="Z4" s="93" t="s">
        <v>246</v>
      </c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5"/>
      <c r="AP4" s="2"/>
    </row>
    <row r="5" spans="2:42" ht="15" customHeight="1" thickBot="1" x14ac:dyDescent="0.4">
      <c r="H5" s="96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8"/>
      <c r="Z5" s="96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8"/>
      <c r="AP5" s="2"/>
    </row>
    <row r="6" spans="2:42" ht="19" customHeight="1" thickBot="1" x14ac:dyDescent="0.5">
      <c r="H6" s="89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1"/>
      <c r="X6" s="3"/>
      <c r="Z6" s="89"/>
      <c r="AA6" s="90"/>
      <c r="AB6" s="90"/>
      <c r="AC6" s="90"/>
      <c r="AD6" s="89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3"/>
    </row>
    <row r="7" spans="2:42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45" t="s">
        <v>199</v>
      </c>
      <c r="G7" s="46">
        <v>45923</v>
      </c>
      <c r="H7" s="44">
        <f>G7+60</f>
        <v>45983</v>
      </c>
      <c r="I7" s="21">
        <f>H7+30</f>
        <v>46013</v>
      </c>
      <c r="J7" s="21">
        <f t="shared" ref="J7:S7" si="0">I7+30</f>
        <v>46043</v>
      </c>
      <c r="K7" s="21">
        <f t="shared" si="0"/>
        <v>46073</v>
      </c>
      <c r="L7" s="21">
        <f t="shared" si="0"/>
        <v>46103</v>
      </c>
      <c r="M7" s="21">
        <f t="shared" si="0"/>
        <v>46133</v>
      </c>
      <c r="N7" s="21">
        <f t="shared" si="0"/>
        <v>46163</v>
      </c>
      <c r="O7" s="21">
        <f t="shared" si="0"/>
        <v>46193</v>
      </c>
      <c r="P7" s="21">
        <f t="shared" si="0"/>
        <v>46223</v>
      </c>
      <c r="Q7" s="21">
        <f t="shared" si="0"/>
        <v>46253</v>
      </c>
      <c r="R7" s="21">
        <f t="shared" si="0"/>
        <v>46283</v>
      </c>
      <c r="S7" s="21">
        <f t="shared" si="0"/>
        <v>46313</v>
      </c>
      <c r="T7" s="21">
        <f t="shared" ref="T7" si="1">S7+30</f>
        <v>46343</v>
      </c>
      <c r="U7" s="21">
        <f t="shared" ref="U7" si="2">T7+30</f>
        <v>46373</v>
      </c>
      <c r="V7" s="21">
        <f t="shared" ref="V7" si="3">U7+30</f>
        <v>46403</v>
      </c>
      <c r="W7" s="21">
        <f t="shared" ref="W7" si="4">V7+30</f>
        <v>46433</v>
      </c>
      <c r="X7" s="36" t="s">
        <v>4</v>
      </c>
      <c r="Z7" s="44">
        <f>H7</f>
        <v>45983</v>
      </c>
      <c r="AA7" s="21">
        <f>Z7+30</f>
        <v>46013</v>
      </c>
      <c r="AB7" s="21">
        <f t="shared" ref="AB7" si="5">AA7+30</f>
        <v>46043</v>
      </c>
      <c r="AC7" s="21">
        <f t="shared" ref="AC7" si="6">AB7+30</f>
        <v>46073</v>
      </c>
      <c r="AD7" s="21">
        <f t="shared" ref="AD7" si="7">AC7+30</f>
        <v>46103</v>
      </c>
      <c r="AE7" s="21">
        <f t="shared" ref="AE7" si="8">AD7+30</f>
        <v>46133</v>
      </c>
      <c r="AF7" s="21">
        <f t="shared" ref="AF7" si="9">AE7+30</f>
        <v>46163</v>
      </c>
      <c r="AG7" s="21">
        <f t="shared" ref="AG7" si="10">AF7+30</f>
        <v>46193</v>
      </c>
      <c r="AH7" s="21">
        <f t="shared" ref="AH7" si="11">AG7+30</f>
        <v>46223</v>
      </c>
      <c r="AI7" s="21">
        <f t="shared" ref="AI7" si="12">AH7+30</f>
        <v>46253</v>
      </c>
      <c r="AJ7" s="21">
        <f t="shared" ref="AJ7" si="13">AI7+30</f>
        <v>46283</v>
      </c>
      <c r="AK7" s="21">
        <f t="shared" ref="AK7" si="14">AJ7+30</f>
        <v>46313</v>
      </c>
      <c r="AL7" s="21">
        <f t="shared" ref="AL7" si="15">AK7+30</f>
        <v>46343</v>
      </c>
      <c r="AM7" s="21">
        <f t="shared" ref="AM7" si="16">AL7+30</f>
        <v>46373</v>
      </c>
      <c r="AN7" s="21">
        <f t="shared" ref="AN7" si="17">AM7+30</f>
        <v>46403</v>
      </c>
      <c r="AO7" s="21">
        <f t="shared" ref="AO7" si="18">AN7+30</f>
        <v>46433</v>
      </c>
      <c r="AP7" s="36" t="s">
        <v>4</v>
      </c>
    </row>
    <row r="8" spans="2:42" x14ac:dyDescent="0.35">
      <c r="B8" s="8">
        <v>1</v>
      </c>
      <c r="C8" s="8" t="s">
        <v>5</v>
      </c>
      <c r="D8" s="27">
        <v>110001</v>
      </c>
      <c r="E8" s="27" t="s">
        <v>6</v>
      </c>
      <c r="F8" s="28">
        <v>0</v>
      </c>
      <c r="G8" s="28">
        <v>0</v>
      </c>
      <c r="H8" s="29">
        <f>SUM('ANTUNES - SON PRODUCE, INC.:TECNISPICE'!G8)</f>
        <v>0</v>
      </c>
      <c r="I8" s="29">
        <f>SUM('ANTUNES - SON PRODUCE, INC.:TECNISPICE'!H8)</f>
        <v>0</v>
      </c>
      <c r="J8" s="29">
        <f>SUM('ANTUNES - SON PRODUCE, INC.:TECNISPICE'!I8)</f>
        <v>0</v>
      </c>
      <c r="K8" s="29">
        <f>SUM('ANTUNES - SON PRODUCE, INC.:TECNISPICE'!J8)</f>
        <v>0</v>
      </c>
      <c r="L8" s="29">
        <f>SUM('ANTUNES - SON PRODUCE, INC.:TECNISPICE'!K8)</f>
        <v>0</v>
      </c>
      <c r="M8" s="29">
        <f>SUM('ANTUNES - SON PRODUCE, INC.:TECNISPICE'!L8)</f>
        <v>0</v>
      </c>
      <c r="N8" s="29">
        <f>SUM('ANTUNES - SON PRODUCE, INC.:TECNISPICE'!M8)</f>
        <v>0</v>
      </c>
      <c r="O8" s="29">
        <f>SUM('ANTUNES - SON PRODUCE, INC.:TECNISPICE'!N8)</f>
        <v>0</v>
      </c>
      <c r="P8" s="29">
        <f>SUM('ANTUNES - SON PRODUCE, INC.:TECNISPICE'!O8)</f>
        <v>0</v>
      </c>
      <c r="Q8" s="29">
        <f>SUM('ANTUNES - SON PRODUCE, INC.:TECNISPICE'!P8)</f>
        <v>0</v>
      </c>
      <c r="R8" s="29">
        <f>SUM('ANTUNES - SON PRODUCE, INC.:TECNISPICE'!Q8)</f>
        <v>0</v>
      </c>
      <c r="S8" s="29">
        <f>SUM('ANTUNES - SON PRODUCE, INC.:TECNISPICE'!R8)</f>
        <v>0</v>
      </c>
      <c r="T8" s="29"/>
      <c r="U8" s="29"/>
      <c r="V8" s="29"/>
      <c r="W8" s="29"/>
      <c r="X8" s="28">
        <f>SUM(H8:S8)</f>
        <v>0</v>
      </c>
      <c r="Y8" s="9"/>
      <c r="Z8" s="55">
        <f>SUM('ANTUNES - SON PRODUCE, INC.:TECNISPICE'!AQ8)</f>
        <v>0</v>
      </c>
      <c r="AA8" s="55">
        <f>SUM('ANTUNES - SON PRODUCE, INC.:TECNISPICE'!AR8)</f>
        <v>0</v>
      </c>
      <c r="AB8" s="55">
        <f>SUM('ANTUNES - SON PRODUCE, INC.:TECNISPICE'!AS8)</f>
        <v>0</v>
      </c>
      <c r="AC8" s="55">
        <f>SUM('ANTUNES - SON PRODUCE, INC.:TECNISPICE'!AT8)</f>
        <v>0</v>
      </c>
      <c r="AD8" s="55">
        <f>SUM('ANTUNES - SON PRODUCE, INC.:TECNISPICE'!AU8)</f>
        <v>0</v>
      </c>
      <c r="AE8" s="55">
        <f>SUM('ANTUNES - SON PRODUCE, INC.:TECNISPICE'!AV8)</f>
        <v>0</v>
      </c>
      <c r="AF8" s="55">
        <f>SUM('ANTUNES - SON PRODUCE, INC.:TECNISPICE'!AW8)</f>
        <v>0</v>
      </c>
      <c r="AG8" s="55">
        <f>SUM('ANTUNES - SON PRODUCE, INC.:TECNISPICE'!AX8)</f>
        <v>0</v>
      </c>
      <c r="AH8" s="55">
        <f>SUM('ANTUNES - SON PRODUCE, INC.:TECNISPICE'!AY8)</f>
        <v>0</v>
      </c>
      <c r="AI8" s="55">
        <f>SUM('ANTUNES - SON PRODUCE, INC.:TECNISPICE'!AZ8)</f>
        <v>0</v>
      </c>
      <c r="AJ8" s="55">
        <f>SUM('ANTUNES - SON PRODUCE, INC.:TECNISPICE'!BA8)</f>
        <v>0</v>
      </c>
      <c r="AK8" s="55">
        <f>SUM('ANTUNES - SON PRODUCE, INC.:TECNISPICE'!BB8)</f>
        <v>0</v>
      </c>
      <c r="AL8" s="55">
        <f>SUM('ANTUNES - SON PRODUCE, INC.:TECNISPICE'!BC8)</f>
        <v>0</v>
      </c>
      <c r="AM8" s="55">
        <f>SUM('ANTUNES - SON PRODUCE, INC.:TECNISPICE'!BD8)</f>
        <v>0</v>
      </c>
      <c r="AN8" s="55">
        <f>SUM('ANTUNES - SON PRODUCE, INC.:TECNISPICE'!BE8)</f>
        <v>0</v>
      </c>
      <c r="AO8" s="55">
        <f>SUM('ANTUNES - SON PRODUCE, INC.:TECNISPICE'!BF8)</f>
        <v>0</v>
      </c>
      <c r="AP8" s="56">
        <f>SUM(Z8:AO8)</f>
        <v>0</v>
      </c>
    </row>
    <row r="9" spans="2:42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28">
        <v>370</v>
      </c>
      <c r="G9" s="28">
        <v>350</v>
      </c>
      <c r="H9" s="29">
        <f>SUM('ANTUNES - SON PRODUCE, INC.:TECNISPICE'!G9)</f>
        <v>450</v>
      </c>
      <c r="I9" s="29">
        <f>SUM('ANTUNES - SON PRODUCE, INC.:TECNISPICE'!H9)</f>
        <v>450</v>
      </c>
      <c r="J9" s="29">
        <f>SUM('ANTUNES - SON PRODUCE, INC.:TECNISPICE'!I9)</f>
        <v>400</v>
      </c>
      <c r="K9" s="29">
        <f>SUM('ANTUNES - SON PRODUCE, INC.:TECNISPICE'!J9)</f>
        <v>400</v>
      </c>
      <c r="L9" s="29">
        <f>SUM('ANTUNES - SON PRODUCE, INC.:TECNISPICE'!K9)</f>
        <v>400</v>
      </c>
      <c r="M9" s="29">
        <f>SUM('ANTUNES - SON PRODUCE, INC.:TECNISPICE'!L9)</f>
        <v>400</v>
      </c>
      <c r="N9" s="29">
        <f>SUM('ANTUNES - SON PRODUCE, INC.:TECNISPICE'!M9)</f>
        <v>400</v>
      </c>
      <c r="O9" s="29">
        <f>SUM('ANTUNES - SON PRODUCE, INC.:TECNISPICE'!N9)</f>
        <v>400</v>
      </c>
      <c r="P9" s="29">
        <f>SUM('ANTUNES - SON PRODUCE, INC.:TECNISPICE'!O9)</f>
        <v>400</v>
      </c>
      <c r="Q9" s="29">
        <f>SUM('ANTUNES - SON PRODUCE, INC.:TECNISPICE'!P9)</f>
        <v>400</v>
      </c>
      <c r="R9" s="29">
        <f>SUM('ANTUNES - SON PRODUCE, INC.:TECNISPICE'!Q9)</f>
        <v>400</v>
      </c>
      <c r="S9" s="29">
        <f>SUM('ANTUNES - SON PRODUCE, INC.:TECNISPICE'!R9)</f>
        <v>400</v>
      </c>
      <c r="T9" s="29"/>
      <c r="U9" s="29"/>
      <c r="V9" s="29"/>
      <c r="W9" s="29"/>
      <c r="X9" s="28">
        <f t="shared" ref="X9:X72" si="19">SUM(H9:S9)</f>
        <v>4900</v>
      </c>
      <c r="Y9" s="9"/>
      <c r="Z9" s="55">
        <f>SUM('ANTUNES - SON PRODUCE, INC.:TECNISPICE'!AQ9)</f>
        <v>45994.5</v>
      </c>
      <c r="AA9" s="55">
        <f>SUM('ANTUNES - SON PRODUCE, INC.:TECNISPICE'!AR9)</f>
        <v>45994.5</v>
      </c>
      <c r="AB9" s="55">
        <f>SUM('ANTUNES - SON PRODUCE, INC.:TECNISPICE'!AS9)</f>
        <v>0</v>
      </c>
      <c r="AC9" s="55">
        <f>SUM('ANTUNES - SON PRODUCE, INC.:TECNISPICE'!AT9)</f>
        <v>0</v>
      </c>
      <c r="AD9" s="55">
        <f>SUM('ANTUNES - SON PRODUCE, INC.:TECNISPICE'!AU9)</f>
        <v>0</v>
      </c>
      <c r="AE9" s="55">
        <f>SUM('ANTUNES - SON PRODUCE, INC.:TECNISPICE'!AV9)</f>
        <v>0</v>
      </c>
      <c r="AF9" s="55">
        <f>SUM('ANTUNES - SON PRODUCE, INC.:TECNISPICE'!AW9)</f>
        <v>0</v>
      </c>
      <c r="AG9" s="55">
        <f>SUM('ANTUNES - SON PRODUCE, INC.:TECNISPICE'!AX9)</f>
        <v>0</v>
      </c>
      <c r="AH9" s="55">
        <f>SUM('ANTUNES - SON PRODUCE, INC.:TECNISPICE'!AY9)</f>
        <v>0</v>
      </c>
      <c r="AI9" s="55">
        <f>SUM('ANTUNES - SON PRODUCE, INC.:TECNISPICE'!AZ9)</f>
        <v>0</v>
      </c>
      <c r="AJ9" s="55">
        <f>SUM('ANTUNES - SON PRODUCE, INC.:TECNISPICE'!BA9)</f>
        <v>0</v>
      </c>
      <c r="AK9" s="55">
        <f>SUM('ANTUNES - SON PRODUCE, INC.:TECNISPICE'!BB9)</f>
        <v>0</v>
      </c>
      <c r="AL9" s="55">
        <f>SUM('ANTUNES - SON PRODUCE, INC.:TECNISPICE'!BC9)</f>
        <v>0</v>
      </c>
      <c r="AM9" s="55">
        <f>SUM('ANTUNES - SON PRODUCE, INC.:TECNISPICE'!BD9)</f>
        <v>0</v>
      </c>
      <c r="AN9" s="55">
        <f>SUM('ANTUNES - SON PRODUCE, INC.:TECNISPICE'!BE9)</f>
        <v>0</v>
      </c>
      <c r="AO9" s="55">
        <f>SUM('ANTUNES - SON PRODUCE, INC.:TECNISPICE'!BF9)</f>
        <v>0</v>
      </c>
      <c r="AP9" s="56">
        <f t="shared" ref="AP9:AP72" si="20">SUM(Z9:AO9)</f>
        <v>91989</v>
      </c>
    </row>
    <row r="10" spans="2:42" x14ac:dyDescent="0.35">
      <c r="B10" s="8">
        <f t="shared" ref="B10:B76" si="21">B9+1</f>
        <v>3</v>
      </c>
      <c r="C10" s="8" t="s">
        <v>5</v>
      </c>
      <c r="D10" s="8">
        <v>110003</v>
      </c>
      <c r="E10" s="8" t="s">
        <v>7</v>
      </c>
      <c r="F10" s="28">
        <v>0</v>
      </c>
      <c r="G10" s="28">
        <v>0</v>
      </c>
      <c r="H10" s="29">
        <f>SUM('ANTUNES - SON PRODUCE, INC.:TECNISPICE'!G10)</f>
        <v>0</v>
      </c>
      <c r="I10" s="29">
        <f>SUM('ANTUNES - SON PRODUCE, INC.:TECNISPICE'!H10)</f>
        <v>0</v>
      </c>
      <c r="J10" s="29">
        <f>SUM('ANTUNES - SON PRODUCE, INC.:TECNISPICE'!I10)</f>
        <v>0</v>
      </c>
      <c r="K10" s="29">
        <f>SUM('ANTUNES - SON PRODUCE, INC.:TECNISPICE'!J10)</f>
        <v>0</v>
      </c>
      <c r="L10" s="29">
        <f>SUM('ANTUNES - SON PRODUCE, INC.:TECNISPICE'!K10)</f>
        <v>0</v>
      </c>
      <c r="M10" s="29">
        <f>SUM('ANTUNES - SON PRODUCE, INC.:TECNISPICE'!L10)</f>
        <v>0</v>
      </c>
      <c r="N10" s="29">
        <f>SUM('ANTUNES - SON PRODUCE, INC.:TECNISPICE'!M10)</f>
        <v>0</v>
      </c>
      <c r="O10" s="29">
        <f>SUM('ANTUNES - SON PRODUCE, INC.:TECNISPICE'!N10)</f>
        <v>0</v>
      </c>
      <c r="P10" s="29">
        <f>SUM('ANTUNES - SON PRODUCE, INC.:TECNISPICE'!O10)</f>
        <v>0</v>
      </c>
      <c r="Q10" s="29">
        <f>SUM('ANTUNES - SON PRODUCE, INC.:TECNISPICE'!P10)</f>
        <v>0</v>
      </c>
      <c r="R10" s="29">
        <f>SUM('ANTUNES - SON PRODUCE, INC.:TECNISPICE'!Q10)</f>
        <v>0</v>
      </c>
      <c r="S10" s="29">
        <f>SUM('ANTUNES - SON PRODUCE, INC.:TECNISPICE'!R10)</f>
        <v>0</v>
      </c>
      <c r="T10" s="29"/>
      <c r="U10" s="29"/>
      <c r="V10" s="29"/>
      <c r="W10" s="29"/>
      <c r="X10" s="28">
        <f t="shared" si="19"/>
        <v>0</v>
      </c>
      <c r="Y10" s="9"/>
      <c r="Z10" s="55">
        <f>SUM('ANTUNES - SON PRODUCE, INC.:TECNISPICE'!AQ10)</f>
        <v>0</v>
      </c>
      <c r="AA10" s="55">
        <f>SUM('ANTUNES - SON PRODUCE, INC.:TECNISPICE'!AR10)</f>
        <v>0</v>
      </c>
      <c r="AB10" s="55">
        <f>SUM('ANTUNES - SON PRODUCE, INC.:TECNISPICE'!AS10)</f>
        <v>0</v>
      </c>
      <c r="AC10" s="55">
        <f>SUM('ANTUNES - SON PRODUCE, INC.:TECNISPICE'!AT10)</f>
        <v>0</v>
      </c>
      <c r="AD10" s="55">
        <f>SUM('ANTUNES - SON PRODUCE, INC.:TECNISPICE'!AU10)</f>
        <v>0</v>
      </c>
      <c r="AE10" s="55">
        <f>SUM('ANTUNES - SON PRODUCE, INC.:TECNISPICE'!AV10)</f>
        <v>0</v>
      </c>
      <c r="AF10" s="55">
        <f>SUM('ANTUNES - SON PRODUCE, INC.:TECNISPICE'!AW10)</f>
        <v>0</v>
      </c>
      <c r="AG10" s="55">
        <f>SUM('ANTUNES - SON PRODUCE, INC.:TECNISPICE'!AX10)</f>
        <v>0</v>
      </c>
      <c r="AH10" s="55">
        <f>SUM('ANTUNES - SON PRODUCE, INC.:TECNISPICE'!AY10)</f>
        <v>0</v>
      </c>
      <c r="AI10" s="55">
        <f>SUM('ANTUNES - SON PRODUCE, INC.:TECNISPICE'!AZ10)</f>
        <v>0</v>
      </c>
      <c r="AJ10" s="55">
        <f>SUM('ANTUNES - SON PRODUCE, INC.:TECNISPICE'!BA10)</f>
        <v>0</v>
      </c>
      <c r="AK10" s="55">
        <f>SUM('ANTUNES - SON PRODUCE, INC.:TECNISPICE'!BB10)</f>
        <v>0</v>
      </c>
      <c r="AL10" s="55">
        <f>SUM('ANTUNES - SON PRODUCE, INC.:TECNISPICE'!BC10)</f>
        <v>0</v>
      </c>
      <c r="AM10" s="55">
        <f>SUM('ANTUNES - SON PRODUCE, INC.:TECNISPICE'!BD10)</f>
        <v>0</v>
      </c>
      <c r="AN10" s="55">
        <f>SUM('ANTUNES - SON PRODUCE, INC.:TECNISPICE'!BE10)</f>
        <v>0</v>
      </c>
      <c r="AO10" s="55">
        <f>SUM('ANTUNES - SON PRODUCE, INC.:TECNISPICE'!BF10)</f>
        <v>0</v>
      </c>
      <c r="AP10" s="56">
        <f t="shared" si="20"/>
        <v>0</v>
      </c>
    </row>
    <row r="11" spans="2:42" x14ac:dyDescent="0.35">
      <c r="B11" s="8">
        <f t="shared" si="21"/>
        <v>4</v>
      </c>
      <c r="C11" s="8" t="s">
        <v>5</v>
      </c>
      <c r="D11" s="8">
        <v>110004</v>
      </c>
      <c r="E11" s="8" t="s">
        <v>8</v>
      </c>
      <c r="F11" s="28">
        <v>0</v>
      </c>
      <c r="G11" s="28">
        <v>0</v>
      </c>
      <c r="H11" s="29">
        <f>SUM('ANTUNES - SON PRODUCE, INC.:TECNISPICE'!G11)</f>
        <v>0</v>
      </c>
      <c r="I11" s="29">
        <f>SUM('ANTUNES - SON PRODUCE, INC.:TECNISPICE'!H11)</f>
        <v>0</v>
      </c>
      <c r="J11" s="29">
        <f>SUM('ANTUNES - SON PRODUCE, INC.:TECNISPICE'!I11)</f>
        <v>0</v>
      </c>
      <c r="K11" s="29">
        <f>SUM('ANTUNES - SON PRODUCE, INC.:TECNISPICE'!J11)</f>
        <v>0</v>
      </c>
      <c r="L11" s="29">
        <f>SUM('ANTUNES - SON PRODUCE, INC.:TECNISPICE'!K11)</f>
        <v>0</v>
      </c>
      <c r="M11" s="29">
        <f>SUM('ANTUNES - SON PRODUCE, INC.:TECNISPICE'!L11)</f>
        <v>0</v>
      </c>
      <c r="N11" s="29">
        <f>SUM('ANTUNES - SON PRODUCE, INC.:TECNISPICE'!M11)</f>
        <v>0</v>
      </c>
      <c r="O11" s="29">
        <f>SUM('ANTUNES - SON PRODUCE, INC.:TECNISPICE'!N11)</f>
        <v>0</v>
      </c>
      <c r="P11" s="29">
        <f>SUM('ANTUNES - SON PRODUCE, INC.:TECNISPICE'!O11)</f>
        <v>0</v>
      </c>
      <c r="Q11" s="29">
        <f>SUM('ANTUNES - SON PRODUCE, INC.:TECNISPICE'!P11)</f>
        <v>0</v>
      </c>
      <c r="R11" s="29">
        <f>SUM('ANTUNES - SON PRODUCE, INC.:TECNISPICE'!Q11)</f>
        <v>0</v>
      </c>
      <c r="S11" s="29">
        <f>SUM('ANTUNES - SON PRODUCE, INC.:TECNISPICE'!R11)</f>
        <v>0</v>
      </c>
      <c r="T11" s="29"/>
      <c r="U11" s="29"/>
      <c r="V11" s="29"/>
      <c r="W11" s="29"/>
      <c r="X11" s="28">
        <f t="shared" si="19"/>
        <v>0</v>
      </c>
      <c r="Y11" s="9"/>
      <c r="Z11" s="55">
        <f>SUM('ANTUNES - SON PRODUCE, INC.:TECNISPICE'!AQ11)</f>
        <v>0</v>
      </c>
      <c r="AA11" s="55">
        <f>SUM('ANTUNES - SON PRODUCE, INC.:TECNISPICE'!AR11)</f>
        <v>0</v>
      </c>
      <c r="AB11" s="55">
        <f>SUM('ANTUNES - SON PRODUCE, INC.:TECNISPICE'!AS11)</f>
        <v>0</v>
      </c>
      <c r="AC11" s="55">
        <f>SUM('ANTUNES - SON PRODUCE, INC.:TECNISPICE'!AT11)</f>
        <v>0</v>
      </c>
      <c r="AD11" s="55">
        <f>SUM('ANTUNES - SON PRODUCE, INC.:TECNISPICE'!AU11)</f>
        <v>0</v>
      </c>
      <c r="AE11" s="55">
        <f>SUM('ANTUNES - SON PRODUCE, INC.:TECNISPICE'!AV11)</f>
        <v>0</v>
      </c>
      <c r="AF11" s="55">
        <f>SUM('ANTUNES - SON PRODUCE, INC.:TECNISPICE'!AW11)</f>
        <v>0</v>
      </c>
      <c r="AG11" s="55">
        <f>SUM('ANTUNES - SON PRODUCE, INC.:TECNISPICE'!AX11)</f>
        <v>0</v>
      </c>
      <c r="AH11" s="55">
        <f>SUM('ANTUNES - SON PRODUCE, INC.:TECNISPICE'!AY11)</f>
        <v>0</v>
      </c>
      <c r="AI11" s="55">
        <f>SUM('ANTUNES - SON PRODUCE, INC.:TECNISPICE'!AZ11)</f>
        <v>0</v>
      </c>
      <c r="AJ11" s="55">
        <f>SUM('ANTUNES - SON PRODUCE, INC.:TECNISPICE'!BA11)</f>
        <v>0</v>
      </c>
      <c r="AK11" s="55">
        <f>SUM('ANTUNES - SON PRODUCE, INC.:TECNISPICE'!BB11)</f>
        <v>0</v>
      </c>
      <c r="AL11" s="55">
        <f>SUM('ANTUNES - SON PRODUCE, INC.:TECNISPICE'!BC11)</f>
        <v>0</v>
      </c>
      <c r="AM11" s="55">
        <f>SUM('ANTUNES - SON PRODUCE, INC.:TECNISPICE'!BD11)</f>
        <v>0</v>
      </c>
      <c r="AN11" s="55">
        <f>SUM('ANTUNES - SON PRODUCE, INC.:TECNISPICE'!BE11)</f>
        <v>0</v>
      </c>
      <c r="AO11" s="55">
        <f>SUM('ANTUNES - SON PRODUCE, INC.:TECNISPICE'!BF11)</f>
        <v>0</v>
      </c>
      <c r="AP11" s="56">
        <f t="shared" si="20"/>
        <v>0</v>
      </c>
    </row>
    <row r="12" spans="2:42" x14ac:dyDescent="0.35">
      <c r="B12" s="8">
        <f t="shared" si="21"/>
        <v>5</v>
      </c>
      <c r="C12" s="8" t="s">
        <v>5</v>
      </c>
      <c r="D12" s="8">
        <v>110005</v>
      </c>
      <c r="E12" s="8" t="s">
        <v>9</v>
      </c>
      <c r="F12" s="28">
        <v>0</v>
      </c>
      <c r="G12" s="28">
        <v>0</v>
      </c>
      <c r="H12" s="29">
        <f>SUM('ANTUNES - SON PRODUCE, INC.:TECNISPICE'!G12)</f>
        <v>0</v>
      </c>
      <c r="I12" s="29">
        <f>SUM('ANTUNES - SON PRODUCE, INC.:TECNISPICE'!H12)</f>
        <v>0</v>
      </c>
      <c r="J12" s="29">
        <f>SUM('ANTUNES - SON PRODUCE, INC.:TECNISPICE'!I12)</f>
        <v>0</v>
      </c>
      <c r="K12" s="29">
        <f>SUM('ANTUNES - SON PRODUCE, INC.:TECNISPICE'!J12)</f>
        <v>0</v>
      </c>
      <c r="L12" s="29">
        <f>SUM('ANTUNES - SON PRODUCE, INC.:TECNISPICE'!K12)</f>
        <v>0</v>
      </c>
      <c r="M12" s="29">
        <f>SUM('ANTUNES - SON PRODUCE, INC.:TECNISPICE'!L12)</f>
        <v>0</v>
      </c>
      <c r="N12" s="29">
        <f>SUM('ANTUNES - SON PRODUCE, INC.:TECNISPICE'!M12)</f>
        <v>0</v>
      </c>
      <c r="O12" s="29">
        <f>SUM('ANTUNES - SON PRODUCE, INC.:TECNISPICE'!N12)</f>
        <v>0</v>
      </c>
      <c r="P12" s="29">
        <f>SUM('ANTUNES - SON PRODUCE, INC.:TECNISPICE'!O12)</f>
        <v>0</v>
      </c>
      <c r="Q12" s="29">
        <f>SUM('ANTUNES - SON PRODUCE, INC.:TECNISPICE'!P12)</f>
        <v>0</v>
      </c>
      <c r="R12" s="29">
        <f>SUM('ANTUNES - SON PRODUCE, INC.:TECNISPICE'!Q12)</f>
        <v>0</v>
      </c>
      <c r="S12" s="29">
        <f>SUM('ANTUNES - SON PRODUCE, INC.:TECNISPICE'!R12)</f>
        <v>0</v>
      </c>
      <c r="T12" s="29"/>
      <c r="U12" s="29"/>
      <c r="V12" s="29"/>
      <c r="W12" s="29"/>
      <c r="X12" s="28">
        <f t="shared" si="19"/>
        <v>0</v>
      </c>
      <c r="Y12" s="9"/>
      <c r="Z12" s="55">
        <f>SUM('ANTUNES - SON PRODUCE, INC.:TECNISPICE'!AQ12)</f>
        <v>0</v>
      </c>
      <c r="AA12" s="55">
        <f>SUM('ANTUNES - SON PRODUCE, INC.:TECNISPICE'!AR12)</f>
        <v>0</v>
      </c>
      <c r="AB12" s="55">
        <f>SUM('ANTUNES - SON PRODUCE, INC.:TECNISPICE'!AS12)</f>
        <v>0</v>
      </c>
      <c r="AC12" s="55">
        <f>SUM('ANTUNES - SON PRODUCE, INC.:TECNISPICE'!AT12)</f>
        <v>0</v>
      </c>
      <c r="AD12" s="55">
        <f>SUM('ANTUNES - SON PRODUCE, INC.:TECNISPICE'!AU12)</f>
        <v>0</v>
      </c>
      <c r="AE12" s="55">
        <f>SUM('ANTUNES - SON PRODUCE, INC.:TECNISPICE'!AV12)</f>
        <v>0</v>
      </c>
      <c r="AF12" s="55">
        <f>SUM('ANTUNES - SON PRODUCE, INC.:TECNISPICE'!AW12)</f>
        <v>0</v>
      </c>
      <c r="AG12" s="55">
        <f>SUM('ANTUNES - SON PRODUCE, INC.:TECNISPICE'!AX12)</f>
        <v>0</v>
      </c>
      <c r="AH12" s="55">
        <f>SUM('ANTUNES - SON PRODUCE, INC.:TECNISPICE'!AY12)</f>
        <v>0</v>
      </c>
      <c r="AI12" s="55">
        <f>SUM('ANTUNES - SON PRODUCE, INC.:TECNISPICE'!AZ12)</f>
        <v>0</v>
      </c>
      <c r="AJ12" s="55">
        <f>SUM('ANTUNES - SON PRODUCE, INC.:TECNISPICE'!BA12)</f>
        <v>0</v>
      </c>
      <c r="AK12" s="55">
        <f>SUM('ANTUNES - SON PRODUCE, INC.:TECNISPICE'!BB12)</f>
        <v>0</v>
      </c>
      <c r="AL12" s="55">
        <f>SUM('ANTUNES - SON PRODUCE, INC.:TECNISPICE'!BC12)</f>
        <v>0</v>
      </c>
      <c r="AM12" s="55">
        <f>SUM('ANTUNES - SON PRODUCE, INC.:TECNISPICE'!BD12)</f>
        <v>0</v>
      </c>
      <c r="AN12" s="55">
        <f>SUM('ANTUNES - SON PRODUCE, INC.:TECNISPICE'!BE12)</f>
        <v>0</v>
      </c>
      <c r="AO12" s="55">
        <f>SUM('ANTUNES - SON PRODUCE, INC.:TECNISPICE'!BF12)</f>
        <v>0</v>
      </c>
      <c r="AP12" s="56">
        <f t="shared" si="20"/>
        <v>0</v>
      </c>
    </row>
    <row r="13" spans="2:42" x14ac:dyDescent="0.35">
      <c r="B13" s="8">
        <f t="shared" si="21"/>
        <v>6</v>
      </c>
      <c r="C13" s="8" t="s">
        <v>5</v>
      </c>
      <c r="D13" s="8">
        <v>110007</v>
      </c>
      <c r="E13" s="8" t="s">
        <v>10</v>
      </c>
      <c r="F13" s="28">
        <v>543.33333333333337</v>
      </c>
      <c r="G13" s="28">
        <v>520</v>
      </c>
      <c r="H13" s="29">
        <f>SUM('ANTUNES - SON PRODUCE, INC.:TECNISPICE'!G13)</f>
        <v>400</v>
      </c>
      <c r="I13" s="29">
        <f>SUM('ANTUNES - SON PRODUCE, INC.:TECNISPICE'!H13)</f>
        <v>400</v>
      </c>
      <c r="J13" s="29">
        <f>SUM('ANTUNES - SON PRODUCE, INC.:TECNISPICE'!I13)</f>
        <v>400</v>
      </c>
      <c r="K13" s="29">
        <f>SUM('ANTUNES - SON PRODUCE, INC.:TECNISPICE'!J13)</f>
        <v>400</v>
      </c>
      <c r="L13" s="29">
        <f>SUM('ANTUNES - SON PRODUCE, INC.:TECNISPICE'!K13)</f>
        <v>400</v>
      </c>
      <c r="M13" s="29">
        <f>SUM('ANTUNES - SON PRODUCE, INC.:TECNISPICE'!L13)</f>
        <v>400</v>
      </c>
      <c r="N13" s="29">
        <f>SUM('ANTUNES - SON PRODUCE, INC.:TECNISPICE'!M13)</f>
        <v>400</v>
      </c>
      <c r="O13" s="29">
        <f>SUM('ANTUNES - SON PRODUCE, INC.:TECNISPICE'!N13)</f>
        <v>400</v>
      </c>
      <c r="P13" s="29">
        <f>SUM('ANTUNES - SON PRODUCE, INC.:TECNISPICE'!O13)</f>
        <v>400</v>
      </c>
      <c r="Q13" s="29">
        <f>SUM('ANTUNES - SON PRODUCE, INC.:TECNISPICE'!P13)</f>
        <v>400</v>
      </c>
      <c r="R13" s="29">
        <f>SUM('ANTUNES - SON PRODUCE, INC.:TECNISPICE'!Q13)</f>
        <v>400</v>
      </c>
      <c r="S13" s="29">
        <f>SUM('ANTUNES - SON PRODUCE, INC.:TECNISPICE'!R13)</f>
        <v>400</v>
      </c>
      <c r="T13" s="29"/>
      <c r="U13" s="29"/>
      <c r="V13" s="29"/>
      <c r="W13" s="29"/>
      <c r="X13" s="28">
        <f t="shared" si="19"/>
        <v>4800</v>
      </c>
      <c r="Y13" s="9"/>
      <c r="Z13" s="55">
        <f>SUM('ANTUNES - SON PRODUCE, INC.:TECNISPICE'!AQ13)</f>
        <v>20800</v>
      </c>
      <c r="AA13" s="55">
        <f>SUM('ANTUNES - SON PRODUCE, INC.:TECNISPICE'!AR13)</f>
        <v>20800</v>
      </c>
      <c r="AB13" s="55">
        <f>SUM('ANTUNES - SON PRODUCE, INC.:TECNISPICE'!AS13)</f>
        <v>0</v>
      </c>
      <c r="AC13" s="55">
        <f>SUM('ANTUNES - SON PRODUCE, INC.:TECNISPICE'!AT13)</f>
        <v>0</v>
      </c>
      <c r="AD13" s="55">
        <f>SUM('ANTUNES - SON PRODUCE, INC.:TECNISPICE'!AU13)</f>
        <v>0</v>
      </c>
      <c r="AE13" s="55">
        <f>SUM('ANTUNES - SON PRODUCE, INC.:TECNISPICE'!AV13)</f>
        <v>0</v>
      </c>
      <c r="AF13" s="55">
        <f>SUM('ANTUNES - SON PRODUCE, INC.:TECNISPICE'!AW13)</f>
        <v>0</v>
      </c>
      <c r="AG13" s="55">
        <f>SUM('ANTUNES - SON PRODUCE, INC.:TECNISPICE'!AX13)</f>
        <v>0</v>
      </c>
      <c r="AH13" s="55">
        <f>SUM('ANTUNES - SON PRODUCE, INC.:TECNISPICE'!AY13)</f>
        <v>0</v>
      </c>
      <c r="AI13" s="55">
        <f>SUM('ANTUNES - SON PRODUCE, INC.:TECNISPICE'!AZ13)</f>
        <v>0</v>
      </c>
      <c r="AJ13" s="55">
        <f>SUM('ANTUNES - SON PRODUCE, INC.:TECNISPICE'!BA13)</f>
        <v>0</v>
      </c>
      <c r="AK13" s="55">
        <f>SUM('ANTUNES - SON PRODUCE, INC.:TECNISPICE'!BB13)</f>
        <v>0</v>
      </c>
      <c r="AL13" s="55">
        <f>SUM('ANTUNES - SON PRODUCE, INC.:TECNISPICE'!BC13)</f>
        <v>0</v>
      </c>
      <c r="AM13" s="55">
        <f>SUM('ANTUNES - SON PRODUCE, INC.:TECNISPICE'!BD13)</f>
        <v>0</v>
      </c>
      <c r="AN13" s="55">
        <f>SUM('ANTUNES - SON PRODUCE, INC.:TECNISPICE'!BE13)</f>
        <v>0</v>
      </c>
      <c r="AO13" s="55">
        <f>SUM('ANTUNES - SON PRODUCE, INC.:TECNISPICE'!BF13)</f>
        <v>0</v>
      </c>
      <c r="AP13" s="56">
        <f t="shared" si="20"/>
        <v>41600</v>
      </c>
    </row>
    <row r="14" spans="2:42" x14ac:dyDescent="0.35">
      <c r="B14" s="8">
        <f t="shared" si="21"/>
        <v>7</v>
      </c>
      <c r="C14" s="8" t="s">
        <v>5</v>
      </c>
      <c r="D14" s="8">
        <v>110009</v>
      </c>
      <c r="E14" s="8" t="s">
        <v>11</v>
      </c>
      <c r="F14" s="28">
        <v>231.33333333333334</v>
      </c>
      <c r="G14" s="28">
        <v>0</v>
      </c>
      <c r="H14" s="29">
        <f>SUM('ANTUNES - SON PRODUCE, INC.:TECNISPICE'!G14)</f>
        <v>1300</v>
      </c>
      <c r="I14" s="29">
        <f>SUM('ANTUNES - SON PRODUCE, INC.:TECNISPICE'!H14)</f>
        <v>1300</v>
      </c>
      <c r="J14" s="29">
        <f>SUM('ANTUNES - SON PRODUCE, INC.:TECNISPICE'!I14)</f>
        <v>1300</v>
      </c>
      <c r="K14" s="29">
        <f>SUM('ANTUNES - SON PRODUCE, INC.:TECNISPICE'!J14)</f>
        <v>1300</v>
      </c>
      <c r="L14" s="29">
        <f>SUM('ANTUNES - SON PRODUCE, INC.:TECNISPICE'!K14)</f>
        <v>1300</v>
      </c>
      <c r="M14" s="29">
        <f>SUM('ANTUNES - SON PRODUCE, INC.:TECNISPICE'!L14)</f>
        <v>1300</v>
      </c>
      <c r="N14" s="29">
        <f>SUM('ANTUNES - SON PRODUCE, INC.:TECNISPICE'!M14)</f>
        <v>1300</v>
      </c>
      <c r="O14" s="29">
        <f>SUM('ANTUNES - SON PRODUCE, INC.:TECNISPICE'!N14)</f>
        <v>1300</v>
      </c>
      <c r="P14" s="29">
        <f>SUM('ANTUNES - SON PRODUCE, INC.:TECNISPICE'!O14)</f>
        <v>1300</v>
      </c>
      <c r="Q14" s="29">
        <f>SUM('ANTUNES - SON PRODUCE, INC.:TECNISPICE'!P14)</f>
        <v>1300</v>
      </c>
      <c r="R14" s="29">
        <f>SUM('ANTUNES - SON PRODUCE, INC.:TECNISPICE'!Q14)</f>
        <v>1300</v>
      </c>
      <c r="S14" s="29">
        <f>SUM('ANTUNES - SON PRODUCE, INC.:TECNISPICE'!R14)</f>
        <v>1300</v>
      </c>
      <c r="T14" s="29"/>
      <c r="U14" s="29"/>
      <c r="V14" s="29"/>
      <c r="W14" s="29"/>
      <c r="X14" s="28">
        <f t="shared" si="19"/>
        <v>15600</v>
      </c>
      <c r="Y14" s="9"/>
      <c r="Z14" s="55">
        <f>SUM('ANTUNES - SON PRODUCE, INC.:TECNISPICE'!AQ14)</f>
        <v>65200</v>
      </c>
      <c r="AA14" s="55">
        <f>SUM('ANTUNES - SON PRODUCE, INC.:TECNISPICE'!AR14)</f>
        <v>65200</v>
      </c>
      <c r="AB14" s="55">
        <f>SUM('ANTUNES - SON PRODUCE, INC.:TECNISPICE'!AS14)</f>
        <v>65200</v>
      </c>
      <c r="AC14" s="55">
        <f>SUM('ANTUNES - SON PRODUCE, INC.:TECNISPICE'!AT14)</f>
        <v>65200</v>
      </c>
      <c r="AD14" s="55">
        <f>SUM('ANTUNES - SON PRODUCE, INC.:TECNISPICE'!AU14)</f>
        <v>0</v>
      </c>
      <c r="AE14" s="55">
        <f>SUM('ANTUNES - SON PRODUCE, INC.:TECNISPICE'!AV14)</f>
        <v>0</v>
      </c>
      <c r="AF14" s="55">
        <f>SUM('ANTUNES - SON PRODUCE, INC.:TECNISPICE'!AW14)</f>
        <v>0</v>
      </c>
      <c r="AG14" s="55">
        <f>SUM('ANTUNES - SON PRODUCE, INC.:TECNISPICE'!AX14)</f>
        <v>0</v>
      </c>
      <c r="AH14" s="55">
        <f>SUM('ANTUNES - SON PRODUCE, INC.:TECNISPICE'!AY14)</f>
        <v>0</v>
      </c>
      <c r="AI14" s="55">
        <f>SUM('ANTUNES - SON PRODUCE, INC.:TECNISPICE'!AZ14)</f>
        <v>0</v>
      </c>
      <c r="AJ14" s="55">
        <f>SUM('ANTUNES - SON PRODUCE, INC.:TECNISPICE'!BA14)</f>
        <v>0</v>
      </c>
      <c r="AK14" s="55">
        <f>SUM('ANTUNES - SON PRODUCE, INC.:TECNISPICE'!BB14)</f>
        <v>0</v>
      </c>
      <c r="AL14" s="55">
        <f>SUM('ANTUNES - SON PRODUCE, INC.:TECNISPICE'!BC14)</f>
        <v>0</v>
      </c>
      <c r="AM14" s="55">
        <f>SUM('ANTUNES - SON PRODUCE, INC.:TECNISPICE'!BD14)</f>
        <v>0</v>
      </c>
      <c r="AN14" s="55">
        <f>SUM('ANTUNES - SON PRODUCE, INC.:TECNISPICE'!BE14)</f>
        <v>0</v>
      </c>
      <c r="AO14" s="55">
        <f>SUM('ANTUNES - SON PRODUCE, INC.:TECNISPICE'!BF14)</f>
        <v>0</v>
      </c>
      <c r="AP14" s="56">
        <f t="shared" si="20"/>
        <v>260800</v>
      </c>
    </row>
    <row r="15" spans="2:42" x14ac:dyDescent="0.35">
      <c r="B15" s="8">
        <f t="shared" si="21"/>
        <v>8</v>
      </c>
      <c r="C15" s="8" t="s">
        <v>5</v>
      </c>
      <c r="D15" s="8">
        <v>110010</v>
      </c>
      <c r="E15" s="8" t="s">
        <v>161</v>
      </c>
      <c r="F15" s="28">
        <v>660</v>
      </c>
      <c r="G15" s="28">
        <v>696</v>
      </c>
      <c r="H15" s="29">
        <f>SUM('ANTUNES - SON PRODUCE, INC.:TECNISPICE'!G15)</f>
        <v>800</v>
      </c>
      <c r="I15" s="29">
        <f>SUM('ANTUNES - SON PRODUCE, INC.:TECNISPICE'!H15)</f>
        <v>800</v>
      </c>
      <c r="J15" s="29">
        <f>SUM('ANTUNES - SON PRODUCE, INC.:TECNISPICE'!I15)</f>
        <v>300</v>
      </c>
      <c r="K15" s="29">
        <f>SUM('ANTUNES - SON PRODUCE, INC.:TECNISPICE'!J15)</f>
        <v>300</v>
      </c>
      <c r="L15" s="29">
        <f>SUM('ANTUNES - SON PRODUCE, INC.:TECNISPICE'!K15)</f>
        <v>300</v>
      </c>
      <c r="M15" s="29">
        <f>SUM('ANTUNES - SON PRODUCE, INC.:TECNISPICE'!L15)</f>
        <v>300</v>
      </c>
      <c r="N15" s="29">
        <f>SUM('ANTUNES - SON PRODUCE, INC.:TECNISPICE'!M15)</f>
        <v>300</v>
      </c>
      <c r="O15" s="29">
        <f>SUM('ANTUNES - SON PRODUCE, INC.:TECNISPICE'!N15)</f>
        <v>300</v>
      </c>
      <c r="P15" s="29">
        <f>SUM('ANTUNES - SON PRODUCE, INC.:TECNISPICE'!O15)</f>
        <v>300</v>
      </c>
      <c r="Q15" s="29">
        <f>SUM('ANTUNES - SON PRODUCE, INC.:TECNISPICE'!P15)</f>
        <v>300</v>
      </c>
      <c r="R15" s="29">
        <f>SUM('ANTUNES - SON PRODUCE, INC.:TECNISPICE'!Q15)</f>
        <v>300</v>
      </c>
      <c r="S15" s="29">
        <f>SUM('ANTUNES - SON PRODUCE, INC.:TECNISPICE'!R15)</f>
        <v>300</v>
      </c>
      <c r="T15" s="29"/>
      <c r="U15" s="29"/>
      <c r="V15" s="29"/>
      <c r="W15" s="29"/>
      <c r="X15" s="28">
        <f t="shared" si="19"/>
        <v>4600</v>
      </c>
      <c r="Y15" s="9"/>
      <c r="Z15" s="55">
        <f>SUM('ANTUNES - SON PRODUCE, INC.:TECNISPICE'!AQ15)</f>
        <v>24850</v>
      </c>
      <c r="AA15" s="55">
        <f>SUM('ANTUNES - SON PRODUCE, INC.:TECNISPICE'!AR15)</f>
        <v>24850</v>
      </c>
      <c r="AB15" s="55">
        <f>SUM('ANTUNES - SON PRODUCE, INC.:TECNISPICE'!AS15)</f>
        <v>9600</v>
      </c>
      <c r="AC15" s="55">
        <f>SUM('ANTUNES - SON PRODUCE, INC.:TECNISPICE'!AT15)</f>
        <v>9600</v>
      </c>
      <c r="AD15" s="55">
        <f>SUM('ANTUNES - SON PRODUCE, INC.:TECNISPICE'!AU15)</f>
        <v>0</v>
      </c>
      <c r="AE15" s="55">
        <f>SUM('ANTUNES - SON PRODUCE, INC.:TECNISPICE'!AV15)</f>
        <v>0</v>
      </c>
      <c r="AF15" s="55">
        <f>SUM('ANTUNES - SON PRODUCE, INC.:TECNISPICE'!AW15)</f>
        <v>0</v>
      </c>
      <c r="AG15" s="55">
        <f>SUM('ANTUNES - SON PRODUCE, INC.:TECNISPICE'!AX15)</f>
        <v>0</v>
      </c>
      <c r="AH15" s="55">
        <f>SUM('ANTUNES - SON PRODUCE, INC.:TECNISPICE'!AY15)</f>
        <v>0</v>
      </c>
      <c r="AI15" s="55">
        <f>SUM('ANTUNES - SON PRODUCE, INC.:TECNISPICE'!AZ15)</f>
        <v>0</v>
      </c>
      <c r="AJ15" s="55">
        <f>SUM('ANTUNES - SON PRODUCE, INC.:TECNISPICE'!BA15)</f>
        <v>0</v>
      </c>
      <c r="AK15" s="55">
        <f>SUM('ANTUNES - SON PRODUCE, INC.:TECNISPICE'!BB15)</f>
        <v>0</v>
      </c>
      <c r="AL15" s="55">
        <f>SUM('ANTUNES - SON PRODUCE, INC.:TECNISPICE'!BC15)</f>
        <v>0</v>
      </c>
      <c r="AM15" s="55">
        <f>SUM('ANTUNES - SON PRODUCE, INC.:TECNISPICE'!BD15)</f>
        <v>0</v>
      </c>
      <c r="AN15" s="55">
        <f>SUM('ANTUNES - SON PRODUCE, INC.:TECNISPICE'!BE15)</f>
        <v>0</v>
      </c>
      <c r="AO15" s="55">
        <f>SUM('ANTUNES - SON PRODUCE, INC.:TECNISPICE'!BF15)</f>
        <v>0</v>
      </c>
      <c r="AP15" s="56">
        <f t="shared" si="20"/>
        <v>68900</v>
      </c>
    </row>
    <row r="16" spans="2:42" x14ac:dyDescent="0.35">
      <c r="B16" s="8">
        <f t="shared" si="21"/>
        <v>9</v>
      </c>
      <c r="C16" s="8" t="s">
        <v>5</v>
      </c>
      <c r="D16" s="8">
        <v>110012</v>
      </c>
      <c r="E16" s="8" t="s">
        <v>12</v>
      </c>
      <c r="F16" s="28">
        <v>0</v>
      </c>
      <c r="G16" s="28">
        <v>0</v>
      </c>
      <c r="H16" s="29">
        <f>SUM('ANTUNES - SON PRODUCE, INC.:TECNISPICE'!G16)</f>
        <v>0</v>
      </c>
      <c r="I16" s="29">
        <f>SUM('ANTUNES - SON PRODUCE, INC.:TECNISPICE'!H16)</f>
        <v>0</v>
      </c>
      <c r="J16" s="29">
        <f>SUM('ANTUNES - SON PRODUCE, INC.:TECNISPICE'!I16)</f>
        <v>0</v>
      </c>
      <c r="K16" s="29">
        <f>SUM('ANTUNES - SON PRODUCE, INC.:TECNISPICE'!J16)</f>
        <v>0</v>
      </c>
      <c r="L16" s="29">
        <f>SUM('ANTUNES - SON PRODUCE, INC.:TECNISPICE'!K16)</f>
        <v>0</v>
      </c>
      <c r="M16" s="29">
        <f>SUM('ANTUNES - SON PRODUCE, INC.:TECNISPICE'!L16)</f>
        <v>0</v>
      </c>
      <c r="N16" s="29">
        <f>SUM('ANTUNES - SON PRODUCE, INC.:TECNISPICE'!M16)</f>
        <v>0</v>
      </c>
      <c r="O16" s="29">
        <f>SUM('ANTUNES - SON PRODUCE, INC.:TECNISPICE'!N16)</f>
        <v>0</v>
      </c>
      <c r="P16" s="29">
        <f>SUM('ANTUNES - SON PRODUCE, INC.:TECNISPICE'!O16)</f>
        <v>0</v>
      </c>
      <c r="Q16" s="29">
        <f>SUM('ANTUNES - SON PRODUCE, INC.:TECNISPICE'!P16)</f>
        <v>0</v>
      </c>
      <c r="R16" s="29">
        <f>SUM('ANTUNES - SON PRODUCE, INC.:TECNISPICE'!Q16)</f>
        <v>0</v>
      </c>
      <c r="S16" s="29">
        <f>SUM('ANTUNES - SON PRODUCE, INC.:TECNISPICE'!R16)</f>
        <v>0</v>
      </c>
      <c r="T16" s="29"/>
      <c r="U16" s="29"/>
      <c r="V16" s="29"/>
      <c r="W16" s="29"/>
      <c r="X16" s="28">
        <f t="shared" si="19"/>
        <v>0</v>
      </c>
      <c r="Y16" s="9"/>
      <c r="Z16" s="55">
        <f>SUM('ANTUNES - SON PRODUCE, INC.:TECNISPICE'!AQ16)</f>
        <v>0</v>
      </c>
      <c r="AA16" s="55">
        <f>SUM('ANTUNES - SON PRODUCE, INC.:TECNISPICE'!AR16)</f>
        <v>0</v>
      </c>
      <c r="AB16" s="55">
        <f>SUM('ANTUNES - SON PRODUCE, INC.:TECNISPICE'!AS16)</f>
        <v>0</v>
      </c>
      <c r="AC16" s="55">
        <f>SUM('ANTUNES - SON PRODUCE, INC.:TECNISPICE'!AT16)</f>
        <v>0</v>
      </c>
      <c r="AD16" s="55">
        <f>SUM('ANTUNES - SON PRODUCE, INC.:TECNISPICE'!AU16)</f>
        <v>0</v>
      </c>
      <c r="AE16" s="55">
        <f>SUM('ANTUNES - SON PRODUCE, INC.:TECNISPICE'!AV16)</f>
        <v>0</v>
      </c>
      <c r="AF16" s="55">
        <f>SUM('ANTUNES - SON PRODUCE, INC.:TECNISPICE'!AW16)</f>
        <v>0</v>
      </c>
      <c r="AG16" s="55">
        <f>SUM('ANTUNES - SON PRODUCE, INC.:TECNISPICE'!AX16)</f>
        <v>0</v>
      </c>
      <c r="AH16" s="55">
        <f>SUM('ANTUNES - SON PRODUCE, INC.:TECNISPICE'!AY16)</f>
        <v>0</v>
      </c>
      <c r="AI16" s="55">
        <f>SUM('ANTUNES - SON PRODUCE, INC.:TECNISPICE'!AZ16)</f>
        <v>0</v>
      </c>
      <c r="AJ16" s="55">
        <f>SUM('ANTUNES - SON PRODUCE, INC.:TECNISPICE'!BA16)</f>
        <v>0</v>
      </c>
      <c r="AK16" s="55">
        <f>SUM('ANTUNES - SON PRODUCE, INC.:TECNISPICE'!BB16)</f>
        <v>0</v>
      </c>
      <c r="AL16" s="55">
        <f>SUM('ANTUNES - SON PRODUCE, INC.:TECNISPICE'!BC16)</f>
        <v>0</v>
      </c>
      <c r="AM16" s="55">
        <f>SUM('ANTUNES - SON PRODUCE, INC.:TECNISPICE'!BD16)</f>
        <v>0</v>
      </c>
      <c r="AN16" s="55">
        <f>SUM('ANTUNES - SON PRODUCE, INC.:TECNISPICE'!BE16)</f>
        <v>0</v>
      </c>
      <c r="AO16" s="55">
        <f>SUM('ANTUNES - SON PRODUCE, INC.:TECNISPICE'!BF16)</f>
        <v>0</v>
      </c>
      <c r="AP16" s="56">
        <f t="shared" si="20"/>
        <v>0</v>
      </c>
    </row>
    <row r="17" spans="2:42" x14ac:dyDescent="0.35">
      <c r="B17" s="8">
        <f t="shared" si="21"/>
        <v>10</v>
      </c>
      <c r="C17" s="8" t="s">
        <v>5</v>
      </c>
      <c r="D17" s="8">
        <v>110013</v>
      </c>
      <c r="E17" s="8" t="s">
        <v>13</v>
      </c>
      <c r="F17" s="28">
        <v>0</v>
      </c>
      <c r="G17" s="28">
        <v>0</v>
      </c>
      <c r="H17" s="29">
        <f>SUM('ANTUNES - SON PRODUCE, INC.:TECNISPICE'!G17)</f>
        <v>0</v>
      </c>
      <c r="I17" s="29">
        <f>SUM('ANTUNES - SON PRODUCE, INC.:TECNISPICE'!H17)</f>
        <v>0</v>
      </c>
      <c r="J17" s="29">
        <f>SUM('ANTUNES - SON PRODUCE, INC.:TECNISPICE'!I17)</f>
        <v>0</v>
      </c>
      <c r="K17" s="29">
        <f>SUM('ANTUNES - SON PRODUCE, INC.:TECNISPICE'!J17)</f>
        <v>0</v>
      </c>
      <c r="L17" s="29">
        <f>SUM('ANTUNES - SON PRODUCE, INC.:TECNISPICE'!K17)</f>
        <v>0</v>
      </c>
      <c r="M17" s="29">
        <f>SUM('ANTUNES - SON PRODUCE, INC.:TECNISPICE'!L17)</f>
        <v>0</v>
      </c>
      <c r="N17" s="29">
        <f>SUM('ANTUNES - SON PRODUCE, INC.:TECNISPICE'!M17)</f>
        <v>0</v>
      </c>
      <c r="O17" s="29">
        <f>SUM('ANTUNES - SON PRODUCE, INC.:TECNISPICE'!N17)</f>
        <v>0</v>
      </c>
      <c r="P17" s="29">
        <f>SUM('ANTUNES - SON PRODUCE, INC.:TECNISPICE'!O17)</f>
        <v>0</v>
      </c>
      <c r="Q17" s="29">
        <f>SUM('ANTUNES - SON PRODUCE, INC.:TECNISPICE'!P17)</f>
        <v>0</v>
      </c>
      <c r="R17" s="29">
        <f>SUM('ANTUNES - SON PRODUCE, INC.:TECNISPICE'!Q17)</f>
        <v>0</v>
      </c>
      <c r="S17" s="29">
        <f>SUM('ANTUNES - SON PRODUCE, INC.:TECNISPICE'!R17)</f>
        <v>0</v>
      </c>
      <c r="T17" s="29"/>
      <c r="U17" s="29"/>
      <c r="V17" s="29"/>
      <c r="W17" s="29"/>
      <c r="X17" s="28">
        <f t="shared" si="19"/>
        <v>0</v>
      </c>
      <c r="Y17" s="9"/>
      <c r="Z17" s="55">
        <f>SUM('ANTUNES - SON PRODUCE, INC.:TECNISPICE'!AQ17)</f>
        <v>0</v>
      </c>
      <c r="AA17" s="55">
        <f>SUM('ANTUNES - SON PRODUCE, INC.:TECNISPICE'!AR17)</f>
        <v>0</v>
      </c>
      <c r="AB17" s="55">
        <f>SUM('ANTUNES - SON PRODUCE, INC.:TECNISPICE'!AS17)</f>
        <v>0</v>
      </c>
      <c r="AC17" s="55">
        <f>SUM('ANTUNES - SON PRODUCE, INC.:TECNISPICE'!AT17)</f>
        <v>0</v>
      </c>
      <c r="AD17" s="55">
        <f>SUM('ANTUNES - SON PRODUCE, INC.:TECNISPICE'!AU17)</f>
        <v>0</v>
      </c>
      <c r="AE17" s="55">
        <f>SUM('ANTUNES - SON PRODUCE, INC.:TECNISPICE'!AV17)</f>
        <v>0</v>
      </c>
      <c r="AF17" s="55">
        <f>SUM('ANTUNES - SON PRODUCE, INC.:TECNISPICE'!AW17)</f>
        <v>0</v>
      </c>
      <c r="AG17" s="55">
        <f>SUM('ANTUNES - SON PRODUCE, INC.:TECNISPICE'!AX17)</f>
        <v>0</v>
      </c>
      <c r="AH17" s="55">
        <f>SUM('ANTUNES - SON PRODUCE, INC.:TECNISPICE'!AY17)</f>
        <v>0</v>
      </c>
      <c r="AI17" s="55">
        <f>SUM('ANTUNES - SON PRODUCE, INC.:TECNISPICE'!AZ17)</f>
        <v>0</v>
      </c>
      <c r="AJ17" s="55">
        <f>SUM('ANTUNES - SON PRODUCE, INC.:TECNISPICE'!BA17)</f>
        <v>0</v>
      </c>
      <c r="AK17" s="55">
        <f>SUM('ANTUNES - SON PRODUCE, INC.:TECNISPICE'!BB17)</f>
        <v>0</v>
      </c>
      <c r="AL17" s="55">
        <f>SUM('ANTUNES - SON PRODUCE, INC.:TECNISPICE'!BC17)</f>
        <v>0</v>
      </c>
      <c r="AM17" s="55">
        <f>SUM('ANTUNES - SON PRODUCE, INC.:TECNISPICE'!BD17)</f>
        <v>0</v>
      </c>
      <c r="AN17" s="55">
        <f>SUM('ANTUNES - SON PRODUCE, INC.:TECNISPICE'!BE17)</f>
        <v>0</v>
      </c>
      <c r="AO17" s="55">
        <f>SUM('ANTUNES - SON PRODUCE, INC.:TECNISPICE'!BF17)</f>
        <v>0</v>
      </c>
      <c r="AP17" s="56">
        <f t="shared" si="20"/>
        <v>0</v>
      </c>
    </row>
    <row r="18" spans="2:42" x14ac:dyDescent="0.35">
      <c r="B18" s="8">
        <f t="shared" si="21"/>
        <v>11</v>
      </c>
      <c r="C18" s="8" t="s">
        <v>5</v>
      </c>
      <c r="D18" s="8">
        <v>110015</v>
      </c>
      <c r="E18" s="8" t="s">
        <v>14</v>
      </c>
      <c r="F18" s="28">
        <v>0</v>
      </c>
      <c r="G18" s="28">
        <v>0</v>
      </c>
      <c r="H18" s="29">
        <f>SUM('ANTUNES - SON PRODUCE, INC.:TECNISPICE'!G18)</f>
        <v>0</v>
      </c>
      <c r="I18" s="29">
        <f>SUM('ANTUNES - SON PRODUCE, INC.:TECNISPICE'!H18)</f>
        <v>0</v>
      </c>
      <c r="J18" s="29">
        <f>SUM('ANTUNES - SON PRODUCE, INC.:TECNISPICE'!I18)</f>
        <v>0</v>
      </c>
      <c r="K18" s="29">
        <f>SUM('ANTUNES - SON PRODUCE, INC.:TECNISPICE'!J18)</f>
        <v>0</v>
      </c>
      <c r="L18" s="29">
        <f>SUM('ANTUNES - SON PRODUCE, INC.:TECNISPICE'!K18)</f>
        <v>0</v>
      </c>
      <c r="M18" s="29">
        <f>SUM('ANTUNES - SON PRODUCE, INC.:TECNISPICE'!L18)</f>
        <v>0</v>
      </c>
      <c r="N18" s="29">
        <f>SUM('ANTUNES - SON PRODUCE, INC.:TECNISPICE'!M18)</f>
        <v>0</v>
      </c>
      <c r="O18" s="29">
        <f>SUM('ANTUNES - SON PRODUCE, INC.:TECNISPICE'!N18)</f>
        <v>0</v>
      </c>
      <c r="P18" s="29">
        <f>SUM('ANTUNES - SON PRODUCE, INC.:TECNISPICE'!O18)</f>
        <v>0</v>
      </c>
      <c r="Q18" s="29">
        <f>SUM('ANTUNES - SON PRODUCE, INC.:TECNISPICE'!P18)</f>
        <v>0</v>
      </c>
      <c r="R18" s="29">
        <f>SUM('ANTUNES - SON PRODUCE, INC.:TECNISPICE'!Q18)</f>
        <v>0</v>
      </c>
      <c r="S18" s="29">
        <f>SUM('ANTUNES - SON PRODUCE, INC.:TECNISPICE'!R18)</f>
        <v>0</v>
      </c>
      <c r="T18" s="29"/>
      <c r="U18" s="29"/>
      <c r="V18" s="29"/>
      <c r="W18" s="29"/>
      <c r="X18" s="28">
        <f t="shared" si="19"/>
        <v>0</v>
      </c>
      <c r="Y18" s="9"/>
      <c r="Z18" s="55">
        <f>SUM('ANTUNES - SON PRODUCE, INC.:TECNISPICE'!AQ18)</f>
        <v>0</v>
      </c>
      <c r="AA18" s="55">
        <f>SUM('ANTUNES - SON PRODUCE, INC.:TECNISPICE'!AR18)</f>
        <v>0</v>
      </c>
      <c r="AB18" s="55">
        <f>SUM('ANTUNES - SON PRODUCE, INC.:TECNISPICE'!AS18)</f>
        <v>0</v>
      </c>
      <c r="AC18" s="55">
        <f>SUM('ANTUNES - SON PRODUCE, INC.:TECNISPICE'!AT18)</f>
        <v>0</v>
      </c>
      <c r="AD18" s="55">
        <f>SUM('ANTUNES - SON PRODUCE, INC.:TECNISPICE'!AU18)</f>
        <v>0</v>
      </c>
      <c r="AE18" s="55">
        <f>SUM('ANTUNES - SON PRODUCE, INC.:TECNISPICE'!AV18)</f>
        <v>0</v>
      </c>
      <c r="AF18" s="55">
        <f>SUM('ANTUNES - SON PRODUCE, INC.:TECNISPICE'!AW18)</f>
        <v>0</v>
      </c>
      <c r="AG18" s="55">
        <f>SUM('ANTUNES - SON PRODUCE, INC.:TECNISPICE'!AX18)</f>
        <v>0</v>
      </c>
      <c r="AH18" s="55">
        <f>SUM('ANTUNES - SON PRODUCE, INC.:TECNISPICE'!AY18)</f>
        <v>0</v>
      </c>
      <c r="AI18" s="55">
        <f>SUM('ANTUNES - SON PRODUCE, INC.:TECNISPICE'!AZ18)</f>
        <v>0</v>
      </c>
      <c r="AJ18" s="55">
        <f>SUM('ANTUNES - SON PRODUCE, INC.:TECNISPICE'!BA18)</f>
        <v>0</v>
      </c>
      <c r="AK18" s="55">
        <f>SUM('ANTUNES - SON PRODUCE, INC.:TECNISPICE'!BB18)</f>
        <v>0</v>
      </c>
      <c r="AL18" s="55">
        <f>SUM('ANTUNES - SON PRODUCE, INC.:TECNISPICE'!BC18)</f>
        <v>0</v>
      </c>
      <c r="AM18" s="55">
        <f>SUM('ANTUNES - SON PRODUCE, INC.:TECNISPICE'!BD18)</f>
        <v>0</v>
      </c>
      <c r="AN18" s="55">
        <f>SUM('ANTUNES - SON PRODUCE, INC.:TECNISPICE'!BE18)</f>
        <v>0</v>
      </c>
      <c r="AO18" s="55">
        <f>SUM('ANTUNES - SON PRODUCE, INC.:TECNISPICE'!BF18)</f>
        <v>0</v>
      </c>
      <c r="AP18" s="56">
        <f t="shared" si="20"/>
        <v>0</v>
      </c>
    </row>
    <row r="19" spans="2:42" x14ac:dyDescent="0.35">
      <c r="B19" s="8">
        <f t="shared" si="21"/>
        <v>12</v>
      </c>
      <c r="C19" s="8" t="s">
        <v>5</v>
      </c>
      <c r="D19" s="8">
        <v>110016</v>
      </c>
      <c r="E19" s="8" t="s">
        <v>15</v>
      </c>
      <c r="F19" s="28">
        <v>0</v>
      </c>
      <c r="G19" s="28">
        <v>0</v>
      </c>
      <c r="H19" s="29">
        <f>SUM('ANTUNES - SON PRODUCE, INC.:TECNISPICE'!G19)</f>
        <v>0</v>
      </c>
      <c r="I19" s="29">
        <f>SUM('ANTUNES - SON PRODUCE, INC.:TECNISPICE'!H19)</f>
        <v>0</v>
      </c>
      <c r="J19" s="29">
        <f>SUM('ANTUNES - SON PRODUCE, INC.:TECNISPICE'!I19)</f>
        <v>0</v>
      </c>
      <c r="K19" s="29">
        <f>SUM('ANTUNES - SON PRODUCE, INC.:TECNISPICE'!J19)</f>
        <v>0</v>
      </c>
      <c r="L19" s="29">
        <f>SUM('ANTUNES - SON PRODUCE, INC.:TECNISPICE'!K19)</f>
        <v>0</v>
      </c>
      <c r="M19" s="29">
        <f>SUM('ANTUNES - SON PRODUCE, INC.:TECNISPICE'!L19)</f>
        <v>0</v>
      </c>
      <c r="N19" s="29">
        <f>SUM('ANTUNES - SON PRODUCE, INC.:TECNISPICE'!M19)</f>
        <v>0</v>
      </c>
      <c r="O19" s="29">
        <f>SUM('ANTUNES - SON PRODUCE, INC.:TECNISPICE'!N19)</f>
        <v>0</v>
      </c>
      <c r="P19" s="29">
        <f>SUM('ANTUNES - SON PRODUCE, INC.:TECNISPICE'!O19)</f>
        <v>0</v>
      </c>
      <c r="Q19" s="29">
        <f>SUM('ANTUNES - SON PRODUCE, INC.:TECNISPICE'!P19)</f>
        <v>0</v>
      </c>
      <c r="R19" s="29">
        <f>SUM('ANTUNES - SON PRODUCE, INC.:TECNISPICE'!Q19)</f>
        <v>0</v>
      </c>
      <c r="S19" s="29">
        <f>SUM('ANTUNES - SON PRODUCE, INC.:TECNISPICE'!R19)</f>
        <v>0</v>
      </c>
      <c r="T19" s="29"/>
      <c r="U19" s="29"/>
      <c r="V19" s="29"/>
      <c r="W19" s="29"/>
      <c r="X19" s="28">
        <f t="shared" si="19"/>
        <v>0</v>
      </c>
      <c r="Y19" s="9"/>
      <c r="Z19" s="55">
        <f>SUM('ANTUNES - SON PRODUCE, INC.:TECNISPICE'!AQ19)</f>
        <v>0</v>
      </c>
      <c r="AA19" s="55">
        <f>SUM('ANTUNES - SON PRODUCE, INC.:TECNISPICE'!AR19)</f>
        <v>0</v>
      </c>
      <c r="AB19" s="55">
        <f>SUM('ANTUNES - SON PRODUCE, INC.:TECNISPICE'!AS19)</f>
        <v>0</v>
      </c>
      <c r="AC19" s="55">
        <f>SUM('ANTUNES - SON PRODUCE, INC.:TECNISPICE'!AT19)</f>
        <v>0</v>
      </c>
      <c r="AD19" s="55">
        <f>SUM('ANTUNES - SON PRODUCE, INC.:TECNISPICE'!AU19)</f>
        <v>0</v>
      </c>
      <c r="AE19" s="55">
        <f>SUM('ANTUNES - SON PRODUCE, INC.:TECNISPICE'!AV19)</f>
        <v>0</v>
      </c>
      <c r="AF19" s="55">
        <f>SUM('ANTUNES - SON PRODUCE, INC.:TECNISPICE'!AW19)</f>
        <v>0</v>
      </c>
      <c r="AG19" s="55">
        <f>SUM('ANTUNES - SON PRODUCE, INC.:TECNISPICE'!AX19)</f>
        <v>0</v>
      </c>
      <c r="AH19" s="55">
        <f>SUM('ANTUNES - SON PRODUCE, INC.:TECNISPICE'!AY19)</f>
        <v>0</v>
      </c>
      <c r="AI19" s="55">
        <f>SUM('ANTUNES - SON PRODUCE, INC.:TECNISPICE'!AZ19)</f>
        <v>0</v>
      </c>
      <c r="AJ19" s="55">
        <f>SUM('ANTUNES - SON PRODUCE, INC.:TECNISPICE'!BA19)</f>
        <v>0</v>
      </c>
      <c r="AK19" s="55">
        <f>SUM('ANTUNES - SON PRODUCE, INC.:TECNISPICE'!BB19)</f>
        <v>0</v>
      </c>
      <c r="AL19" s="55">
        <f>SUM('ANTUNES - SON PRODUCE, INC.:TECNISPICE'!BC19)</f>
        <v>0</v>
      </c>
      <c r="AM19" s="55">
        <f>SUM('ANTUNES - SON PRODUCE, INC.:TECNISPICE'!BD19)</f>
        <v>0</v>
      </c>
      <c r="AN19" s="55">
        <f>SUM('ANTUNES - SON PRODUCE, INC.:TECNISPICE'!BE19)</f>
        <v>0</v>
      </c>
      <c r="AO19" s="55">
        <f>SUM('ANTUNES - SON PRODUCE, INC.:TECNISPICE'!BF19)</f>
        <v>0</v>
      </c>
      <c r="AP19" s="56">
        <f t="shared" si="20"/>
        <v>0</v>
      </c>
    </row>
    <row r="20" spans="2:42" x14ac:dyDescent="0.35">
      <c r="B20" s="8">
        <f t="shared" si="21"/>
        <v>13</v>
      </c>
      <c r="C20" s="8" t="s">
        <v>5</v>
      </c>
      <c r="D20" s="8">
        <v>110017</v>
      </c>
      <c r="E20" s="8" t="s">
        <v>16</v>
      </c>
      <c r="F20" s="28">
        <v>76.666666666666671</v>
      </c>
      <c r="G20" s="28">
        <v>70</v>
      </c>
      <c r="H20" s="29">
        <f>SUM('ANTUNES - SON PRODUCE, INC.:TECNISPICE'!G20)</f>
        <v>50</v>
      </c>
      <c r="I20" s="29">
        <f>SUM('ANTUNES - SON PRODUCE, INC.:TECNISPICE'!H20)</f>
        <v>50</v>
      </c>
      <c r="J20" s="29">
        <f>SUM('ANTUNES - SON PRODUCE, INC.:TECNISPICE'!I20)</f>
        <v>50</v>
      </c>
      <c r="K20" s="29">
        <f>SUM('ANTUNES - SON PRODUCE, INC.:TECNISPICE'!J20)</f>
        <v>50</v>
      </c>
      <c r="L20" s="29">
        <f>SUM('ANTUNES - SON PRODUCE, INC.:TECNISPICE'!K20)</f>
        <v>50</v>
      </c>
      <c r="M20" s="29">
        <f>SUM('ANTUNES - SON PRODUCE, INC.:TECNISPICE'!L20)</f>
        <v>50</v>
      </c>
      <c r="N20" s="29">
        <f>SUM('ANTUNES - SON PRODUCE, INC.:TECNISPICE'!M20)</f>
        <v>50</v>
      </c>
      <c r="O20" s="29">
        <f>SUM('ANTUNES - SON PRODUCE, INC.:TECNISPICE'!N20)</f>
        <v>50</v>
      </c>
      <c r="P20" s="29">
        <f>SUM('ANTUNES - SON PRODUCE, INC.:TECNISPICE'!O20)</f>
        <v>50</v>
      </c>
      <c r="Q20" s="29">
        <f>SUM('ANTUNES - SON PRODUCE, INC.:TECNISPICE'!P20)</f>
        <v>50</v>
      </c>
      <c r="R20" s="29">
        <f>SUM('ANTUNES - SON PRODUCE, INC.:TECNISPICE'!Q20)</f>
        <v>50</v>
      </c>
      <c r="S20" s="29">
        <f>SUM('ANTUNES - SON PRODUCE, INC.:TECNISPICE'!R20)</f>
        <v>50</v>
      </c>
      <c r="T20" s="29"/>
      <c r="U20" s="29"/>
      <c r="V20" s="29"/>
      <c r="W20" s="29"/>
      <c r="X20" s="28">
        <f t="shared" si="19"/>
        <v>600</v>
      </c>
      <c r="Y20" s="9"/>
      <c r="Z20" s="55">
        <f>SUM('ANTUNES - SON PRODUCE, INC.:TECNISPICE'!AQ20)</f>
        <v>1350</v>
      </c>
      <c r="AA20" s="55">
        <f>SUM('ANTUNES - SON PRODUCE, INC.:TECNISPICE'!AR20)</f>
        <v>1350</v>
      </c>
      <c r="AB20" s="55">
        <f>SUM('ANTUNES - SON PRODUCE, INC.:TECNISPICE'!AS20)</f>
        <v>0</v>
      </c>
      <c r="AC20" s="55">
        <f>SUM('ANTUNES - SON PRODUCE, INC.:TECNISPICE'!AT20)</f>
        <v>0</v>
      </c>
      <c r="AD20" s="55">
        <f>SUM('ANTUNES - SON PRODUCE, INC.:TECNISPICE'!AU20)</f>
        <v>0</v>
      </c>
      <c r="AE20" s="55">
        <f>SUM('ANTUNES - SON PRODUCE, INC.:TECNISPICE'!AV20)</f>
        <v>0</v>
      </c>
      <c r="AF20" s="55">
        <f>SUM('ANTUNES - SON PRODUCE, INC.:TECNISPICE'!AW20)</f>
        <v>0</v>
      </c>
      <c r="AG20" s="55">
        <f>SUM('ANTUNES - SON PRODUCE, INC.:TECNISPICE'!AX20)</f>
        <v>0</v>
      </c>
      <c r="AH20" s="55">
        <f>SUM('ANTUNES - SON PRODUCE, INC.:TECNISPICE'!AY20)</f>
        <v>0</v>
      </c>
      <c r="AI20" s="55">
        <f>SUM('ANTUNES - SON PRODUCE, INC.:TECNISPICE'!AZ20)</f>
        <v>0</v>
      </c>
      <c r="AJ20" s="55">
        <f>SUM('ANTUNES - SON PRODUCE, INC.:TECNISPICE'!BA20)</f>
        <v>0</v>
      </c>
      <c r="AK20" s="55">
        <f>SUM('ANTUNES - SON PRODUCE, INC.:TECNISPICE'!BB20)</f>
        <v>0</v>
      </c>
      <c r="AL20" s="55">
        <f>SUM('ANTUNES - SON PRODUCE, INC.:TECNISPICE'!BC20)</f>
        <v>0</v>
      </c>
      <c r="AM20" s="55">
        <f>SUM('ANTUNES - SON PRODUCE, INC.:TECNISPICE'!BD20)</f>
        <v>0</v>
      </c>
      <c r="AN20" s="55">
        <f>SUM('ANTUNES - SON PRODUCE, INC.:TECNISPICE'!BE20)</f>
        <v>0</v>
      </c>
      <c r="AO20" s="55">
        <f>SUM('ANTUNES - SON PRODUCE, INC.:TECNISPICE'!BF20)</f>
        <v>0</v>
      </c>
      <c r="AP20" s="56">
        <f t="shared" si="20"/>
        <v>2700</v>
      </c>
    </row>
    <row r="21" spans="2:42" x14ac:dyDescent="0.35">
      <c r="B21" s="8">
        <f t="shared" si="21"/>
        <v>14</v>
      </c>
      <c r="C21" s="8" t="s">
        <v>5</v>
      </c>
      <c r="D21" s="8">
        <v>110018</v>
      </c>
      <c r="E21" s="8" t="s">
        <v>17</v>
      </c>
      <c r="F21" s="28">
        <v>0</v>
      </c>
      <c r="G21" s="28">
        <v>0</v>
      </c>
      <c r="H21" s="29">
        <f>SUM('ANTUNES - SON PRODUCE, INC.:TECNISPICE'!G21)</f>
        <v>0</v>
      </c>
      <c r="I21" s="29">
        <f>SUM('ANTUNES - SON PRODUCE, INC.:TECNISPICE'!H21)</f>
        <v>0</v>
      </c>
      <c r="J21" s="29">
        <f>SUM('ANTUNES - SON PRODUCE, INC.:TECNISPICE'!I21)</f>
        <v>0</v>
      </c>
      <c r="K21" s="29">
        <f>SUM('ANTUNES - SON PRODUCE, INC.:TECNISPICE'!J21)</f>
        <v>0</v>
      </c>
      <c r="L21" s="29">
        <f>SUM('ANTUNES - SON PRODUCE, INC.:TECNISPICE'!K21)</f>
        <v>0</v>
      </c>
      <c r="M21" s="29">
        <f>SUM('ANTUNES - SON PRODUCE, INC.:TECNISPICE'!L21)</f>
        <v>0</v>
      </c>
      <c r="N21" s="29">
        <f>SUM('ANTUNES - SON PRODUCE, INC.:TECNISPICE'!M21)</f>
        <v>0</v>
      </c>
      <c r="O21" s="29">
        <f>SUM('ANTUNES - SON PRODUCE, INC.:TECNISPICE'!N21)</f>
        <v>0</v>
      </c>
      <c r="P21" s="29">
        <f>SUM('ANTUNES - SON PRODUCE, INC.:TECNISPICE'!O21)</f>
        <v>0</v>
      </c>
      <c r="Q21" s="29">
        <f>SUM('ANTUNES - SON PRODUCE, INC.:TECNISPICE'!P21)</f>
        <v>0</v>
      </c>
      <c r="R21" s="29">
        <f>SUM('ANTUNES - SON PRODUCE, INC.:TECNISPICE'!Q21)</f>
        <v>0</v>
      </c>
      <c r="S21" s="29">
        <f>SUM('ANTUNES - SON PRODUCE, INC.:TECNISPICE'!R21)</f>
        <v>0</v>
      </c>
      <c r="T21" s="29"/>
      <c r="U21" s="29"/>
      <c r="V21" s="29"/>
      <c r="W21" s="29"/>
      <c r="X21" s="28">
        <f t="shared" si="19"/>
        <v>0</v>
      </c>
      <c r="Y21" s="9"/>
      <c r="Z21" s="55">
        <f>SUM('ANTUNES - SON PRODUCE, INC.:TECNISPICE'!AQ21)</f>
        <v>0</v>
      </c>
      <c r="AA21" s="55">
        <f>SUM('ANTUNES - SON PRODUCE, INC.:TECNISPICE'!AR21)</f>
        <v>0</v>
      </c>
      <c r="AB21" s="55">
        <f>SUM('ANTUNES - SON PRODUCE, INC.:TECNISPICE'!AS21)</f>
        <v>0</v>
      </c>
      <c r="AC21" s="55">
        <f>SUM('ANTUNES - SON PRODUCE, INC.:TECNISPICE'!AT21)</f>
        <v>0</v>
      </c>
      <c r="AD21" s="55">
        <f>SUM('ANTUNES - SON PRODUCE, INC.:TECNISPICE'!AU21)</f>
        <v>0</v>
      </c>
      <c r="AE21" s="55">
        <f>SUM('ANTUNES - SON PRODUCE, INC.:TECNISPICE'!AV21)</f>
        <v>0</v>
      </c>
      <c r="AF21" s="55">
        <f>SUM('ANTUNES - SON PRODUCE, INC.:TECNISPICE'!AW21)</f>
        <v>0</v>
      </c>
      <c r="AG21" s="55">
        <f>SUM('ANTUNES - SON PRODUCE, INC.:TECNISPICE'!AX21)</f>
        <v>0</v>
      </c>
      <c r="AH21" s="55">
        <f>SUM('ANTUNES - SON PRODUCE, INC.:TECNISPICE'!AY21)</f>
        <v>0</v>
      </c>
      <c r="AI21" s="55">
        <f>SUM('ANTUNES - SON PRODUCE, INC.:TECNISPICE'!AZ21)</f>
        <v>0</v>
      </c>
      <c r="AJ21" s="55">
        <f>SUM('ANTUNES - SON PRODUCE, INC.:TECNISPICE'!BA21)</f>
        <v>0</v>
      </c>
      <c r="AK21" s="55">
        <f>SUM('ANTUNES - SON PRODUCE, INC.:TECNISPICE'!BB21)</f>
        <v>0</v>
      </c>
      <c r="AL21" s="55">
        <f>SUM('ANTUNES - SON PRODUCE, INC.:TECNISPICE'!BC21)</f>
        <v>0</v>
      </c>
      <c r="AM21" s="55">
        <f>SUM('ANTUNES - SON PRODUCE, INC.:TECNISPICE'!BD21)</f>
        <v>0</v>
      </c>
      <c r="AN21" s="55">
        <f>SUM('ANTUNES - SON PRODUCE, INC.:TECNISPICE'!BE21)</f>
        <v>0</v>
      </c>
      <c r="AO21" s="55">
        <f>SUM('ANTUNES - SON PRODUCE, INC.:TECNISPICE'!BF21)</f>
        <v>0</v>
      </c>
      <c r="AP21" s="56">
        <f t="shared" si="20"/>
        <v>0</v>
      </c>
    </row>
    <row r="22" spans="2:42" x14ac:dyDescent="0.35">
      <c r="B22" s="8">
        <f t="shared" si="21"/>
        <v>15</v>
      </c>
      <c r="C22" s="8" t="s">
        <v>5</v>
      </c>
      <c r="D22" s="8">
        <v>110020</v>
      </c>
      <c r="E22" s="8" t="s">
        <v>18</v>
      </c>
      <c r="F22" s="28">
        <v>0</v>
      </c>
      <c r="G22" s="28">
        <v>0</v>
      </c>
      <c r="H22" s="29">
        <f>SUM('ANTUNES - SON PRODUCE, INC.:TECNISPICE'!G22)</f>
        <v>0</v>
      </c>
      <c r="I22" s="29">
        <f>SUM('ANTUNES - SON PRODUCE, INC.:TECNISPICE'!H22)</f>
        <v>0</v>
      </c>
      <c r="J22" s="29">
        <f>SUM('ANTUNES - SON PRODUCE, INC.:TECNISPICE'!I22)</f>
        <v>0</v>
      </c>
      <c r="K22" s="29">
        <f>SUM('ANTUNES - SON PRODUCE, INC.:TECNISPICE'!J22)</f>
        <v>0</v>
      </c>
      <c r="L22" s="29">
        <f>SUM('ANTUNES - SON PRODUCE, INC.:TECNISPICE'!K22)</f>
        <v>0</v>
      </c>
      <c r="M22" s="29">
        <f>SUM('ANTUNES - SON PRODUCE, INC.:TECNISPICE'!L22)</f>
        <v>0</v>
      </c>
      <c r="N22" s="29">
        <f>SUM('ANTUNES - SON PRODUCE, INC.:TECNISPICE'!M22)</f>
        <v>0</v>
      </c>
      <c r="O22" s="29">
        <f>SUM('ANTUNES - SON PRODUCE, INC.:TECNISPICE'!N22)</f>
        <v>0</v>
      </c>
      <c r="P22" s="29">
        <f>SUM('ANTUNES - SON PRODUCE, INC.:TECNISPICE'!O22)</f>
        <v>0</v>
      </c>
      <c r="Q22" s="29">
        <f>SUM('ANTUNES - SON PRODUCE, INC.:TECNISPICE'!P22)</f>
        <v>0</v>
      </c>
      <c r="R22" s="29">
        <f>SUM('ANTUNES - SON PRODUCE, INC.:TECNISPICE'!Q22)</f>
        <v>0</v>
      </c>
      <c r="S22" s="29">
        <f>SUM('ANTUNES - SON PRODUCE, INC.:TECNISPICE'!R22)</f>
        <v>0</v>
      </c>
      <c r="T22" s="29"/>
      <c r="U22" s="29"/>
      <c r="V22" s="29"/>
      <c r="W22" s="29"/>
      <c r="X22" s="28">
        <f t="shared" si="19"/>
        <v>0</v>
      </c>
      <c r="Y22" s="9"/>
      <c r="Z22" s="55">
        <f>SUM('ANTUNES - SON PRODUCE, INC.:TECNISPICE'!AQ22)</f>
        <v>0</v>
      </c>
      <c r="AA22" s="55">
        <f>SUM('ANTUNES - SON PRODUCE, INC.:TECNISPICE'!AR22)</f>
        <v>0</v>
      </c>
      <c r="AB22" s="55">
        <f>SUM('ANTUNES - SON PRODUCE, INC.:TECNISPICE'!AS22)</f>
        <v>0</v>
      </c>
      <c r="AC22" s="55">
        <f>SUM('ANTUNES - SON PRODUCE, INC.:TECNISPICE'!AT22)</f>
        <v>0</v>
      </c>
      <c r="AD22" s="55">
        <f>SUM('ANTUNES - SON PRODUCE, INC.:TECNISPICE'!AU22)</f>
        <v>0</v>
      </c>
      <c r="AE22" s="55">
        <f>SUM('ANTUNES - SON PRODUCE, INC.:TECNISPICE'!AV22)</f>
        <v>0</v>
      </c>
      <c r="AF22" s="55">
        <f>SUM('ANTUNES - SON PRODUCE, INC.:TECNISPICE'!AW22)</f>
        <v>0</v>
      </c>
      <c r="AG22" s="55">
        <f>SUM('ANTUNES - SON PRODUCE, INC.:TECNISPICE'!AX22)</f>
        <v>0</v>
      </c>
      <c r="AH22" s="55">
        <f>SUM('ANTUNES - SON PRODUCE, INC.:TECNISPICE'!AY22)</f>
        <v>0</v>
      </c>
      <c r="AI22" s="55">
        <f>SUM('ANTUNES - SON PRODUCE, INC.:TECNISPICE'!AZ22)</f>
        <v>0</v>
      </c>
      <c r="AJ22" s="55">
        <f>SUM('ANTUNES - SON PRODUCE, INC.:TECNISPICE'!BA22)</f>
        <v>0</v>
      </c>
      <c r="AK22" s="55">
        <f>SUM('ANTUNES - SON PRODUCE, INC.:TECNISPICE'!BB22)</f>
        <v>0</v>
      </c>
      <c r="AL22" s="55">
        <f>SUM('ANTUNES - SON PRODUCE, INC.:TECNISPICE'!BC22)</f>
        <v>0</v>
      </c>
      <c r="AM22" s="55">
        <f>SUM('ANTUNES - SON PRODUCE, INC.:TECNISPICE'!BD22)</f>
        <v>0</v>
      </c>
      <c r="AN22" s="55">
        <f>SUM('ANTUNES - SON PRODUCE, INC.:TECNISPICE'!BE22)</f>
        <v>0</v>
      </c>
      <c r="AO22" s="55">
        <f>SUM('ANTUNES - SON PRODUCE, INC.:TECNISPICE'!BF22)</f>
        <v>0</v>
      </c>
      <c r="AP22" s="56">
        <f t="shared" si="20"/>
        <v>0</v>
      </c>
    </row>
    <row r="23" spans="2:42" x14ac:dyDescent="0.35">
      <c r="B23" s="8">
        <f t="shared" si="21"/>
        <v>16</v>
      </c>
      <c r="C23" s="8" t="s">
        <v>5</v>
      </c>
      <c r="D23" s="8">
        <v>110021</v>
      </c>
      <c r="E23" s="8" t="s">
        <v>19</v>
      </c>
      <c r="F23" s="28">
        <v>0</v>
      </c>
      <c r="G23" s="28">
        <v>0</v>
      </c>
      <c r="H23" s="29">
        <f>SUM('ANTUNES - SON PRODUCE, INC.:TECNISPICE'!G23)</f>
        <v>0</v>
      </c>
      <c r="I23" s="29">
        <f>SUM('ANTUNES - SON PRODUCE, INC.:TECNISPICE'!H23)</f>
        <v>0</v>
      </c>
      <c r="J23" s="29">
        <f>SUM('ANTUNES - SON PRODUCE, INC.:TECNISPICE'!I23)</f>
        <v>0</v>
      </c>
      <c r="K23" s="29">
        <f>SUM('ANTUNES - SON PRODUCE, INC.:TECNISPICE'!J23)</f>
        <v>0</v>
      </c>
      <c r="L23" s="29">
        <f>SUM('ANTUNES - SON PRODUCE, INC.:TECNISPICE'!K23)</f>
        <v>0</v>
      </c>
      <c r="M23" s="29">
        <f>SUM('ANTUNES - SON PRODUCE, INC.:TECNISPICE'!L23)</f>
        <v>0</v>
      </c>
      <c r="N23" s="29">
        <f>SUM('ANTUNES - SON PRODUCE, INC.:TECNISPICE'!M23)</f>
        <v>0</v>
      </c>
      <c r="O23" s="29">
        <f>SUM('ANTUNES - SON PRODUCE, INC.:TECNISPICE'!N23)</f>
        <v>0</v>
      </c>
      <c r="P23" s="29">
        <f>SUM('ANTUNES - SON PRODUCE, INC.:TECNISPICE'!O23)</f>
        <v>0</v>
      </c>
      <c r="Q23" s="29">
        <f>SUM('ANTUNES - SON PRODUCE, INC.:TECNISPICE'!P23)</f>
        <v>0</v>
      </c>
      <c r="R23" s="29">
        <f>SUM('ANTUNES - SON PRODUCE, INC.:TECNISPICE'!Q23)</f>
        <v>0</v>
      </c>
      <c r="S23" s="29">
        <f>SUM('ANTUNES - SON PRODUCE, INC.:TECNISPICE'!R23)</f>
        <v>0</v>
      </c>
      <c r="T23" s="29"/>
      <c r="U23" s="29"/>
      <c r="V23" s="29"/>
      <c r="W23" s="29"/>
      <c r="X23" s="28">
        <f t="shared" si="19"/>
        <v>0</v>
      </c>
      <c r="Y23" s="9"/>
      <c r="Z23" s="55">
        <f>SUM('ANTUNES - SON PRODUCE, INC.:TECNISPICE'!AQ23)</f>
        <v>0</v>
      </c>
      <c r="AA23" s="55">
        <f>SUM('ANTUNES - SON PRODUCE, INC.:TECNISPICE'!AR23)</f>
        <v>0</v>
      </c>
      <c r="AB23" s="55">
        <f>SUM('ANTUNES - SON PRODUCE, INC.:TECNISPICE'!AS23)</f>
        <v>0</v>
      </c>
      <c r="AC23" s="55">
        <f>SUM('ANTUNES - SON PRODUCE, INC.:TECNISPICE'!AT23)</f>
        <v>0</v>
      </c>
      <c r="AD23" s="55">
        <f>SUM('ANTUNES - SON PRODUCE, INC.:TECNISPICE'!AU23)</f>
        <v>0</v>
      </c>
      <c r="AE23" s="55">
        <f>SUM('ANTUNES - SON PRODUCE, INC.:TECNISPICE'!AV23)</f>
        <v>0</v>
      </c>
      <c r="AF23" s="55">
        <f>SUM('ANTUNES - SON PRODUCE, INC.:TECNISPICE'!AW23)</f>
        <v>0</v>
      </c>
      <c r="AG23" s="55">
        <f>SUM('ANTUNES - SON PRODUCE, INC.:TECNISPICE'!AX23)</f>
        <v>0</v>
      </c>
      <c r="AH23" s="55">
        <f>SUM('ANTUNES - SON PRODUCE, INC.:TECNISPICE'!AY23)</f>
        <v>0</v>
      </c>
      <c r="AI23" s="55">
        <f>SUM('ANTUNES - SON PRODUCE, INC.:TECNISPICE'!AZ23)</f>
        <v>0</v>
      </c>
      <c r="AJ23" s="55">
        <f>SUM('ANTUNES - SON PRODUCE, INC.:TECNISPICE'!BA23)</f>
        <v>0</v>
      </c>
      <c r="AK23" s="55">
        <f>SUM('ANTUNES - SON PRODUCE, INC.:TECNISPICE'!BB23)</f>
        <v>0</v>
      </c>
      <c r="AL23" s="55">
        <f>SUM('ANTUNES - SON PRODUCE, INC.:TECNISPICE'!BC23)</f>
        <v>0</v>
      </c>
      <c r="AM23" s="55">
        <f>SUM('ANTUNES - SON PRODUCE, INC.:TECNISPICE'!BD23)</f>
        <v>0</v>
      </c>
      <c r="AN23" s="55">
        <f>SUM('ANTUNES - SON PRODUCE, INC.:TECNISPICE'!BE23)</f>
        <v>0</v>
      </c>
      <c r="AO23" s="55">
        <f>SUM('ANTUNES - SON PRODUCE, INC.:TECNISPICE'!BF23)</f>
        <v>0</v>
      </c>
      <c r="AP23" s="56">
        <f t="shared" si="20"/>
        <v>0</v>
      </c>
    </row>
    <row r="24" spans="2:42" x14ac:dyDescent="0.35">
      <c r="B24" s="8">
        <f t="shared" si="21"/>
        <v>17</v>
      </c>
      <c r="C24" s="8" t="s">
        <v>5</v>
      </c>
      <c r="D24" s="26">
        <v>110023</v>
      </c>
      <c r="E24" s="26" t="s">
        <v>191</v>
      </c>
      <c r="F24" s="28">
        <v>0</v>
      </c>
      <c r="G24" s="28">
        <v>0</v>
      </c>
      <c r="H24" s="29">
        <f>SUM('ANTUNES - SON PRODUCE, INC.:TECNISPICE'!G24)</f>
        <v>0</v>
      </c>
      <c r="I24" s="29">
        <f>SUM('ANTUNES - SON PRODUCE, INC.:TECNISPICE'!H24)</f>
        <v>0</v>
      </c>
      <c r="J24" s="29">
        <f>SUM('ANTUNES - SON PRODUCE, INC.:TECNISPICE'!I24)</f>
        <v>0</v>
      </c>
      <c r="K24" s="29">
        <f>SUM('ANTUNES - SON PRODUCE, INC.:TECNISPICE'!J24)</f>
        <v>0</v>
      </c>
      <c r="L24" s="29">
        <f>SUM('ANTUNES - SON PRODUCE, INC.:TECNISPICE'!K24)</f>
        <v>0</v>
      </c>
      <c r="M24" s="29">
        <f>SUM('ANTUNES - SON PRODUCE, INC.:TECNISPICE'!L24)</f>
        <v>0</v>
      </c>
      <c r="N24" s="29">
        <f>SUM('ANTUNES - SON PRODUCE, INC.:TECNISPICE'!M24)</f>
        <v>0</v>
      </c>
      <c r="O24" s="29">
        <f>SUM('ANTUNES - SON PRODUCE, INC.:TECNISPICE'!N24)</f>
        <v>0</v>
      </c>
      <c r="P24" s="29">
        <f>SUM('ANTUNES - SON PRODUCE, INC.:TECNISPICE'!O24)</f>
        <v>0</v>
      </c>
      <c r="Q24" s="29">
        <f>SUM('ANTUNES - SON PRODUCE, INC.:TECNISPICE'!P24)</f>
        <v>0</v>
      </c>
      <c r="R24" s="29">
        <f>SUM('ANTUNES - SON PRODUCE, INC.:TECNISPICE'!Q24)</f>
        <v>0</v>
      </c>
      <c r="S24" s="29">
        <f>SUM('ANTUNES - SON PRODUCE, INC.:TECNISPICE'!R24)</f>
        <v>0</v>
      </c>
      <c r="T24" s="29"/>
      <c r="U24" s="29"/>
      <c r="V24" s="29"/>
      <c r="W24" s="29"/>
      <c r="X24" s="28">
        <f t="shared" si="19"/>
        <v>0</v>
      </c>
      <c r="Y24" s="9"/>
      <c r="Z24" s="55">
        <f>SUM('ANTUNES - SON PRODUCE, INC.:TECNISPICE'!AQ24)</f>
        <v>0</v>
      </c>
      <c r="AA24" s="55">
        <f>SUM('ANTUNES - SON PRODUCE, INC.:TECNISPICE'!AR24)</f>
        <v>0</v>
      </c>
      <c r="AB24" s="55">
        <f>SUM('ANTUNES - SON PRODUCE, INC.:TECNISPICE'!AS24)</f>
        <v>0</v>
      </c>
      <c r="AC24" s="55">
        <f>SUM('ANTUNES - SON PRODUCE, INC.:TECNISPICE'!AT24)</f>
        <v>0</v>
      </c>
      <c r="AD24" s="55">
        <f>SUM('ANTUNES - SON PRODUCE, INC.:TECNISPICE'!AU24)</f>
        <v>0</v>
      </c>
      <c r="AE24" s="55">
        <f>SUM('ANTUNES - SON PRODUCE, INC.:TECNISPICE'!AV24)</f>
        <v>0</v>
      </c>
      <c r="AF24" s="55">
        <f>SUM('ANTUNES - SON PRODUCE, INC.:TECNISPICE'!AW24)</f>
        <v>0</v>
      </c>
      <c r="AG24" s="55">
        <f>SUM('ANTUNES - SON PRODUCE, INC.:TECNISPICE'!AX24)</f>
        <v>0</v>
      </c>
      <c r="AH24" s="55">
        <f>SUM('ANTUNES - SON PRODUCE, INC.:TECNISPICE'!AY24)</f>
        <v>0</v>
      </c>
      <c r="AI24" s="55">
        <f>SUM('ANTUNES - SON PRODUCE, INC.:TECNISPICE'!AZ24)</f>
        <v>0</v>
      </c>
      <c r="AJ24" s="55">
        <f>SUM('ANTUNES - SON PRODUCE, INC.:TECNISPICE'!BA24)</f>
        <v>0</v>
      </c>
      <c r="AK24" s="55">
        <f>SUM('ANTUNES - SON PRODUCE, INC.:TECNISPICE'!BB24)</f>
        <v>0</v>
      </c>
      <c r="AL24" s="55">
        <f>SUM('ANTUNES - SON PRODUCE, INC.:TECNISPICE'!BC24)</f>
        <v>0</v>
      </c>
      <c r="AM24" s="55">
        <f>SUM('ANTUNES - SON PRODUCE, INC.:TECNISPICE'!BD24)</f>
        <v>0</v>
      </c>
      <c r="AN24" s="55">
        <f>SUM('ANTUNES - SON PRODUCE, INC.:TECNISPICE'!BE24)</f>
        <v>0</v>
      </c>
      <c r="AO24" s="55">
        <f>SUM('ANTUNES - SON PRODUCE, INC.:TECNISPICE'!BF24)</f>
        <v>0</v>
      </c>
      <c r="AP24" s="56">
        <f t="shared" si="20"/>
        <v>0</v>
      </c>
    </row>
    <row r="25" spans="2:42" x14ac:dyDescent="0.35">
      <c r="B25" s="8">
        <f t="shared" si="21"/>
        <v>18</v>
      </c>
      <c r="C25" s="8" t="s">
        <v>46</v>
      </c>
      <c r="D25" s="30">
        <v>110024</v>
      </c>
      <c r="E25" s="30" t="s">
        <v>200</v>
      </c>
      <c r="F25" s="28">
        <v>0</v>
      </c>
      <c r="G25" s="28">
        <v>0</v>
      </c>
      <c r="H25" s="29">
        <f>SUM('ANTUNES - SON PRODUCE, INC.:TECNISPICE'!G25)</f>
        <v>0</v>
      </c>
      <c r="I25" s="29">
        <f>SUM('ANTUNES - SON PRODUCE, INC.:TECNISPICE'!H25)</f>
        <v>0</v>
      </c>
      <c r="J25" s="29">
        <f>SUM('ANTUNES - SON PRODUCE, INC.:TECNISPICE'!I25)</f>
        <v>0</v>
      </c>
      <c r="K25" s="29">
        <f>SUM('ANTUNES - SON PRODUCE, INC.:TECNISPICE'!J25)</f>
        <v>0</v>
      </c>
      <c r="L25" s="29">
        <f>SUM('ANTUNES - SON PRODUCE, INC.:TECNISPICE'!K25)</f>
        <v>0</v>
      </c>
      <c r="M25" s="29">
        <f>SUM('ANTUNES - SON PRODUCE, INC.:TECNISPICE'!L25)</f>
        <v>0</v>
      </c>
      <c r="N25" s="29">
        <f>SUM('ANTUNES - SON PRODUCE, INC.:TECNISPICE'!M25)</f>
        <v>0</v>
      </c>
      <c r="O25" s="29">
        <f>SUM('ANTUNES - SON PRODUCE, INC.:TECNISPICE'!N25)</f>
        <v>0</v>
      </c>
      <c r="P25" s="29">
        <f>SUM('ANTUNES - SON PRODUCE, INC.:TECNISPICE'!O25)</f>
        <v>0</v>
      </c>
      <c r="Q25" s="29">
        <f>SUM('ANTUNES - SON PRODUCE, INC.:TECNISPICE'!P25)</f>
        <v>0</v>
      </c>
      <c r="R25" s="29">
        <f>SUM('ANTUNES - SON PRODUCE, INC.:TECNISPICE'!Q25)</f>
        <v>0</v>
      </c>
      <c r="S25" s="29">
        <f>SUM('ANTUNES - SON PRODUCE, INC.:TECNISPICE'!R25)</f>
        <v>0</v>
      </c>
      <c r="T25" s="29"/>
      <c r="U25" s="29"/>
      <c r="V25" s="29"/>
      <c r="W25" s="29"/>
      <c r="X25" s="28">
        <f t="shared" si="19"/>
        <v>0</v>
      </c>
      <c r="Y25" s="9"/>
      <c r="Z25" s="55">
        <f>SUM('ANTUNES - SON PRODUCE, INC.:TECNISPICE'!AQ25)</f>
        <v>0</v>
      </c>
      <c r="AA25" s="55">
        <f>SUM('ANTUNES - SON PRODUCE, INC.:TECNISPICE'!AR25)</f>
        <v>0</v>
      </c>
      <c r="AB25" s="55">
        <f>SUM('ANTUNES - SON PRODUCE, INC.:TECNISPICE'!AS25)</f>
        <v>0</v>
      </c>
      <c r="AC25" s="55">
        <f>SUM('ANTUNES - SON PRODUCE, INC.:TECNISPICE'!AT25)</f>
        <v>0</v>
      </c>
      <c r="AD25" s="55">
        <f>SUM('ANTUNES - SON PRODUCE, INC.:TECNISPICE'!AU25)</f>
        <v>0</v>
      </c>
      <c r="AE25" s="55">
        <f>SUM('ANTUNES - SON PRODUCE, INC.:TECNISPICE'!AV25)</f>
        <v>0</v>
      </c>
      <c r="AF25" s="55">
        <f>SUM('ANTUNES - SON PRODUCE, INC.:TECNISPICE'!AW25)</f>
        <v>0</v>
      </c>
      <c r="AG25" s="55">
        <f>SUM('ANTUNES - SON PRODUCE, INC.:TECNISPICE'!AX25)</f>
        <v>0</v>
      </c>
      <c r="AH25" s="55">
        <f>SUM('ANTUNES - SON PRODUCE, INC.:TECNISPICE'!AY25)</f>
        <v>0</v>
      </c>
      <c r="AI25" s="55">
        <f>SUM('ANTUNES - SON PRODUCE, INC.:TECNISPICE'!AZ25)</f>
        <v>0</v>
      </c>
      <c r="AJ25" s="55">
        <f>SUM('ANTUNES - SON PRODUCE, INC.:TECNISPICE'!BA25)</f>
        <v>0</v>
      </c>
      <c r="AK25" s="55">
        <f>SUM('ANTUNES - SON PRODUCE, INC.:TECNISPICE'!BB25)</f>
        <v>0</v>
      </c>
      <c r="AL25" s="55">
        <f>SUM('ANTUNES - SON PRODUCE, INC.:TECNISPICE'!BC25)</f>
        <v>0</v>
      </c>
      <c r="AM25" s="55">
        <f>SUM('ANTUNES - SON PRODUCE, INC.:TECNISPICE'!BD25)</f>
        <v>0</v>
      </c>
      <c r="AN25" s="55">
        <f>SUM('ANTUNES - SON PRODUCE, INC.:TECNISPICE'!BE25)</f>
        <v>0</v>
      </c>
      <c r="AO25" s="55">
        <f>SUM('ANTUNES - SON PRODUCE, INC.:TECNISPICE'!BF25)</f>
        <v>0</v>
      </c>
      <c r="AP25" s="56">
        <f t="shared" si="20"/>
        <v>0</v>
      </c>
    </row>
    <row r="26" spans="2:42" x14ac:dyDescent="0.35">
      <c r="B26" s="8">
        <f t="shared" si="21"/>
        <v>19</v>
      </c>
      <c r="C26" s="8" t="s">
        <v>5</v>
      </c>
      <c r="D26" s="30">
        <v>110025</v>
      </c>
      <c r="E26" s="30" t="s">
        <v>201</v>
      </c>
      <c r="F26" s="28">
        <v>0</v>
      </c>
      <c r="G26" s="28">
        <v>0</v>
      </c>
      <c r="H26" s="29">
        <f>SUM('ANTUNES - SON PRODUCE, INC.:TECNISPICE'!G26)</f>
        <v>0</v>
      </c>
      <c r="I26" s="29">
        <f>SUM('ANTUNES - SON PRODUCE, INC.:TECNISPICE'!H26)</f>
        <v>0</v>
      </c>
      <c r="J26" s="29">
        <f>SUM('ANTUNES - SON PRODUCE, INC.:TECNISPICE'!I26)</f>
        <v>0</v>
      </c>
      <c r="K26" s="29">
        <f>SUM('ANTUNES - SON PRODUCE, INC.:TECNISPICE'!J26)</f>
        <v>0</v>
      </c>
      <c r="L26" s="29">
        <f>SUM('ANTUNES - SON PRODUCE, INC.:TECNISPICE'!K26)</f>
        <v>0</v>
      </c>
      <c r="M26" s="29">
        <f>SUM('ANTUNES - SON PRODUCE, INC.:TECNISPICE'!L26)</f>
        <v>0</v>
      </c>
      <c r="N26" s="29">
        <f>SUM('ANTUNES - SON PRODUCE, INC.:TECNISPICE'!M26)</f>
        <v>0</v>
      </c>
      <c r="O26" s="29">
        <f>SUM('ANTUNES - SON PRODUCE, INC.:TECNISPICE'!N26)</f>
        <v>0</v>
      </c>
      <c r="P26" s="29">
        <f>SUM('ANTUNES - SON PRODUCE, INC.:TECNISPICE'!O26)</f>
        <v>0</v>
      </c>
      <c r="Q26" s="29">
        <f>SUM('ANTUNES - SON PRODUCE, INC.:TECNISPICE'!P26)</f>
        <v>0</v>
      </c>
      <c r="R26" s="29">
        <f>SUM('ANTUNES - SON PRODUCE, INC.:TECNISPICE'!Q26)</f>
        <v>0</v>
      </c>
      <c r="S26" s="29">
        <f>SUM('ANTUNES - SON PRODUCE, INC.:TECNISPICE'!R26)</f>
        <v>0</v>
      </c>
      <c r="T26" s="29"/>
      <c r="U26" s="29"/>
      <c r="V26" s="29"/>
      <c r="W26" s="29"/>
      <c r="X26" s="28">
        <f t="shared" si="19"/>
        <v>0</v>
      </c>
      <c r="Y26" s="9"/>
      <c r="Z26" s="55">
        <f>SUM('ANTUNES - SON PRODUCE, INC.:TECNISPICE'!AQ26)</f>
        <v>0</v>
      </c>
      <c r="AA26" s="55">
        <f>SUM('ANTUNES - SON PRODUCE, INC.:TECNISPICE'!AR26)</f>
        <v>0</v>
      </c>
      <c r="AB26" s="55">
        <f>SUM('ANTUNES - SON PRODUCE, INC.:TECNISPICE'!AS26)</f>
        <v>0</v>
      </c>
      <c r="AC26" s="55">
        <f>SUM('ANTUNES - SON PRODUCE, INC.:TECNISPICE'!AT26)</f>
        <v>0</v>
      </c>
      <c r="AD26" s="55">
        <f>SUM('ANTUNES - SON PRODUCE, INC.:TECNISPICE'!AU26)</f>
        <v>0</v>
      </c>
      <c r="AE26" s="55">
        <f>SUM('ANTUNES - SON PRODUCE, INC.:TECNISPICE'!AV26)</f>
        <v>0</v>
      </c>
      <c r="AF26" s="55">
        <f>SUM('ANTUNES - SON PRODUCE, INC.:TECNISPICE'!AW26)</f>
        <v>0</v>
      </c>
      <c r="AG26" s="55">
        <f>SUM('ANTUNES - SON PRODUCE, INC.:TECNISPICE'!AX26)</f>
        <v>0</v>
      </c>
      <c r="AH26" s="55">
        <f>SUM('ANTUNES - SON PRODUCE, INC.:TECNISPICE'!AY26)</f>
        <v>0</v>
      </c>
      <c r="AI26" s="55">
        <f>SUM('ANTUNES - SON PRODUCE, INC.:TECNISPICE'!AZ26)</f>
        <v>0</v>
      </c>
      <c r="AJ26" s="55">
        <f>SUM('ANTUNES - SON PRODUCE, INC.:TECNISPICE'!BA26)</f>
        <v>0</v>
      </c>
      <c r="AK26" s="55">
        <f>SUM('ANTUNES - SON PRODUCE, INC.:TECNISPICE'!BB26)</f>
        <v>0</v>
      </c>
      <c r="AL26" s="55">
        <f>SUM('ANTUNES - SON PRODUCE, INC.:TECNISPICE'!BC26)</f>
        <v>0</v>
      </c>
      <c r="AM26" s="55">
        <f>SUM('ANTUNES - SON PRODUCE, INC.:TECNISPICE'!BD26)</f>
        <v>0</v>
      </c>
      <c r="AN26" s="55">
        <f>SUM('ANTUNES - SON PRODUCE, INC.:TECNISPICE'!BE26)</f>
        <v>0</v>
      </c>
      <c r="AO26" s="55">
        <f>SUM('ANTUNES - SON PRODUCE, INC.:TECNISPICE'!BF26)</f>
        <v>0</v>
      </c>
      <c r="AP26" s="56">
        <f t="shared" si="20"/>
        <v>0</v>
      </c>
    </row>
    <row r="27" spans="2:42" x14ac:dyDescent="0.35">
      <c r="B27" s="8">
        <f t="shared" si="21"/>
        <v>20</v>
      </c>
      <c r="C27" s="8" t="s">
        <v>5</v>
      </c>
      <c r="D27" s="8">
        <v>120002</v>
      </c>
      <c r="E27" s="8" t="s">
        <v>20</v>
      </c>
      <c r="F27" s="28">
        <v>0</v>
      </c>
      <c r="G27" s="28">
        <v>0</v>
      </c>
      <c r="H27" s="29">
        <f>SUM('ANTUNES - SON PRODUCE, INC.:TECNISPICE'!G27)</f>
        <v>0</v>
      </c>
      <c r="I27" s="29">
        <f>SUM('ANTUNES - SON PRODUCE, INC.:TECNISPICE'!H27)</f>
        <v>0</v>
      </c>
      <c r="J27" s="29">
        <f>SUM('ANTUNES - SON PRODUCE, INC.:TECNISPICE'!I27)</f>
        <v>0</v>
      </c>
      <c r="K27" s="29">
        <f>SUM('ANTUNES - SON PRODUCE, INC.:TECNISPICE'!J27)</f>
        <v>0</v>
      </c>
      <c r="L27" s="29">
        <f>SUM('ANTUNES - SON PRODUCE, INC.:TECNISPICE'!K27)</f>
        <v>0</v>
      </c>
      <c r="M27" s="29">
        <f>SUM('ANTUNES - SON PRODUCE, INC.:TECNISPICE'!L27)</f>
        <v>0</v>
      </c>
      <c r="N27" s="29">
        <f>SUM('ANTUNES - SON PRODUCE, INC.:TECNISPICE'!M27)</f>
        <v>0</v>
      </c>
      <c r="O27" s="29">
        <f>SUM('ANTUNES - SON PRODUCE, INC.:TECNISPICE'!N27)</f>
        <v>0</v>
      </c>
      <c r="P27" s="29">
        <f>SUM('ANTUNES - SON PRODUCE, INC.:TECNISPICE'!O27)</f>
        <v>0</v>
      </c>
      <c r="Q27" s="29">
        <f>SUM('ANTUNES - SON PRODUCE, INC.:TECNISPICE'!P27)</f>
        <v>0</v>
      </c>
      <c r="R27" s="29">
        <f>SUM('ANTUNES - SON PRODUCE, INC.:TECNISPICE'!Q27)</f>
        <v>0</v>
      </c>
      <c r="S27" s="29">
        <f>SUM('ANTUNES - SON PRODUCE, INC.:TECNISPICE'!R27)</f>
        <v>0</v>
      </c>
      <c r="T27" s="29"/>
      <c r="U27" s="29"/>
      <c r="V27" s="29"/>
      <c r="W27" s="29"/>
      <c r="X27" s="28">
        <f t="shared" si="19"/>
        <v>0</v>
      </c>
      <c r="Y27" s="9"/>
      <c r="Z27" s="55">
        <f>SUM('ANTUNES - SON PRODUCE, INC.:TECNISPICE'!AQ27)</f>
        <v>0</v>
      </c>
      <c r="AA27" s="55">
        <f>SUM('ANTUNES - SON PRODUCE, INC.:TECNISPICE'!AR27)</f>
        <v>0</v>
      </c>
      <c r="AB27" s="55">
        <f>SUM('ANTUNES - SON PRODUCE, INC.:TECNISPICE'!AS27)</f>
        <v>0</v>
      </c>
      <c r="AC27" s="55">
        <f>SUM('ANTUNES - SON PRODUCE, INC.:TECNISPICE'!AT27)</f>
        <v>0</v>
      </c>
      <c r="AD27" s="55">
        <f>SUM('ANTUNES - SON PRODUCE, INC.:TECNISPICE'!AU27)</f>
        <v>0</v>
      </c>
      <c r="AE27" s="55">
        <f>SUM('ANTUNES - SON PRODUCE, INC.:TECNISPICE'!AV27)</f>
        <v>0</v>
      </c>
      <c r="AF27" s="55">
        <f>SUM('ANTUNES - SON PRODUCE, INC.:TECNISPICE'!AW27)</f>
        <v>0</v>
      </c>
      <c r="AG27" s="55">
        <f>SUM('ANTUNES - SON PRODUCE, INC.:TECNISPICE'!AX27)</f>
        <v>0</v>
      </c>
      <c r="AH27" s="55">
        <f>SUM('ANTUNES - SON PRODUCE, INC.:TECNISPICE'!AY27)</f>
        <v>0</v>
      </c>
      <c r="AI27" s="55">
        <f>SUM('ANTUNES - SON PRODUCE, INC.:TECNISPICE'!AZ27)</f>
        <v>0</v>
      </c>
      <c r="AJ27" s="55">
        <f>SUM('ANTUNES - SON PRODUCE, INC.:TECNISPICE'!BA27)</f>
        <v>0</v>
      </c>
      <c r="AK27" s="55">
        <f>SUM('ANTUNES - SON PRODUCE, INC.:TECNISPICE'!BB27)</f>
        <v>0</v>
      </c>
      <c r="AL27" s="55">
        <f>SUM('ANTUNES - SON PRODUCE, INC.:TECNISPICE'!BC27)</f>
        <v>0</v>
      </c>
      <c r="AM27" s="55">
        <f>SUM('ANTUNES - SON PRODUCE, INC.:TECNISPICE'!BD27)</f>
        <v>0</v>
      </c>
      <c r="AN27" s="55">
        <f>SUM('ANTUNES - SON PRODUCE, INC.:TECNISPICE'!BE27)</f>
        <v>0</v>
      </c>
      <c r="AO27" s="55">
        <f>SUM('ANTUNES - SON PRODUCE, INC.:TECNISPICE'!BF27)</f>
        <v>0</v>
      </c>
      <c r="AP27" s="56">
        <f t="shared" si="20"/>
        <v>0</v>
      </c>
    </row>
    <row r="28" spans="2:42" x14ac:dyDescent="0.35">
      <c r="B28" s="8">
        <f t="shared" si="21"/>
        <v>21</v>
      </c>
      <c r="C28" s="8" t="s">
        <v>5</v>
      </c>
      <c r="D28" s="8">
        <v>120003</v>
      </c>
      <c r="E28" s="8" t="s">
        <v>21</v>
      </c>
      <c r="F28" s="28">
        <v>0</v>
      </c>
      <c r="G28" s="28">
        <v>0</v>
      </c>
      <c r="H28" s="29">
        <f>SUM('ANTUNES - SON PRODUCE, INC.:TECNISPICE'!G28)</f>
        <v>0</v>
      </c>
      <c r="I28" s="29">
        <f>SUM('ANTUNES - SON PRODUCE, INC.:TECNISPICE'!H28)</f>
        <v>0</v>
      </c>
      <c r="J28" s="29">
        <f>SUM('ANTUNES - SON PRODUCE, INC.:TECNISPICE'!I28)</f>
        <v>0</v>
      </c>
      <c r="K28" s="29">
        <f>SUM('ANTUNES - SON PRODUCE, INC.:TECNISPICE'!J28)</f>
        <v>0</v>
      </c>
      <c r="L28" s="29">
        <f>SUM('ANTUNES - SON PRODUCE, INC.:TECNISPICE'!K28)</f>
        <v>0</v>
      </c>
      <c r="M28" s="29">
        <f>SUM('ANTUNES - SON PRODUCE, INC.:TECNISPICE'!L28)</f>
        <v>0</v>
      </c>
      <c r="N28" s="29">
        <f>SUM('ANTUNES - SON PRODUCE, INC.:TECNISPICE'!M28)</f>
        <v>0</v>
      </c>
      <c r="O28" s="29">
        <f>SUM('ANTUNES - SON PRODUCE, INC.:TECNISPICE'!N28)</f>
        <v>0</v>
      </c>
      <c r="P28" s="29">
        <f>SUM('ANTUNES - SON PRODUCE, INC.:TECNISPICE'!O28)</f>
        <v>0</v>
      </c>
      <c r="Q28" s="29">
        <f>SUM('ANTUNES - SON PRODUCE, INC.:TECNISPICE'!P28)</f>
        <v>0</v>
      </c>
      <c r="R28" s="29">
        <f>SUM('ANTUNES - SON PRODUCE, INC.:TECNISPICE'!Q28)</f>
        <v>0</v>
      </c>
      <c r="S28" s="29">
        <f>SUM('ANTUNES - SON PRODUCE, INC.:TECNISPICE'!R28)</f>
        <v>0</v>
      </c>
      <c r="T28" s="29"/>
      <c r="U28" s="29"/>
      <c r="V28" s="29"/>
      <c r="W28" s="29"/>
      <c r="X28" s="28">
        <f t="shared" si="19"/>
        <v>0</v>
      </c>
      <c r="Y28" s="9"/>
      <c r="Z28" s="55">
        <f>SUM('ANTUNES - SON PRODUCE, INC.:TECNISPICE'!AQ28)</f>
        <v>0</v>
      </c>
      <c r="AA28" s="55">
        <f>SUM('ANTUNES - SON PRODUCE, INC.:TECNISPICE'!AR28)</f>
        <v>0</v>
      </c>
      <c r="AB28" s="55">
        <f>SUM('ANTUNES - SON PRODUCE, INC.:TECNISPICE'!AS28)</f>
        <v>0</v>
      </c>
      <c r="AC28" s="55">
        <f>SUM('ANTUNES - SON PRODUCE, INC.:TECNISPICE'!AT28)</f>
        <v>0</v>
      </c>
      <c r="AD28" s="55">
        <f>SUM('ANTUNES - SON PRODUCE, INC.:TECNISPICE'!AU28)</f>
        <v>0</v>
      </c>
      <c r="AE28" s="55">
        <f>SUM('ANTUNES - SON PRODUCE, INC.:TECNISPICE'!AV28)</f>
        <v>0</v>
      </c>
      <c r="AF28" s="55">
        <f>SUM('ANTUNES - SON PRODUCE, INC.:TECNISPICE'!AW28)</f>
        <v>0</v>
      </c>
      <c r="AG28" s="55">
        <f>SUM('ANTUNES - SON PRODUCE, INC.:TECNISPICE'!AX28)</f>
        <v>0</v>
      </c>
      <c r="AH28" s="55">
        <f>SUM('ANTUNES - SON PRODUCE, INC.:TECNISPICE'!AY28)</f>
        <v>0</v>
      </c>
      <c r="AI28" s="55">
        <f>SUM('ANTUNES - SON PRODUCE, INC.:TECNISPICE'!AZ28)</f>
        <v>0</v>
      </c>
      <c r="AJ28" s="55">
        <f>SUM('ANTUNES - SON PRODUCE, INC.:TECNISPICE'!BA28)</f>
        <v>0</v>
      </c>
      <c r="AK28" s="55">
        <f>SUM('ANTUNES - SON PRODUCE, INC.:TECNISPICE'!BB28)</f>
        <v>0</v>
      </c>
      <c r="AL28" s="55">
        <f>SUM('ANTUNES - SON PRODUCE, INC.:TECNISPICE'!BC28)</f>
        <v>0</v>
      </c>
      <c r="AM28" s="55">
        <f>SUM('ANTUNES - SON PRODUCE, INC.:TECNISPICE'!BD28)</f>
        <v>0</v>
      </c>
      <c r="AN28" s="55">
        <f>SUM('ANTUNES - SON PRODUCE, INC.:TECNISPICE'!BE28)</f>
        <v>0</v>
      </c>
      <c r="AO28" s="55">
        <f>SUM('ANTUNES - SON PRODUCE, INC.:TECNISPICE'!BF28)</f>
        <v>0</v>
      </c>
      <c r="AP28" s="56">
        <f t="shared" si="20"/>
        <v>0</v>
      </c>
    </row>
    <row r="29" spans="2:42" x14ac:dyDescent="0.35">
      <c r="B29" s="8">
        <f t="shared" si="21"/>
        <v>22</v>
      </c>
      <c r="C29" s="8" t="s">
        <v>5</v>
      </c>
      <c r="D29" s="8">
        <v>120006</v>
      </c>
      <c r="E29" s="8" t="s">
        <v>22</v>
      </c>
      <c r="F29" s="28">
        <v>0</v>
      </c>
      <c r="G29" s="28">
        <v>0</v>
      </c>
      <c r="H29" s="29">
        <f>SUM('ANTUNES - SON PRODUCE, INC.:TECNISPICE'!G29)</f>
        <v>0</v>
      </c>
      <c r="I29" s="29">
        <f>SUM('ANTUNES - SON PRODUCE, INC.:TECNISPICE'!H29)</f>
        <v>0</v>
      </c>
      <c r="J29" s="29">
        <f>SUM('ANTUNES - SON PRODUCE, INC.:TECNISPICE'!I29)</f>
        <v>0</v>
      </c>
      <c r="K29" s="29">
        <f>SUM('ANTUNES - SON PRODUCE, INC.:TECNISPICE'!J29)</f>
        <v>0</v>
      </c>
      <c r="L29" s="29">
        <f>SUM('ANTUNES - SON PRODUCE, INC.:TECNISPICE'!K29)</f>
        <v>0</v>
      </c>
      <c r="M29" s="29">
        <f>SUM('ANTUNES - SON PRODUCE, INC.:TECNISPICE'!L29)</f>
        <v>0</v>
      </c>
      <c r="N29" s="29">
        <f>SUM('ANTUNES - SON PRODUCE, INC.:TECNISPICE'!M29)</f>
        <v>0</v>
      </c>
      <c r="O29" s="29">
        <f>SUM('ANTUNES - SON PRODUCE, INC.:TECNISPICE'!N29)</f>
        <v>0</v>
      </c>
      <c r="P29" s="29">
        <f>SUM('ANTUNES - SON PRODUCE, INC.:TECNISPICE'!O29)</f>
        <v>0</v>
      </c>
      <c r="Q29" s="29">
        <f>SUM('ANTUNES - SON PRODUCE, INC.:TECNISPICE'!P29)</f>
        <v>0</v>
      </c>
      <c r="R29" s="29">
        <f>SUM('ANTUNES - SON PRODUCE, INC.:TECNISPICE'!Q29)</f>
        <v>0</v>
      </c>
      <c r="S29" s="29">
        <f>SUM('ANTUNES - SON PRODUCE, INC.:TECNISPICE'!R29)</f>
        <v>0</v>
      </c>
      <c r="T29" s="29"/>
      <c r="U29" s="29"/>
      <c r="V29" s="29"/>
      <c r="W29" s="29"/>
      <c r="X29" s="28">
        <f t="shared" si="19"/>
        <v>0</v>
      </c>
      <c r="Y29" s="9"/>
      <c r="Z29" s="55">
        <f>SUM('ANTUNES - SON PRODUCE, INC.:TECNISPICE'!AQ29)</f>
        <v>0</v>
      </c>
      <c r="AA29" s="55">
        <f>SUM('ANTUNES - SON PRODUCE, INC.:TECNISPICE'!AR29)</f>
        <v>0</v>
      </c>
      <c r="AB29" s="55">
        <f>SUM('ANTUNES - SON PRODUCE, INC.:TECNISPICE'!AS29)</f>
        <v>0</v>
      </c>
      <c r="AC29" s="55">
        <f>SUM('ANTUNES - SON PRODUCE, INC.:TECNISPICE'!AT29)</f>
        <v>0</v>
      </c>
      <c r="AD29" s="55">
        <f>SUM('ANTUNES - SON PRODUCE, INC.:TECNISPICE'!AU29)</f>
        <v>0</v>
      </c>
      <c r="AE29" s="55">
        <f>SUM('ANTUNES - SON PRODUCE, INC.:TECNISPICE'!AV29)</f>
        <v>0</v>
      </c>
      <c r="AF29" s="55">
        <f>SUM('ANTUNES - SON PRODUCE, INC.:TECNISPICE'!AW29)</f>
        <v>0</v>
      </c>
      <c r="AG29" s="55">
        <f>SUM('ANTUNES - SON PRODUCE, INC.:TECNISPICE'!AX29)</f>
        <v>0</v>
      </c>
      <c r="AH29" s="55">
        <f>SUM('ANTUNES - SON PRODUCE, INC.:TECNISPICE'!AY29)</f>
        <v>0</v>
      </c>
      <c r="AI29" s="55">
        <f>SUM('ANTUNES - SON PRODUCE, INC.:TECNISPICE'!AZ29)</f>
        <v>0</v>
      </c>
      <c r="AJ29" s="55">
        <f>SUM('ANTUNES - SON PRODUCE, INC.:TECNISPICE'!BA29)</f>
        <v>0</v>
      </c>
      <c r="AK29" s="55">
        <f>SUM('ANTUNES - SON PRODUCE, INC.:TECNISPICE'!BB29)</f>
        <v>0</v>
      </c>
      <c r="AL29" s="55">
        <f>SUM('ANTUNES - SON PRODUCE, INC.:TECNISPICE'!BC29)</f>
        <v>0</v>
      </c>
      <c r="AM29" s="55">
        <f>SUM('ANTUNES - SON PRODUCE, INC.:TECNISPICE'!BD29)</f>
        <v>0</v>
      </c>
      <c r="AN29" s="55">
        <f>SUM('ANTUNES - SON PRODUCE, INC.:TECNISPICE'!BE29)</f>
        <v>0</v>
      </c>
      <c r="AO29" s="55">
        <f>SUM('ANTUNES - SON PRODUCE, INC.:TECNISPICE'!BF29)</f>
        <v>0</v>
      </c>
      <c r="AP29" s="56">
        <f t="shared" si="20"/>
        <v>0</v>
      </c>
    </row>
    <row r="30" spans="2:42" x14ac:dyDescent="0.35">
      <c r="B30" s="8">
        <f t="shared" si="21"/>
        <v>23</v>
      </c>
      <c r="C30" s="8" t="s">
        <v>5</v>
      </c>
      <c r="D30" s="8">
        <v>120007</v>
      </c>
      <c r="E30" s="8" t="s">
        <v>23</v>
      </c>
      <c r="F30" s="28">
        <v>0</v>
      </c>
      <c r="G30" s="28">
        <v>0</v>
      </c>
      <c r="H30" s="29">
        <f>SUM('ANTUNES - SON PRODUCE, INC.:TECNISPICE'!G30)</f>
        <v>0</v>
      </c>
      <c r="I30" s="29">
        <f>SUM('ANTUNES - SON PRODUCE, INC.:TECNISPICE'!H30)</f>
        <v>0</v>
      </c>
      <c r="J30" s="29">
        <f>SUM('ANTUNES - SON PRODUCE, INC.:TECNISPICE'!I30)</f>
        <v>0</v>
      </c>
      <c r="K30" s="29">
        <f>SUM('ANTUNES - SON PRODUCE, INC.:TECNISPICE'!J30)</f>
        <v>0</v>
      </c>
      <c r="L30" s="29">
        <f>SUM('ANTUNES - SON PRODUCE, INC.:TECNISPICE'!K30)</f>
        <v>0</v>
      </c>
      <c r="M30" s="29">
        <f>SUM('ANTUNES - SON PRODUCE, INC.:TECNISPICE'!L30)</f>
        <v>0</v>
      </c>
      <c r="N30" s="29">
        <f>SUM('ANTUNES - SON PRODUCE, INC.:TECNISPICE'!M30)</f>
        <v>0</v>
      </c>
      <c r="O30" s="29">
        <f>SUM('ANTUNES - SON PRODUCE, INC.:TECNISPICE'!N30)</f>
        <v>0</v>
      </c>
      <c r="P30" s="29">
        <f>SUM('ANTUNES - SON PRODUCE, INC.:TECNISPICE'!O30)</f>
        <v>0</v>
      </c>
      <c r="Q30" s="29">
        <f>SUM('ANTUNES - SON PRODUCE, INC.:TECNISPICE'!P30)</f>
        <v>0</v>
      </c>
      <c r="R30" s="29">
        <f>SUM('ANTUNES - SON PRODUCE, INC.:TECNISPICE'!Q30)</f>
        <v>0</v>
      </c>
      <c r="S30" s="29">
        <f>SUM('ANTUNES - SON PRODUCE, INC.:TECNISPICE'!R30)</f>
        <v>0</v>
      </c>
      <c r="T30" s="29"/>
      <c r="U30" s="29"/>
      <c r="V30" s="29"/>
      <c r="W30" s="29"/>
      <c r="X30" s="28">
        <f t="shared" si="19"/>
        <v>0</v>
      </c>
      <c r="Y30" s="9"/>
      <c r="Z30" s="55">
        <f>SUM('ANTUNES - SON PRODUCE, INC.:TECNISPICE'!AQ30)</f>
        <v>0</v>
      </c>
      <c r="AA30" s="55">
        <f>SUM('ANTUNES - SON PRODUCE, INC.:TECNISPICE'!AR30)</f>
        <v>0</v>
      </c>
      <c r="AB30" s="55">
        <f>SUM('ANTUNES - SON PRODUCE, INC.:TECNISPICE'!AS30)</f>
        <v>0</v>
      </c>
      <c r="AC30" s="55">
        <f>SUM('ANTUNES - SON PRODUCE, INC.:TECNISPICE'!AT30)</f>
        <v>0</v>
      </c>
      <c r="AD30" s="55">
        <f>SUM('ANTUNES - SON PRODUCE, INC.:TECNISPICE'!AU30)</f>
        <v>0</v>
      </c>
      <c r="AE30" s="55">
        <f>SUM('ANTUNES - SON PRODUCE, INC.:TECNISPICE'!AV30)</f>
        <v>0</v>
      </c>
      <c r="AF30" s="55">
        <f>SUM('ANTUNES - SON PRODUCE, INC.:TECNISPICE'!AW30)</f>
        <v>0</v>
      </c>
      <c r="AG30" s="55">
        <f>SUM('ANTUNES - SON PRODUCE, INC.:TECNISPICE'!AX30)</f>
        <v>0</v>
      </c>
      <c r="AH30" s="55">
        <f>SUM('ANTUNES - SON PRODUCE, INC.:TECNISPICE'!AY30)</f>
        <v>0</v>
      </c>
      <c r="AI30" s="55">
        <f>SUM('ANTUNES - SON PRODUCE, INC.:TECNISPICE'!AZ30)</f>
        <v>0</v>
      </c>
      <c r="AJ30" s="55">
        <f>SUM('ANTUNES - SON PRODUCE, INC.:TECNISPICE'!BA30)</f>
        <v>0</v>
      </c>
      <c r="AK30" s="55">
        <f>SUM('ANTUNES - SON PRODUCE, INC.:TECNISPICE'!BB30)</f>
        <v>0</v>
      </c>
      <c r="AL30" s="55">
        <f>SUM('ANTUNES - SON PRODUCE, INC.:TECNISPICE'!BC30)</f>
        <v>0</v>
      </c>
      <c r="AM30" s="55">
        <f>SUM('ANTUNES - SON PRODUCE, INC.:TECNISPICE'!BD30)</f>
        <v>0</v>
      </c>
      <c r="AN30" s="55">
        <f>SUM('ANTUNES - SON PRODUCE, INC.:TECNISPICE'!BE30)</f>
        <v>0</v>
      </c>
      <c r="AO30" s="55">
        <f>SUM('ANTUNES - SON PRODUCE, INC.:TECNISPICE'!BF30)</f>
        <v>0</v>
      </c>
      <c r="AP30" s="56">
        <f t="shared" si="20"/>
        <v>0</v>
      </c>
    </row>
    <row r="31" spans="2:42" x14ac:dyDescent="0.35">
      <c r="B31" s="8">
        <f t="shared" si="21"/>
        <v>24</v>
      </c>
      <c r="C31" s="8" t="s">
        <v>5</v>
      </c>
      <c r="D31" s="8">
        <v>120008</v>
      </c>
      <c r="E31" s="8" t="s">
        <v>24</v>
      </c>
      <c r="F31" s="28">
        <v>0</v>
      </c>
      <c r="G31" s="28">
        <v>0</v>
      </c>
      <c r="H31" s="29">
        <f>SUM('ANTUNES - SON PRODUCE, INC.:TECNISPICE'!G31)</f>
        <v>0</v>
      </c>
      <c r="I31" s="29">
        <f>SUM('ANTUNES - SON PRODUCE, INC.:TECNISPICE'!H31)</f>
        <v>0</v>
      </c>
      <c r="J31" s="29">
        <f>SUM('ANTUNES - SON PRODUCE, INC.:TECNISPICE'!I31)</f>
        <v>0</v>
      </c>
      <c r="K31" s="29">
        <f>SUM('ANTUNES - SON PRODUCE, INC.:TECNISPICE'!J31)</f>
        <v>0</v>
      </c>
      <c r="L31" s="29">
        <f>SUM('ANTUNES - SON PRODUCE, INC.:TECNISPICE'!K31)</f>
        <v>0</v>
      </c>
      <c r="M31" s="29">
        <f>SUM('ANTUNES - SON PRODUCE, INC.:TECNISPICE'!L31)</f>
        <v>0</v>
      </c>
      <c r="N31" s="29">
        <f>SUM('ANTUNES - SON PRODUCE, INC.:TECNISPICE'!M31)</f>
        <v>0</v>
      </c>
      <c r="O31" s="29">
        <f>SUM('ANTUNES - SON PRODUCE, INC.:TECNISPICE'!N31)</f>
        <v>0</v>
      </c>
      <c r="P31" s="29">
        <f>SUM('ANTUNES - SON PRODUCE, INC.:TECNISPICE'!O31)</f>
        <v>0</v>
      </c>
      <c r="Q31" s="29">
        <f>SUM('ANTUNES - SON PRODUCE, INC.:TECNISPICE'!P31)</f>
        <v>0</v>
      </c>
      <c r="R31" s="29">
        <f>SUM('ANTUNES - SON PRODUCE, INC.:TECNISPICE'!Q31)</f>
        <v>0</v>
      </c>
      <c r="S31" s="29">
        <f>SUM('ANTUNES - SON PRODUCE, INC.:TECNISPICE'!R31)</f>
        <v>0</v>
      </c>
      <c r="T31" s="29"/>
      <c r="U31" s="29"/>
      <c r="V31" s="29"/>
      <c r="W31" s="29"/>
      <c r="X31" s="28">
        <f t="shared" si="19"/>
        <v>0</v>
      </c>
      <c r="Y31" s="9"/>
      <c r="Z31" s="55">
        <f>SUM('ANTUNES - SON PRODUCE, INC.:TECNISPICE'!AQ31)</f>
        <v>0</v>
      </c>
      <c r="AA31" s="55">
        <f>SUM('ANTUNES - SON PRODUCE, INC.:TECNISPICE'!AR31)</f>
        <v>0</v>
      </c>
      <c r="AB31" s="55">
        <f>SUM('ANTUNES - SON PRODUCE, INC.:TECNISPICE'!AS31)</f>
        <v>0</v>
      </c>
      <c r="AC31" s="55">
        <f>SUM('ANTUNES - SON PRODUCE, INC.:TECNISPICE'!AT31)</f>
        <v>0</v>
      </c>
      <c r="AD31" s="55">
        <f>SUM('ANTUNES - SON PRODUCE, INC.:TECNISPICE'!AU31)</f>
        <v>0</v>
      </c>
      <c r="AE31" s="55">
        <f>SUM('ANTUNES - SON PRODUCE, INC.:TECNISPICE'!AV31)</f>
        <v>0</v>
      </c>
      <c r="AF31" s="55">
        <f>SUM('ANTUNES - SON PRODUCE, INC.:TECNISPICE'!AW31)</f>
        <v>0</v>
      </c>
      <c r="AG31" s="55">
        <f>SUM('ANTUNES - SON PRODUCE, INC.:TECNISPICE'!AX31)</f>
        <v>0</v>
      </c>
      <c r="AH31" s="55">
        <f>SUM('ANTUNES - SON PRODUCE, INC.:TECNISPICE'!AY31)</f>
        <v>0</v>
      </c>
      <c r="AI31" s="55">
        <f>SUM('ANTUNES - SON PRODUCE, INC.:TECNISPICE'!AZ31)</f>
        <v>0</v>
      </c>
      <c r="AJ31" s="55">
        <f>SUM('ANTUNES - SON PRODUCE, INC.:TECNISPICE'!BA31)</f>
        <v>0</v>
      </c>
      <c r="AK31" s="55">
        <f>SUM('ANTUNES - SON PRODUCE, INC.:TECNISPICE'!BB31)</f>
        <v>0</v>
      </c>
      <c r="AL31" s="55">
        <f>SUM('ANTUNES - SON PRODUCE, INC.:TECNISPICE'!BC31)</f>
        <v>0</v>
      </c>
      <c r="AM31" s="55">
        <f>SUM('ANTUNES - SON PRODUCE, INC.:TECNISPICE'!BD31)</f>
        <v>0</v>
      </c>
      <c r="AN31" s="55">
        <f>SUM('ANTUNES - SON PRODUCE, INC.:TECNISPICE'!BE31)</f>
        <v>0</v>
      </c>
      <c r="AO31" s="55">
        <f>SUM('ANTUNES - SON PRODUCE, INC.:TECNISPICE'!BF31)</f>
        <v>0</v>
      </c>
      <c r="AP31" s="56">
        <f t="shared" si="20"/>
        <v>0</v>
      </c>
    </row>
    <row r="32" spans="2:42" x14ac:dyDescent="0.35">
      <c r="B32" s="8">
        <f t="shared" si="21"/>
        <v>25</v>
      </c>
      <c r="C32" s="8" t="s">
        <v>5</v>
      </c>
      <c r="D32" s="8">
        <v>120009</v>
      </c>
      <c r="E32" s="8" t="s">
        <v>25</v>
      </c>
      <c r="F32" s="28">
        <v>0</v>
      </c>
      <c r="G32" s="28">
        <v>0</v>
      </c>
      <c r="H32" s="29">
        <f>SUM('ANTUNES - SON PRODUCE, INC.:TECNISPICE'!G32)</f>
        <v>0</v>
      </c>
      <c r="I32" s="29">
        <f>SUM('ANTUNES - SON PRODUCE, INC.:TECNISPICE'!H32)</f>
        <v>0</v>
      </c>
      <c r="J32" s="29">
        <f>SUM('ANTUNES - SON PRODUCE, INC.:TECNISPICE'!I32)</f>
        <v>0</v>
      </c>
      <c r="K32" s="29">
        <f>SUM('ANTUNES - SON PRODUCE, INC.:TECNISPICE'!J32)</f>
        <v>0</v>
      </c>
      <c r="L32" s="29">
        <f>SUM('ANTUNES - SON PRODUCE, INC.:TECNISPICE'!K32)</f>
        <v>0</v>
      </c>
      <c r="M32" s="29">
        <f>SUM('ANTUNES - SON PRODUCE, INC.:TECNISPICE'!L32)</f>
        <v>0</v>
      </c>
      <c r="N32" s="29">
        <f>SUM('ANTUNES - SON PRODUCE, INC.:TECNISPICE'!M32)</f>
        <v>0</v>
      </c>
      <c r="O32" s="29">
        <f>SUM('ANTUNES - SON PRODUCE, INC.:TECNISPICE'!N32)</f>
        <v>0</v>
      </c>
      <c r="P32" s="29">
        <f>SUM('ANTUNES - SON PRODUCE, INC.:TECNISPICE'!O32)</f>
        <v>0</v>
      </c>
      <c r="Q32" s="29">
        <f>SUM('ANTUNES - SON PRODUCE, INC.:TECNISPICE'!P32)</f>
        <v>0</v>
      </c>
      <c r="R32" s="29">
        <f>SUM('ANTUNES - SON PRODUCE, INC.:TECNISPICE'!Q32)</f>
        <v>0</v>
      </c>
      <c r="S32" s="29">
        <f>SUM('ANTUNES - SON PRODUCE, INC.:TECNISPICE'!R32)</f>
        <v>0</v>
      </c>
      <c r="T32" s="29"/>
      <c r="U32" s="29"/>
      <c r="V32" s="29"/>
      <c r="W32" s="29"/>
      <c r="X32" s="28">
        <f t="shared" si="19"/>
        <v>0</v>
      </c>
      <c r="Y32" s="9"/>
      <c r="Z32" s="55">
        <f>SUM('ANTUNES - SON PRODUCE, INC.:TECNISPICE'!AQ32)</f>
        <v>0</v>
      </c>
      <c r="AA32" s="55">
        <f>SUM('ANTUNES - SON PRODUCE, INC.:TECNISPICE'!AR32)</f>
        <v>0</v>
      </c>
      <c r="AB32" s="55">
        <f>SUM('ANTUNES - SON PRODUCE, INC.:TECNISPICE'!AS32)</f>
        <v>0</v>
      </c>
      <c r="AC32" s="55">
        <f>SUM('ANTUNES - SON PRODUCE, INC.:TECNISPICE'!AT32)</f>
        <v>0</v>
      </c>
      <c r="AD32" s="55">
        <f>SUM('ANTUNES - SON PRODUCE, INC.:TECNISPICE'!AU32)</f>
        <v>0</v>
      </c>
      <c r="AE32" s="55">
        <f>SUM('ANTUNES - SON PRODUCE, INC.:TECNISPICE'!AV32)</f>
        <v>0</v>
      </c>
      <c r="AF32" s="55">
        <f>SUM('ANTUNES - SON PRODUCE, INC.:TECNISPICE'!AW32)</f>
        <v>0</v>
      </c>
      <c r="AG32" s="55">
        <f>SUM('ANTUNES - SON PRODUCE, INC.:TECNISPICE'!AX32)</f>
        <v>0</v>
      </c>
      <c r="AH32" s="55">
        <f>SUM('ANTUNES - SON PRODUCE, INC.:TECNISPICE'!AY32)</f>
        <v>0</v>
      </c>
      <c r="AI32" s="55">
        <f>SUM('ANTUNES - SON PRODUCE, INC.:TECNISPICE'!AZ32)</f>
        <v>0</v>
      </c>
      <c r="AJ32" s="55">
        <f>SUM('ANTUNES - SON PRODUCE, INC.:TECNISPICE'!BA32)</f>
        <v>0</v>
      </c>
      <c r="AK32" s="55">
        <f>SUM('ANTUNES - SON PRODUCE, INC.:TECNISPICE'!BB32)</f>
        <v>0</v>
      </c>
      <c r="AL32" s="55">
        <f>SUM('ANTUNES - SON PRODUCE, INC.:TECNISPICE'!BC32)</f>
        <v>0</v>
      </c>
      <c r="AM32" s="55">
        <f>SUM('ANTUNES - SON PRODUCE, INC.:TECNISPICE'!BD32)</f>
        <v>0</v>
      </c>
      <c r="AN32" s="55">
        <f>SUM('ANTUNES - SON PRODUCE, INC.:TECNISPICE'!BE32)</f>
        <v>0</v>
      </c>
      <c r="AO32" s="55">
        <f>SUM('ANTUNES - SON PRODUCE, INC.:TECNISPICE'!BF32)</f>
        <v>0</v>
      </c>
      <c r="AP32" s="56">
        <f t="shared" si="20"/>
        <v>0</v>
      </c>
    </row>
    <row r="33" spans="2:42" x14ac:dyDescent="0.35">
      <c r="B33" s="8">
        <f t="shared" si="21"/>
        <v>26</v>
      </c>
      <c r="C33" s="8" t="s">
        <v>5</v>
      </c>
      <c r="D33" s="8">
        <v>120010</v>
      </c>
      <c r="E33" s="8" t="s">
        <v>26</v>
      </c>
      <c r="F33" s="28">
        <v>0</v>
      </c>
      <c r="G33" s="28">
        <v>0</v>
      </c>
      <c r="H33" s="29">
        <f>SUM('ANTUNES - SON PRODUCE, INC.:TECNISPICE'!G33)</f>
        <v>0</v>
      </c>
      <c r="I33" s="29">
        <f>SUM('ANTUNES - SON PRODUCE, INC.:TECNISPICE'!H33)</f>
        <v>0</v>
      </c>
      <c r="J33" s="29">
        <f>SUM('ANTUNES - SON PRODUCE, INC.:TECNISPICE'!I33)</f>
        <v>0</v>
      </c>
      <c r="K33" s="29">
        <f>SUM('ANTUNES - SON PRODUCE, INC.:TECNISPICE'!J33)</f>
        <v>0</v>
      </c>
      <c r="L33" s="29">
        <f>SUM('ANTUNES - SON PRODUCE, INC.:TECNISPICE'!K33)</f>
        <v>0</v>
      </c>
      <c r="M33" s="29">
        <f>SUM('ANTUNES - SON PRODUCE, INC.:TECNISPICE'!L33)</f>
        <v>0</v>
      </c>
      <c r="N33" s="29">
        <f>SUM('ANTUNES - SON PRODUCE, INC.:TECNISPICE'!M33)</f>
        <v>0</v>
      </c>
      <c r="O33" s="29">
        <f>SUM('ANTUNES - SON PRODUCE, INC.:TECNISPICE'!N33)</f>
        <v>0</v>
      </c>
      <c r="P33" s="29">
        <f>SUM('ANTUNES - SON PRODUCE, INC.:TECNISPICE'!O33)</f>
        <v>0</v>
      </c>
      <c r="Q33" s="29">
        <f>SUM('ANTUNES - SON PRODUCE, INC.:TECNISPICE'!P33)</f>
        <v>0</v>
      </c>
      <c r="R33" s="29">
        <f>SUM('ANTUNES - SON PRODUCE, INC.:TECNISPICE'!Q33)</f>
        <v>0</v>
      </c>
      <c r="S33" s="29">
        <f>SUM('ANTUNES - SON PRODUCE, INC.:TECNISPICE'!R33)</f>
        <v>0</v>
      </c>
      <c r="T33" s="29"/>
      <c r="U33" s="29"/>
      <c r="V33" s="29"/>
      <c r="W33" s="29"/>
      <c r="X33" s="28">
        <f t="shared" si="19"/>
        <v>0</v>
      </c>
      <c r="Y33" s="9"/>
      <c r="Z33" s="55">
        <f>SUM('ANTUNES - SON PRODUCE, INC.:TECNISPICE'!AQ33)</f>
        <v>0</v>
      </c>
      <c r="AA33" s="55">
        <f>SUM('ANTUNES - SON PRODUCE, INC.:TECNISPICE'!AR33)</f>
        <v>0</v>
      </c>
      <c r="AB33" s="55">
        <f>SUM('ANTUNES - SON PRODUCE, INC.:TECNISPICE'!AS33)</f>
        <v>0</v>
      </c>
      <c r="AC33" s="55">
        <f>SUM('ANTUNES - SON PRODUCE, INC.:TECNISPICE'!AT33)</f>
        <v>0</v>
      </c>
      <c r="AD33" s="55">
        <f>SUM('ANTUNES - SON PRODUCE, INC.:TECNISPICE'!AU33)</f>
        <v>0</v>
      </c>
      <c r="AE33" s="55">
        <f>SUM('ANTUNES - SON PRODUCE, INC.:TECNISPICE'!AV33)</f>
        <v>0</v>
      </c>
      <c r="AF33" s="55">
        <f>SUM('ANTUNES - SON PRODUCE, INC.:TECNISPICE'!AW33)</f>
        <v>0</v>
      </c>
      <c r="AG33" s="55">
        <f>SUM('ANTUNES - SON PRODUCE, INC.:TECNISPICE'!AX33)</f>
        <v>0</v>
      </c>
      <c r="AH33" s="55">
        <f>SUM('ANTUNES - SON PRODUCE, INC.:TECNISPICE'!AY33)</f>
        <v>0</v>
      </c>
      <c r="AI33" s="55">
        <f>SUM('ANTUNES - SON PRODUCE, INC.:TECNISPICE'!AZ33)</f>
        <v>0</v>
      </c>
      <c r="AJ33" s="55">
        <f>SUM('ANTUNES - SON PRODUCE, INC.:TECNISPICE'!BA33)</f>
        <v>0</v>
      </c>
      <c r="AK33" s="55">
        <f>SUM('ANTUNES - SON PRODUCE, INC.:TECNISPICE'!BB33)</f>
        <v>0</v>
      </c>
      <c r="AL33" s="55">
        <f>SUM('ANTUNES - SON PRODUCE, INC.:TECNISPICE'!BC33)</f>
        <v>0</v>
      </c>
      <c r="AM33" s="55">
        <f>SUM('ANTUNES - SON PRODUCE, INC.:TECNISPICE'!BD33)</f>
        <v>0</v>
      </c>
      <c r="AN33" s="55">
        <f>SUM('ANTUNES - SON PRODUCE, INC.:TECNISPICE'!BE33)</f>
        <v>0</v>
      </c>
      <c r="AO33" s="55">
        <f>SUM('ANTUNES - SON PRODUCE, INC.:TECNISPICE'!BF33)</f>
        <v>0</v>
      </c>
      <c r="AP33" s="56">
        <f t="shared" si="20"/>
        <v>0</v>
      </c>
    </row>
    <row r="34" spans="2:42" x14ac:dyDescent="0.35">
      <c r="B34" s="8">
        <f t="shared" si="21"/>
        <v>27</v>
      </c>
      <c r="C34" s="8" t="s">
        <v>5</v>
      </c>
      <c r="D34" s="8">
        <v>120011</v>
      </c>
      <c r="E34" s="8" t="s">
        <v>27</v>
      </c>
      <c r="F34" s="28">
        <v>0</v>
      </c>
      <c r="G34" s="28">
        <v>0</v>
      </c>
      <c r="H34" s="29">
        <f>SUM('ANTUNES - SON PRODUCE, INC.:TECNISPICE'!G34)</f>
        <v>0</v>
      </c>
      <c r="I34" s="29">
        <f>SUM('ANTUNES - SON PRODUCE, INC.:TECNISPICE'!H34)</f>
        <v>0</v>
      </c>
      <c r="J34" s="29">
        <f>SUM('ANTUNES - SON PRODUCE, INC.:TECNISPICE'!I34)</f>
        <v>0</v>
      </c>
      <c r="K34" s="29">
        <f>SUM('ANTUNES - SON PRODUCE, INC.:TECNISPICE'!J34)</f>
        <v>0</v>
      </c>
      <c r="L34" s="29">
        <f>SUM('ANTUNES - SON PRODUCE, INC.:TECNISPICE'!K34)</f>
        <v>0</v>
      </c>
      <c r="M34" s="29">
        <f>SUM('ANTUNES - SON PRODUCE, INC.:TECNISPICE'!L34)</f>
        <v>0</v>
      </c>
      <c r="N34" s="29">
        <f>SUM('ANTUNES - SON PRODUCE, INC.:TECNISPICE'!M34)</f>
        <v>0</v>
      </c>
      <c r="O34" s="29">
        <f>SUM('ANTUNES - SON PRODUCE, INC.:TECNISPICE'!N34)</f>
        <v>0</v>
      </c>
      <c r="P34" s="29">
        <f>SUM('ANTUNES - SON PRODUCE, INC.:TECNISPICE'!O34)</f>
        <v>0</v>
      </c>
      <c r="Q34" s="29">
        <f>SUM('ANTUNES - SON PRODUCE, INC.:TECNISPICE'!P34)</f>
        <v>0</v>
      </c>
      <c r="R34" s="29">
        <f>SUM('ANTUNES - SON PRODUCE, INC.:TECNISPICE'!Q34)</f>
        <v>0</v>
      </c>
      <c r="S34" s="29">
        <f>SUM('ANTUNES - SON PRODUCE, INC.:TECNISPICE'!R34)</f>
        <v>0</v>
      </c>
      <c r="T34" s="29"/>
      <c r="U34" s="29"/>
      <c r="V34" s="29"/>
      <c r="W34" s="29"/>
      <c r="X34" s="28">
        <f t="shared" si="19"/>
        <v>0</v>
      </c>
      <c r="Y34" s="9"/>
      <c r="Z34" s="55">
        <f>SUM('ANTUNES - SON PRODUCE, INC.:TECNISPICE'!AQ34)</f>
        <v>0</v>
      </c>
      <c r="AA34" s="55">
        <f>SUM('ANTUNES - SON PRODUCE, INC.:TECNISPICE'!AR34)</f>
        <v>0</v>
      </c>
      <c r="AB34" s="55">
        <f>SUM('ANTUNES - SON PRODUCE, INC.:TECNISPICE'!AS34)</f>
        <v>0</v>
      </c>
      <c r="AC34" s="55">
        <f>SUM('ANTUNES - SON PRODUCE, INC.:TECNISPICE'!AT34)</f>
        <v>0</v>
      </c>
      <c r="AD34" s="55">
        <f>SUM('ANTUNES - SON PRODUCE, INC.:TECNISPICE'!AU34)</f>
        <v>0</v>
      </c>
      <c r="AE34" s="55">
        <f>SUM('ANTUNES - SON PRODUCE, INC.:TECNISPICE'!AV34)</f>
        <v>0</v>
      </c>
      <c r="AF34" s="55">
        <f>SUM('ANTUNES - SON PRODUCE, INC.:TECNISPICE'!AW34)</f>
        <v>0</v>
      </c>
      <c r="AG34" s="55">
        <f>SUM('ANTUNES - SON PRODUCE, INC.:TECNISPICE'!AX34)</f>
        <v>0</v>
      </c>
      <c r="AH34" s="55">
        <f>SUM('ANTUNES - SON PRODUCE, INC.:TECNISPICE'!AY34)</f>
        <v>0</v>
      </c>
      <c r="AI34" s="55">
        <f>SUM('ANTUNES - SON PRODUCE, INC.:TECNISPICE'!AZ34)</f>
        <v>0</v>
      </c>
      <c r="AJ34" s="55">
        <f>SUM('ANTUNES - SON PRODUCE, INC.:TECNISPICE'!BA34)</f>
        <v>0</v>
      </c>
      <c r="AK34" s="55">
        <f>SUM('ANTUNES - SON PRODUCE, INC.:TECNISPICE'!BB34)</f>
        <v>0</v>
      </c>
      <c r="AL34" s="55">
        <f>SUM('ANTUNES - SON PRODUCE, INC.:TECNISPICE'!BC34)</f>
        <v>0</v>
      </c>
      <c r="AM34" s="55">
        <f>SUM('ANTUNES - SON PRODUCE, INC.:TECNISPICE'!BD34)</f>
        <v>0</v>
      </c>
      <c r="AN34" s="55">
        <f>SUM('ANTUNES - SON PRODUCE, INC.:TECNISPICE'!BE34)</f>
        <v>0</v>
      </c>
      <c r="AO34" s="55">
        <f>SUM('ANTUNES - SON PRODUCE, INC.:TECNISPICE'!BF34)</f>
        <v>0</v>
      </c>
      <c r="AP34" s="56">
        <f t="shared" si="20"/>
        <v>0</v>
      </c>
    </row>
    <row r="35" spans="2:42" x14ac:dyDescent="0.35">
      <c r="B35" s="8">
        <f t="shared" si="21"/>
        <v>28</v>
      </c>
      <c r="C35" s="8" t="s">
        <v>5</v>
      </c>
      <c r="D35" s="8">
        <v>120012</v>
      </c>
      <c r="E35" s="8" t="s">
        <v>28</v>
      </c>
      <c r="F35" s="28">
        <v>0</v>
      </c>
      <c r="G35" s="28">
        <v>0</v>
      </c>
      <c r="H35" s="29">
        <f>SUM('ANTUNES - SON PRODUCE, INC.:TECNISPICE'!G35)</f>
        <v>0</v>
      </c>
      <c r="I35" s="29">
        <f>SUM('ANTUNES - SON PRODUCE, INC.:TECNISPICE'!H35)</f>
        <v>0</v>
      </c>
      <c r="J35" s="29">
        <f>SUM('ANTUNES - SON PRODUCE, INC.:TECNISPICE'!I35)</f>
        <v>0</v>
      </c>
      <c r="K35" s="29">
        <f>SUM('ANTUNES - SON PRODUCE, INC.:TECNISPICE'!J35)</f>
        <v>0</v>
      </c>
      <c r="L35" s="29">
        <f>SUM('ANTUNES - SON PRODUCE, INC.:TECNISPICE'!K35)</f>
        <v>0</v>
      </c>
      <c r="M35" s="29">
        <f>SUM('ANTUNES - SON PRODUCE, INC.:TECNISPICE'!L35)</f>
        <v>0</v>
      </c>
      <c r="N35" s="29">
        <f>SUM('ANTUNES - SON PRODUCE, INC.:TECNISPICE'!M35)</f>
        <v>0</v>
      </c>
      <c r="O35" s="29">
        <f>SUM('ANTUNES - SON PRODUCE, INC.:TECNISPICE'!N35)</f>
        <v>0</v>
      </c>
      <c r="P35" s="29">
        <f>SUM('ANTUNES - SON PRODUCE, INC.:TECNISPICE'!O35)</f>
        <v>0</v>
      </c>
      <c r="Q35" s="29">
        <f>SUM('ANTUNES - SON PRODUCE, INC.:TECNISPICE'!P35)</f>
        <v>0</v>
      </c>
      <c r="R35" s="29">
        <f>SUM('ANTUNES - SON PRODUCE, INC.:TECNISPICE'!Q35)</f>
        <v>0</v>
      </c>
      <c r="S35" s="29">
        <f>SUM('ANTUNES - SON PRODUCE, INC.:TECNISPICE'!R35)</f>
        <v>0</v>
      </c>
      <c r="T35" s="29"/>
      <c r="U35" s="29"/>
      <c r="V35" s="29"/>
      <c r="W35" s="29"/>
      <c r="X35" s="28">
        <f t="shared" si="19"/>
        <v>0</v>
      </c>
      <c r="Y35" s="9"/>
      <c r="Z35" s="55">
        <f>SUM('ANTUNES - SON PRODUCE, INC.:TECNISPICE'!AQ35)</f>
        <v>0</v>
      </c>
      <c r="AA35" s="55">
        <f>SUM('ANTUNES - SON PRODUCE, INC.:TECNISPICE'!AR35)</f>
        <v>0</v>
      </c>
      <c r="AB35" s="55">
        <f>SUM('ANTUNES - SON PRODUCE, INC.:TECNISPICE'!AS35)</f>
        <v>0</v>
      </c>
      <c r="AC35" s="55">
        <f>SUM('ANTUNES - SON PRODUCE, INC.:TECNISPICE'!AT35)</f>
        <v>0</v>
      </c>
      <c r="AD35" s="55">
        <f>SUM('ANTUNES - SON PRODUCE, INC.:TECNISPICE'!AU35)</f>
        <v>0</v>
      </c>
      <c r="AE35" s="55">
        <f>SUM('ANTUNES - SON PRODUCE, INC.:TECNISPICE'!AV35)</f>
        <v>0</v>
      </c>
      <c r="AF35" s="55">
        <f>SUM('ANTUNES - SON PRODUCE, INC.:TECNISPICE'!AW35)</f>
        <v>0</v>
      </c>
      <c r="AG35" s="55">
        <f>SUM('ANTUNES - SON PRODUCE, INC.:TECNISPICE'!AX35)</f>
        <v>0</v>
      </c>
      <c r="AH35" s="55">
        <f>SUM('ANTUNES - SON PRODUCE, INC.:TECNISPICE'!AY35)</f>
        <v>0</v>
      </c>
      <c r="AI35" s="55">
        <f>SUM('ANTUNES - SON PRODUCE, INC.:TECNISPICE'!AZ35)</f>
        <v>0</v>
      </c>
      <c r="AJ35" s="55">
        <f>SUM('ANTUNES - SON PRODUCE, INC.:TECNISPICE'!BA35)</f>
        <v>0</v>
      </c>
      <c r="AK35" s="55">
        <f>SUM('ANTUNES - SON PRODUCE, INC.:TECNISPICE'!BB35)</f>
        <v>0</v>
      </c>
      <c r="AL35" s="55">
        <f>SUM('ANTUNES - SON PRODUCE, INC.:TECNISPICE'!BC35)</f>
        <v>0</v>
      </c>
      <c r="AM35" s="55">
        <f>SUM('ANTUNES - SON PRODUCE, INC.:TECNISPICE'!BD35)</f>
        <v>0</v>
      </c>
      <c r="AN35" s="55">
        <f>SUM('ANTUNES - SON PRODUCE, INC.:TECNISPICE'!BE35)</f>
        <v>0</v>
      </c>
      <c r="AO35" s="55">
        <f>SUM('ANTUNES - SON PRODUCE, INC.:TECNISPICE'!BF35)</f>
        <v>0</v>
      </c>
      <c r="AP35" s="56">
        <f t="shared" si="20"/>
        <v>0</v>
      </c>
    </row>
    <row r="36" spans="2:42" x14ac:dyDescent="0.35">
      <c r="B36" s="8">
        <f t="shared" si="21"/>
        <v>29</v>
      </c>
      <c r="C36" s="8" t="s">
        <v>5</v>
      </c>
      <c r="D36" s="8">
        <v>120014</v>
      </c>
      <c r="E36" s="8" t="s">
        <v>29</v>
      </c>
      <c r="F36" s="28">
        <v>0</v>
      </c>
      <c r="G36" s="28">
        <v>0</v>
      </c>
      <c r="H36" s="29">
        <f>SUM('ANTUNES - SON PRODUCE, INC.:TECNISPICE'!G36)</f>
        <v>0</v>
      </c>
      <c r="I36" s="29">
        <f>SUM('ANTUNES - SON PRODUCE, INC.:TECNISPICE'!H36)</f>
        <v>0</v>
      </c>
      <c r="J36" s="29">
        <f>SUM('ANTUNES - SON PRODUCE, INC.:TECNISPICE'!I36)</f>
        <v>0</v>
      </c>
      <c r="K36" s="29">
        <f>SUM('ANTUNES - SON PRODUCE, INC.:TECNISPICE'!J36)</f>
        <v>0</v>
      </c>
      <c r="L36" s="29">
        <f>SUM('ANTUNES - SON PRODUCE, INC.:TECNISPICE'!K36)</f>
        <v>0</v>
      </c>
      <c r="M36" s="29">
        <f>SUM('ANTUNES - SON PRODUCE, INC.:TECNISPICE'!L36)</f>
        <v>0</v>
      </c>
      <c r="N36" s="29">
        <f>SUM('ANTUNES - SON PRODUCE, INC.:TECNISPICE'!M36)</f>
        <v>0</v>
      </c>
      <c r="O36" s="29">
        <f>SUM('ANTUNES - SON PRODUCE, INC.:TECNISPICE'!N36)</f>
        <v>0</v>
      </c>
      <c r="P36" s="29">
        <f>SUM('ANTUNES - SON PRODUCE, INC.:TECNISPICE'!O36)</f>
        <v>0</v>
      </c>
      <c r="Q36" s="29">
        <f>SUM('ANTUNES - SON PRODUCE, INC.:TECNISPICE'!P36)</f>
        <v>0</v>
      </c>
      <c r="R36" s="29">
        <f>SUM('ANTUNES - SON PRODUCE, INC.:TECNISPICE'!Q36)</f>
        <v>0</v>
      </c>
      <c r="S36" s="29">
        <f>SUM('ANTUNES - SON PRODUCE, INC.:TECNISPICE'!R36)</f>
        <v>0</v>
      </c>
      <c r="T36" s="29"/>
      <c r="U36" s="29"/>
      <c r="V36" s="29"/>
      <c r="W36" s="29"/>
      <c r="X36" s="28">
        <f t="shared" si="19"/>
        <v>0</v>
      </c>
      <c r="Y36" s="9"/>
      <c r="Z36" s="55">
        <f>SUM('ANTUNES - SON PRODUCE, INC.:TECNISPICE'!AQ36)</f>
        <v>0</v>
      </c>
      <c r="AA36" s="55">
        <f>SUM('ANTUNES - SON PRODUCE, INC.:TECNISPICE'!AR36)</f>
        <v>0</v>
      </c>
      <c r="AB36" s="55">
        <f>SUM('ANTUNES - SON PRODUCE, INC.:TECNISPICE'!AS36)</f>
        <v>0</v>
      </c>
      <c r="AC36" s="55">
        <f>SUM('ANTUNES - SON PRODUCE, INC.:TECNISPICE'!AT36)</f>
        <v>0</v>
      </c>
      <c r="AD36" s="55">
        <f>SUM('ANTUNES - SON PRODUCE, INC.:TECNISPICE'!AU36)</f>
        <v>0</v>
      </c>
      <c r="AE36" s="55">
        <f>SUM('ANTUNES - SON PRODUCE, INC.:TECNISPICE'!AV36)</f>
        <v>0</v>
      </c>
      <c r="AF36" s="55">
        <f>SUM('ANTUNES - SON PRODUCE, INC.:TECNISPICE'!AW36)</f>
        <v>0</v>
      </c>
      <c r="AG36" s="55">
        <f>SUM('ANTUNES - SON PRODUCE, INC.:TECNISPICE'!AX36)</f>
        <v>0</v>
      </c>
      <c r="AH36" s="55">
        <f>SUM('ANTUNES - SON PRODUCE, INC.:TECNISPICE'!AY36)</f>
        <v>0</v>
      </c>
      <c r="AI36" s="55">
        <f>SUM('ANTUNES - SON PRODUCE, INC.:TECNISPICE'!AZ36)</f>
        <v>0</v>
      </c>
      <c r="AJ36" s="55">
        <f>SUM('ANTUNES - SON PRODUCE, INC.:TECNISPICE'!BA36)</f>
        <v>0</v>
      </c>
      <c r="AK36" s="55">
        <f>SUM('ANTUNES - SON PRODUCE, INC.:TECNISPICE'!BB36)</f>
        <v>0</v>
      </c>
      <c r="AL36" s="55">
        <f>SUM('ANTUNES - SON PRODUCE, INC.:TECNISPICE'!BC36)</f>
        <v>0</v>
      </c>
      <c r="AM36" s="55">
        <f>SUM('ANTUNES - SON PRODUCE, INC.:TECNISPICE'!BD36)</f>
        <v>0</v>
      </c>
      <c r="AN36" s="55">
        <f>SUM('ANTUNES - SON PRODUCE, INC.:TECNISPICE'!BE36)</f>
        <v>0</v>
      </c>
      <c r="AO36" s="55">
        <f>SUM('ANTUNES - SON PRODUCE, INC.:TECNISPICE'!BF36)</f>
        <v>0</v>
      </c>
      <c r="AP36" s="56">
        <f t="shared" si="20"/>
        <v>0</v>
      </c>
    </row>
    <row r="37" spans="2:42" x14ac:dyDescent="0.35">
      <c r="B37" s="8">
        <f t="shared" si="21"/>
        <v>30</v>
      </c>
      <c r="C37" s="8" t="s">
        <v>5</v>
      </c>
      <c r="D37" s="8">
        <v>120015</v>
      </c>
      <c r="E37" s="8" t="s">
        <v>30</v>
      </c>
      <c r="F37" s="28">
        <v>0</v>
      </c>
      <c r="G37" s="28">
        <v>0</v>
      </c>
      <c r="H37" s="29">
        <f>SUM('ANTUNES - SON PRODUCE, INC.:TECNISPICE'!G37)</f>
        <v>0</v>
      </c>
      <c r="I37" s="29">
        <f>SUM('ANTUNES - SON PRODUCE, INC.:TECNISPICE'!H37)</f>
        <v>0</v>
      </c>
      <c r="J37" s="29">
        <f>SUM('ANTUNES - SON PRODUCE, INC.:TECNISPICE'!I37)</f>
        <v>0</v>
      </c>
      <c r="K37" s="29">
        <f>SUM('ANTUNES - SON PRODUCE, INC.:TECNISPICE'!J37)</f>
        <v>0</v>
      </c>
      <c r="L37" s="29">
        <f>SUM('ANTUNES - SON PRODUCE, INC.:TECNISPICE'!K37)</f>
        <v>0</v>
      </c>
      <c r="M37" s="29">
        <f>SUM('ANTUNES - SON PRODUCE, INC.:TECNISPICE'!L37)</f>
        <v>0</v>
      </c>
      <c r="N37" s="29">
        <f>SUM('ANTUNES - SON PRODUCE, INC.:TECNISPICE'!M37)</f>
        <v>0</v>
      </c>
      <c r="O37" s="29">
        <f>SUM('ANTUNES - SON PRODUCE, INC.:TECNISPICE'!N37)</f>
        <v>0</v>
      </c>
      <c r="P37" s="29">
        <f>SUM('ANTUNES - SON PRODUCE, INC.:TECNISPICE'!O37)</f>
        <v>0</v>
      </c>
      <c r="Q37" s="29">
        <f>SUM('ANTUNES - SON PRODUCE, INC.:TECNISPICE'!P37)</f>
        <v>0</v>
      </c>
      <c r="R37" s="29">
        <f>SUM('ANTUNES - SON PRODUCE, INC.:TECNISPICE'!Q37)</f>
        <v>0</v>
      </c>
      <c r="S37" s="29">
        <f>SUM('ANTUNES - SON PRODUCE, INC.:TECNISPICE'!R37)</f>
        <v>0</v>
      </c>
      <c r="T37" s="29"/>
      <c r="U37" s="29"/>
      <c r="V37" s="29"/>
      <c r="W37" s="29"/>
      <c r="X37" s="28">
        <f t="shared" si="19"/>
        <v>0</v>
      </c>
      <c r="Y37" s="9"/>
      <c r="Z37" s="55">
        <f>SUM('ANTUNES - SON PRODUCE, INC.:TECNISPICE'!AQ37)</f>
        <v>0</v>
      </c>
      <c r="AA37" s="55">
        <f>SUM('ANTUNES - SON PRODUCE, INC.:TECNISPICE'!AR37)</f>
        <v>0</v>
      </c>
      <c r="AB37" s="55">
        <f>SUM('ANTUNES - SON PRODUCE, INC.:TECNISPICE'!AS37)</f>
        <v>0</v>
      </c>
      <c r="AC37" s="55">
        <f>SUM('ANTUNES - SON PRODUCE, INC.:TECNISPICE'!AT37)</f>
        <v>0</v>
      </c>
      <c r="AD37" s="55">
        <f>SUM('ANTUNES - SON PRODUCE, INC.:TECNISPICE'!AU37)</f>
        <v>0</v>
      </c>
      <c r="AE37" s="55">
        <f>SUM('ANTUNES - SON PRODUCE, INC.:TECNISPICE'!AV37)</f>
        <v>0</v>
      </c>
      <c r="AF37" s="55">
        <f>SUM('ANTUNES - SON PRODUCE, INC.:TECNISPICE'!AW37)</f>
        <v>0</v>
      </c>
      <c r="AG37" s="55">
        <f>SUM('ANTUNES - SON PRODUCE, INC.:TECNISPICE'!AX37)</f>
        <v>0</v>
      </c>
      <c r="AH37" s="55">
        <f>SUM('ANTUNES - SON PRODUCE, INC.:TECNISPICE'!AY37)</f>
        <v>0</v>
      </c>
      <c r="AI37" s="55">
        <f>SUM('ANTUNES - SON PRODUCE, INC.:TECNISPICE'!AZ37)</f>
        <v>0</v>
      </c>
      <c r="AJ37" s="55">
        <f>SUM('ANTUNES - SON PRODUCE, INC.:TECNISPICE'!BA37)</f>
        <v>0</v>
      </c>
      <c r="AK37" s="55">
        <f>SUM('ANTUNES - SON PRODUCE, INC.:TECNISPICE'!BB37)</f>
        <v>0</v>
      </c>
      <c r="AL37" s="55">
        <f>SUM('ANTUNES - SON PRODUCE, INC.:TECNISPICE'!BC37)</f>
        <v>0</v>
      </c>
      <c r="AM37" s="55">
        <f>SUM('ANTUNES - SON PRODUCE, INC.:TECNISPICE'!BD37)</f>
        <v>0</v>
      </c>
      <c r="AN37" s="55">
        <f>SUM('ANTUNES - SON PRODUCE, INC.:TECNISPICE'!BE37)</f>
        <v>0</v>
      </c>
      <c r="AO37" s="55">
        <f>SUM('ANTUNES - SON PRODUCE, INC.:TECNISPICE'!BF37)</f>
        <v>0</v>
      </c>
      <c r="AP37" s="56">
        <f t="shared" si="20"/>
        <v>0</v>
      </c>
    </row>
    <row r="38" spans="2:42" x14ac:dyDescent="0.35">
      <c r="B38" s="8">
        <f t="shared" si="21"/>
        <v>31</v>
      </c>
      <c r="C38" s="8" t="s">
        <v>5</v>
      </c>
      <c r="D38" s="8">
        <v>120017</v>
      </c>
      <c r="E38" s="8" t="s">
        <v>31</v>
      </c>
      <c r="F38" s="28">
        <v>0</v>
      </c>
      <c r="G38" s="28">
        <v>0</v>
      </c>
      <c r="H38" s="29">
        <f>SUM('ANTUNES - SON PRODUCE, INC.:TECNISPICE'!G38)</f>
        <v>0</v>
      </c>
      <c r="I38" s="29">
        <f>SUM('ANTUNES - SON PRODUCE, INC.:TECNISPICE'!H38)</f>
        <v>0</v>
      </c>
      <c r="J38" s="29">
        <f>SUM('ANTUNES - SON PRODUCE, INC.:TECNISPICE'!I38)</f>
        <v>0</v>
      </c>
      <c r="K38" s="29">
        <f>SUM('ANTUNES - SON PRODUCE, INC.:TECNISPICE'!J38)</f>
        <v>0</v>
      </c>
      <c r="L38" s="29">
        <f>SUM('ANTUNES - SON PRODUCE, INC.:TECNISPICE'!K38)</f>
        <v>0</v>
      </c>
      <c r="M38" s="29">
        <f>SUM('ANTUNES - SON PRODUCE, INC.:TECNISPICE'!L38)</f>
        <v>0</v>
      </c>
      <c r="N38" s="29">
        <f>SUM('ANTUNES - SON PRODUCE, INC.:TECNISPICE'!M38)</f>
        <v>0</v>
      </c>
      <c r="O38" s="29">
        <f>SUM('ANTUNES - SON PRODUCE, INC.:TECNISPICE'!N38)</f>
        <v>0</v>
      </c>
      <c r="P38" s="29">
        <f>SUM('ANTUNES - SON PRODUCE, INC.:TECNISPICE'!O38)</f>
        <v>0</v>
      </c>
      <c r="Q38" s="29">
        <f>SUM('ANTUNES - SON PRODUCE, INC.:TECNISPICE'!P38)</f>
        <v>0</v>
      </c>
      <c r="R38" s="29">
        <f>SUM('ANTUNES - SON PRODUCE, INC.:TECNISPICE'!Q38)</f>
        <v>0</v>
      </c>
      <c r="S38" s="29">
        <f>SUM('ANTUNES - SON PRODUCE, INC.:TECNISPICE'!R38)</f>
        <v>0</v>
      </c>
      <c r="T38" s="29"/>
      <c r="U38" s="29"/>
      <c r="V38" s="29"/>
      <c r="W38" s="29"/>
      <c r="X38" s="28">
        <f t="shared" si="19"/>
        <v>0</v>
      </c>
      <c r="Y38" s="9"/>
      <c r="Z38" s="55">
        <f>SUM('ANTUNES - SON PRODUCE, INC.:TECNISPICE'!AQ38)</f>
        <v>0</v>
      </c>
      <c r="AA38" s="55">
        <f>SUM('ANTUNES - SON PRODUCE, INC.:TECNISPICE'!AR38)</f>
        <v>0</v>
      </c>
      <c r="AB38" s="55">
        <f>SUM('ANTUNES - SON PRODUCE, INC.:TECNISPICE'!AS38)</f>
        <v>0</v>
      </c>
      <c r="AC38" s="55">
        <f>SUM('ANTUNES - SON PRODUCE, INC.:TECNISPICE'!AT38)</f>
        <v>0</v>
      </c>
      <c r="AD38" s="55">
        <f>SUM('ANTUNES - SON PRODUCE, INC.:TECNISPICE'!AU38)</f>
        <v>0</v>
      </c>
      <c r="AE38" s="55">
        <f>SUM('ANTUNES - SON PRODUCE, INC.:TECNISPICE'!AV38)</f>
        <v>0</v>
      </c>
      <c r="AF38" s="55">
        <f>SUM('ANTUNES - SON PRODUCE, INC.:TECNISPICE'!AW38)</f>
        <v>0</v>
      </c>
      <c r="AG38" s="55">
        <f>SUM('ANTUNES - SON PRODUCE, INC.:TECNISPICE'!AX38)</f>
        <v>0</v>
      </c>
      <c r="AH38" s="55">
        <f>SUM('ANTUNES - SON PRODUCE, INC.:TECNISPICE'!AY38)</f>
        <v>0</v>
      </c>
      <c r="AI38" s="55">
        <f>SUM('ANTUNES - SON PRODUCE, INC.:TECNISPICE'!AZ38)</f>
        <v>0</v>
      </c>
      <c r="AJ38" s="55">
        <f>SUM('ANTUNES - SON PRODUCE, INC.:TECNISPICE'!BA38)</f>
        <v>0</v>
      </c>
      <c r="AK38" s="55">
        <f>SUM('ANTUNES - SON PRODUCE, INC.:TECNISPICE'!BB38)</f>
        <v>0</v>
      </c>
      <c r="AL38" s="55">
        <f>SUM('ANTUNES - SON PRODUCE, INC.:TECNISPICE'!BC38)</f>
        <v>0</v>
      </c>
      <c r="AM38" s="55">
        <f>SUM('ANTUNES - SON PRODUCE, INC.:TECNISPICE'!BD38)</f>
        <v>0</v>
      </c>
      <c r="AN38" s="55">
        <f>SUM('ANTUNES - SON PRODUCE, INC.:TECNISPICE'!BE38)</f>
        <v>0</v>
      </c>
      <c r="AO38" s="55">
        <f>SUM('ANTUNES - SON PRODUCE, INC.:TECNISPICE'!BF38)</f>
        <v>0</v>
      </c>
      <c r="AP38" s="56">
        <f t="shared" si="20"/>
        <v>0</v>
      </c>
    </row>
    <row r="39" spans="2:42" x14ac:dyDescent="0.35">
      <c r="B39" s="8">
        <f t="shared" si="21"/>
        <v>32</v>
      </c>
      <c r="C39" s="8" t="s">
        <v>5</v>
      </c>
      <c r="D39" s="8">
        <v>120018</v>
      </c>
      <c r="E39" s="8" t="s">
        <v>32</v>
      </c>
      <c r="F39" s="28">
        <v>0</v>
      </c>
      <c r="G39" s="28">
        <v>0</v>
      </c>
      <c r="H39" s="29">
        <f>SUM('ANTUNES - SON PRODUCE, INC.:TECNISPICE'!G39)</f>
        <v>0</v>
      </c>
      <c r="I39" s="29">
        <f>SUM('ANTUNES - SON PRODUCE, INC.:TECNISPICE'!H39)</f>
        <v>0</v>
      </c>
      <c r="J39" s="29">
        <f>SUM('ANTUNES - SON PRODUCE, INC.:TECNISPICE'!I39)</f>
        <v>0</v>
      </c>
      <c r="K39" s="29">
        <f>SUM('ANTUNES - SON PRODUCE, INC.:TECNISPICE'!J39)</f>
        <v>0</v>
      </c>
      <c r="L39" s="29">
        <f>SUM('ANTUNES - SON PRODUCE, INC.:TECNISPICE'!K39)</f>
        <v>0</v>
      </c>
      <c r="M39" s="29">
        <f>SUM('ANTUNES - SON PRODUCE, INC.:TECNISPICE'!L39)</f>
        <v>0</v>
      </c>
      <c r="N39" s="29">
        <f>SUM('ANTUNES - SON PRODUCE, INC.:TECNISPICE'!M39)</f>
        <v>0</v>
      </c>
      <c r="O39" s="29">
        <f>SUM('ANTUNES - SON PRODUCE, INC.:TECNISPICE'!N39)</f>
        <v>0</v>
      </c>
      <c r="P39" s="29">
        <f>SUM('ANTUNES - SON PRODUCE, INC.:TECNISPICE'!O39)</f>
        <v>0</v>
      </c>
      <c r="Q39" s="29">
        <f>SUM('ANTUNES - SON PRODUCE, INC.:TECNISPICE'!P39)</f>
        <v>0</v>
      </c>
      <c r="R39" s="29">
        <f>SUM('ANTUNES - SON PRODUCE, INC.:TECNISPICE'!Q39)</f>
        <v>0</v>
      </c>
      <c r="S39" s="29">
        <f>SUM('ANTUNES - SON PRODUCE, INC.:TECNISPICE'!R39)</f>
        <v>0</v>
      </c>
      <c r="T39" s="29"/>
      <c r="U39" s="29"/>
      <c r="V39" s="29"/>
      <c r="W39" s="29"/>
      <c r="X39" s="28">
        <f t="shared" si="19"/>
        <v>0</v>
      </c>
      <c r="Y39" s="9"/>
      <c r="Z39" s="55">
        <f>SUM('ANTUNES - SON PRODUCE, INC.:TECNISPICE'!AQ39)</f>
        <v>0</v>
      </c>
      <c r="AA39" s="55">
        <f>SUM('ANTUNES - SON PRODUCE, INC.:TECNISPICE'!AR39)</f>
        <v>0</v>
      </c>
      <c r="AB39" s="55">
        <f>SUM('ANTUNES - SON PRODUCE, INC.:TECNISPICE'!AS39)</f>
        <v>0</v>
      </c>
      <c r="AC39" s="55">
        <f>SUM('ANTUNES - SON PRODUCE, INC.:TECNISPICE'!AT39)</f>
        <v>0</v>
      </c>
      <c r="AD39" s="55">
        <f>SUM('ANTUNES - SON PRODUCE, INC.:TECNISPICE'!AU39)</f>
        <v>0</v>
      </c>
      <c r="AE39" s="55">
        <f>SUM('ANTUNES - SON PRODUCE, INC.:TECNISPICE'!AV39)</f>
        <v>0</v>
      </c>
      <c r="AF39" s="55">
        <f>SUM('ANTUNES - SON PRODUCE, INC.:TECNISPICE'!AW39)</f>
        <v>0</v>
      </c>
      <c r="AG39" s="55">
        <f>SUM('ANTUNES - SON PRODUCE, INC.:TECNISPICE'!AX39)</f>
        <v>0</v>
      </c>
      <c r="AH39" s="55">
        <f>SUM('ANTUNES - SON PRODUCE, INC.:TECNISPICE'!AY39)</f>
        <v>0</v>
      </c>
      <c r="AI39" s="55">
        <f>SUM('ANTUNES - SON PRODUCE, INC.:TECNISPICE'!AZ39)</f>
        <v>0</v>
      </c>
      <c r="AJ39" s="55">
        <f>SUM('ANTUNES - SON PRODUCE, INC.:TECNISPICE'!BA39)</f>
        <v>0</v>
      </c>
      <c r="AK39" s="55">
        <f>SUM('ANTUNES - SON PRODUCE, INC.:TECNISPICE'!BB39)</f>
        <v>0</v>
      </c>
      <c r="AL39" s="55">
        <f>SUM('ANTUNES - SON PRODUCE, INC.:TECNISPICE'!BC39)</f>
        <v>0</v>
      </c>
      <c r="AM39" s="55">
        <f>SUM('ANTUNES - SON PRODUCE, INC.:TECNISPICE'!BD39)</f>
        <v>0</v>
      </c>
      <c r="AN39" s="55">
        <f>SUM('ANTUNES - SON PRODUCE, INC.:TECNISPICE'!BE39)</f>
        <v>0</v>
      </c>
      <c r="AO39" s="55">
        <f>SUM('ANTUNES - SON PRODUCE, INC.:TECNISPICE'!BF39)</f>
        <v>0</v>
      </c>
      <c r="AP39" s="56">
        <f t="shared" si="20"/>
        <v>0</v>
      </c>
    </row>
    <row r="40" spans="2:42" x14ac:dyDescent="0.35">
      <c r="B40" s="8">
        <f t="shared" si="21"/>
        <v>33</v>
      </c>
      <c r="C40" s="8" t="s">
        <v>5</v>
      </c>
      <c r="D40" s="8">
        <v>120019</v>
      </c>
      <c r="E40" s="8" t="s">
        <v>33</v>
      </c>
      <c r="F40" s="28">
        <v>0</v>
      </c>
      <c r="G40" s="28">
        <v>0</v>
      </c>
      <c r="H40" s="29">
        <f>SUM('ANTUNES - SON PRODUCE, INC.:TECNISPICE'!G40)</f>
        <v>0</v>
      </c>
      <c r="I40" s="29">
        <f>SUM('ANTUNES - SON PRODUCE, INC.:TECNISPICE'!H40)</f>
        <v>0</v>
      </c>
      <c r="J40" s="29">
        <f>SUM('ANTUNES - SON PRODUCE, INC.:TECNISPICE'!I40)</f>
        <v>0</v>
      </c>
      <c r="K40" s="29">
        <f>SUM('ANTUNES - SON PRODUCE, INC.:TECNISPICE'!J40)</f>
        <v>0</v>
      </c>
      <c r="L40" s="29">
        <f>SUM('ANTUNES - SON PRODUCE, INC.:TECNISPICE'!K40)</f>
        <v>0</v>
      </c>
      <c r="M40" s="29">
        <f>SUM('ANTUNES - SON PRODUCE, INC.:TECNISPICE'!L40)</f>
        <v>0</v>
      </c>
      <c r="N40" s="29">
        <f>SUM('ANTUNES - SON PRODUCE, INC.:TECNISPICE'!M40)</f>
        <v>0</v>
      </c>
      <c r="O40" s="29">
        <f>SUM('ANTUNES - SON PRODUCE, INC.:TECNISPICE'!N40)</f>
        <v>0</v>
      </c>
      <c r="P40" s="29">
        <f>SUM('ANTUNES - SON PRODUCE, INC.:TECNISPICE'!O40)</f>
        <v>0</v>
      </c>
      <c r="Q40" s="29">
        <f>SUM('ANTUNES - SON PRODUCE, INC.:TECNISPICE'!P40)</f>
        <v>0</v>
      </c>
      <c r="R40" s="29">
        <f>SUM('ANTUNES - SON PRODUCE, INC.:TECNISPICE'!Q40)</f>
        <v>0</v>
      </c>
      <c r="S40" s="29">
        <f>SUM('ANTUNES - SON PRODUCE, INC.:TECNISPICE'!R40)</f>
        <v>0</v>
      </c>
      <c r="T40" s="29"/>
      <c r="U40" s="29"/>
      <c r="V40" s="29"/>
      <c r="W40" s="29"/>
      <c r="X40" s="28">
        <f t="shared" si="19"/>
        <v>0</v>
      </c>
      <c r="Y40" s="9"/>
      <c r="Z40" s="55">
        <f>SUM('ANTUNES - SON PRODUCE, INC.:TECNISPICE'!AQ40)</f>
        <v>0</v>
      </c>
      <c r="AA40" s="55">
        <f>SUM('ANTUNES - SON PRODUCE, INC.:TECNISPICE'!AR40)</f>
        <v>0</v>
      </c>
      <c r="AB40" s="55">
        <f>SUM('ANTUNES - SON PRODUCE, INC.:TECNISPICE'!AS40)</f>
        <v>0</v>
      </c>
      <c r="AC40" s="55">
        <f>SUM('ANTUNES - SON PRODUCE, INC.:TECNISPICE'!AT40)</f>
        <v>0</v>
      </c>
      <c r="AD40" s="55">
        <f>SUM('ANTUNES - SON PRODUCE, INC.:TECNISPICE'!AU40)</f>
        <v>0</v>
      </c>
      <c r="AE40" s="55">
        <f>SUM('ANTUNES - SON PRODUCE, INC.:TECNISPICE'!AV40)</f>
        <v>0</v>
      </c>
      <c r="AF40" s="55">
        <f>SUM('ANTUNES - SON PRODUCE, INC.:TECNISPICE'!AW40)</f>
        <v>0</v>
      </c>
      <c r="AG40" s="55">
        <f>SUM('ANTUNES - SON PRODUCE, INC.:TECNISPICE'!AX40)</f>
        <v>0</v>
      </c>
      <c r="AH40" s="55">
        <f>SUM('ANTUNES - SON PRODUCE, INC.:TECNISPICE'!AY40)</f>
        <v>0</v>
      </c>
      <c r="AI40" s="55">
        <f>SUM('ANTUNES - SON PRODUCE, INC.:TECNISPICE'!AZ40)</f>
        <v>0</v>
      </c>
      <c r="AJ40" s="55">
        <f>SUM('ANTUNES - SON PRODUCE, INC.:TECNISPICE'!BA40)</f>
        <v>0</v>
      </c>
      <c r="AK40" s="55">
        <f>SUM('ANTUNES - SON PRODUCE, INC.:TECNISPICE'!BB40)</f>
        <v>0</v>
      </c>
      <c r="AL40" s="55">
        <f>SUM('ANTUNES - SON PRODUCE, INC.:TECNISPICE'!BC40)</f>
        <v>0</v>
      </c>
      <c r="AM40" s="55">
        <f>SUM('ANTUNES - SON PRODUCE, INC.:TECNISPICE'!BD40)</f>
        <v>0</v>
      </c>
      <c r="AN40" s="55">
        <f>SUM('ANTUNES - SON PRODUCE, INC.:TECNISPICE'!BE40)</f>
        <v>0</v>
      </c>
      <c r="AO40" s="55">
        <f>SUM('ANTUNES - SON PRODUCE, INC.:TECNISPICE'!BF40)</f>
        <v>0</v>
      </c>
      <c r="AP40" s="56">
        <f t="shared" si="20"/>
        <v>0</v>
      </c>
    </row>
    <row r="41" spans="2:42" x14ac:dyDescent="0.35">
      <c r="B41" s="8">
        <f t="shared" si="21"/>
        <v>34</v>
      </c>
      <c r="C41" s="8" t="s">
        <v>5</v>
      </c>
      <c r="D41" s="39">
        <v>120020</v>
      </c>
      <c r="E41" t="s">
        <v>227</v>
      </c>
      <c r="F41" s="28">
        <v>0</v>
      </c>
      <c r="G41" s="28">
        <v>0</v>
      </c>
      <c r="H41" s="29">
        <f>SUM('ANTUNES - SON PRODUCE, INC.:TECNISPICE'!G41)</f>
        <v>0</v>
      </c>
      <c r="I41" s="29">
        <f>SUM('ANTUNES - SON PRODUCE, INC.:TECNISPICE'!H41)</f>
        <v>0</v>
      </c>
      <c r="J41" s="29">
        <f>SUM('ANTUNES - SON PRODUCE, INC.:TECNISPICE'!I41)</f>
        <v>0</v>
      </c>
      <c r="K41" s="29">
        <f>SUM('ANTUNES - SON PRODUCE, INC.:TECNISPICE'!J41)</f>
        <v>0</v>
      </c>
      <c r="L41" s="29">
        <f>SUM('ANTUNES - SON PRODUCE, INC.:TECNISPICE'!K41)</f>
        <v>0</v>
      </c>
      <c r="M41" s="29">
        <f>SUM('ANTUNES - SON PRODUCE, INC.:TECNISPICE'!L41)</f>
        <v>0</v>
      </c>
      <c r="N41" s="29">
        <f>SUM('ANTUNES - SON PRODUCE, INC.:TECNISPICE'!M41)</f>
        <v>0</v>
      </c>
      <c r="O41" s="29">
        <f>SUM('ANTUNES - SON PRODUCE, INC.:TECNISPICE'!N41)</f>
        <v>0</v>
      </c>
      <c r="P41" s="29">
        <f>SUM('ANTUNES - SON PRODUCE, INC.:TECNISPICE'!O41)</f>
        <v>0</v>
      </c>
      <c r="Q41" s="29">
        <f>SUM('ANTUNES - SON PRODUCE, INC.:TECNISPICE'!P41)</f>
        <v>0</v>
      </c>
      <c r="R41" s="29">
        <f>SUM('ANTUNES - SON PRODUCE, INC.:TECNISPICE'!Q41)</f>
        <v>0</v>
      </c>
      <c r="S41" s="29">
        <f>SUM('ANTUNES - SON PRODUCE, INC.:TECNISPICE'!R41)</f>
        <v>0</v>
      </c>
      <c r="T41" s="29"/>
      <c r="U41" s="29"/>
      <c r="V41" s="29"/>
      <c r="W41" s="29"/>
      <c r="X41" s="28">
        <f t="shared" si="19"/>
        <v>0</v>
      </c>
      <c r="Y41" s="9"/>
      <c r="Z41" s="55">
        <f>SUM('ANTUNES - SON PRODUCE, INC.:TECNISPICE'!AQ41)</f>
        <v>0</v>
      </c>
      <c r="AA41" s="55">
        <f>SUM('ANTUNES - SON PRODUCE, INC.:TECNISPICE'!AR41)</f>
        <v>0</v>
      </c>
      <c r="AB41" s="55">
        <f>SUM('ANTUNES - SON PRODUCE, INC.:TECNISPICE'!AS41)</f>
        <v>0</v>
      </c>
      <c r="AC41" s="55">
        <f>SUM('ANTUNES - SON PRODUCE, INC.:TECNISPICE'!AT41)</f>
        <v>0</v>
      </c>
      <c r="AD41" s="55">
        <f>SUM('ANTUNES - SON PRODUCE, INC.:TECNISPICE'!AU41)</f>
        <v>0</v>
      </c>
      <c r="AE41" s="55">
        <f>SUM('ANTUNES - SON PRODUCE, INC.:TECNISPICE'!AV41)</f>
        <v>0</v>
      </c>
      <c r="AF41" s="55">
        <f>SUM('ANTUNES - SON PRODUCE, INC.:TECNISPICE'!AW41)</f>
        <v>0</v>
      </c>
      <c r="AG41" s="55">
        <f>SUM('ANTUNES - SON PRODUCE, INC.:TECNISPICE'!AX41)</f>
        <v>0</v>
      </c>
      <c r="AH41" s="55">
        <f>SUM('ANTUNES - SON PRODUCE, INC.:TECNISPICE'!AY41)</f>
        <v>0</v>
      </c>
      <c r="AI41" s="55">
        <f>SUM('ANTUNES - SON PRODUCE, INC.:TECNISPICE'!AZ41)</f>
        <v>0</v>
      </c>
      <c r="AJ41" s="55">
        <f>SUM('ANTUNES - SON PRODUCE, INC.:TECNISPICE'!BA41)</f>
        <v>0</v>
      </c>
      <c r="AK41" s="55">
        <f>SUM('ANTUNES - SON PRODUCE, INC.:TECNISPICE'!BB41)</f>
        <v>0</v>
      </c>
      <c r="AL41" s="55">
        <f>SUM('ANTUNES - SON PRODUCE, INC.:TECNISPICE'!BC41)</f>
        <v>0</v>
      </c>
      <c r="AM41" s="55">
        <f>SUM('ANTUNES - SON PRODUCE, INC.:TECNISPICE'!BD41)</f>
        <v>0</v>
      </c>
      <c r="AN41" s="55">
        <f>SUM('ANTUNES - SON PRODUCE, INC.:TECNISPICE'!BE41)</f>
        <v>0</v>
      </c>
      <c r="AO41" s="55">
        <f>SUM('ANTUNES - SON PRODUCE, INC.:TECNISPICE'!BF41)</f>
        <v>0</v>
      </c>
      <c r="AP41" s="56">
        <f t="shared" si="20"/>
        <v>0</v>
      </c>
    </row>
    <row r="42" spans="2:42" x14ac:dyDescent="0.35">
      <c r="B42" s="8">
        <f>B41+1</f>
        <v>35</v>
      </c>
      <c r="C42" s="8" t="s">
        <v>5</v>
      </c>
      <c r="D42" s="8">
        <v>120021</v>
      </c>
      <c r="E42" s="8" t="s">
        <v>216</v>
      </c>
      <c r="F42" s="28">
        <v>0</v>
      </c>
      <c r="G42" s="28">
        <v>0</v>
      </c>
      <c r="H42" s="29">
        <f>SUM('ANTUNES - SON PRODUCE, INC.:TECNISPICE'!G42)</f>
        <v>0</v>
      </c>
      <c r="I42" s="29">
        <f>SUM('ANTUNES - SON PRODUCE, INC.:TECNISPICE'!H42)</f>
        <v>0</v>
      </c>
      <c r="J42" s="29">
        <f>SUM('ANTUNES - SON PRODUCE, INC.:TECNISPICE'!I42)</f>
        <v>0</v>
      </c>
      <c r="K42" s="29">
        <f>SUM('ANTUNES - SON PRODUCE, INC.:TECNISPICE'!J42)</f>
        <v>0</v>
      </c>
      <c r="L42" s="29">
        <f>SUM('ANTUNES - SON PRODUCE, INC.:TECNISPICE'!K42)</f>
        <v>0</v>
      </c>
      <c r="M42" s="29">
        <f>SUM('ANTUNES - SON PRODUCE, INC.:TECNISPICE'!L42)</f>
        <v>0</v>
      </c>
      <c r="N42" s="29">
        <f>SUM('ANTUNES - SON PRODUCE, INC.:TECNISPICE'!M42)</f>
        <v>0</v>
      </c>
      <c r="O42" s="29">
        <f>SUM('ANTUNES - SON PRODUCE, INC.:TECNISPICE'!N42)</f>
        <v>0</v>
      </c>
      <c r="P42" s="29">
        <f>SUM('ANTUNES - SON PRODUCE, INC.:TECNISPICE'!O42)</f>
        <v>0</v>
      </c>
      <c r="Q42" s="29">
        <f>SUM('ANTUNES - SON PRODUCE, INC.:TECNISPICE'!P42)</f>
        <v>0</v>
      </c>
      <c r="R42" s="29">
        <f>SUM('ANTUNES - SON PRODUCE, INC.:TECNISPICE'!Q42)</f>
        <v>0</v>
      </c>
      <c r="S42" s="29">
        <f>SUM('ANTUNES - SON PRODUCE, INC.:TECNISPICE'!R42)</f>
        <v>0</v>
      </c>
      <c r="T42" s="29"/>
      <c r="U42" s="29"/>
      <c r="V42" s="29"/>
      <c r="W42" s="29"/>
      <c r="X42" s="28">
        <f t="shared" si="19"/>
        <v>0</v>
      </c>
      <c r="Y42" s="9"/>
      <c r="Z42" s="55">
        <f>SUM('ANTUNES - SON PRODUCE, INC.:TECNISPICE'!AQ42)</f>
        <v>0</v>
      </c>
      <c r="AA42" s="55">
        <f>SUM('ANTUNES - SON PRODUCE, INC.:TECNISPICE'!AR42)</f>
        <v>0</v>
      </c>
      <c r="AB42" s="55">
        <f>SUM('ANTUNES - SON PRODUCE, INC.:TECNISPICE'!AS42)</f>
        <v>0</v>
      </c>
      <c r="AC42" s="55">
        <f>SUM('ANTUNES - SON PRODUCE, INC.:TECNISPICE'!AT42)</f>
        <v>0</v>
      </c>
      <c r="AD42" s="55">
        <f>SUM('ANTUNES - SON PRODUCE, INC.:TECNISPICE'!AU42)</f>
        <v>0</v>
      </c>
      <c r="AE42" s="55">
        <f>SUM('ANTUNES - SON PRODUCE, INC.:TECNISPICE'!AV42)</f>
        <v>0</v>
      </c>
      <c r="AF42" s="55">
        <f>SUM('ANTUNES - SON PRODUCE, INC.:TECNISPICE'!AW42)</f>
        <v>0</v>
      </c>
      <c r="AG42" s="55">
        <f>SUM('ANTUNES - SON PRODUCE, INC.:TECNISPICE'!AX42)</f>
        <v>0</v>
      </c>
      <c r="AH42" s="55">
        <f>SUM('ANTUNES - SON PRODUCE, INC.:TECNISPICE'!AY42)</f>
        <v>0</v>
      </c>
      <c r="AI42" s="55">
        <f>SUM('ANTUNES - SON PRODUCE, INC.:TECNISPICE'!AZ42)</f>
        <v>0</v>
      </c>
      <c r="AJ42" s="55">
        <f>SUM('ANTUNES - SON PRODUCE, INC.:TECNISPICE'!BA42)</f>
        <v>0</v>
      </c>
      <c r="AK42" s="55">
        <f>SUM('ANTUNES - SON PRODUCE, INC.:TECNISPICE'!BB42)</f>
        <v>0</v>
      </c>
      <c r="AL42" s="55">
        <f>SUM('ANTUNES - SON PRODUCE, INC.:TECNISPICE'!BC42)</f>
        <v>0</v>
      </c>
      <c r="AM42" s="55">
        <f>SUM('ANTUNES - SON PRODUCE, INC.:TECNISPICE'!BD42)</f>
        <v>0</v>
      </c>
      <c r="AN42" s="55">
        <f>SUM('ANTUNES - SON PRODUCE, INC.:TECNISPICE'!BE42)</f>
        <v>0</v>
      </c>
      <c r="AO42" s="55">
        <f>SUM('ANTUNES - SON PRODUCE, INC.:TECNISPICE'!BF42)</f>
        <v>0</v>
      </c>
      <c r="AP42" s="56">
        <f t="shared" si="20"/>
        <v>0</v>
      </c>
    </row>
    <row r="43" spans="2:42" x14ac:dyDescent="0.35">
      <c r="B43" s="8">
        <f t="shared" si="21"/>
        <v>36</v>
      </c>
      <c r="C43" s="8" t="s">
        <v>5</v>
      </c>
      <c r="D43" s="8">
        <v>130001</v>
      </c>
      <c r="E43" s="8" t="s">
        <v>34</v>
      </c>
      <c r="F43" s="28">
        <v>0</v>
      </c>
      <c r="G43" s="28">
        <v>0</v>
      </c>
      <c r="H43" s="29">
        <f>SUM('ANTUNES - SON PRODUCE, INC.:TECNISPICE'!G43)</f>
        <v>0</v>
      </c>
      <c r="I43" s="29">
        <f>SUM('ANTUNES - SON PRODUCE, INC.:TECNISPICE'!H43)</f>
        <v>0</v>
      </c>
      <c r="J43" s="29">
        <f>SUM('ANTUNES - SON PRODUCE, INC.:TECNISPICE'!I43)</f>
        <v>0</v>
      </c>
      <c r="K43" s="29">
        <f>SUM('ANTUNES - SON PRODUCE, INC.:TECNISPICE'!J43)</f>
        <v>0</v>
      </c>
      <c r="L43" s="29">
        <f>SUM('ANTUNES - SON PRODUCE, INC.:TECNISPICE'!K43)</f>
        <v>0</v>
      </c>
      <c r="M43" s="29">
        <f>SUM('ANTUNES - SON PRODUCE, INC.:TECNISPICE'!L43)</f>
        <v>0</v>
      </c>
      <c r="N43" s="29">
        <f>SUM('ANTUNES - SON PRODUCE, INC.:TECNISPICE'!M43)</f>
        <v>0</v>
      </c>
      <c r="O43" s="29">
        <f>SUM('ANTUNES - SON PRODUCE, INC.:TECNISPICE'!N43)</f>
        <v>0</v>
      </c>
      <c r="P43" s="29">
        <f>SUM('ANTUNES - SON PRODUCE, INC.:TECNISPICE'!O43)</f>
        <v>0</v>
      </c>
      <c r="Q43" s="29">
        <f>SUM('ANTUNES - SON PRODUCE, INC.:TECNISPICE'!P43)</f>
        <v>0</v>
      </c>
      <c r="R43" s="29">
        <f>SUM('ANTUNES - SON PRODUCE, INC.:TECNISPICE'!Q43)</f>
        <v>0</v>
      </c>
      <c r="S43" s="29">
        <f>SUM('ANTUNES - SON PRODUCE, INC.:TECNISPICE'!R43)</f>
        <v>0</v>
      </c>
      <c r="T43" s="29"/>
      <c r="U43" s="29"/>
      <c r="V43" s="29"/>
      <c r="W43" s="29"/>
      <c r="X43" s="28">
        <f t="shared" si="19"/>
        <v>0</v>
      </c>
      <c r="Y43" s="9"/>
      <c r="Z43" s="55">
        <f>SUM('ANTUNES - SON PRODUCE, INC.:TECNISPICE'!AQ43)</f>
        <v>0</v>
      </c>
      <c r="AA43" s="55">
        <f>SUM('ANTUNES - SON PRODUCE, INC.:TECNISPICE'!AR43)</f>
        <v>0</v>
      </c>
      <c r="AB43" s="55">
        <f>SUM('ANTUNES - SON PRODUCE, INC.:TECNISPICE'!AS43)</f>
        <v>0</v>
      </c>
      <c r="AC43" s="55">
        <f>SUM('ANTUNES - SON PRODUCE, INC.:TECNISPICE'!AT43)</f>
        <v>0</v>
      </c>
      <c r="AD43" s="55">
        <f>SUM('ANTUNES - SON PRODUCE, INC.:TECNISPICE'!AU43)</f>
        <v>0</v>
      </c>
      <c r="AE43" s="55">
        <f>SUM('ANTUNES - SON PRODUCE, INC.:TECNISPICE'!AV43)</f>
        <v>0</v>
      </c>
      <c r="AF43" s="55">
        <f>SUM('ANTUNES - SON PRODUCE, INC.:TECNISPICE'!AW43)</f>
        <v>0</v>
      </c>
      <c r="AG43" s="55">
        <f>SUM('ANTUNES - SON PRODUCE, INC.:TECNISPICE'!AX43)</f>
        <v>0</v>
      </c>
      <c r="AH43" s="55">
        <f>SUM('ANTUNES - SON PRODUCE, INC.:TECNISPICE'!AY43)</f>
        <v>0</v>
      </c>
      <c r="AI43" s="55">
        <f>SUM('ANTUNES - SON PRODUCE, INC.:TECNISPICE'!AZ43)</f>
        <v>0</v>
      </c>
      <c r="AJ43" s="55">
        <f>SUM('ANTUNES - SON PRODUCE, INC.:TECNISPICE'!BA43)</f>
        <v>0</v>
      </c>
      <c r="AK43" s="55">
        <f>SUM('ANTUNES - SON PRODUCE, INC.:TECNISPICE'!BB43)</f>
        <v>0</v>
      </c>
      <c r="AL43" s="55">
        <f>SUM('ANTUNES - SON PRODUCE, INC.:TECNISPICE'!BC43)</f>
        <v>0</v>
      </c>
      <c r="AM43" s="55">
        <f>SUM('ANTUNES - SON PRODUCE, INC.:TECNISPICE'!BD43)</f>
        <v>0</v>
      </c>
      <c r="AN43" s="55">
        <f>SUM('ANTUNES - SON PRODUCE, INC.:TECNISPICE'!BE43)</f>
        <v>0</v>
      </c>
      <c r="AO43" s="55">
        <f>SUM('ANTUNES - SON PRODUCE, INC.:TECNISPICE'!BF43)</f>
        <v>0</v>
      </c>
      <c r="AP43" s="56">
        <f t="shared" si="20"/>
        <v>0</v>
      </c>
    </row>
    <row r="44" spans="2:42" x14ac:dyDescent="0.35">
      <c r="B44" s="8">
        <f t="shared" si="21"/>
        <v>37</v>
      </c>
      <c r="C44" s="8" t="s">
        <v>5</v>
      </c>
      <c r="D44" s="8">
        <v>130003</v>
      </c>
      <c r="E44" s="8" t="s">
        <v>35</v>
      </c>
      <c r="F44" s="28">
        <v>0</v>
      </c>
      <c r="G44" s="28">
        <v>0</v>
      </c>
      <c r="H44" s="29">
        <f>SUM('ANTUNES - SON PRODUCE, INC.:TECNISPICE'!G44)</f>
        <v>0</v>
      </c>
      <c r="I44" s="29">
        <f>SUM('ANTUNES - SON PRODUCE, INC.:TECNISPICE'!H44)</f>
        <v>0</v>
      </c>
      <c r="J44" s="29">
        <f>SUM('ANTUNES - SON PRODUCE, INC.:TECNISPICE'!I44)</f>
        <v>0</v>
      </c>
      <c r="K44" s="29">
        <f>SUM('ANTUNES - SON PRODUCE, INC.:TECNISPICE'!J44)</f>
        <v>0</v>
      </c>
      <c r="L44" s="29">
        <f>SUM('ANTUNES - SON PRODUCE, INC.:TECNISPICE'!K44)</f>
        <v>0</v>
      </c>
      <c r="M44" s="29">
        <f>SUM('ANTUNES - SON PRODUCE, INC.:TECNISPICE'!L44)</f>
        <v>0</v>
      </c>
      <c r="N44" s="29">
        <f>SUM('ANTUNES - SON PRODUCE, INC.:TECNISPICE'!M44)</f>
        <v>0</v>
      </c>
      <c r="O44" s="29">
        <f>SUM('ANTUNES - SON PRODUCE, INC.:TECNISPICE'!N44)</f>
        <v>0</v>
      </c>
      <c r="P44" s="29">
        <f>SUM('ANTUNES - SON PRODUCE, INC.:TECNISPICE'!O44)</f>
        <v>0</v>
      </c>
      <c r="Q44" s="29">
        <f>SUM('ANTUNES - SON PRODUCE, INC.:TECNISPICE'!P44)</f>
        <v>0</v>
      </c>
      <c r="R44" s="29">
        <f>SUM('ANTUNES - SON PRODUCE, INC.:TECNISPICE'!Q44)</f>
        <v>0</v>
      </c>
      <c r="S44" s="29">
        <f>SUM('ANTUNES - SON PRODUCE, INC.:TECNISPICE'!R44)</f>
        <v>0</v>
      </c>
      <c r="T44" s="29"/>
      <c r="U44" s="29"/>
      <c r="V44" s="29"/>
      <c r="W44" s="29"/>
      <c r="X44" s="28">
        <f t="shared" si="19"/>
        <v>0</v>
      </c>
      <c r="Y44" s="9"/>
      <c r="Z44" s="55">
        <f>SUM('ANTUNES - SON PRODUCE, INC.:TECNISPICE'!AQ44)</f>
        <v>0</v>
      </c>
      <c r="AA44" s="55">
        <f>SUM('ANTUNES - SON PRODUCE, INC.:TECNISPICE'!AR44)</f>
        <v>0</v>
      </c>
      <c r="AB44" s="55">
        <f>SUM('ANTUNES - SON PRODUCE, INC.:TECNISPICE'!AS44)</f>
        <v>0</v>
      </c>
      <c r="AC44" s="55">
        <f>SUM('ANTUNES - SON PRODUCE, INC.:TECNISPICE'!AT44)</f>
        <v>0</v>
      </c>
      <c r="AD44" s="55">
        <f>SUM('ANTUNES - SON PRODUCE, INC.:TECNISPICE'!AU44)</f>
        <v>0</v>
      </c>
      <c r="AE44" s="55">
        <f>SUM('ANTUNES - SON PRODUCE, INC.:TECNISPICE'!AV44)</f>
        <v>0</v>
      </c>
      <c r="AF44" s="55">
        <f>SUM('ANTUNES - SON PRODUCE, INC.:TECNISPICE'!AW44)</f>
        <v>0</v>
      </c>
      <c r="AG44" s="55">
        <f>SUM('ANTUNES - SON PRODUCE, INC.:TECNISPICE'!AX44)</f>
        <v>0</v>
      </c>
      <c r="AH44" s="55">
        <f>SUM('ANTUNES - SON PRODUCE, INC.:TECNISPICE'!AY44)</f>
        <v>0</v>
      </c>
      <c r="AI44" s="55">
        <f>SUM('ANTUNES - SON PRODUCE, INC.:TECNISPICE'!AZ44)</f>
        <v>0</v>
      </c>
      <c r="AJ44" s="55">
        <f>SUM('ANTUNES - SON PRODUCE, INC.:TECNISPICE'!BA44)</f>
        <v>0</v>
      </c>
      <c r="AK44" s="55">
        <f>SUM('ANTUNES - SON PRODUCE, INC.:TECNISPICE'!BB44)</f>
        <v>0</v>
      </c>
      <c r="AL44" s="55">
        <f>SUM('ANTUNES - SON PRODUCE, INC.:TECNISPICE'!BC44)</f>
        <v>0</v>
      </c>
      <c r="AM44" s="55">
        <f>SUM('ANTUNES - SON PRODUCE, INC.:TECNISPICE'!BD44)</f>
        <v>0</v>
      </c>
      <c r="AN44" s="55">
        <f>SUM('ANTUNES - SON PRODUCE, INC.:TECNISPICE'!BE44)</f>
        <v>0</v>
      </c>
      <c r="AO44" s="55">
        <f>SUM('ANTUNES - SON PRODUCE, INC.:TECNISPICE'!BF44)</f>
        <v>0</v>
      </c>
      <c r="AP44" s="56">
        <f t="shared" si="20"/>
        <v>0</v>
      </c>
    </row>
    <row r="45" spans="2:42" x14ac:dyDescent="0.35">
      <c r="B45" s="8">
        <f t="shared" si="21"/>
        <v>38</v>
      </c>
      <c r="C45" s="8" t="s">
        <v>5</v>
      </c>
      <c r="D45" s="8">
        <v>130004</v>
      </c>
      <c r="E45" s="8" t="s">
        <v>36</v>
      </c>
      <c r="F45" s="28">
        <v>0</v>
      </c>
      <c r="G45" s="28">
        <v>0</v>
      </c>
      <c r="H45" s="29">
        <f>SUM('ANTUNES - SON PRODUCE, INC.:TECNISPICE'!G45)</f>
        <v>0</v>
      </c>
      <c r="I45" s="29">
        <f>SUM('ANTUNES - SON PRODUCE, INC.:TECNISPICE'!H45)</f>
        <v>0</v>
      </c>
      <c r="J45" s="29">
        <f>SUM('ANTUNES - SON PRODUCE, INC.:TECNISPICE'!I45)</f>
        <v>0</v>
      </c>
      <c r="K45" s="29">
        <f>SUM('ANTUNES - SON PRODUCE, INC.:TECNISPICE'!J45)</f>
        <v>0</v>
      </c>
      <c r="L45" s="29">
        <f>SUM('ANTUNES - SON PRODUCE, INC.:TECNISPICE'!K45)</f>
        <v>0</v>
      </c>
      <c r="M45" s="29">
        <f>SUM('ANTUNES - SON PRODUCE, INC.:TECNISPICE'!L45)</f>
        <v>0</v>
      </c>
      <c r="N45" s="29">
        <f>SUM('ANTUNES - SON PRODUCE, INC.:TECNISPICE'!M45)</f>
        <v>0</v>
      </c>
      <c r="O45" s="29">
        <f>SUM('ANTUNES - SON PRODUCE, INC.:TECNISPICE'!N45)</f>
        <v>0</v>
      </c>
      <c r="P45" s="29">
        <f>SUM('ANTUNES - SON PRODUCE, INC.:TECNISPICE'!O45)</f>
        <v>0</v>
      </c>
      <c r="Q45" s="29">
        <f>SUM('ANTUNES - SON PRODUCE, INC.:TECNISPICE'!P45)</f>
        <v>0</v>
      </c>
      <c r="R45" s="29">
        <f>SUM('ANTUNES - SON PRODUCE, INC.:TECNISPICE'!Q45)</f>
        <v>0</v>
      </c>
      <c r="S45" s="29">
        <f>SUM('ANTUNES - SON PRODUCE, INC.:TECNISPICE'!R45)</f>
        <v>0</v>
      </c>
      <c r="T45" s="29"/>
      <c r="U45" s="29"/>
      <c r="V45" s="29"/>
      <c r="W45" s="29"/>
      <c r="X45" s="28">
        <f t="shared" si="19"/>
        <v>0</v>
      </c>
      <c r="Y45" s="9"/>
      <c r="Z45" s="55">
        <f>SUM('ANTUNES - SON PRODUCE, INC.:TECNISPICE'!AQ45)</f>
        <v>0</v>
      </c>
      <c r="AA45" s="55">
        <f>SUM('ANTUNES - SON PRODUCE, INC.:TECNISPICE'!AR45)</f>
        <v>0</v>
      </c>
      <c r="AB45" s="55">
        <f>SUM('ANTUNES - SON PRODUCE, INC.:TECNISPICE'!AS45)</f>
        <v>0</v>
      </c>
      <c r="AC45" s="55">
        <f>SUM('ANTUNES - SON PRODUCE, INC.:TECNISPICE'!AT45)</f>
        <v>0</v>
      </c>
      <c r="AD45" s="55">
        <f>SUM('ANTUNES - SON PRODUCE, INC.:TECNISPICE'!AU45)</f>
        <v>0</v>
      </c>
      <c r="AE45" s="55">
        <f>SUM('ANTUNES - SON PRODUCE, INC.:TECNISPICE'!AV45)</f>
        <v>0</v>
      </c>
      <c r="AF45" s="55">
        <f>SUM('ANTUNES - SON PRODUCE, INC.:TECNISPICE'!AW45)</f>
        <v>0</v>
      </c>
      <c r="AG45" s="55">
        <f>SUM('ANTUNES - SON PRODUCE, INC.:TECNISPICE'!AX45)</f>
        <v>0</v>
      </c>
      <c r="AH45" s="55">
        <f>SUM('ANTUNES - SON PRODUCE, INC.:TECNISPICE'!AY45)</f>
        <v>0</v>
      </c>
      <c r="AI45" s="55">
        <f>SUM('ANTUNES - SON PRODUCE, INC.:TECNISPICE'!AZ45)</f>
        <v>0</v>
      </c>
      <c r="AJ45" s="55">
        <f>SUM('ANTUNES - SON PRODUCE, INC.:TECNISPICE'!BA45)</f>
        <v>0</v>
      </c>
      <c r="AK45" s="55">
        <f>SUM('ANTUNES - SON PRODUCE, INC.:TECNISPICE'!BB45)</f>
        <v>0</v>
      </c>
      <c r="AL45" s="55">
        <f>SUM('ANTUNES - SON PRODUCE, INC.:TECNISPICE'!BC45)</f>
        <v>0</v>
      </c>
      <c r="AM45" s="55">
        <f>SUM('ANTUNES - SON PRODUCE, INC.:TECNISPICE'!BD45)</f>
        <v>0</v>
      </c>
      <c r="AN45" s="55">
        <f>SUM('ANTUNES - SON PRODUCE, INC.:TECNISPICE'!BE45)</f>
        <v>0</v>
      </c>
      <c r="AO45" s="55">
        <f>SUM('ANTUNES - SON PRODUCE, INC.:TECNISPICE'!BF45)</f>
        <v>0</v>
      </c>
      <c r="AP45" s="56">
        <f t="shared" si="20"/>
        <v>0</v>
      </c>
    </row>
    <row r="46" spans="2:42" x14ac:dyDescent="0.35">
      <c r="B46" s="8">
        <f t="shared" si="21"/>
        <v>39</v>
      </c>
      <c r="C46" s="8" t="s">
        <v>5</v>
      </c>
      <c r="D46" s="8">
        <v>130005</v>
      </c>
      <c r="E46" s="8" t="s">
        <v>37</v>
      </c>
      <c r="F46" s="28">
        <v>0</v>
      </c>
      <c r="G46" s="28">
        <v>0</v>
      </c>
      <c r="H46" s="29">
        <f>SUM('ANTUNES - SON PRODUCE, INC.:TECNISPICE'!G46)</f>
        <v>0</v>
      </c>
      <c r="I46" s="29">
        <f>SUM('ANTUNES - SON PRODUCE, INC.:TECNISPICE'!H46)</f>
        <v>0</v>
      </c>
      <c r="J46" s="29">
        <f>SUM('ANTUNES - SON PRODUCE, INC.:TECNISPICE'!I46)</f>
        <v>0</v>
      </c>
      <c r="K46" s="29">
        <f>SUM('ANTUNES - SON PRODUCE, INC.:TECNISPICE'!J46)</f>
        <v>0</v>
      </c>
      <c r="L46" s="29">
        <f>SUM('ANTUNES - SON PRODUCE, INC.:TECNISPICE'!K46)</f>
        <v>0</v>
      </c>
      <c r="M46" s="29">
        <f>SUM('ANTUNES - SON PRODUCE, INC.:TECNISPICE'!L46)</f>
        <v>0</v>
      </c>
      <c r="N46" s="29">
        <f>SUM('ANTUNES - SON PRODUCE, INC.:TECNISPICE'!M46)</f>
        <v>0</v>
      </c>
      <c r="O46" s="29">
        <f>SUM('ANTUNES - SON PRODUCE, INC.:TECNISPICE'!N46)</f>
        <v>0</v>
      </c>
      <c r="P46" s="29">
        <f>SUM('ANTUNES - SON PRODUCE, INC.:TECNISPICE'!O46)</f>
        <v>0</v>
      </c>
      <c r="Q46" s="29">
        <f>SUM('ANTUNES - SON PRODUCE, INC.:TECNISPICE'!P46)</f>
        <v>0</v>
      </c>
      <c r="R46" s="29">
        <f>SUM('ANTUNES - SON PRODUCE, INC.:TECNISPICE'!Q46)</f>
        <v>0</v>
      </c>
      <c r="S46" s="29">
        <f>SUM('ANTUNES - SON PRODUCE, INC.:TECNISPICE'!R46)</f>
        <v>0</v>
      </c>
      <c r="T46" s="29"/>
      <c r="U46" s="29"/>
      <c r="V46" s="29"/>
      <c r="W46" s="29"/>
      <c r="X46" s="28">
        <f t="shared" si="19"/>
        <v>0</v>
      </c>
      <c r="Y46" s="9"/>
      <c r="Z46" s="55">
        <f>SUM('ANTUNES - SON PRODUCE, INC.:TECNISPICE'!AQ46)</f>
        <v>0</v>
      </c>
      <c r="AA46" s="55">
        <f>SUM('ANTUNES - SON PRODUCE, INC.:TECNISPICE'!AR46)</f>
        <v>0</v>
      </c>
      <c r="AB46" s="55">
        <f>SUM('ANTUNES - SON PRODUCE, INC.:TECNISPICE'!AS46)</f>
        <v>0</v>
      </c>
      <c r="AC46" s="55">
        <f>SUM('ANTUNES - SON PRODUCE, INC.:TECNISPICE'!AT46)</f>
        <v>0</v>
      </c>
      <c r="AD46" s="55">
        <f>SUM('ANTUNES - SON PRODUCE, INC.:TECNISPICE'!AU46)</f>
        <v>0</v>
      </c>
      <c r="AE46" s="55">
        <f>SUM('ANTUNES - SON PRODUCE, INC.:TECNISPICE'!AV46)</f>
        <v>0</v>
      </c>
      <c r="AF46" s="55">
        <f>SUM('ANTUNES - SON PRODUCE, INC.:TECNISPICE'!AW46)</f>
        <v>0</v>
      </c>
      <c r="AG46" s="55">
        <f>SUM('ANTUNES - SON PRODUCE, INC.:TECNISPICE'!AX46)</f>
        <v>0</v>
      </c>
      <c r="AH46" s="55">
        <f>SUM('ANTUNES - SON PRODUCE, INC.:TECNISPICE'!AY46)</f>
        <v>0</v>
      </c>
      <c r="AI46" s="55">
        <f>SUM('ANTUNES - SON PRODUCE, INC.:TECNISPICE'!AZ46)</f>
        <v>0</v>
      </c>
      <c r="AJ46" s="55">
        <f>SUM('ANTUNES - SON PRODUCE, INC.:TECNISPICE'!BA46)</f>
        <v>0</v>
      </c>
      <c r="AK46" s="55">
        <f>SUM('ANTUNES - SON PRODUCE, INC.:TECNISPICE'!BB46)</f>
        <v>0</v>
      </c>
      <c r="AL46" s="55">
        <f>SUM('ANTUNES - SON PRODUCE, INC.:TECNISPICE'!BC46)</f>
        <v>0</v>
      </c>
      <c r="AM46" s="55">
        <f>SUM('ANTUNES - SON PRODUCE, INC.:TECNISPICE'!BD46)</f>
        <v>0</v>
      </c>
      <c r="AN46" s="55">
        <f>SUM('ANTUNES - SON PRODUCE, INC.:TECNISPICE'!BE46)</f>
        <v>0</v>
      </c>
      <c r="AO46" s="55">
        <f>SUM('ANTUNES - SON PRODUCE, INC.:TECNISPICE'!BF46)</f>
        <v>0</v>
      </c>
      <c r="AP46" s="56">
        <f t="shared" si="20"/>
        <v>0</v>
      </c>
    </row>
    <row r="47" spans="2:42" x14ac:dyDescent="0.35">
      <c r="B47" s="8">
        <f t="shared" si="21"/>
        <v>40</v>
      </c>
      <c r="C47" s="8" t="s">
        <v>5</v>
      </c>
      <c r="D47" s="8">
        <v>130009</v>
      </c>
      <c r="E47" s="8" t="s">
        <v>38</v>
      </c>
      <c r="F47" s="28">
        <v>0</v>
      </c>
      <c r="G47" s="28">
        <v>0</v>
      </c>
      <c r="H47" s="29">
        <f>SUM('ANTUNES - SON PRODUCE, INC.:TECNISPICE'!G47)</f>
        <v>0</v>
      </c>
      <c r="I47" s="29">
        <f>SUM('ANTUNES - SON PRODUCE, INC.:TECNISPICE'!H47)</f>
        <v>0</v>
      </c>
      <c r="J47" s="29">
        <f>SUM('ANTUNES - SON PRODUCE, INC.:TECNISPICE'!I47)</f>
        <v>0</v>
      </c>
      <c r="K47" s="29">
        <f>SUM('ANTUNES - SON PRODUCE, INC.:TECNISPICE'!J47)</f>
        <v>0</v>
      </c>
      <c r="L47" s="29">
        <f>SUM('ANTUNES - SON PRODUCE, INC.:TECNISPICE'!K47)</f>
        <v>0</v>
      </c>
      <c r="M47" s="29">
        <f>SUM('ANTUNES - SON PRODUCE, INC.:TECNISPICE'!L47)</f>
        <v>0</v>
      </c>
      <c r="N47" s="29">
        <f>SUM('ANTUNES - SON PRODUCE, INC.:TECNISPICE'!M47)</f>
        <v>0</v>
      </c>
      <c r="O47" s="29">
        <f>SUM('ANTUNES - SON PRODUCE, INC.:TECNISPICE'!N47)</f>
        <v>0</v>
      </c>
      <c r="P47" s="29">
        <f>SUM('ANTUNES - SON PRODUCE, INC.:TECNISPICE'!O47)</f>
        <v>0</v>
      </c>
      <c r="Q47" s="29">
        <f>SUM('ANTUNES - SON PRODUCE, INC.:TECNISPICE'!P47)</f>
        <v>0</v>
      </c>
      <c r="R47" s="29">
        <f>SUM('ANTUNES - SON PRODUCE, INC.:TECNISPICE'!Q47)</f>
        <v>0</v>
      </c>
      <c r="S47" s="29">
        <f>SUM('ANTUNES - SON PRODUCE, INC.:TECNISPICE'!R47)</f>
        <v>0</v>
      </c>
      <c r="T47" s="29"/>
      <c r="U47" s="29"/>
      <c r="V47" s="29"/>
      <c r="W47" s="29"/>
      <c r="X47" s="28">
        <f t="shared" si="19"/>
        <v>0</v>
      </c>
      <c r="Y47" s="9"/>
      <c r="Z47" s="55">
        <f>SUM('ANTUNES - SON PRODUCE, INC.:TECNISPICE'!AQ47)</f>
        <v>0</v>
      </c>
      <c r="AA47" s="55">
        <f>SUM('ANTUNES - SON PRODUCE, INC.:TECNISPICE'!AR47)</f>
        <v>0</v>
      </c>
      <c r="AB47" s="55">
        <f>SUM('ANTUNES - SON PRODUCE, INC.:TECNISPICE'!AS47)</f>
        <v>0</v>
      </c>
      <c r="AC47" s="55">
        <f>SUM('ANTUNES - SON PRODUCE, INC.:TECNISPICE'!AT47)</f>
        <v>0</v>
      </c>
      <c r="AD47" s="55">
        <f>SUM('ANTUNES - SON PRODUCE, INC.:TECNISPICE'!AU47)</f>
        <v>0</v>
      </c>
      <c r="AE47" s="55">
        <f>SUM('ANTUNES - SON PRODUCE, INC.:TECNISPICE'!AV47)</f>
        <v>0</v>
      </c>
      <c r="AF47" s="55">
        <f>SUM('ANTUNES - SON PRODUCE, INC.:TECNISPICE'!AW47)</f>
        <v>0</v>
      </c>
      <c r="AG47" s="55">
        <f>SUM('ANTUNES - SON PRODUCE, INC.:TECNISPICE'!AX47)</f>
        <v>0</v>
      </c>
      <c r="AH47" s="55">
        <f>SUM('ANTUNES - SON PRODUCE, INC.:TECNISPICE'!AY47)</f>
        <v>0</v>
      </c>
      <c r="AI47" s="55">
        <f>SUM('ANTUNES - SON PRODUCE, INC.:TECNISPICE'!AZ47)</f>
        <v>0</v>
      </c>
      <c r="AJ47" s="55">
        <f>SUM('ANTUNES - SON PRODUCE, INC.:TECNISPICE'!BA47)</f>
        <v>0</v>
      </c>
      <c r="AK47" s="55">
        <f>SUM('ANTUNES - SON PRODUCE, INC.:TECNISPICE'!BB47)</f>
        <v>0</v>
      </c>
      <c r="AL47" s="55">
        <f>SUM('ANTUNES - SON PRODUCE, INC.:TECNISPICE'!BC47)</f>
        <v>0</v>
      </c>
      <c r="AM47" s="55">
        <f>SUM('ANTUNES - SON PRODUCE, INC.:TECNISPICE'!BD47)</f>
        <v>0</v>
      </c>
      <c r="AN47" s="55">
        <f>SUM('ANTUNES - SON PRODUCE, INC.:TECNISPICE'!BE47)</f>
        <v>0</v>
      </c>
      <c r="AO47" s="55">
        <f>SUM('ANTUNES - SON PRODUCE, INC.:TECNISPICE'!BF47)</f>
        <v>0</v>
      </c>
      <c r="AP47" s="56">
        <f t="shared" si="20"/>
        <v>0</v>
      </c>
    </row>
    <row r="48" spans="2:42" x14ac:dyDescent="0.35">
      <c r="B48" s="8">
        <f t="shared" si="21"/>
        <v>41</v>
      </c>
      <c r="C48" s="8" t="s">
        <v>5</v>
      </c>
      <c r="D48" s="8">
        <v>130025</v>
      </c>
      <c r="E48" s="8" t="s">
        <v>41</v>
      </c>
      <c r="F48" s="28">
        <v>0</v>
      </c>
      <c r="G48" s="28">
        <v>0</v>
      </c>
      <c r="H48" s="29">
        <f>SUM('ANTUNES - SON PRODUCE, INC.:TECNISPICE'!G48)</f>
        <v>0</v>
      </c>
      <c r="I48" s="29">
        <f>SUM('ANTUNES - SON PRODUCE, INC.:TECNISPICE'!H48)</f>
        <v>0</v>
      </c>
      <c r="J48" s="29">
        <f>SUM('ANTUNES - SON PRODUCE, INC.:TECNISPICE'!I48)</f>
        <v>0</v>
      </c>
      <c r="K48" s="29">
        <f>SUM('ANTUNES - SON PRODUCE, INC.:TECNISPICE'!J48)</f>
        <v>0</v>
      </c>
      <c r="L48" s="29">
        <f>SUM('ANTUNES - SON PRODUCE, INC.:TECNISPICE'!K48)</f>
        <v>0</v>
      </c>
      <c r="M48" s="29">
        <f>SUM('ANTUNES - SON PRODUCE, INC.:TECNISPICE'!L48)</f>
        <v>0</v>
      </c>
      <c r="N48" s="29">
        <f>SUM('ANTUNES - SON PRODUCE, INC.:TECNISPICE'!M48)</f>
        <v>0</v>
      </c>
      <c r="O48" s="29">
        <f>SUM('ANTUNES - SON PRODUCE, INC.:TECNISPICE'!N48)</f>
        <v>0</v>
      </c>
      <c r="P48" s="29">
        <f>SUM('ANTUNES - SON PRODUCE, INC.:TECNISPICE'!O48)</f>
        <v>0</v>
      </c>
      <c r="Q48" s="29">
        <f>SUM('ANTUNES - SON PRODUCE, INC.:TECNISPICE'!P48)</f>
        <v>0</v>
      </c>
      <c r="R48" s="29">
        <f>SUM('ANTUNES - SON PRODUCE, INC.:TECNISPICE'!Q48)</f>
        <v>0</v>
      </c>
      <c r="S48" s="29">
        <f>SUM('ANTUNES - SON PRODUCE, INC.:TECNISPICE'!R48)</f>
        <v>0</v>
      </c>
      <c r="T48" s="29"/>
      <c r="U48" s="29"/>
      <c r="V48" s="29"/>
      <c r="W48" s="29"/>
      <c r="X48" s="28">
        <f t="shared" si="19"/>
        <v>0</v>
      </c>
      <c r="Y48" s="9"/>
      <c r="Z48" s="55">
        <f>SUM('ANTUNES - SON PRODUCE, INC.:TECNISPICE'!AQ48)</f>
        <v>0</v>
      </c>
      <c r="AA48" s="55">
        <f>SUM('ANTUNES - SON PRODUCE, INC.:TECNISPICE'!AR48)</f>
        <v>0</v>
      </c>
      <c r="AB48" s="55">
        <f>SUM('ANTUNES - SON PRODUCE, INC.:TECNISPICE'!AS48)</f>
        <v>0</v>
      </c>
      <c r="AC48" s="55">
        <f>SUM('ANTUNES - SON PRODUCE, INC.:TECNISPICE'!AT48)</f>
        <v>0</v>
      </c>
      <c r="AD48" s="55">
        <f>SUM('ANTUNES - SON PRODUCE, INC.:TECNISPICE'!AU48)</f>
        <v>0</v>
      </c>
      <c r="AE48" s="55">
        <f>SUM('ANTUNES - SON PRODUCE, INC.:TECNISPICE'!AV48)</f>
        <v>0</v>
      </c>
      <c r="AF48" s="55">
        <f>SUM('ANTUNES - SON PRODUCE, INC.:TECNISPICE'!AW48)</f>
        <v>0</v>
      </c>
      <c r="AG48" s="55">
        <f>SUM('ANTUNES - SON PRODUCE, INC.:TECNISPICE'!AX48)</f>
        <v>0</v>
      </c>
      <c r="AH48" s="55">
        <f>SUM('ANTUNES - SON PRODUCE, INC.:TECNISPICE'!AY48)</f>
        <v>0</v>
      </c>
      <c r="AI48" s="55">
        <f>SUM('ANTUNES - SON PRODUCE, INC.:TECNISPICE'!AZ48)</f>
        <v>0</v>
      </c>
      <c r="AJ48" s="55">
        <f>SUM('ANTUNES - SON PRODUCE, INC.:TECNISPICE'!BA48)</f>
        <v>0</v>
      </c>
      <c r="AK48" s="55">
        <f>SUM('ANTUNES - SON PRODUCE, INC.:TECNISPICE'!BB48)</f>
        <v>0</v>
      </c>
      <c r="AL48" s="55">
        <f>SUM('ANTUNES - SON PRODUCE, INC.:TECNISPICE'!BC48)</f>
        <v>0</v>
      </c>
      <c r="AM48" s="55">
        <f>SUM('ANTUNES - SON PRODUCE, INC.:TECNISPICE'!BD48)</f>
        <v>0</v>
      </c>
      <c r="AN48" s="55">
        <f>SUM('ANTUNES - SON PRODUCE, INC.:TECNISPICE'!BE48)</f>
        <v>0</v>
      </c>
      <c r="AO48" s="55">
        <f>SUM('ANTUNES - SON PRODUCE, INC.:TECNISPICE'!BF48)</f>
        <v>0</v>
      </c>
      <c r="AP48" s="56">
        <f t="shared" si="20"/>
        <v>0</v>
      </c>
    </row>
    <row r="49" spans="2:42" x14ac:dyDescent="0.35">
      <c r="B49" s="8">
        <f t="shared" si="21"/>
        <v>42</v>
      </c>
      <c r="C49" s="8" t="s">
        <v>5</v>
      </c>
      <c r="D49" s="8">
        <v>130026</v>
      </c>
      <c r="E49" s="8" t="s">
        <v>155</v>
      </c>
      <c r="F49" s="28">
        <v>0</v>
      </c>
      <c r="G49" s="28">
        <v>0</v>
      </c>
      <c r="H49" s="29">
        <f>SUM('ANTUNES - SON PRODUCE, INC.:TECNISPICE'!G49)</f>
        <v>0</v>
      </c>
      <c r="I49" s="29">
        <f>SUM('ANTUNES - SON PRODUCE, INC.:TECNISPICE'!H49)</f>
        <v>0</v>
      </c>
      <c r="J49" s="29">
        <f>SUM('ANTUNES - SON PRODUCE, INC.:TECNISPICE'!I49)</f>
        <v>0</v>
      </c>
      <c r="K49" s="29">
        <f>SUM('ANTUNES - SON PRODUCE, INC.:TECNISPICE'!J49)</f>
        <v>0</v>
      </c>
      <c r="L49" s="29">
        <f>SUM('ANTUNES - SON PRODUCE, INC.:TECNISPICE'!K49)</f>
        <v>0</v>
      </c>
      <c r="M49" s="29">
        <f>SUM('ANTUNES - SON PRODUCE, INC.:TECNISPICE'!L49)</f>
        <v>0</v>
      </c>
      <c r="N49" s="29">
        <f>SUM('ANTUNES - SON PRODUCE, INC.:TECNISPICE'!M49)</f>
        <v>0</v>
      </c>
      <c r="O49" s="29">
        <f>SUM('ANTUNES - SON PRODUCE, INC.:TECNISPICE'!N49)</f>
        <v>0</v>
      </c>
      <c r="P49" s="29">
        <f>SUM('ANTUNES - SON PRODUCE, INC.:TECNISPICE'!O49)</f>
        <v>0</v>
      </c>
      <c r="Q49" s="29">
        <f>SUM('ANTUNES - SON PRODUCE, INC.:TECNISPICE'!P49)</f>
        <v>0</v>
      </c>
      <c r="R49" s="29">
        <f>SUM('ANTUNES - SON PRODUCE, INC.:TECNISPICE'!Q49)</f>
        <v>0</v>
      </c>
      <c r="S49" s="29">
        <f>SUM('ANTUNES - SON PRODUCE, INC.:TECNISPICE'!R49)</f>
        <v>0</v>
      </c>
      <c r="T49" s="29"/>
      <c r="U49" s="29"/>
      <c r="V49" s="29"/>
      <c r="W49" s="29"/>
      <c r="X49" s="28">
        <f t="shared" si="19"/>
        <v>0</v>
      </c>
      <c r="Y49" s="9"/>
      <c r="Z49" s="55">
        <f>SUM('ANTUNES - SON PRODUCE, INC.:TECNISPICE'!AQ49)</f>
        <v>0</v>
      </c>
      <c r="AA49" s="55">
        <f>SUM('ANTUNES - SON PRODUCE, INC.:TECNISPICE'!AR49)</f>
        <v>0</v>
      </c>
      <c r="AB49" s="55">
        <f>SUM('ANTUNES - SON PRODUCE, INC.:TECNISPICE'!AS49)</f>
        <v>0</v>
      </c>
      <c r="AC49" s="55">
        <f>SUM('ANTUNES - SON PRODUCE, INC.:TECNISPICE'!AT49)</f>
        <v>0</v>
      </c>
      <c r="AD49" s="55">
        <f>SUM('ANTUNES - SON PRODUCE, INC.:TECNISPICE'!AU49)</f>
        <v>0</v>
      </c>
      <c r="AE49" s="55">
        <f>SUM('ANTUNES - SON PRODUCE, INC.:TECNISPICE'!AV49)</f>
        <v>0</v>
      </c>
      <c r="AF49" s="55">
        <f>SUM('ANTUNES - SON PRODUCE, INC.:TECNISPICE'!AW49)</f>
        <v>0</v>
      </c>
      <c r="AG49" s="55">
        <f>SUM('ANTUNES - SON PRODUCE, INC.:TECNISPICE'!AX49)</f>
        <v>0</v>
      </c>
      <c r="AH49" s="55">
        <f>SUM('ANTUNES - SON PRODUCE, INC.:TECNISPICE'!AY49)</f>
        <v>0</v>
      </c>
      <c r="AI49" s="55">
        <f>SUM('ANTUNES - SON PRODUCE, INC.:TECNISPICE'!AZ49)</f>
        <v>0</v>
      </c>
      <c r="AJ49" s="55">
        <f>SUM('ANTUNES - SON PRODUCE, INC.:TECNISPICE'!BA49)</f>
        <v>0</v>
      </c>
      <c r="AK49" s="55">
        <f>SUM('ANTUNES - SON PRODUCE, INC.:TECNISPICE'!BB49)</f>
        <v>0</v>
      </c>
      <c r="AL49" s="55">
        <f>SUM('ANTUNES - SON PRODUCE, INC.:TECNISPICE'!BC49)</f>
        <v>0</v>
      </c>
      <c r="AM49" s="55">
        <f>SUM('ANTUNES - SON PRODUCE, INC.:TECNISPICE'!BD49)</f>
        <v>0</v>
      </c>
      <c r="AN49" s="55">
        <f>SUM('ANTUNES - SON PRODUCE, INC.:TECNISPICE'!BE49)</f>
        <v>0</v>
      </c>
      <c r="AO49" s="55">
        <f>SUM('ANTUNES - SON PRODUCE, INC.:TECNISPICE'!BF49)</f>
        <v>0</v>
      </c>
      <c r="AP49" s="56">
        <f t="shared" si="20"/>
        <v>0</v>
      </c>
    </row>
    <row r="50" spans="2:42" x14ac:dyDescent="0.35">
      <c r="B50" s="8">
        <f t="shared" si="21"/>
        <v>43</v>
      </c>
      <c r="C50" s="8" t="s">
        <v>5</v>
      </c>
      <c r="D50" s="8">
        <v>130027</v>
      </c>
      <c r="E50" s="8" t="s">
        <v>156</v>
      </c>
      <c r="F50" s="28">
        <v>0</v>
      </c>
      <c r="G50" s="28">
        <v>0</v>
      </c>
      <c r="H50" s="29">
        <f>SUM('ANTUNES - SON PRODUCE, INC.:TECNISPICE'!G50)</f>
        <v>0</v>
      </c>
      <c r="I50" s="29">
        <f>SUM('ANTUNES - SON PRODUCE, INC.:TECNISPICE'!H50)</f>
        <v>0</v>
      </c>
      <c r="J50" s="29">
        <f>SUM('ANTUNES - SON PRODUCE, INC.:TECNISPICE'!I50)</f>
        <v>0</v>
      </c>
      <c r="K50" s="29">
        <f>SUM('ANTUNES - SON PRODUCE, INC.:TECNISPICE'!J50)</f>
        <v>0</v>
      </c>
      <c r="L50" s="29">
        <f>SUM('ANTUNES - SON PRODUCE, INC.:TECNISPICE'!K50)</f>
        <v>0</v>
      </c>
      <c r="M50" s="29">
        <f>SUM('ANTUNES - SON PRODUCE, INC.:TECNISPICE'!L50)</f>
        <v>0</v>
      </c>
      <c r="N50" s="29">
        <f>SUM('ANTUNES - SON PRODUCE, INC.:TECNISPICE'!M50)</f>
        <v>0</v>
      </c>
      <c r="O50" s="29">
        <f>SUM('ANTUNES - SON PRODUCE, INC.:TECNISPICE'!N50)</f>
        <v>0</v>
      </c>
      <c r="P50" s="29">
        <f>SUM('ANTUNES - SON PRODUCE, INC.:TECNISPICE'!O50)</f>
        <v>0</v>
      </c>
      <c r="Q50" s="29">
        <f>SUM('ANTUNES - SON PRODUCE, INC.:TECNISPICE'!P50)</f>
        <v>0</v>
      </c>
      <c r="R50" s="29">
        <f>SUM('ANTUNES - SON PRODUCE, INC.:TECNISPICE'!Q50)</f>
        <v>0</v>
      </c>
      <c r="S50" s="29">
        <f>SUM('ANTUNES - SON PRODUCE, INC.:TECNISPICE'!R50)</f>
        <v>0</v>
      </c>
      <c r="T50" s="29"/>
      <c r="U50" s="29"/>
      <c r="V50" s="29"/>
      <c r="W50" s="29"/>
      <c r="X50" s="28">
        <f t="shared" si="19"/>
        <v>0</v>
      </c>
      <c r="Y50" s="9"/>
      <c r="Z50" s="55">
        <f>SUM('ANTUNES - SON PRODUCE, INC.:TECNISPICE'!AQ50)</f>
        <v>0</v>
      </c>
      <c r="AA50" s="55">
        <f>SUM('ANTUNES - SON PRODUCE, INC.:TECNISPICE'!AR50)</f>
        <v>0</v>
      </c>
      <c r="AB50" s="55">
        <f>SUM('ANTUNES - SON PRODUCE, INC.:TECNISPICE'!AS50)</f>
        <v>0</v>
      </c>
      <c r="AC50" s="55">
        <f>SUM('ANTUNES - SON PRODUCE, INC.:TECNISPICE'!AT50)</f>
        <v>0</v>
      </c>
      <c r="AD50" s="55">
        <f>SUM('ANTUNES - SON PRODUCE, INC.:TECNISPICE'!AU50)</f>
        <v>0</v>
      </c>
      <c r="AE50" s="55">
        <f>SUM('ANTUNES - SON PRODUCE, INC.:TECNISPICE'!AV50)</f>
        <v>0</v>
      </c>
      <c r="AF50" s="55">
        <f>SUM('ANTUNES - SON PRODUCE, INC.:TECNISPICE'!AW50)</f>
        <v>0</v>
      </c>
      <c r="AG50" s="55">
        <f>SUM('ANTUNES - SON PRODUCE, INC.:TECNISPICE'!AX50)</f>
        <v>0</v>
      </c>
      <c r="AH50" s="55">
        <f>SUM('ANTUNES - SON PRODUCE, INC.:TECNISPICE'!AY50)</f>
        <v>0</v>
      </c>
      <c r="AI50" s="55">
        <f>SUM('ANTUNES - SON PRODUCE, INC.:TECNISPICE'!AZ50)</f>
        <v>0</v>
      </c>
      <c r="AJ50" s="55">
        <f>SUM('ANTUNES - SON PRODUCE, INC.:TECNISPICE'!BA50)</f>
        <v>0</v>
      </c>
      <c r="AK50" s="55">
        <f>SUM('ANTUNES - SON PRODUCE, INC.:TECNISPICE'!BB50)</f>
        <v>0</v>
      </c>
      <c r="AL50" s="55">
        <f>SUM('ANTUNES - SON PRODUCE, INC.:TECNISPICE'!BC50)</f>
        <v>0</v>
      </c>
      <c r="AM50" s="55">
        <f>SUM('ANTUNES - SON PRODUCE, INC.:TECNISPICE'!BD50)</f>
        <v>0</v>
      </c>
      <c r="AN50" s="55">
        <f>SUM('ANTUNES - SON PRODUCE, INC.:TECNISPICE'!BE50)</f>
        <v>0</v>
      </c>
      <c r="AO50" s="55">
        <f>SUM('ANTUNES - SON PRODUCE, INC.:TECNISPICE'!BF50)</f>
        <v>0</v>
      </c>
      <c r="AP50" s="56">
        <f t="shared" si="20"/>
        <v>0</v>
      </c>
    </row>
    <row r="51" spans="2:42" x14ac:dyDescent="0.35">
      <c r="B51" s="8">
        <f t="shared" si="21"/>
        <v>44</v>
      </c>
      <c r="C51" s="8" t="s">
        <v>5</v>
      </c>
      <c r="D51" s="8">
        <v>130028</v>
      </c>
      <c r="E51" s="8" t="s">
        <v>42</v>
      </c>
      <c r="F51" s="28">
        <v>0</v>
      </c>
      <c r="G51" s="28">
        <v>0</v>
      </c>
      <c r="H51" s="29">
        <f>SUM('ANTUNES - SON PRODUCE, INC.:TECNISPICE'!G51)</f>
        <v>0</v>
      </c>
      <c r="I51" s="29">
        <f>SUM('ANTUNES - SON PRODUCE, INC.:TECNISPICE'!H51)</f>
        <v>0</v>
      </c>
      <c r="J51" s="29">
        <f>SUM('ANTUNES - SON PRODUCE, INC.:TECNISPICE'!I51)</f>
        <v>0</v>
      </c>
      <c r="K51" s="29">
        <f>SUM('ANTUNES - SON PRODUCE, INC.:TECNISPICE'!J51)</f>
        <v>0</v>
      </c>
      <c r="L51" s="29">
        <f>SUM('ANTUNES - SON PRODUCE, INC.:TECNISPICE'!K51)</f>
        <v>0</v>
      </c>
      <c r="M51" s="29">
        <f>SUM('ANTUNES - SON PRODUCE, INC.:TECNISPICE'!L51)</f>
        <v>0</v>
      </c>
      <c r="N51" s="29">
        <f>SUM('ANTUNES - SON PRODUCE, INC.:TECNISPICE'!M51)</f>
        <v>0</v>
      </c>
      <c r="O51" s="29">
        <f>SUM('ANTUNES - SON PRODUCE, INC.:TECNISPICE'!N51)</f>
        <v>0</v>
      </c>
      <c r="P51" s="29">
        <f>SUM('ANTUNES - SON PRODUCE, INC.:TECNISPICE'!O51)</f>
        <v>0</v>
      </c>
      <c r="Q51" s="29">
        <f>SUM('ANTUNES - SON PRODUCE, INC.:TECNISPICE'!P51)</f>
        <v>0</v>
      </c>
      <c r="R51" s="29">
        <f>SUM('ANTUNES - SON PRODUCE, INC.:TECNISPICE'!Q51)</f>
        <v>0</v>
      </c>
      <c r="S51" s="29">
        <f>SUM('ANTUNES - SON PRODUCE, INC.:TECNISPICE'!R51)</f>
        <v>0</v>
      </c>
      <c r="T51" s="29"/>
      <c r="U51" s="29"/>
      <c r="V51" s="29"/>
      <c r="W51" s="29"/>
      <c r="X51" s="28">
        <f t="shared" si="19"/>
        <v>0</v>
      </c>
      <c r="Y51" s="9"/>
      <c r="Z51" s="55">
        <f>SUM('ANTUNES - SON PRODUCE, INC.:TECNISPICE'!AQ51)</f>
        <v>0</v>
      </c>
      <c r="AA51" s="55">
        <f>SUM('ANTUNES - SON PRODUCE, INC.:TECNISPICE'!AR51)</f>
        <v>0</v>
      </c>
      <c r="AB51" s="55">
        <f>SUM('ANTUNES - SON PRODUCE, INC.:TECNISPICE'!AS51)</f>
        <v>0</v>
      </c>
      <c r="AC51" s="55">
        <f>SUM('ANTUNES - SON PRODUCE, INC.:TECNISPICE'!AT51)</f>
        <v>0</v>
      </c>
      <c r="AD51" s="55">
        <f>SUM('ANTUNES - SON PRODUCE, INC.:TECNISPICE'!AU51)</f>
        <v>0</v>
      </c>
      <c r="AE51" s="55">
        <f>SUM('ANTUNES - SON PRODUCE, INC.:TECNISPICE'!AV51)</f>
        <v>0</v>
      </c>
      <c r="AF51" s="55">
        <f>SUM('ANTUNES - SON PRODUCE, INC.:TECNISPICE'!AW51)</f>
        <v>0</v>
      </c>
      <c r="AG51" s="55">
        <f>SUM('ANTUNES - SON PRODUCE, INC.:TECNISPICE'!AX51)</f>
        <v>0</v>
      </c>
      <c r="AH51" s="55">
        <f>SUM('ANTUNES - SON PRODUCE, INC.:TECNISPICE'!AY51)</f>
        <v>0</v>
      </c>
      <c r="AI51" s="55">
        <f>SUM('ANTUNES - SON PRODUCE, INC.:TECNISPICE'!AZ51)</f>
        <v>0</v>
      </c>
      <c r="AJ51" s="55">
        <f>SUM('ANTUNES - SON PRODUCE, INC.:TECNISPICE'!BA51)</f>
        <v>0</v>
      </c>
      <c r="AK51" s="55">
        <f>SUM('ANTUNES - SON PRODUCE, INC.:TECNISPICE'!BB51)</f>
        <v>0</v>
      </c>
      <c r="AL51" s="55">
        <f>SUM('ANTUNES - SON PRODUCE, INC.:TECNISPICE'!BC51)</f>
        <v>0</v>
      </c>
      <c r="AM51" s="55">
        <f>SUM('ANTUNES - SON PRODUCE, INC.:TECNISPICE'!BD51)</f>
        <v>0</v>
      </c>
      <c r="AN51" s="55">
        <f>SUM('ANTUNES - SON PRODUCE, INC.:TECNISPICE'!BE51)</f>
        <v>0</v>
      </c>
      <c r="AO51" s="55">
        <f>SUM('ANTUNES - SON PRODUCE, INC.:TECNISPICE'!BF51)</f>
        <v>0</v>
      </c>
      <c r="AP51" s="56">
        <f t="shared" si="20"/>
        <v>0</v>
      </c>
    </row>
    <row r="52" spans="2:42" x14ac:dyDescent="0.35">
      <c r="B52" s="8">
        <f t="shared" si="21"/>
        <v>45</v>
      </c>
      <c r="C52" s="8" t="s">
        <v>5</v>
      </c>
      <c r="D52" s="8">
        <v>130029</v>
      </c>
      <c r="E52" s="8" t="s">
        <v>43</v>
      </c>
      <c r="F52" s="28">
        <v>0</v>
      </c>
      <c r="G52" s="28">
        <v>0</v>
      </c>
      <c r="H52" s="29">
        <f>SUM('ANTUNES - SON PRODUCE, INC.:TECNISPICE'!G52)</f>
        <v>0</v>
      </c>
      <c r="I52" s="29">
        <f>SUM('ANTUNES - SON PRODUCE, INC.:TECNISPICE'!H52)</f>
        <v>0</v>
      </c>
      <c r="J52" s="29">
        <f>SUM('ANTUNES - SON PRODUCE, INC.:TECNISPICE'!I52)</f>
        <v>0</v>
      </c>
      <c r="K52" s="29">
        <f>SUM('ANTUNES - SON PRODUCE, INC.:TECNISPICE'!J52)</f>
        <v>0</v>
      </c>
      <c r="L52" s="29">
        <f>SUM('ANTUNES - SON PRODUCE, INC.:TECNISPICE'!K52)</f>
        <v>0</v>
      </c>
      <c r="M52" s="29">
        <f>SUM('ANTUNES - SON PRODUCE, INC.:TECNISPICE'!L52)</f>
        <v>0</v>
      </c>
      <c r="N52" s="29">
        <f>SUM('ANTUNES - SON PRODUCE, INC.:TECNISPICE'!M52)</f>
        <v>0</v>
      </c>
      <c r="O52" s="29">
        <f>SUM('ANTUNES - SON PRODUCE, INC.:TECNISPICE'!N52)</f>
        <v>0</v>
      </c>
      <c r="P52" s="29">
        <f>SUM('ANTUNES - SON PRODUCE, INC.:TECNISPICE'!O52)</f>
        <v>0</v>
      </c>
      <c r="Q52" s="29">
        <f>SUM('ANTUNES - SON PRODUCE, INC.:TECNISPICE'!P52)</f>
        <v>0</v>
      </c>
      <c r="R52" s="29">
        <f>SUM('ANTUNES - SON PRODUCE, INC.:TECNISPICE'!Q52)</f>
        <v>0</v>
      </c>
      <c r="S52" s="29">
        <f>SUM('ANTUNES - SON PRODUCE, INC.:TECNISPICE'!R52)</f>
        <v>0</v>
      </c>
      <c r="T52" s="29"/>
      <c r="U52" s="29"/>
      <c r="V52" s="29"/>
      <c r="W52" s="29"/>
      <c r="X52" s="28">
        <f t="shared" si="19"/>
        <v>0</v>
      </c>
      <c r="Y52" s="9"/>
      <c r="Z52" s="55">
        <f>SUM('ANTUNES - SON PRODUCE, INC.:TECNISPICE'!AQ52)</f>
        <v>0</v>
      </c>
      <c r="AA52" s="55">
        <f>SUM('ANTUNES - SON PRODUCE, INC.:TECNISPICE'!AR52)</f>
        <v>0</v>
      </c>
      <c r="AB52" s="55">
        <f>SUM('ANTUNES - SON PRODUCE, INC.:TECNISPICE'!AS52)</f>
        <v>0</v>
      </c>
      <c r="AC52" s="55">
        <f>SUM('ANTUNES - SON PRODUCE, INC.:TECNISPICE'!AT52)</f>
        <v>0</v>
      </c>
      <c r="AD52" s="55">
        <f>SUM('ANTUNES - SON PRODUCE, INC.:TECNISPICE'!AU52)</f>
        <v>0</v>
      </c>
      <c r="AE52" s="55">
        <f>SUM('ANTUNES - SON PRODUCE, INC.:TECNISPICE'!AV52)</f>
        <v>0</v>
      </c>
      <c r="AF52" s="55">
        <f>SUM('ANTUNES - SON PRODUCE, INC.:TECNISPICE'!AW52)</f>
        <v>0</v>
      </c>
      <c r="AG52" s="55">
        <f>SUM('ANTUNES - SON PRODUCE, INC.:TECNISPICE'!AX52)</f>
        <v>0</v>
      </c>
      <c r="AH52" s="55">
        <f>SUM('ANTUNES - SON PRODUCE, INC.:TECNISPICE'!AY52)</f>
        <v>0</v>
      </c>
      <c r="AI52" s="55">
        <f>SUM('ANTUNES - SON PRODUCE, INC.:TECNISPICE'!AZ52)</f>
        <v>0</v>
      </c>
      <c r="AJ52" s="55">
        <f>SUM('ANTUNES - SON PRODUCE, INC.:TECNISPICE'!BA52)</f>
        <v>0</v>
      </c>
      <c r="AK52" s="55">
        <f>SUM('ANTUNES - SON PRODUCE, INC.:TECNISPICE'!BB52)</f>
        <v>0</v>
      </c>
      <c r="AL52" s="55">
        <f>SUM('ANTUNES - SON PRODUCE, INC.:TECNISPICE'!BC52)</f>
        <v>0</v>
      </c>
      <c r="AM52" s="55">
        <f>SUM('ANTUNES - SON PRODUCE, INC.:TECNISPICE'!BD52)</f>
        <v>0</v>
      </c>
      <c r="AN52" s="55">
        <f>SUM('ANTUNES - SON PRODUCE, INC.:TECNISPICE'!BE52)</f>
        <v>0</v>
      </c>
      <c r="AO52" s="55">
        <f>SUM('ANTUNES - SON PRODUCE, INC.:TECNISPICE'!BF52)</f>
        <v>0</v>
      </c>
      <c r="AP52" s="56">
        <f t="shared" si="20"/>
        <v>0</v>
      </c>
    </row>
    <row r="53" spans="2:42" x14ac:dyDescent="0.35">
      <c r="B53" s="8">
        <f t="shared" si="21"/>
        <v>46</v>
      </c>
      <c r="C53" s="8" t="s">
        <v>116</v>
      </c>
      <c r="D53" s="8">
        <v>130030</v>
      </c>
      <c r="E53" s="8" t="s">
        <v>44</v>
      </c>
      <c r="F53" s="28">
        <v>0</v>
      </c>
      <c r="G53" s="28">
        <v>0</v>
      </c>
      <c r="H53" s="29">
        <f>SUM('ANTUNES - SON PRODUCE, INC.:TECNISPICE'!G53)</f>
        <v>0</v>
      </c>
      <c r="I53" s="29">
        <f>SUM('ANTUNES - SON PRODUCE, INC.:TECNISPICE'!H53)</f>
        <v>0</v>
      </c>
      <c r="J53" s="29">
        <f>SUM('ANTUNES - SON PRODUCE, INC.:TECNISPICE'!I53)</f>
        <v>0</v>
      </c>
      <c r="K53" s="29">
        <f>SUM('ANTUNES - SON PRODUCE, INC.:TECNISPICE'!J53)</f>
        <v>0</v>
      </c>
      <c r="L53" s="29">
        <f>SUM('ANTUNES - SON PRODUCE, INC.:TECNISPICE'!K53)</f>
        <v>0</v>
      </c>
      <c r="M53" s="29">
        <f>SUM('ANTUNES - SON PRODUCE, INC.:TECNISPICE'!L53)</f>
        <v>0</v>
      </c>
      <c r="N53" s="29">
        <f>SUM('ANTUNES - SON PRODUCE, INC.:TECNISPICE'!M53)</f>
        <v>0</v>
      </c>
      <c r="O53" s="29">
        <f>SUM('ANTUNES - SON PRODUCE, INC.:TECNISPICE'!N53)</f>
        <v>0</v>
      </c>
      <c r="P53" s="29">
        <f>SUM('ANTUNES - SON PRODUCE, INC.:TECNISPICE'!O53)</f>
        <v>0</v>
      </c>
      <c r="Q53" s="29">
        <f>SUM('ANTUNES - SON PRODUCE, INC.:TECNISPICE'!P53)</f>
        <v>0</v>
      </c>
      <c r="R53" s="29">
        <f>SUM('ANTUNES - SON PRODUCE, INC.:TECNISPICE'!Q53)</f>
        <v>0</v>
      </c>
      <c r="S53" s="29">
        <f>SUM('ANTUNES - SON PRODUCE, INC.:TECNISPICE'!R53)</f>
        <v>0</v>
      </c>
      <c r="T53" s="29"/>
      <c r="U53" s="29"/>
      <c r="V53" s="29"/>
      <c r="W53" s="29"/>
      <c r="X53" s="28">
        <f t="shared" si="19"/>
        <v>0</v>
      </c>
      <c r="Y53" s="9"/>
      <c r="Z53" s="55">
        <f>SUM('ANTUNES - SON PRODUCE, INC.:TECNISPICE'!AQ53)</f>
        <v>0</v>
      </c>
      <c r="AA53" s="55">
        <f>SUM('ANTUNES - SON PRODUCE, INC.:TECNISPICE'!AR53)</f>
        <v>0</v>
      </c>
      <c r="AB53" s="55">
        <f>SUM('ANTUNES - SON PRODUCE, INC.:TECNISPICE'!AS53)</f>
        <v>0</v>
      </c>
      <c r="AC53" s="55">
        <f>SUM('ANTUNES - SON PRODUCE, INC.:TECNISPICE'!AT53)</f>
        <v>0</v>
      </c>
      <c r="AD53" s="55">
        <f>SUM('ANTUNES - SON PRODUCE, INC.:TECNISPICE'!AU53)</f>
        <v>0</v>
      </c>
      <c r="AE53" s="55">
        <f>SUM('ANTUNES - SON PRODUCE, INC.:TECNISPICE'!AV53)</f>
        <v>0</v>
      </c>
      <c r="AF53" s="55">
        <f>SUM('ANTUNES - SON PRODUCE, INC.:TECNISPICE'!AW53)</f>
        <v>0</v>
      </c>
      <c r="AG53" s="55">
        <f>SUM('ANTUNES - SON PRODUCE, INC.:TECNISPICE'!AX53)</f>
        <v>0</v>
      </c>
      <c r="AH53" s="55">
        <f>SUM('ANTUNES - SON PRODUCE, INC.:TECNISPICE'!AY53)</f>
        <v>0</v>
      </c>
      <c r="AI53" s="55">
        <f>SUM('ANTUNES - SON PRODUCE, INC.:TECNISPICE'!AZ53)</f>
        <v>0</v>
      </c>
      <c r="AJ53" s="55">
        <f>SUM('ANTUNES - SON PRODUCE, INC.:TECNISPICE'!BA53)</f>
        <v>0</v>
      </c>
      <c r="AK53" s="55">
        <f>SUM('ANTUNES - SON PRODUCE, INC.:TECNISPICE'!BB53)</f>
        <v>0</v>
      </c>
      <c r="AL53" s="55">
        <f>SUM('ANTUNES - SON PRODUCE, INC.:TECNISPICE'!BC53)</f>
        <v>0</v>
      </c>
      <c r="AM53" s="55">
        <f>SUM('ANTUNES - SON PRODUCE, INC.:TECNISPICE'!BD53)</f>
        <v>0</v>
      </c>
      <c r="AN53" s="55">
        <f>SUM('ANTUNES - SON PRODUCE, INC.:TECNISPICE'!BE53)</f>
        <v>0</v>
      </c>
      <c r="AO53" s="55">
        <f>SUM('ANTUNES - SON PRODUCE, INC.:TECNISPICE'!BF53)</f>
        <v>0</v>
      </c>
      <c r="AP53" s="56">
        <f t="shared" si="20"/>
        <v>0</v>
      </c>
    </row>
    <row r="54" spans="2:42" x14ac:dyDescent="0.35">
      <c r="B54" s="8">
        <f t="shared" si="21"/>
        <v>47</v>
      </c>
      <c r="C54" s="8" t="s">
        <v>39</v>
      </c>
      <c r="D54" s="8">
        <v>130032</v>
      </c>
      <c r="E54" s="8" t="s">
        <v>40</v>
      </c>
      <c r="F54" s="28">
        <v>236.66666666666666</v>
      </c>
      <c r="G54" s="28">
        <v>170</v>
      </c>
      <c r="H54" s="29">
        <f>SUM('ANTUNES - SON PRODUCE, INC.:TECNISPICE'!G54)</f>
        <v>320</v>
      </c>
      <c r="I54" s="29">
        <f>SUM('ANTUNES - SON PRODUCE, INC.:TECNISPICE'!H54)</f>
        <v>320</v>
      </c>
      <c r="J54" s="29">
        <f>SUM('ANTUNES - SON PRODUCE, INC.:TECNISPICE'!I54)</f>
        <v>255</v>
      </c>
      <c r="K54" s="29">
        <f>SUM('ANTUNES - SON PRODUCE, INC.:TECNISPICE'!J54)</f>
        <v>255</v>
      </c>
      <c r="L54" s="29">
        <f>SUM('ANTUNES - SON PRODUCE, INC.:TECNISPICE'!K54)</f>
        <v>255</v>
      </c>
      <c r="M54" s="29">
        <f>SUM('ANTUNES - SON PRODUCE, INC.:TECNISPICE'!L54)</f>
        <v>255</v>
      </c>
      <c r="N54" s="29">
        <f>SUM('ANTUNES - SON PRODUCE, INC.:TECNISPICE'!M54)</f>
        <v>255</v>
      </c>
      <c r="O54" s="29">
        <f>SUM('ANTUNES - SON PRODUCE, INC.:TECNISPICE'!N54)</f>
        <v>255</v>
      </c>
      <c r="P54" s="29">
        <f>SUM('ANTUNES - SON PRODUCE, INC.:TECNISPICE'!O54)</f>
        <v>255</v>
      </c>
      <c r="Q54" s="29">
        <f>SUM('ANTUNES - SON PRODUCE, INC.:TECNISPICE'!P54)</f>
        <v>255</v>
      </c>
      <c r="R54" s="29">
        <f>SUM('ANTUNES - SON PRODUCE, INC.:TECNISPICE'!Q54)</f>
        <v>255</v>
      </c>
      <c r="S54" s="29">
        <f>SUM('ANTUNES - SON PRODUCE, INC.:TECNISPICE'!R54)</f>
        <v>255</v>
      </c>
      <c r="T54" s="29"/>
      <c r="U54" s="29"/>
      <c r="V54" s="29"/>
      <c r="W54" s="29"/>
      <c r="X54" s="28">
        <f t="shared" si="19"/>
        <v>3190</v>
      </c>
      <c r="Y54" s="9"/>
      <c r="Z54" s="55">
        <f>SUM('ANTUNES - SON PRODUCE, INC.:TECNISPICE'!AQ54)</f>
        <v>5300</v>
      </c>
      <c r="AA54" s="55">
        <f>SUM('ANTUNES - SON PRODUCE, INC.:TECNISPICE'!AR54)</f>
        <v>5300</v>
      </c>
      <c r="AB54" s="55">
        <f>SUM('ANTUNES - SON PRODUCE, INC.:TECNISPICE'!AS54)</f>
        <v>0</v>
      </c>
      <c r="AC54" s="55">
        <f>SUM('ANTUNES - SON PRODUCE, INC.:TECNISPICE'!AT54)</f>
        <v>0</v>
      </c>
      <c r="AD54" s="55">
        <f>SUM('ANTUNES - SON PRODUCE, INC.:TECNISPICE'!AU54)</f>
        <v>0</v>
      </c>
      <c r="AE54" s="55">
        <f>SUM('ANTUNES - SON PRODUCE, INC.:TECNISPICE'!AV54)</f>
        <v>0</v>
      </c>
      <c r="AF54" s="55">
        <f>SUM('ANTUNES - SON PRODUCE, INC.:TECNISPICE'!AW54)</f>
        <v>0</v>
      </c>
      <c r="AG54" s="55">
        <f>SUM('ANTUNES - SON PRODUCE, INC.:TECNISPICE'!AX54)</f>
        <v>0</v>
      </c>
      <c r="AH54" s="55">
        <f>SUM('ANTUNES - SON PRODUCE, INC.:TECNISPICE'!AY54)</f>
        <v>0</v>
      </c>
      <c r="AI54" s="55">
        <f>SUM('ANTUNES - SON PRODUCE, INC.:TECNISPICE'!AZ54)</f>
        <v>0</v>
      </c>
      <c r="AJ54" s="55">
        <f>SUM('ANTUNES - SON PRODUCE, INC.:TECNISPICE'!BA54)</f>
        <v>0</v>
      </c>
      <c r="AK54" s="55">
        <f>SUM('ANTUNES - SON PRODUCE, INC.:TECNISPICE'!BB54)</f>
        <v>0</v>
      </c>
      <c r="AL54" s="55">
        <f>SUM('ANTUNES - SON PRODUCE, INC.:TECNISPICE'!BC54)</f>
        <v>0</v>
      </c>
      <c r="AM54" s="55">
        <f>SUM('ANTUNES - SON PRODUCE, INC.:TECNISPICE'!BD54)</f>
        <v>0</v>
      </c>
      <c r="AN54" s="55">
        <f>SUM('ANTUNES - SON PRODUCE, INC.:TECNISPICE'!BE54)</f>
        <v>0</v>
      </c>
      <c r="AO54" s="55">
        <f>SUM('ANTUNES - SON PRODUCE, INC.:TECNISPICE'!BF54)</f>
        <v>0</v>
      </c>
      <c r="AP54" s="56">
        <f t="shared" si="20"/>
        <v>10600</v>
      </c>
    </row>
    <row r="55" spans="2:42" x14ac:dyDescent="0.35">
      <c r="B55" s="8">
        <f t="shared" si="21"/>
        <v>48</v>
      </c>
      <c r="C55" s="8" t="s">
        <v>116</v>
      </c>
      <c r="D55" s="8">
        <v>130034</v>
      </c>
      <c r="E55" s="8" t="s">
        <v>45</v>
      </c>
      <c r="F55" s="28">
        <v>0</v>
      </c>
      <c r="G55" s="28">
        <v>0</v>
      </c>
      <c r="H55" s="29">
        <f>SUM('ANTUNES - SON PRODUCE, INC.:TECNISPICE'!G55)</f>
        <v>0</v>
      </c>
      <c r="I55" s="29">
        <f>SUM('ANTUNES - SON PRODUCE, INC.:TECNISPICE'!H55)</f>
        <v>0</v>
      </c>
      <c r="J55" s="29">
        <f>SUM('ANTUNES - SON PRODUCE, INC.:TECNISPICE'!I55)</f>
        <v>0</v>
      </c>
      <c r="K55" s="29">
        <f>SUM('ANTUNES - SON PRODUCE, INC.:TECNISPICE'!J55)</f>
        <v>0</v>
      </c>
      <c r="L55" s="29">
        <f>SUM('ANTUNES - SON PRODUCE, INC.:TECNISPICE'!K55)</f>
        <v>0</v>
      </c>
      <c r="M55" s="29">
        <f>SUM('ANTUNES - SON PRODUCE, INC.:TECNISPICE'!L55)</f>
        <v>0</v>
      </c>
      <c r="N55" s="29">
        <f>SUM('ANTUNES - SON PRODUCE, INC.:TECNISPICE'!M55)</f>
        <v>0</v>
      </c>
      <c r="O55" s="29">
        <f>SUM('ANTUNES - SON PRODUCE, INC.:TECNISPICE'!N55)</f>
        <v>0</v>
      </c>
      <c r="P55" s="29">
        <f>SUM('ANTUNES - SON PRODUCE, INC.:TECNISPICE'!O55)</f>
        <v>0</v>
      </c>
      <c r="Q55" s="29">
        <f>SUM('ANTUNES - SON PRODUCE, INC.:TECNISPICE'!P55)</f>
        <v>0</v>
      </c>
      <c r="R55" s="29">
        <f>SUM('ANTUNES - SON PRODUCE, INC.:TECNISPICE'!Q55)</f>
        <v>0</v>
      </c>
      <c r="S55" s="29">
        <f>SUM('ANTUNES - SON PRODUCE, INC.:TECNISPICE'!R55)</f>
        <v>0</v>
      </c>
      <c r="T55" s="29"/>
      <c r="U55" s="29"/>
      <c r="V55" s="29"/>
      <c r="W55" s="29"/>
      <c r="X55" s="28">
        <f t="shared" si="19"/>
        <v>0</v>
      </c>
      <c r="Y55" s="9"/>
      <c r="Z55" s="55">
        <f>SUM('ANTUNES - SON PRODUCE, INC.:TECNISPICE'!AQ55)</f>
        <v>0</v>
      </c>
      <c r="AA55" s="55">
        <f>SUM('ANTUNES - SON PRODUCE, INC.:TECNISPICE'!AR55)</f>
        <v>0</v>
      </c>
      <c r="AB55" s="55">
        <f>SUM('ANTUNES - SON PRODUCE, INC.:TECNISPICE'!AS55)</f>
        <v>0</v>
      </c>
      <c r="AC55" s="55">
        <f>SUM('ANTUNES - SON PRODUCE, INC.:TECNISPICE'!AT55)</f>
        <v>0</v>
      </c>
      <c r="AD55" s="55">
        <f>SUM('ANTUNES - SON PRODUCE, INC.:TECNISPICE'!AU55)</f>
        <v>0</v>
      </c>
      <c r="AE55" s="55">
        <f>SUM('ANTUNES - SON PRODUCE, INC.:TECNISPICE'!AV55)</f>
        <v>0</v>
      </c>
      <c r="AF55" s="55">
        <f>SUM('ANTUNES - SON PRODUCE, INC.:TECNISPICE'!AW55)</f>
        <v>0</v>
      </c>
      <c r="AG55" s="55">
        <f>SUM('ANTUNES - SON PRODUCE, INC.:TECNISPICE'!AX55)</f>
        <v>0</v>
      </c>
      <c r="AH55" s="55">
        <f>SUM('ANTUNES - SON PRODUCE, INC.:TECNISPICE'!AY55)</f>
        <v>0</v>
      </c>
      <c r="AI55" s="55">
        <f>SUM('ANTUNES - SON PRODUCE, INC.:TECNISPICE'!AZ55)</f>
        <v>0</v>
      </c>
      <c r="AJ55" s="55">
        <f>SUM('ANTUNES - SON PRODUCE, INC.:TECNISPICE'!BA55)</f>
        <v>0</v>
      </c>
      <c r="AK55" s="55">
        <f>SUM('ANTUNES - SON PRODUCE, INC.:TECNISPICE'!BB55)</f>
        <v>0</v>
      </c>
      <c r="AL55" s="55">
        <f>SUM('ANTUNES - SON PRODUCE, INC.:TECNISPICE'!BC55)</f>
        <v>0</v>
      </c>
      <c r="AM55" s="55">
        <f>SUM('ANTUNES - SON PRODUCE, INC.:TECNISPICE'!BD55)</f>
        <v>0</v>
      </c>
      <c r="AN55" s="55">
        <f>SUM('ANTUNES - SON PRODUCE, INC.:TECNISPICE'!BE55)</f>
        <v>0</v>
      </c>
      <c r="AO55" s="55">
        <f>SUM('ANTUNES - SON PRODUCE, INC.:TECNISPICE'!BF55)</f>
        <v>0</v>
      </c>
      <c r="AP55" s="56">
        <f t="shared" si="20"/>
        <v>0</v>
      </c>
    </row>
    <row r="56" spans="2:42" x14ac:dyDescent="0.35">
      <c r="B56" s="8">
        <f t="shared" si="21"/>
        <v>49</v>
      </c>
      <c r="C56" s="8" t="s">
        <v>116</v>
      </c>
      <c r="D56" s="8">
        <v>130035</v>
      </c>
      <c r="E56" t="s">
        <v>217</v>
      </c>
      <c r="F56" s="28">
        <v>0</v>
      </c>
      <c r="G56" s="28">
        <v>0</v>
      </c>
      <c r="H56" s="29">
        <f>SUM('ANTUNES - SON PRODUCE, INC.:TECNISPICE'!G56)</f>
        <v>0</v>
      </c>
      <c r="I56" s="29">
        <f>SUM('ANTUNES - SON PRODUCE, INC.:TECNISPICE'!H56)</f>
        <v>0</v>
      </c>
      <c r="J56" s="29">
        <f>SUM('ANTUNES - SON PRODUCE, INC.:TECNISPICE'!I56)</f>
        <v>0</v>
      </c>
      <c r="K56" s="29">
        <f>SUM('ANTUNES - SON PRODUCE, INC.:TECNISPICE'!J56)</f>
        <v>0</v>
      </c>
      <c r="L56" s="29">
        <f>SUM('ANTUNES - SON PRODUCE, INC.:TECNISPICE'!K56)</f>
        <v>0</v>
      </c>
      <c r="M56" s="29">
        <f>SUM('ANTUNES - SON PRODUCE, INC.:TECNISPICE'!L56)</f>
        <v>0</v>
      </c>
      <c r="N56" s="29">
        <f>SUM('ANTUNES - SON PRODUCE, INC.:TECNISPICE'!M56)</f>
        <v>0</v>
      </c>
      <c r="O56" s="29">
        <f>SUM('ANTUNES - SON PRODUCE, INC.:TECNISPICE'!N56)</f>
        <v>0</v>
      </c>
      <c r="P56" s="29">
        <f>SUM('ANTUNES - SON PRODUCE, INC.:TECNISPICE'!O56)</f>
        <v>0</v>
      </c>
      <c r="Q56" s="29">
        <f>SUM('ANTUNES - SON PRODUCE, INC.:TECNISPICE'!P56)</f>
        <v>0</v>
      </c>
      <c r="R56" s="29">
        <f>SUM('ANTUNES - SON PRODUCE, INC.:TECNISPICE'!Q56)</f>
        <v>0</v>
      </c>
      <c r="S56" s="29">
        <f>SUM('ANTUNES - SON PRODUCE, INC.:TECNISPICE'!R56)</f>
        <v>0</v>
      </c>
      <c r="T56" s="29"/>
      <c r="U56" s="29"/>
      <c r="V56" s="29"/>
      <c r="W56" s="29"/>
      <c r="X56" s="28">
        <f t="shared" si="19"/>
        <v>0</v>
      </c>
      <c r="Y56" s="9"/>
      <c r="Z56" s="55">
        <f>SUM('ANTUNES - SON PRODUCE, INC.:TECNISPICE'!AQ56)</f>
        <v>0</v>
      </c>
      <c r="AA56" s="55">
        <f>SUM('ANTUNES - SON PRODUCE, INC.:TECNISPICE'!AR56)</f>
        <v>0</v>
      </c>
      <c r="AB56" s="55">
        <f>SUM('ANTUNES - SON PRODUCE, INC.:TECNISPICE'!AS56)</f>
        <v>0</v>
      </c>
      <c r="AC56" s="55">
        <f>SUM('ANTUNES - SON PRODUCE, INC.:TECNISPICE'!AT56)</f>
        <v>0</v>
      </c>
      <c r="AD56" s="55">
        <f>SUM('ANTUNES - SON PRODUCE, INC.:TECNISPICE'!AU56)</f>
        <v>0</v>
      </c>
      <c r="AE56" s="55">
        <f>SUM('ANTUNES - SON PRODUCE, INC.:TECNISPICE'!AV56)</f>
        <v>0</v>
      </c>
      <c r="AF56" s="55">
        <f>SUM('ANTUNES - SON PRODUCE, INC.:TECNISPICE'!AW56)</f>
        <v>0</v>
      </c>
      <c r="AG56" s="55">
        <f>SUM('ANTUNES - SON PRODUCE, INC.:TECNISPICE'!AX56)</f>
        <v>0</v>
      </c>
      <c r="AH56" s="55">
        <f>SUM('ANTUNES - SON PRODUCE, INC.:TECNISPICE'!AY56)</f>
        <v>0</v>
      </c>
      <c r="AI56" s="55">
        <f>SUM('ANTUNES - SON PRODUCE, INC.:TECNISPICE'!AZ56)</f>
        <v>0</v>
      </c>
      <c r="AJ56" s="55">
        <f>SUM('ANTUNES - SON PRODUCE, INC.:TECNISPICE'!BA56)</f>
        <v>0</v>
      </c>
      <c r="AK56" s="55">
        <f>SUM('ANTUNES - SON PRODUCE, INC.:TECNISPICE'!BB56)</f>
        <v>0</v>
      </c>
      <c r="AL56" s="55">
        <f>SUM('ANTUNES - SON PRODUCE, INC.:TECNISPICE'!BC56)</f>
        <v>0</v>
      </c>
      <c r="AM56" s="55">
        <f>SUM('ANTUNES - SON PRODUCE, INC.:TECNISPICE'!BD56)</f>
        <v>0</v>
      </c>
      <c r="AN56" s="55">
        <f>SUM('ANTUNES - SON PRODUCE, INC.:TECNISPICE'!BE56)</f>
        <v>0</v>
      </c>
      <c r="AO56" s="55">
        <f>SUM('ANTUNES - SON PRODUCE, INC.:TECNISPICE'!BF56)</f>
        <v>0</v>
      </c>
      <c r="AP56" s="56">
        <f t="shared" si="20"/>
        <v>0</v>
      </c>
    </row>
    <row r="57" spans="2:42" x14ac:dyDescent="0.35">
      <c r="B57" s="8">
        <f t="shared" si="21"/>
        <v>50</v>
      </c>
      <c r="C57" s="8" t="s">
        <v>5</v>
      </c>
      <c r="D57" s="30">
        <v>130037</v>
      </c>
      <c r="E57" t="s">
        <v>202</v>
      </c>
      <c r="F57" s="28">
        <v>0</v>
      </c>
      <c r="G57" s="28">
        <v>0</v>
      </c>
      <c r="H57" s="29">
        <f>SUM('ANTUNES - SON PRODUCE, INC.:TECNISPICE'!G57)</f>
        <v>0</v>
      </c>
      <c r="I57" s="29">
        <f>SUM('ANTUNES - SON PRODUCE, INC.:TECNISPICE'!H57)</f>
        <v>0</v>
      </c>
      <c r="J57" s="29">
        <f>SUM('ANTUNES - SON PRODUCE, INC.:TECNISPICE'!I57)</f>
        <v>0</v>
      </c>
      <c r="K57" s="29">
        <f>SUM('ANTUNES - SON PRODUCE, INC.:TECNISPICE'!J57)</f>
        <v>0</v>
      </c>
      <c r="L57" s="29">
        <f>SUM('ANTUNES - SON PRODUCE, INC.:TECNISPICE'!K57)</f>
        <v>0</v>
      </c>
      <c r="M57" s="29">
        <f>SUM('ANTUNES - SON PRODUCE, INC.:TECNISPICE'!L57)</f>
        <v>0</v>
      </c>
      <c r="N57" s="29">
        <f>SUM('ANTUNES - SON PRODUCE, INC.:TECNISPICE'!M57)</f>
        <v>0</v>
      </c>
      <c r="O57" s="29">
        <f>SUM('ANTUNES - SON PRODUCE, INC.:TECNISPICE'!N57)</f>
        <v>0</v>
      </c>
      <c r="P57" s="29">
        <f>SUM('ANTUNES - SON PRODUCE, INC.:TECNISPICE'!O57)</f>
        <v>0</v>
      </c>
      <c r="Q57" s="29">
        <f>SUM('ANTUNES - SON PRODUCE, INC.:TECNISPICE'!P57)</f>
        <v>0</v>
      </c>
      <c r="R57" s="29">
        <f>SUM('ANTUNES - SON PRODUCE, INC.:TECNISPICE'!Q57)</f>
        <v>0</v>
      </c>
      <c r="S57" s="29">
        <f>SUM('ANTUNES - SON PRODUCE, INC.:TECNISPICE'!R57)</f>
        <v>0</v>
      </c>
      <c r="T57" s="29"/>
      <c r="U57" s="29"/>
      <c r="V57" s="29"/>
      <c r="W57" s="29"/>
      <c r="X57" s="28">
        <f t="shared" si="19"/>
        <v>0</v>
      </c>
      <c r="Y57" s="9"/>
      <c r="Z57" s="55">
        <f>SUM('ANTUNES - SON PRODUCE, INC.:TECNISPICE'!AQ57)</f>
        <v>0</v>
      </c>
      <c r="AA57" s="55">
        <f>SUM('ANTUNES - SON PRODUCE, INC.:TECNISPICE'!AR57)</f>
        <v>0</v>
      </c>
      <c r="AB57" s="55">
        <f>SUM('ANTUNES - SON PRODUCE, INC.:TECNISPICE'!AS57)</f>
        <v>0</v>
      </c>
      <c r="AC57" s="55">
        <f>SUM('ANTUNES - SON PRODUCE, INC.:TECNISPICE'!AT57)</f>
        <v>0</v>
      </c>
      <c r="AD57" s="55">
        <f>SUM('ANTUNES - SON PRODUCE, INC.:TECNISPICE'!AU57)</f>
        <v>0</v>
      </c>
      <c r="AE57" s="55">
        <f>SUM('ANTUNES - SON PRODUCE, INC.:TECNISPICE'!AV57)</f>
        <v>0</v>
      </c>
      <c r="AF57" s="55">
        <f>SUM('ANTUNES - SON PRODUCE, INC.:TECNISPICE'!AW57)</f>
        <v>0</v>
      </c>
      <c r="AG57" s="55">
        <f>SUM('ANTUNES - SON PRODUCE, INC.:TECNISPICE'!AX57)</f>
        <v>0</v>
      </c>
      <c r="AH57" s="55">
        <f>SUM('ANTUNES - SON PRODUCE, INC.:TECNISPICE'!AY57)</f>
        <v>0</v>
      </c>
      <c r="AI57" s="55">
        <f>SUM('ANTUNES - SON PRODUCE, INC.:TECNISPICE'!AZ57)</f>
        <v>0</v>
      </c>
      <c r="AJ57" s="55">
        <f>SUM('ANTUNES - SON PRODUCE, INC.:TECNISPICE'!BA57)</f>
        <v>0</v>
      </c>
      <c r="AK57" s="55">
        <f>SUM('ANTUNES - SON PRODUCE, INC.:TECNISPICE'!BB57)</f>
        <v>0</v>
      </c>
      <c r="AL57" s="55">
        <f>SUM('ANTUNES - SON PRODUCE, INC.:TECNISPICE'!BC57)</f>
        <v>0</v>
      </c>
      <c r="AM57" s="55">
        <f>SUM('ANTUNES - SON PRODUCE, INC.:TECNISPICE'!BD57)</f>
        <v>0</v>
      </c>
      <c r="AN57" s="55">
        <f>SUM('ANTUNES - SON PRODUCE, INC.:TECNISPICE'!BE57)</f>
        <v>0</v>
      </c>
      <c r="AO57" s="55">
        <f>SUM('ANTUNES - SON PRODUCE, INC.:TECNISPICE'!BF57)</f>
        <v>0</v>
      </c>
      <c r="AP57" s="56">
        <f t="shared" si="20"/>
        <v>0</v>
      </c>
    </row>
    <row r="58" spans="2:42" x14ac:dyDescent="0.35">
      <c r="B58" s="8">
        <f t="shared" si="21"/>
        <v>51</v>
      </c>
      <c r="C58" s="8" t="s">
        <v>46</v>
      </c>
      <c r="D58" s="8">
        <v>140002</v>
      </c>
      <c r="E58" s="8" t="s">
        <v>47</v>
      </c>
      <c r="F58" s="28">
        <v>33.333333333333336</v>
      </c>
      <c r="G58" s="28">
        <v>0</v>
      </c>
      <c r="H58" s="29">
        <f>SUM('ANTUNES - SON PRODUCE, INC.:TECNISPICE'!G58)</f>
        <v>0</v>
      </c>
      <c r="I58" s="29">
        <f>SUM('ANTUNES - SON PRODUCE, INC.:TECNISPICE'!H58)</f>
        <v>0</v>
      </c>
      <c r="J58" s="29">
        <f>SUM('ANTUNES - SON PRODUCE, INC.:TECNISPICE'!I58)</f>
        <v>0</v>
      </c>
      <c r="K58" s="29">
        <f>SUM('ANTUNES - SON PRODUCE, INC.:TECNISPICE'!J58)</f>
        <v>0</v>
      </c>
      <c r="L58" s="29">
        <f>SUM('ANTUNES - SON PRODUCE, INC.:TECNISPICE'!K58)</f>
        <v>0</v>
      </c>
      <c r="M58" s="29">
        <f>SUM('ANTUNES - SON PRODUCE, INC.:TECNISPICE'!L58)</f>
        <v>0</v>
      </c>
      <c r="N58" s="29">
        <f>SUM('ANTUNES - SON PRODUCE, INC.:TECNISPICE'!M58)</f>
        <v>0</v>
      </c>
      <c r="O58" s="29">
        <f>SUM('ANTUNES - SON PRODUCE, INC.:TECNISPICE'!N58)</f>
        <v>0</v>
      </c>
      <c r="P58" s="29">
        <f>SUM('ANTUNES - SON PRODUCE, INC.:TECNISPICE'!O58)</f>
        <v>0</v>
      </c>
      <c r="Q58" s="29">
        <f>SUM('ANTUNES - SON PRODUCE, INC.:TECNISPICE'!P58)</f>
        <v>0</v>
      </c>
      <c r="R58" s="29">
        <f>SUM('ANTUNES - SON PRODUCE, INC.:TECNISPICE'!Q58)</f>
        <v>0</v>
      </c>
      <c r="S58" s="29">
        <f>SUM('ANTUNES - SON PRODUCE, INC.:TECNISPICE'!R58)</f>
        <v>0</v>
      </c>
      <c r="T58" s="29"/>
      <c r="U58" s="29"/>
      <c r="V58" s="29"/>
      <c r="W58" s="29"/>
      <c r="X58" s="28">
        <f t="shared" si="19"/>
        <v>0</v>
      </c>
      <c r="Y58" s="9"/>
      <c r="Z58" s="55">
        <f>SUM('ANTUNES - SON PRODUCE, INC.:TECNISPICE'!AQ58)</f>
        <v>0</v>
      </c>
      <c r="AA58" s="55">
        <f>SUM('ANTUNES - SON PRODUCE, INC.:TECNISPICE'!AR58)</f>
        <v>0</v>
      </c>
      <c r="AB58" s="55">
        <f>SUM('ANTUNES - SON PRODUCE, INC.:TECNISPICE'!AS58)</f>
        <v>0</v>
      </c>
      <c r="AC58" s="55">
        <f>SUM('ANTUNES - SON PRODUCE, INC.:TECNISPICE'!AT58)</f>
        <v>0</v>
      </c>
      <c r="AD58" s="55">
        <f>SUM('ANTUNES - SON PRODUCE, INC.:TECNISPICE'!AU58)</f>
        <v>0</v>
      </c>
      <c r="AE58" s="55">
        <f>SUM('ANTUNES - SON PRODUCE, INC.:TECNISPICE'!AV58)</f>
        <v>0</v>
      </c>
      <c r="AF58" s="55">
        <f>SUM('ANTUNES - SON PRODUCE, INC.:TECNISPICE'!AW58)</f>
        <v>0</v>
      </c>
      <c r="AG58" s="55">
        <f>SUM('ANTUNES - SON PRODUCE, INC.:TECNISPICE'!AX58)</f>
        <v>0</v>
      </c>
      <c r="AH58" s="55">
        <f>SUM('ANTUNES - SON PRODUCE, INC.:TECNISPICE'!AY58)</f>
        <v>0</v>
      </c>
      <c r="AI58" s="55">
        <f>SUM('ANTUNES - SON PRODUCE, INC.:TECNISPICE'!AZ58)</f>
        <v>0</v>
      </c>
      <c r="AJ58" s="55">
        <f>SUM('ANTUNES - SON PRODUCE, INC.:TECNISPICE'!BA58)</f>
        <v>0</v>
      </c>
      <c r="AK58" s="55">
        <f>SUM('ANTUNES - SON PRODUCE, INC.:TECNISPICE'!BB58)</f>
        <v>0</v>
      </c>
      <c r="AL58" s="55">
        <f>SUM('ANTUNES - SON PRODUCE, INC.:TECNISPICE'!BC58)</f>
        <v>0</v>
      </c>
      <c r="AM58" s="55">
        <f>SUM('ANTUNES - SON PRODUCE, INC.:TECNISPICE'!BD58)</f>
        <v>0</v>
      </c>
      <c r="AN58" s="55">
        <f>SUM('ANTUNES - SON PRODUCE, INC.:TECNISPICE'!BE58)</f>
        <v>0</v>
      </c>
      <c r="AO58" s="55">
        <f>SUM('ANTUNES - SON PRODUCE, INC.:TECNISPICE'!BF58)</f>
        <v>0</v>
      </c>
      <c r="AP58" s="56">
        <f t="shared" si="20"/>
        <v>0</v>
      </c>
    </row>
    <row r="59" spans="2:42" x14ac:dyDescent="0.35">
      <c r="B59" s="8">
        <f t="shared" si="21"/>
        <v>52</v>
      </c>
      <c r="C59" s="8" t="s">
        <v>46</v>
      </c>
      <c r="D59" s="8">
        <v>140003</v>
      </c>
      <c r="E59" s="8" t="s">
        <v>48</v>
      </c>
      <c r="F59" s="28">
        <v>0</v>
      </c>
      <c r="G59" s="28">
        <v>0</v>
      </c>
      <c r="H59" s="29">
        <f>SUM('ANTUNES - SON PRODUCE, INC.:TECNISPICE'!G59)</f>
        <v>0</v>
      </c>
      <c r="I59" s="29">
        <f>SUM('ANTUNES - SON PRODUCE, INC.:TECNISPICE'!H59)</f>
        <v>0</v>
      </c>
      <c r="J59" s="29">
        <f>SUM('ANTUNES - SON PRODUCE, INC.:TECNISPICE'!I59)</f>
        <v>0</v>
      </c>
      <c r="K59" s="29">
        <f>SUM('ANTUNES - SON PRODUCE, INC.:TECNISPICE'!J59)</f>
        <v>0</v>
      </c>
      <c r="L59" s="29">
        <f>SUM('ANTUNES - SON PRODUCE, INC.:TECNISPICE'!K59)</f>
        <v>0</v>
      </c>
      <c r="M59" s="29">
        <f>SUM('ANTUNES - SON PRODUCE, INC.:TECNISPICE'!L59)</f>
        <v>0</v>
      </c>
      <c r="N59" s="29">
        <f>SUM('ANTUNES - SON PRODUCE, INC.:TECNISPICE'!M59)</f>
        <v>0</v>
      </c>
      <c r="O59" s="29">
        <f>SUM('ANTUNES - SON PRODUCE, INC.:TECNISPICE'!N59)</f>
        <v>0</v>
      </c>
      <c r="P59" s="29">
        <f>SUM('ANTUNES - SON PRODUCE, INC.:TECNISPICE'!O59)</f>
        <v>0</v>
      </c>
      <c r="Q59" s="29">
        <f>SUM('ANTUNES - SON PRODUCE, INC.:TECNISPICE'!P59)</f>
        <v>0</v>
      </c>
      <c r="R59" s="29">
        <f>SUM('ANTUNES - SON PRODUCE, INC.:TECNISPICE'!Q59)</f>
        <v>0</v>
      </c>
      <c r="S59" s="29">
        <f>SUM('ANTUNES - SON PRODUCE, INC.:TECNISPICE'!R59)</f>
        <v>0</v>
      </c>
      <c r="T59" s="29"/>
      <c r="U59" s="29"/>
      <c r="V59" s="29"/>
      <c r="W59" s="29"/>
      <c r="X59" s="28">
        <f t="shared" si="19"/>
        <v>0</v>
      </c>
      <c r="Y59" s="9"/>
      <c r="Z59" s="55">
        <f>SUM('ANTUNES - SON PRODUCE, INC.:TECNISPICE'!AQ59)</f>
        <v>0</v>
      </c>
      <c r="AA59" s="55">
        <f>SUM('ANTUNES - SON PRODUCE, INC.:TECNISPICE'!AR59)</f>
        <v>0</v>
      </c>
      <c r="AB59" s="55">
        <f>SUM('ANTUNES - SON PRODUCE, INC.:TECNISPICE'!AS59)</f>
        <v>0</v>
      </c>
      <c r="AC59" s="55">
        <f>SUM('ANTUNES - SON PRODUCE, INC.:TECNISPICE'!AT59)</f>
        <v>0</v>
      </c>
      <c r="AD59" s="55">
        <f>SUM('ANTUNES - SON PRODUCE, INC.:TECNISPICE'!AU59)</f>
        <v>0</v>
      </c>
      <c r="AE59" s="55">
        <f>SUM('ANTUNES - SON PRODUCE, INC.:TECNISPICE'!AV59)</f>
        <v>0</v>
      </c>
      <c r="AF59" s="55">
        <f>SUM('ANTUNES - SON PRODUCE, INC.:TECNISPICE'!AW59)</f>
        <v>0</v>
      </c>
      <c r="AG59" s="55">
        <f>SUM('ANTUNES - SON PRODUCE, INC.:TECNISPICE'!AX59)</f>
        <v>0</v>
      </c>
      <c r="AH59" s="55">
        <f>SUM('ANTUNES - SON PRODUCE, INC.:TECNISPICE'!AY59)</f>
        <v>0</v>
      </c>
      <c r="AI59" s="55">
        <f>SUM('ANTUNES - SON PRODUCE, INC.:TECNISPICE'!AZ59)</f>
        <v>0</v>
      </c>
      <c r="AJ59" s="55">
        <f>SUM('ANTUNES - SON PRODUCE, INC.:TECNISPICE'!BA59)</f>
        <v>0</v>
      </c>
      <c r="AK59" s="55">
        <f>SUM('ANTUNES - SON PRODUCE, INC.:TECNISPICE'!BB59)</f>
        <v>0</v>
      </c>
      <c r="AL59" s="55">
        <f>SUM('ANTUNES - SON PRODUCE, INC.:TECNISPICE'!BC59)</f>
        <v>0</v>
      </c>
      <c r="AM59" s="55">
        <f>SUM('ANTUNES - SON PRODUCE, INC.:TECNISPICE'!BD59)</f>
        <v>0</v>
      </c>
      <c r="AN59" s="55">
        <f>SUM('ANTUNES - SON PRODUCE, INC.:TECNISPICE'!BE59)</f>
        <v>0</v>
      </c>
      <c r="AO59" s="55">
        <f>SUM('ANTUNES - SON PRODUCE, INC.:TECNISPICE'!BF59)</f>
        <v>0</v>
      </c>
      <c r="AP59" s="56">
        <f t="shared" si="20"/>
        <v>0</v>
      </c>
    </row>
    <row r="60" spans="2:42" x14ac:dyDescent="0.35">
      <c r="B60" s="8">
        <f t="shared" si="21"/>
        <v>53</v>
      </c>
      <c r="C60" s="8" t="s">
        <v>46</v>
      </c>
      <c r="D60" s="8">
        <v>140010</v>
      </c>
      <c r="E60" s="8" t="s">
        <v>49</v>
      </c>
      <c r="F60" s="28">
        <v>116</v>
      </c>
      <c r="G60" s="28">
        <v>60</v>
      </c>
      <c r="H60" s="29">
        <f>SUM('ANTUNES - SON PRODUCE, INC.:TECNISPICE'!G60)</f>
        <v>384</v>
      </c>
      <c r="I60" s="29">
        <f>SUM('ANTUNES - SON PRODUCE, INC.:TECNISPICE'!H60)</f>
        <v>384</v>
      </c>
      <c r="J60" s="29">
        <f>SUM('ANTUNES - SON PRODUCE, INC.:TECNISPICE'!I60)</f>
        <v>384</v>
      </c>
      <c r="K60" s="29">
        <f>SUM('ANTUNES - SON PRODUCE, INC.:TECNISPICE'!J60)</f>
        <v>384</v>
      </c>
      <c r="L60" s="29">
        <f>SUM('ANTUNES - SON PRODUCE, INC.:TECNISPICE'!K60)</f>
        <v>384</v>
      </c>
      <c r="M60" s="29">
        <f>SUM('ANTUNES - SON PRODUCE, INC.:TECNISPICE'!L60)</f>
        <v>384</v>
      </c>
      <c r="N60" s="29">
        <f>SUM('ANTUNES - SON PRODUCE, INC.:TECNISPICE'!M60)</f>
        <v>384</v>
      </c>
      <c r="O60" s="29">
        <f>SUM('ANTUNES - SON PRODUCE, INC.:TECNISPICE'!N60)</f>
        <v>384</v>
      </c>
      <c r="P60" s="29">
        <f>SUM('ANTUNES - SON PRODUCE, INC.:TECNISPICE'!O60)</f>
        <v>384</v>
      </c>
      <c r="Q60" s="29">
        <f>SUM('ANTUNES - SON PRODUCE, INC.:TECNISPICE'!P60)</f>
        <v>384</v>
      </c>
      <c r="R60" s="29">
        <f>SUM('ANTUNES - SON PRODUCE, INC.:TECNISPICE'!Q60)</f>
        <v>384</v>
      </c>
      <c r="S60" s="29">
        <f>SUM('ANTUNES - SON PRODUCE, INC.:TECNISPICE'!R60)</f>
        <v>384</v>
      </c>
      <c r="T60" s="29"/>
      <c r="U60" s="29"/>
      <c r="V60" s="29"/>
      <c r="W60" s="29"/>
      <c r="X60" s="28">
        <f t="shared" si="19"/>
        <v>4608</v>
      </c>
      <c r="Y60" s="9"/>
      <c r="Z60" s="55">
        <f>SUM('ANTUNES - SON PRODUCE, INC.:TECNISPICE'!AQ60)</f>
        <v>20736</v>
      </c>
      <c r="AA60" s="55">
        <f>SUM('ANTUNES - SON PRODUCE, INC.:TECNISPICE'!AR60)</f>
        <v>20736</v>
      </c>
      <c r="AB60" s="55">
        <f>SUM('ANTUNES - SON PRODUCE, INC.:TECNISPICE'!AS60)</f>
        <v>20736</v>
      </c>
      <c r="AC60" s="55">
        <f>SUM('ANTUNES - SON PRODUCE, INC.:TECNISPICE'!AT60)</f>
        <v>20736</v>
      </c>
      <c r="AD60" s="55">
        <f>SUM('ANTUNES - SON PRODUCE, INC.:TECNISPICE'!AU60)</f>
        <v>0</v>
      </c>
      <c r="AE60" s="55">
        <f>SUM('ANTUNES - SON PRODUCE, INC.:TECNISPICE'!AV60)</f>
        <v>0</v>
      </c>
      <c r="AF60" s="55">
        <f>SUM('ANTUNES - SON PRODUCE, INC.:TECNISPICE'!AW60)</f>
        <v>0</v>
      </c>
      <c r="AG60" s="55">
        <f>SUM('ANTUNES - SON PRODUCE, INC.:TECNISPICE'!AX60)</f>
        <v>0</v>
      </c>
      <c r="AH60" s="55">
        <f>SUM('ANTUNES - SON PRODUCE, INC.:TECNISPICE'!AY60)</f>
        <v>0</v>
      </c>
      <c r="AI60" s="55">
        <f>SUM('ANTUNES - SON PRODUCE, INC.:TECNISPICE'!AZ60)</f>
        <v>0</v>
      </c>
      <c r="AJ60" s="55">
        <f>SUM('ANTUNES - SON PRODUCE, INC.:TECNISPICE'!BA60)</f>
        <v>0</v>
      </c>
      <c r="AK60" s="55">
        <f>SUM('ANTUNES - SON PRODUCE, INC.:TECNISPICE'!BB60)</f>
        <v>0</v>
      </c>
      <c r="AL60" s="55">
        <f>SUM('ANTUNES - SON PRODUCE, INC.:TECNISPICE'!BC60)</f>
        <v>0</v>
      </c>
      <c r="AM60" s="55">
        <f>SUM('ANTUNES - SON PRODUCE, INC.:TECNISPICE'!BD60)</f>
        <v>0</v>
      </c>
      <c r="AN60" s="55">
        <f>SUM('ANTUNES - SON PRODUCE, INC.:TECNISPICE'!BE60)</f>
        <v>0</v>
      </c>
      <c r="AO60" s="55">
        <f>SUM('ANTUNES - SON PRODUCE, INC.:TECNISPICE'!BF60)</f>
        <v>0</v>
      </c>
      <c r="AP60" s="56">
        <f t="shared" si="20"/>
        <v>82944</v>
      </c>
    </row>
    <row r="61" spans="2:42" x14ac:dyDescent="0.35">
      <c r="B61" s="8">
        <f t="shared" si="21"/>
        <v>54</v>
      </c>
      <c r="C61" s="8" t="s">
        <v>46</v>
      </c>
      <c r="D61" s="8">
        <v>140011</v>
      </c>
      <c r="E61" s="8" t="s">
        <v>50</v>
      </c>
      <c r="F61" s="28">
        <v>416</v>
      </c>
      <c r="G61" s="28">
        <v>288</v>
      </c>
      <c r="H61" s="29">
        <f>SUM('ANTUNES - SON PRODUCE, INC.:TECNISPICE'!G61)</f>
        <v>0</v>
      </c>
      <c r="I61" s="29">
        <f>SUM('ANTUNES - SON PRODUCE, INC.:TECNISPICE'!H61)</f>
        <v>0</v>
      </c>
      <c r="J61" s="29">
        <f>SUM('ANTUNES - SON PRODUCE, INC.:TECNISPICE'!I61)</f>
        <v>0</v>
      </c>
      <c r="K61" s="29">
        <f>SUM('ANTUNES - SON PRODUCE, INC.:TECNISPICE'!J61)</f>
        <v>0</v>
      </c>
      <c r="L61" s="29">
        <f>SUM('ANTUNES - SON PRODUCE, INC.:TECNISPICE'!K61)</f>
        <v>0</v>
      </c>
      <c r="M61" s="29">
        <f>SUM('ANTUNES - SON PRODUCE, INC.:TECNISPICE'!L61)</f>
        <v>0</v>
      </c>
      <c r="N61" s="29">
        <f>SUM('ANTUNES - SON PRODUCE, INC.:TECNISPICE'!M61)</f>
        <v>0</v>
      </c>
      <c r="O61" s="29">
        <f>SUM('ANTUNES - SON PRODUCE, INC.:TECNISPICE'!N61)</f>
        <v>0</v>
      </c>
      <c r="P61" s="29">
        <f>SUM('ANTUNES - SON PRODUCE, INC.:TECNISPICE'!O61)</f>
        <v>0</v>
      </c>
      <c r="Q61" s="29">
        <f>SUM('ANTUNES - SON PRODUCE, INC.:TECNISPICE'!P61)</f>
        <v>0</v>
      </c>
      <c r="R61" s="29">
        <f>SUM('ANTUNES - SON PRODUCE, INC.:TECNISPICE'!Q61)</f>
        <v>0</v>
      </c>
      <c r="S61" s="29">
        <f>SUM('ANTUNES - SON PRODUCE, INC.:TECNISPICE'!R61)</f>
        <v>0</v>
      </c>
      <c r="T61" s="29"/>
      <c r="U61" s="29"/>
      <c r="V61" s="29"/>
      <c r="W61" s="29"/>
      <c r="X61" s="28">
        <f t="shared" si="19"/>
        <v>0</v>
      </c>
      <c r="Y61" s="9"/>
      <c r="Z61" s="55">
        <f>SUM('ANTUNES - SON PRODUCE, INC.:TECNISPICE'!AQ61)</f>
        <v>0</v>
      </c>
      <c r="AA61" s="55">
        <f>SUM('ANTUNES - SON PRODUCE, INC.:TECNISPICE'!AR61)</f>
        <v>0</v>
      </c>
      <c r="AB61" s="55">
        <f>SUM('ANTUNES - SON PRODUCE, INC.:TECNISPICE'!AS61)</f>
        <v>0</v>
      </c>
      <c r="AC61" s="55">
        <f>SUM('ANTUNES - SON PRODUCE, INC.:TECNISPICE'!AT61)</f>
        <v>0</v>
      </c>
      <c r="AD61" s="55">
        <f>SUM('ANTUNES - SON PRODUCE, INC.:TECNISPICE'!AU61)</f>
        <v>0</v>
      </c>
      <c r="AE61" s="55">
        <f>SUM('ANTUNES - SON PRODUCE, INC.:TECNISPICE'!AV61)</f>
        <v>0</v>
      </c>
      <c r="AF61" s="55">
        <f>SUM('ANTUNES - SON PRODUCE, INC.:TECNISPICE'!AW61)</f>
        <v>0</v>
      </c>
      <c r="AG61" s="55">
        <f>SUM('ANTUNES - SON PRODUCE, INC.:TECNISPICE'!AX61)</f>
        <v>0</v>
      </c>
      <c r="AH61" s="55">
        <f>SUM('ANTUNES - SON PRODUCE, INC.:TECNISPICE'!AY61)</f>
        <v>0</v>
      </c>
      <c r="AI61" s="55">
        <f>SUM('ANTUNES - SON PRODUCE, INC.:TECNISPICE'!AZ61)</f>
        <v>0</v>
      </c>
      <c r="AJ61" s="55">
        <f>SUM('ANTUNES - SON PRODUCE, INC.:TECNISPICE'!BA61)</f>
        <v>0</v>
      </c>
      <c r="AK61" s="55">
        <f>SUM('ANTUNES - SON PRODUCE, INC.:TECNISPICE'!BB61)</f>
        <v>0</v>
      </c>
      <c r="AL61" s="55">
        <f>SUM('ANTUNES - SON PRODUCE, INC.:TECNISPICE'!BC61)</f>
        <v>0</v>
      </c>
      <c r="AM61" s="55">
        <f>SUM('ANTUNES - SON PRODUCE, INC.:TECNISPICE'!BD61)</f>
        <v>0</v>
      </c>
      <c r="AN61" s="55">
        <f>SUM('ANTUNES - SON PRODUCE, INC.:TECNISPICE'!BE61)</f>
        <v>0</v>
      </c>
      <c r="AO61" s="55">
        <f>SUM('ANTUNES - SON PRODUCE, INC.:TECNISPICE'!BF61)</f>
        <v>0</v>
      </c>
      <c r="AP61" s="56">
        <f t="shared" si="20"/>
        <v>0</v>
      </c>
    </row>
    <row r="62" spans="2:42" x14ac:dyDescent="0.35">
      <c r="B62" s="8">
        <f t="shared" si="21"/>
        <v>55</v>
      </c>
      <c r="C62" s="8" t="s">
        <v>46</v>
      </c>
      <c r="D62" s="8">
        <v>140012</v>
      </c>
      <c r="E62" s="8" t="s">
        <v>51</v>
      </c>
      <c r="F62" s="28">
        <v>0</v>
      </c>
      <c r="G62" s="28">
        <v>0</v>
      </c>
      <c r="H62" s="29">
        <f>SUM('ANTUNES - SON PRODUCE, INC.:TECNISPICE'!G62)</f>
        <v>0</v>
      </c>
      <c r="I62" s="29">
        <f>SUM('ANTUNES - SON PRODUCE, INC.:TECNISPICE'!H62)</f>
        <v>0</v>
      </c>
      <c r="J62" s="29">
        <f>SUM('ANTUNES - SON PRODUCE, INC.:TECNISPICE'!I62)</f>
        <v>0</v>
      </c>
      <c r="K62" s="29">
        <f>SUM('ANTUNES - SON PRODUCE, INC.:TECNISPICE'!J62)</f>
        <v>0</v>
      </c>
      <c r="L62" s="29">
        <f>SUM('ANTUNES - SON PRODUCE, INC.:TECNISPICE'!K62)</f>
        <v>0</v>
      </c>
      <c r="M62" s="29">
        <f>SUM('ANTUNES - SON PRODUCE, INC.:TECNISPICE'!L62)</f>
        <v>0</v>
      </c>
      <c r="N62" s="29">
        <f>SUM('ANTUNES - SON PRODUCE, INC.:TECNISPICE'!M62)</f>
        <v>0</v>
      </c>
      <c r="O62" s="29">
        <f>SUM('ANTUNES - SON PRODUCE, INC.:TECNISPICE'!N62)</f>
        <v>0</v>
      </c>
      <c r="P62" s="29">
        <f>SUM('ANTUNES - SON PRODUCE, INC.:TECNISPICE'!O62)</f>
        <v>0</v>
      </c>
      <c r="Q62" s="29">
        <f>SUM('ANTUNES - SON PRODUCE, INC.:TECNISPICE'!P62)</f>
        <v>0</v>
      </c>
      <c r="R62" s="29">
        <f>SUM('ANTUNES - SON PRODUCE, INC.:TECNISPICE'!Q62)</f>
        <v>0</v>
      </c>
      <c r="S62" s="29">
        <f>SUM('ANTUNES - SON PRODUCE, INC.:TECNISPICE'!R62)</f>
        <v>0</v>
      </c>
      <c r="T62" s="29"/>
      <c r="U62" s="29"/>
      <c r="V62" s="29"/>
      <c r="W62" s="29"/>
      <c r="X62" s="28">
        <f t="shared" si="19"/>
        <v>0</v>
      </c>
      <c r="Y62" s="9"/>
      <c r="Z62" s="55">
        <f>SUM('ANTUNES - SON PRODUCE, INC.:TECNISPICE'!AQ62)</f>
        <v>0</v>
      </c>
      <c r="AA62" s="55">
        <f>SUM('ANTUNES - SON PRODUCE, INC.:TECNISPICE'!AR62)</f>
        <v>0</v>
      </c>
      <c r="AB62" s="55">
        <f>SUM('ANTUNES - SON PRODUCE, INC.:TECNISPICE'!AS62)</f>
        <v>0</v>
      </c>
      <c r="AC62" s="55">
        <f>SUM('ANTUNES - SON PRODUCE, INC.:TECNISPICE'!AT62)</f>
        <v>0</v>
      </c>
      <c r="AD62" s="55">
        <f>SUM('ANTUNES - SON PRODUCE, INC.:TECNISPICE'!AU62)</f>
        <v>0</v>
      </c>
      <c r="AE62" s="55">
        <f>SUM('ANTUNES - SON PRODUCE, INC.:TECNISPICE'!AV62)</f>
        <v>0</v>
      </c>
      <c r="AF62" s="55">
        <f>SUM('ANTUNES - SON PRODUCE, INC.:TECNISPICE'!AW62)</f>
        <v>0</v>
      </c>
      <c r="AG62" s="55">
        <f>SUM('ANTUNES - SON PRODUCE, INC.:TECNISPICE'!AX62)</f>
        <v>0</v>
      </c>
      <c r="AH62" s="55">
        <f>SUM('ANTUNES - SON PRODUCE, INC.:TECNISPICE'!AY62)</f>
        <v>0</v>
      </c>
      <c r="AI62" s="55">
        <f>SUM('ANTUNES - SON PRODUCE, INC.:TECNISPICE'!AZ62)</f>
        <v>0</v>
      </c>
      <c r="AJ62" s="55">
        <f>SUM('ANTUNES - SON PRODUCE, INC.:TECNISPICE'!BA62)</f>
        <v>0</v>
      </c>
      <c r="AK62" s="55">
        <f>SUM('ANTUNES - SON PRODUCE, INC.:TECNISPICE'!BB62)</f>
        <v>0</v>
      </c>
      <c r="AL62" s="55">
        <f>SUM('ANTUNES - SON PRODUCE, INC.:TECNISPICE'!BC62)</f>
        <v>0</v>
      </c>
      <c r="AM62" s="55">
        <f>SUM('ANTUNES - SON PRODUCE, INC.:TECNISPICE'!BD62)</f>
        <v>0</v>
      </c>
      <c r="AN62" s="55">
        <f>SUM('ANTUNES - SON PRODUCE, INC.:TECNISPICE'!BE62)</f>
        <v>0</v>
      </c>
      <c r="AO62" s="55">
        <f>SUM('ANTUNES - SON PRODUCE, INC.:TECNISPICE'!BF62)</f>
        <v>0</v>
      </c>
      <c r="AP62" s="56">
        <f t="shared" si="20"/>
        <v>0</v>
      </c>
    </row>
    <row r="63" spans="2:42" x14ac:dyDescent="0.35">
      <c r="B63" s="8">
        <f t="shared" si="21"/>
        <v>56</v>
      </c>
      <c r="C63" s="8" t="s">
        <v>46</v>
      </c>
      <c r="D63" s="30">
        <v>140015</v>
      </c>
      <c r="E63" t="s">
        <v>203</v>
      </c>
      <c r="F63" s="28">
        <v>0</v>
      </c>
      <c r="G63" s="28">
        <v>0</v>
      </c>
      <c r="H63" s="29">
        <f>SUM('ANTUNES - SON PRODUCE, INC.:TECNISPICE'!G63)</f>
        <v>0</v>
      </c>
      <c r="I63" s="29">
        <f>SUM('ANTUNES - SON PRODUCE, INC.:TECNISPICE'!H63)</f>
        <v>0</v>
      </c>
      <c r="J63" s="29">
        <f>SUM('ANTUNES - SON PRODUCE, INC.:TECNISPICE'!I63)</f>
        <v>0</v>
      </c>
      <c r="K63" s="29">
        <f>SUM('ANTUNES - SON PRODUCE, INC.:TECNISPICE'!J63)</f>
        <v>0</v>
      </c>
      <c r="L63" s="29">
        <f>SUM('ANTUNES - SON PRODUCE, INC.:TECNISPICE'!K63)</f>
        <v>0</v>
      </c>
      <c r="M63" s="29">
        <f>SUM('ANTUNES - SON PRODUCE, INC.:TECNISPICE'!L63)</f>
        <v>0</v>
      </c>
      <c r="N63" s="29">
        <f>SUM('ANTUNES - SON PRODUCE, INC.:TECNISPICE'!M63)</f>
        <v>0</v>
      </c>
      <c r="O63" s="29">
        <f>SUM('ANTUNES - SON PRODUCE, INC.:TECNISPICE'!N63)</f>
        <v>0</v>
      </c>
      <c r="P63" s="29">
        <f>SUM('ANTUNES - SON PRODUCE, INC.:TECNISPICE'!O63)</f>
        <v>0</v>
      </c>
      <c r="Q63" s="29">
        <f>SUM('ANTUNES - SON PRODUCE, INC.:TECNISPICE'!P63)</f>
        <v>0</v>
      </c>
      <c r="R63" s="29">
        <f>SUM('ANTUNES - SON PRODUCE, INC.:TECNISPICE'!Q63)</f>
        <v>0</v>
      </c>
      <c r="S63" s="29">
        <f>SUM('ANTUNES - SON PRODUCE, INC.:TECNISPICE'!R63)</f>
        <v>0</v>
      </c>
      <c r="T63" s="29"/>
      <c r="U63" s="29"/>
      <c r="V63" s="29"/>
      <c r="W63" s="29"/>
      <c r="X63" s="28">
        <f t="shared" si="19"/>
        <v>0</v>
      </c>
      <c r="Y63" s="9"/>
      <c r="Z63" s="55">
        <f>SUM('ANTUNES - SON PRODUCE, INC.:TECNISPICE'!AQ63)</f>
        <v>0</v>
      </c>
      <c r="AA63" s="55">
        <f>SUM('ANTUNES - SON PRODUCE, INC.:TECNISPICE'!AR63)</f>
        <v>0</v>
      </c>
      <c r="AB63" s="55">
        <f>SUM('ANTUNES - SON PRODUCE, INC.:TECNISPICE'!AS63)</f>
        <v>0</v>
      </c>
      <c r="AC63" s="55">
        <f>SUM('ANTUNES - SON PRODUCE, INC.:TECNISPICE'!AT63)</f>
        <v>0</v>
      </c>
      <c r="AD63" s="55">
        <f>SUM('ANTUNES - SON PRODUCE, INC.:TECNISPICE'!AU63)</f>
        <v>0</v>
      </c>
      <c r="AE63" s="55">
        <f>SUM('ANTUNES - SON PRODUCE, INC.:TECNISPICE'!AV63)</f>
        <v>0</v>
      </c>
      <c r="AF63" s="55">
        <f>SUM('ANTUNES - SON PRODUCE, INC.:TECNISPICE'!AW63)</f>
        <v>0</v>
      </c>
      <c r="AG63" s="55">
        <f>SUM('ANTUNES - SON PRODUCE, INC.:TECNISPICE'!AX63)</f>
        <v>0</v>
      </c>
      <c r="AH63" s="55">
        <f>SUM('ANTUNES - SON PRODUCE, INC.:TECNISPICE'!AY63)</f>
        <v>0</v>
      </c>
      <c r="AI63" s="55">
        <f>SUM('ANTUNES - SON PRODUCE, INC.:TECNISPICE'!AZ63)</f>
        <v>0</v>
      </c>
      <c r="AJ63" s="55">
        <f>SUM('ANTUNES - SON PRODUCE, INC.:TECNISPICE'!BA63)</f>
        <v>0</v>
      </c>
      <c r="AK63" s="55">
        <f>SUM('ANTUNES - SON PRODUCE, INC.:TECNISPICE'!BB63)</f>
        <v>0</v>
      </c>
      <c r="AL63" s="55">
        <f>SUM('ANTUNES - SON PRODUCE, INC.:TECNISPICE'!BC63)</f>
        <v>0</v>
      </c>
      <c r="AM63" s="55">
        <f>SUM('ANTUNES - SON PRODUCE, INC.:TECNISPICE'!BD63)</f>
        <v>0</v>
      </c>
      <c r="AN63" s="55">
        <f>SUM('ANTUNES - SON PRODUCE, INC.:TECNISPICE'!BE63)</f>
        <v>0</v>
      </c>
      <c r="AO63" s="55">
        <f>SUM('ANTUNES - SON PRODUCE, INC.:TECNISPICE'!BF63)</f>
        <v>0</v>
      </c>
      <c r="AP63" s="56">
        <f t="shared" si="20"/>
        <v>0</v>
      </c>
    </row>
    <row r="64" spans="2:42" x14ac:dyDescent="0.35">
      <c r="B64" s="8">
        <f t="shared" si="21"/>
        <v>57</v>
      </c>
      <c r="C64" s="8" t="s">
        <v>46</v>
      </c>
      <c r="D64" s="8">
        <v>140016</v>
      </c>
      <c r="E64" s="8" t="s">
        <v>52</v>
      </c>
      <c r="F64" s="28">
        <v>0</v>
      </c>
      <c r="G64" s="28">
        <v>0</v>
      </c>
      <c r="H64" s="29">
        <f>SUM('ANTUNES - SON PRODUCE, INC.:TECNISPICE'!G64)</f>
        <v>0</v>
      </c>
      <c r="I64" s="29">
        <f>SUM('ANTUNES - SON PRODUCE, INC.:TECNISPICE'!H64)</f>
        <v>0</v>
      </c>
      <c r="J64" s="29">
        <f>SUM('ANTUNES - SON PRODUCE, INC.:TECNISPICE'!I64)</f>
        <v>0</v>
      </c>
      <c r="K64" s="29">
        <f>SUM('ANTUNES - SON PRODUCE, INC.:TECNISPICE'!J64)</f>
        <v>0</v>
      </c>
      <c r="L64" s="29">
        <f>SUM('ANTUNES - SON PRODUCE, INC.:TECNISPICE'!K64)</f>
        <v>0</v>
      </c>
      <c r="M64" s="29">
        <f>SUM('ANTUNES - SON PRODUCE, INC.:TECNISPICE'!L64)</f>
        <v>0</v>
      </c>
      <c r="N64" s="29">
        <f>SUM('ANTUNES - SON PRODUCE, INC.:TECNISPICE'!M64)</f>
        <v>0</v>
      </c>
      <c r="O64" s="29">
        <f>SUM('ANTUNES - SON PRODUCE, INC.:TECNISPICE'!N64)</f>
        <v>0</v>
      </c>
      <c r="P64" s="29">
        <f>SUM('ANTUNES - SON PRODUCE, INC.:TECNISPICE'!O64)</f>
        <v>0</v>
      </c>
      <c r="Q64" s="29">
        <f>SUM('ANTUNES - SON PRODUCE, INC.:TECNISPICE'!P64)</f>
        <v>0</v>
      </c>
      <c r="R64" s="29">
        <f>SUM('ANTUNES - SON PRODUCE, INC.:TECNISPICE'!Q64)</f>
        <v>0</v>
      </c>
      <c r="S64" s="29">
        <f>SUM('ANTUNES - SON PRODUCE, INC.:TECNISPICE'!R64)</f>
        <v>0</v>
      </c>
      <c r="T64" s="29"/>
      <c r="U64" s="29"/>
      <c r="V64" s="29"/>
      <c r="W64" s="29"/>
      <c r="X64" s="28">
        <f t="shared" si="19"/>
        <v>0</v>
      </c>
      <c r="Y64" s="9"/>
      <c r="Z64" s="55">
        <f>SUM('ANTUNES - SON PRODUCE, INC.:TECNISPICE'!AQ64)</f>
        <v>0</v>
      </c>
      <c r="AA64" s="55">
        <f>SUM('ANTUNES - SON PRODUCE, INC.:TECNISPICE'!AR64)</f>
        <v>0</v>
      </c>
      <c r="AB64" s="55">
        <f>SUM('ANTUNES - SON PRODUCE, INC.:TECNISPICE'!AS64)</f>
        <v>0</v>
      </c>
      <c r="AC64" s="55">
        <f>SUM('ANTUNES - SON PRODUCE, INC.:TECNISPICE'!AT64)</f>
        <v>0</v>
      </c>
      <c r="AD64" s="55">
        <f>SUM('ANTUNES - SON PRODUCE, INC.:TECNISPICE'!AU64)</f>
        <v>0</v>
      </c>
      <c r="AE64" s="55">
        <f>SUM('ANTUNES - SON PRODUCE, INC.:TECNISPICE'!AV64)</f>
        <v>0</v>
      </c>
      <c r="AF64" s="55">
        <f>SUM('ANTUNES - SON PRODUCE, INC.:TECNISPICE'!AW64)</f>
        <v>0</v>
      </c>
      <c r="AG64" s="55">
        <f>SUM('ANTUNES - SON PRODUCE, INC.:TECNISPICE'!AX64)</f>
        <v>0</v>
      </c>
      <c r="AH64" s="55">
        <f>SUM('ANTUNES - SON PRODUCE, INC.:TECNISPICE'!AY64)</f>
        <v>0</v>
      </c>
      <c r="AI64" s="55">
        <f>SUM('ANTUNES - SON PRODUCE, INC.:TECNISPICE'!AZ64)</f>
        <v>0</v>
      </c>
      <c r="AJ64" s="55">
        <f>SUM('ANTUNES - SON PRODUCE, INC.:TECNISPICE'!BA64)</f>
        <v>0</v>
      </c>
      <c r="AK64" s="55">
        <f>SUM('ANTUNES - SON PRODUCE, INC.:TECNISPICE'!BB64)</f>
        <v>0</v>
      </c>
      <c r="AL64" s="55">
        <f>SUM('ANTUNES - SON PRODUCE, INC.:TECNISPICE'!BC64)</f>
        <v>0</v>
      </c>
      <c r="AM64" s="55">
        <f>SUM('ANTUNES - SON PRODUCE, INC.:TECNISPICE'!BD64)</f>
        <v>0</v>
      </c>
      <c r="AN64" s="55">
        <f>SUM('ANTUNES - SON PRODUCE, INC.:TECNISPICE'!BE64)</f>
        <v>0</v>
      </c>
      <c r="AO64" s="55">
        <f>SUM('ANTUNES - SON PRODUCE, INC.:TECNISPICE'!BF64)</f>
        <v>0</v>
      </c>
      <c r="AP64" s="56">
        <f t="shared" si="20"/>
        <v>0</v>
      </c>
    </row>
    <row r="65" spans="2:42" x14ac:dyDescent="0.35">
      <c r="B65" s="8">
        <f t="shared" si="21"/>
        <v>58</v>
      </c>
      <c r="C65" s="8" t="s">
        <v>46</v>
      </c>
      <c r="D65" s="8">
        <v>140030</v>
      </c>
      <c r="E65" s="8" t="s">
        <v>53</v>
      </c>
      <c r="F65" s="28">
        <v>0</v>
      </c>
      <c r="G65" s="28">
        <v>0</v>
      </c>
      <c r="H65" s="29">
        <f>SUM('ANTUNES - SON PRODUCE, INC.:TECNISPICE'!G65)</f>
        <v>0</v>
      </c>
      <c r="I65" s="29">
        <f>SUM('ANTUNES - SON PRODUCE, INC.:TECNISPICE'!H65)</f>
        <v>0</v>
      </c>
      <c r="J65" s="29">
        <f>SUM('ANTUNES - SON PRODUCE, INC.:TECNISPICE'!I65)</f>
        <v>0</v>
      </c>
      <c r="K65" s="29">
        <f>SUM('ANTUNES - SON PRODUCE, INC.:TECNISPICE'!J65)</f>
        <v>0</v>
      </c>
      <c r="L65" s="29">
        <f>SUM('ANTUNES - SON PRODUCE, INC.:TECNISPICE'!K65)</f>
        <v>0</v>
      </c>
      <c r="M65" s="29">
        <f>SUM('ANTUNES - SON PRODUCE, INC.:TECNISPICE'!L65)</f>
        <v>0</v>
      </c>
      <c r="N65" s="29">
        <f>SUM('ANTUNES - SON PRODUCE, INC.:TECNISPICE'!M65)</f>
        <v>0</v>
      </c>
      <c r="O65" s="29">
        <f>SUM('ANTUNES - SON PRODUCE, INC.:TECNISPICE'!N65)</f>
        <v>0</v>
      </c>
      <c r="P65" s="29">
        <f>SUM('ANTUNES - SON PRODUCE, INC.:TECNISPICE'!O65)</f>
        <v>0</v>
      </c>
      <c r="Q65" s="29">
        <f>SUM('ANTUNES - SON PRODUCE, INC.:TECNISPICE'!P65)</f>
        <v>0</v>
      </c>
      <c r="R65" s="29">
        <f>SUM('ANTUNES - SON PRODUCE, INC.:TECNISPICE'!Q65)</f>
        <v>0</v>
      </c>
      <c r="S65" s="29">
        <f>SUM('ANTUNES - SON PRODUCE, INC.:TECNISPICE'!R65)</f>
        <v>0</v>
      </c>
      <c r="T65" s="29"/>
      <c r="U65" s="29"/>
      <c r="V65" s="29"/>
      <c r="W65" s="29"/>
      <c r="X65" s="28">
        <f t="shared" si="19"/>
        <v>0</v>
      </c>
      <c r="Y65" s="9"/>
      <c r="Z65" s="55">
        <f>SUM('ANTUNES - SON PRODUCE, INC.:TECNISPICE'!AQ65)</f>
        <v>0</v>
      </c>
      <c r="AA65" s="55">
        <f>SUM('ANTUNES - SON PRODUCE, INC.:TECNISPICE'!AR65)</f>
        <v>0</v>
      </c>
      <c r="AB65" s="55">
        <f>SUM('ANTUNES - SON PRODUCE, INC.:TECNISPICE'!AS65)</f>
        <v>0</v>
      </c>
      <c r="AC65" s="55">
        <f>SUM('ANTUNES - SON PRODUCE, INC.:TECNISPICE'!AT65)</f>
        <v>0</v>
      </c>
      <c r="AD65" s="55">
        <f>SUM('ANTUNES - SON PRODUCE, INC.:TECNISPICE'!AU65)</f>
        <v>0</v>
      </c>
      <c r="AE65" s="55">
        <f>SUM('ANTUNES - SON PRODUCE, INC.:TECNISPICE'!AV65)</f>
        <v>0</v>
      </c>
      <c r="AF65" s="55">
        <f>SUM('ANTUNES - SON PRODUCE, INC.:TECNISPICE'!AW65)</f>
        <v>0</v>
      </c>
      <c r="AG65" s="55">
        <f>SUM('ANTUNES - SON PRODUCE, INC.:TECNISPICE'!AX65)</f>
        <v>0</v>
      </c>
      <c r="AH65" s="55">
        <f>SUM('ANTUNES - SON PRODUCE, INC.:TECNISPICE'!AY65)</f>
        <v>0</v>
      </c>
      <c r="AI65" s="55">
        <f>SUM('ANTUNES - SON PRODUCE, INC.:TECNISPICE'!AZ65)</f>
        <v>0</v>
      </c>
      <c r="AJ65" s="55">
        <f>SUM('ANTUNES - SON PRODUCE, INC.:TECNISPICE'!BA65)</f>
        <v>0</v>
      </c>
      <c r="AK65" s="55">
        <f>SUM('ANTUNES - SON PRODUCE, INC.:TECNISPICE'!BB65)</f>
        <v>0</v>
      </c>
      <c r="AL65" s="55">
        <f>SUM('ANTUNES - SON PRODUCE, INC.:TECNISPICE'!BC65)</f>
        <v>0</v>
      </c>
      <c r="AM65" s="55">
        <f>SUM('ANTUNES - SON PRODUCE, INC.:TECNISPICE'!BD65)</f>
        <v>0</v>
      </c>
      <c r="AN65" s="55">
        <f>SUM('ANTUNES - SON PRODUCE, INC.:TECNISPICE'!BE65)</f>
        <v>0</v>
      </c>
      <c r="AO65" s="55">
        <f>SUM('ANTUNES - SON PRODUCE, INC.:TECNISPICE'!BF65)</f>
        <v>0</v>
      </c>
      <c r="AP65" s="56">
        <f t="shared" si="20"/>
        <v>0</v>
      </c>
    </row>
    <row r="66" spans="2:42" x14ac:dyDescent="0.35">
      <c r="B66" s="8">
        <f t="shared" si="21"/>
        <v>59</v>
      </c>
      <c r="C66" s="8" t="s">
        <v>46</v>
      </c>
      <c r="D66" s="30">
        <v>140036</v>
      </c>
      <c r="E66" t="s">
        <v>204</v>
      </c>
      <c r="F66" s="28">
        <v>0</v>
      </c>
      <c r="G66" s="28">
        <v>0</v>
      </c>
      <c r="H66" s="29">
        <f>SUM('ANTUNES - SON PRODUCE, INC.:TECNISPICE'!G66)</f>
        <v>0</v>
      </c>
      <c r="I66" s="29">
        <f>SUM('ANTUNES - SON PRODUCE, INC.:TECNISPICE'!H66)</f>
        <v>0</v>
      </c>
      <c r="J66" s="29">
        <f>SUM('ANTUNES - SON PRODUCE, INC.:TECNISPICE'!I66)</f>
        <v>0</v>
      </c>
      <c r="K66" s="29">
        <f>SUM('ANTUNES - SON PRODUCE, INC.:TECNISPICE'!J66)</f>
        <v>0</v>
      </c>
      <c r="L66" s="29">
        <f>SUM('ANTUNES - SON PRODUCE, INC.:TECNISPICE'!K66)</f>
        <v>0</v>
      </c>
      <c r="M66" s="29">
        <f>SUM('ANTUNES - SON PRODUCE, INC.:TECNISPICE'!L66)</f>
        <v>0</v>
      </c>
      <c r="N66" s="29">
        <f>SUM('ANTUNES - SON PRODUCE, INC.:TECNISPICE'!M66)</f>
        <v>0</v>
      </c>
      <c r="O66" s="29">
        <f>SUM('ANTUNES - SON PRODUCE, INC.:TECNISPICE'!N66)</f>
        <v>0</v>
      </c>
      <c r="P66" s="29">
        <f>SUM('ANTUNES - SON PRODUCE, INC.:TECNISPICE'!O66)</f>
        <v>0</v>
      </c>
      <c r="Q66" s="29">
        <f>SUM('ANTUNES - SON PRODUCE, INC.:TECNISPICE'!P66)</f>
        <v>0</v>
      </c>
      <c r="R66" s="29">
        <f>SUM('ANTUNES - SON PRODUCE, INC.:TECNISPICE'!Q66)</f>
        <v>0</v>
      </c>
      <c r="S66" s="29">
        <f>SUM('ANTUNES - SON PRODUCE, INC.:TECNISPICE'!R66)</f>
        <v>0</v>
      </c>
      <c r="T66" s="29"/>
      <c r="U66" s="29"/>
      <c r="V66" s="29"/>
      <c r="W66" s="29"/>
      <c r="X66" s="28">
        <f t="shared" si="19"/>
        <v>0</v>
      </c>
      <c r="Y66" s="9"/>
      <c r="Z66" s="55">
        <f>SUM('ANTUNES - SON PRODUCE, INC.:TECNISPICE'!AQ66)</f>
        <v>0</v>
      </c>
      <c r="AA66" s="55">
        <f>SUM('ANTUNES - SON PRODUCE, INC.:TECNISPICE'!AR66)</f>
        <v>0</v>
      </c>
      <c r="AB66" s="55">
        <f>SUM('ANTUNES - SON PRODUCE, INC.:TECNISPICE'!AS66)</f>
        <v>0</v>
      </c>
      <c r="AC66" s="55">
        <f>SUM('ANTUNES - SON PRODUCE, INC.:TECNISPICE'!AT66)</f>
        <v>0</v>
      </c>
      <c r="AD66" s="55">
        <f>SUM('ANTUNES - SON PRODUCE, INC.:TECNISPICE'!AU66)</f>
        <v>0</v>
      </c>
      <c r="AE66" s="55">
        <f>SUM('ANTUNES - SON PRODUCE, INC.:TECNISPICE'!AV66)</f>
        <v>0</v>
      </c>
      <c r="AF66" s="55">
        <f>SUM('ANTUNES - SON PRODUCE, INC.:TECNISPICE'!AW66)</f>
        <v>0</v>
      </c>
      <c r="AG66" s="55">
        <f>SUM('ANTUNES - SON PRODUCE, INC.:TECNISPICE'!AX66)</f>
        <v>0</v>
      </c>
      <c r="AH66" s="55">
        <f>SUM('ANTUNES - SON PRODUCE, INC.:TECNISPICE'!AY66)</f>
        <v>0</v>
      </c>
      <c r="AI66" s="55">
        <f>SUM('ANTUNES - SON PRODUCE, INC.:TECNISPICE'!AZ66)</f>
        <v>0</v>
      </c>
      <c r="AJ66" s="55">
        <f>SUM('ANTUNES - SON PRODUCE, INC.:TECNISPICE'!BA66)</f>
        <v>0</v>
      </c>
      <c r="AK66" s="55">
        <f>SUM('ANTUNES - SON PRODUCE, INC.:TECNISPICE'!BB66)</f>
        <v>0</v>
      </c>
      <c r="AL66" s="55">
        <f>SUM('ANTUNES - SON PRODUCE, INC.:TECNISPICE'!BC66)</f>
        <v>0</v>
      </c>
      <c r="AM66" s="55">
        <f>SUM('ANTUNES - SON PRODUCE, INC.:TECNISPICE'!BD66)</f>
        <v>0</v>
      </c>
      <c r="AN66" s="55">
        <f>SUM('ANTUNES - SON PRODUCE, INC.:TECNISPICE'!BE66)</f>
        <v>0</v>
      </c>
      <c r="AO66" s="55">
        <f>SUM('ANTUNES - SON PRODUCE, INC.:TECNISPICE'!BF66)</f>
        <v>0</v>
      </c>
      <c r="AP66" s="56">
        <f t="shared" si="20"/>
        <v>0</v>
      </c>
    </row>
    <row r="67" spans="2:42" x14ac:dyDescent="0.35">
      <c r="B67" s="8">
        <f t="shared" si="21"/>
        <v>60</v>
      </c>
      <c r="C67" s="8" t="s">
        <v>46</v>
      </c>
      <c r="D67" s="8">
        <v>150002</v>
      </c>
      <c r="E67" s="8" t="s">
        <v>54</v>
      </c>
      <c r="F67" s="28">
        <v>0</v>
      </c>
      <c r="G67" s="28">
        <v>0</v>
      </c>
      <c r="H67" s="29">
        <f>SUM('ANTUNES - SON PRODUCE, INC.:TECNISPICE'!G67)</f>
        <v>0</v>
      </c>
      <c r="I67" s="29">
        <f>SUM('ANTUNES - SON PRODUCE, INC.:TECNISPICE'!H67)</f>
        <v>0</v>
      </c>
      <c r="J67" s="29">
        <f>SUM('ANTUNES - SON PRODUCE, INC.:TECNISPICE'!I67)</f>
        <v>0</v>
      </c>
      <c r="K67" s="29">
        <f>SUM('ANTUNES - SON PRODUCE, INC.:TECNISPICE'!J67)</f>
        <v>0</v>
      </c>
      <c r="L67" s="29">
        <f>SUM('ANTUNES - SON PRODUCE, INC.:TECNISPICE'!K67)</f>
        <v>0</v>
      </c>
      <c r="M67" s="29">
        <f>SUM('ANTUNES - SON PRODUCE, INC.:TECNISPICE'!L67)</f>
        <v>0</v>
      </c>
      <c r="N67" s="29">
        <f>SUM('ANTUNES - SON PRODUCE, INC.:TECNISPICE'!M67)</f>
        <v>0</v>
      </c>
      <c r="O67" s="29">
        <f>SUM('ANTUNES - SON PRODUCE, INC.:TECNISPICE'!N67)</f>
        <v>0</v>
      </c>
      <c r="P67" s="29">
        <f>SUM('ANTUNES - SON PRODUCE, INC.:TECNISPICE'!O67)</f>
        <v>0</v>
      </c>
      <c r="Q67" s="29">
        <f>SUM('ANTUNES - SON PRODUCE, INC.:TECNISPICE'!P67)</f>
        <v>0</v>
      </c>
      <c r="R67" s="29">
        <f>SUM('ANTUNES - SON PRODUCE, INC.:TECNISPICE'!Q67)</f>
        <v>0</v>
      </c>
      <c r="S67" s="29">
        <f>SUM('ANTUNES - SON PRODUCE, INC.:TECNISPICE'!R67)</f>
        <v>0</v>
      </c>
      <c r="T67" s="29"/>
      <c r="U67" s="29"/>
      <c r="V67" s="29"/>
      <c r="W67" s="29"/>
      <c r="X67" s="28">
        <f t="shared" si="19"/>
        <v>0</v>
      </c>
      <c r="Y67" s="9"/>
      <c r="Z67" s="55">
        <f>SUM('ANTUNES - SON PRODUCE, INC.:TECNISPICE'!AQ67)</f>
        <v>0</v>
      </c>
      <c r="AA67" s="55">
        <f>SUM('ANTUNES - SON PRODUCE, INC.:TECNISPICE'!AR67)</f>
        <v>0</v>
      </c>
      <c r="AB67" s="55">
        <f>SUM('ANTUNES - SON PRODUCE, INC.:TECNISPICE'!AS67)</f>
        <v>0</v>
      </c>
      <c r="AC67" s="55">
        <f>SUM('ANTUNES - SON PRODUCE, INC.:TECNISPICE'!AT67)</f>
        <v>0</v>
      </c>
      <c r="AD67" s="55">
        <f>SUM('ANTUNES - SON PRODUCE, INC.:TECNISPICE'!AU67)</f>
        <v>0</v>
      </c>
      <c r="AE67" s="55">
        <f>SUM('ANTUNES - SON PRODUCE, INC.:TECNISPICE'!AV67)</f>
        <v>0</v>
      </c>
      <c r="AF67" s="55">
        <f>SUM('ANTUNES - SON PRODUCE, INC.:TECNISPICE'!AW67)</f>
        <v>0</v>
      </c>
      <c r="AG67" s="55">
        <f>SUM('ANTUNES - SON PRODUCE, INC.:TECNISPICE'!AX67)</f>
        <v>0</v>
      </c>
      <c r="AH67" s="55">
        <f>SUM('ANTUNES - SON PRODUCE, INC.:TECNISPICE'!AY67)</f>
        <v>0</v>
      </c>
      <c r="AI67" s="55">
        <f>SUM('ANTUNES - SON PRODUCE, INC.:TECNISPICE'!AZ67)</f>
        <v>0</v>
      </c>
      <c r="AJ67" s="55">
        <f>SUM('ANTUNES - SON PRODUCE, INC.:TECNISPICE'!BA67)</f>
        <v>0</v>
      </c>
      <c r="AK67" s="55">
        <f>SUM('ANTUNES - SON PRODUCE, INC.:TECNISPICE'!BB67)</f>
        <v>0</v>
      </c>
      <c r="AL67" s="55">
        <f>SUM('ANTUNES - SON PRODUCE, INC.:TECNISPICE'!BC67)</f>
        <v>0</v>
      </c>
      <c r="AM67" s="55">
        <f>SUM('ANTUNES - SON PRODUCE, INC.:TECNISPICE'!BD67)</f>
        <v>0</v>
      </c>
      <c r="AN67" s="55">
        <f>SUM('ANTUNES - SON PRODUCE, INC.:TECNISPICE'!BE67)</f>
        <v>0</v>
      </c>
      <c r="AO67" s="55">
        <f>SUM('ANTUNES - SON PRODUCE, INC.:TECNISPICE'!BF67)</f>
        <v>0</v>
      </c>
      <c r="AP67" s="56">
        <f t="shared" si="20"/>
        <v>0</v>
      </c>
    </row>
    <row r="68" spans="2:42" x14ac:dyDescent="0.35">
      <c r="B68" s="8">
        <f t="shared" si="21"/>
        <v>61</v>
      </c>
      <c r="C68" s="8" t="s">
        <v>46</v>
      </c>
      <c r="D68" s="8">
        <v>150003</v>
      </c>
      <c r="E68" s="8" t="s">
        <v>55</v>
      </c>
      <c r="F68" s="28">
        <v>0</v>
      </c>
      <c r="G68" s="28">
        <v>0</v>
      </c>
      <c r="H68" s="29">
        <f>SUM('ANTUNES - SON PRODUCE, INC.:TECNISPICE'!G68)</f>
        <v>0</v>
      </c>
      <c r="I68" s="29">
        <f>SUM('ANTUNES - SON PRODUCE, INC.:TECNISPICE'!H68)</f>
        <v>0</v>
      </c>
      <c r="J68" s="29">
        <f>SUM('ANTUNES - SON PRODUCE, INC.:TECNISPICE'!I68)</f>
        <v>0</v>
      </c>
      <c r="K68" s="29">
        <f>SUM('ANTUNES - SON PRODUCE, INC.:TECNISPICE'!J68)</f>
        <v>0</v>
      </c>
      <c r="L68" s="29">
        <f>SUM('ANTUNES - SON PRODUCE, INC.:TECNISPICE'!K68)</f>
        <v>0</v>
      </c>
      <c r="M68" s="29">
        <f>SUM('ANTUNES - SON PRODUCE, INC.:TECNISPICE'!L68)</f>
        <v>0</v>
      </c>
      <c r="N68" s="29">
        <f>SUM('ANTUNES - SON PRODUCE, INC.:TECNISPICE'!M68)</f>
        <v>0</v>
      </c>
      <c r="O68" s="29">
        <f>SUM('ANTUNES - SON PRODUCE, INC.:TECNISPICE'!N68)</f>
        <v>0</v>
      </c>
      <c r="P68" s="29">
        <f>SUM('ANTUNES - SON PRODUCE, INC.:TECNISPICE'!O68)</f>
        <v>0</v>
      </c>
      <c r="Q68" s="29">
        <f>SUM('ANTUNES - SON PRODUCE, INC.:TECNISPICE'!P68)</f>
        <v>0</v>
      </c>
      <c r="R68" s="29">
        <f>SUM('ANTUNES - SON PRODUCE, INC.:TECNISPICE'!Q68)</f>
        <v>0</v>
      </c>
      <c r="S68" s="29">
        <f>SUM('ANTUNES - SON PRODUCE, INC.:TECNISPICE'!R68)</f>
        <v>0</v>
      </c>
      <c r="T68" s="29"/>
      <c r="U68" s="29"/>
      <c r="V68" s="29"/>
      <c r="W68" s="29"/>
      <c r="X68" s="28">
        <f t="shared" si="19"/>
        <v>0</v>
      </c>
      <c r="Y68" s="9"/>
      <c r="Z68" s="55">
        <f>SUM('ANTUNES - SON PRODUCE, INC.:TECNISPICE'!AQ68)</f>
        <v>0</v>
      </c>
      <c r="AA68" s="55">
        <f>SUM('ANTUNES - SON PRODUCE, INC.:TECNISPICE'!AR68)</f>
        <v>0</v>
      </c>
      <c r="AB68" s="55">
        <f>SUM('ANTUNES - SON PRODUCE, INC.:TECNISPICE'!AS68)</f>
        <v>0</v>
      </c>
      <c r="AC68" s="55">
        <f>SUM('ANTUNES - SON PRODUCE, INC.:TECNISPICE'!AT68)</f>
        <v>0</v>
      </c>
      <c r="AD68" s="55">
        <f>SUM('ANTUNES - SON PRODUCE, INC.:TECNISPICE'!AU68)</f>
        <v>0</v>
      </c>
      <c r="AE68" s="55">
        <f>SUM('ANTUNES - SON PRODUCE, INC.:TECNISPICE'!AV68)</f>
        <v>0</v>
      </c>
      <c r="AF68" s="55">
        <f>SUM('ANTUNES - SON PRODUCE, INC.:TECNISPICE'!AW68)</f>
        <v>0</v>
      </c>
      <c r="AG68" s="55">
        <f>SUM('ANTUNES - SON PRODUCE, INC.:TECNISPICE'!AX68)</f>
        <v>0</v>
      </c>
      <c r="AH68" s="55">
        <f>SUM('ANTUNES - SON PRODUCE, INC.:TECNISPICE'!AY68)</f>
        <v>0</v>
      </c>
      <c r="AI68" s="55">
        <f>SUM('ANTUNES - SON PRODUCE, INC.:TECNISPICE'!AZ68)</f>
        <v>0</v>
      </c>
      <c r="AJ68" s="55">
        <f>SUM('ANTUNES - SON PRODUCE, INC.:TECNISPICE'!BA68)</f>
        <v>0</v>
      </c>
      <c r="AK68" s="55">
        <f>SUM('ANTUNES - SON PRODUCE, INC.:TECNISPICE'!BB68)</f>
        <v>0</v>
      </c>
      <c r="AL68" s="55">
        <f>SUM('ANTUNES - SON PRODUCE, INC.:TECNISPICE'!BC68)</f>
        <v>0</v>
      </c>
      <c r="AM68" s="55">
        <f>SUM('ANTUNES - SON PRODUCE, INC.:TECNISPICE'!BD68)</f>
        <v>0</v>
      </c>
      <c r="AN68" s="55">
        <f>SUM('ANTUNES - SON PRODUCE, INC.:TECNISPICE'!BE68)</f>
        <v>0</v>
      </c>
      <c r="AO68" s="55">
        <f>SUM('ANTUNES - SON PRODUCE, INC.:TECNISPICE'!BF68)</f>
        <v>0</v>
      </c>
      <c r="AP68" s="56">
        <f t="shared" si="20"/>
        <v>0</v>
      </c>
    </row>
    <row r="69" spans="2:42" x14ac:dyDescent="0.35">
      <c r="B69" s="8">
        <f t="shared" si="21"/>
        <v>62</v>
      </c>
      <c r="C69" s="8" t="s">
        <v>46</v>
      </c>
      <c r="D69" s="8">
        <v>150004</v>
      </c>
      <c r="E69" s="8" t="s">
        <v>182</v>
      </c>
      <c r="F69" s="28">
        <v>0</v>
      </c>
      <c r="G69" s="28">
        <v>0</v>
      </c>
      <c r="H69" s="29">
        <f>SUM('ANTUNES - SON PRODUCE, INC.:TECNISPICE'!G69)</f>
        <v>0</v>
      </c>
      <c r="I69" s="29">
        <f>SUM('ANTUNES - SON PRODUCE, INC.:TECNISPICE'!H69)</f>
        <v>0</v>
      </c>
      <c r="J69" s="29">
        <f>SUM('ANTUNES - SON PRODUCE, INC.:TECNISPICE'!I69)</f>
        <v>0</v>
      </c>
      <c r="K69" s="29">
        <f>SUM('ANTUNES - SON PRODUCE, INC.:TECNISPICE'!J69)</f>
        <v>0</v>
      </c>
      <c r="L69" s="29">
        <f>SUM('ANTUNES - SON PRODUCE, INC.:TECNISPICE'!K69)</f>
        <v>0</v>
      </c>
      <c r="M69" s="29">
        <f>SUM('ANTUNES - SON PRODUCE, INC.:TECNISPICE'!L69)</f>
        <v>0</v>
      </c>
      <c r="N69" s="29">
        <f>SUM('ANTUNES - SON PRODUCE, INC.:TECNISPICE'!M69)</f>
        <v>0</v>
      </c>
      <c r="O69" s="29">
        <f>SUM('ANTUNES - SON PRODUCE, INC.:TECNISPICE'!N69)</f>
        <v>0</v>
      </c>
      <c r="P69" s="29">
        <f>SUM('ANTUNES - SON PRODUCE, INC.:TECNISPICE'!O69)</f>
        <v>0</v>
      </c>
      <c r="Q69" s="29">
        <f>SUM('ANTUNES - SON PRODUCE, INC.:TECNISPICE'!P69)</f>
        <v>0</v>
      </c>
      <c r="R69" s="29">
        <f>SUM('ANTUNES - SON PRODUCE, INC.:TECNISPICE'!Q69)</f>
        <v>0</v>
      </c>
      <c r="S69" s="29">
        <f>SUM('ANTUNES - SON PRODUCE, INC.:TECNISPICE'!R69)</f>
        <v>0</v>
      </c>
      <c r="T69" s="29"/>
      <c r="U69" s="29"/>
      <c r="V69" s="29"/>
      <c r="W69" s="29"/>
      <c r="X69" s="28">
        <f t="shared" si="19"/>
        <v>0</v>
      </c>
      <c r="Y69" s="9"/>
      <c r="Z69" s="55">
        <f>SUM('ANTUNES - SON PRODUCE, INC.:TECNISPICE'!AQ69)</f>
        <v>0</v>
      </c>
      <c r="AA69" s="55">
        <f>SUM('ANTUNES - SON PRODUCE, INC.:TECNISPICE'!AR69)</f>
        <v>0</v>
      </c>
      <c r="AB69" s="55">
        <f>SUM('ANTUNES - SON PRODUCE, INC.:TECNISPICE'!AS69)</f>
        <v>0</v>
      </c>
      <c r="AC69" s="55">
        <f>SUM('ANTUNES - SON PRODUCE, INC.:TECNISPICE'!AT69)</f>
        <v>0</v>
      </c>
      <c r="AD69" s="55">
        <f>SUM('ANTUNES - SON PRODUCE, INC.:TECNISPICE'!AU69)</f>
        <v>0</v>
      </c>
      <c r="AE69" s="55">
        <f>SUM('ANTUNES - SON PRODUCE, INC.:TECNISPICE'!AV69)</f>
        <v>0</v>
      </c>
      <c r="AF69" s="55">
        <f>SUM('ANTUNES - SON PRODUCE, INC.:TECNISPICE'!AW69)</f>
        <v>0</v>
      </c>
      <c r="AG69" s="55">
        <f>SUM('ANTUNES - SON PRODUCE, INC.:TECNISPICE'!AX69)</f>
        <v>0</v>
      </c>
      <c r="AH69" s="55">
        <f>SUM('ANTUNES - SON PRODUCE, INC.:TECNISPICE'!AY69)</f>
        <v>0</v>
      </c>
      <c r="AI69" s="55">
        <f>SUM('ANTUNES - SON PRODUCE, INC.:TECNISPICE'!AZ69)</f>
        <v>0</v>
      </c>
      <c r="AJ69" s="55">
        <f>SUM('ANTUNES - SON PRODUCE, INC.:TECNISPICE'!BA69)</f>
        <v>0</v>
      </c>
      <c r="AK69" s="55">
        <f>SUM('ANTUNES - SON PRODUCE, INC.:TECNISPICE'!BB69)</f>
        <v>0</v>
      </c>
      <c r="AL69" s="55">
        <f>SUM('ANTUNES - SON PRODUCE, INC.:TECNISPICE'!BC69)</f>
        <v>0</v>
      </c>
      <c r="AM69" s="55">
        <f>SUM('ANTUNES - SON PRODUCE, INC.:TECNISPICE'!BD69)</f>
        <v>0</v>
      </c>
      <c r="AN69" s="55">
        <f>SUM('ANTUNES - SON PRODUCE, INC.:TECNISPICE'!BE69)</f>
        <v>0</v>
      </c>
      <c r="AO69" s="55">
        <f>SUM('ANTUNES - SON PRODUCE, INC.:TECNISPICE'!BF69)</f>
        <v>0</v>
      </c>
      <c r="AP69" s="56">
        <f t="shared" si="20"/>
        <v>0</v>
      </c>
    </row>
    <row r="70" spans="2:42" x14ac:dyDescent="0.35">
      <c r="B70" s="8">
        <f t="shared" si="21"/>
        <v>63</v>
      </c>
      <c r="C70" s="8" t="s">
        <v>46</v>
      </c>
      <c r="D70" s="8">
        <v>150005</v>
      </c>
      <c r="E70" s="8" t="s">
        <v>56</v>
      </c>
      <c r="F70" s="28">
        <v>0</v>
      </c>
      <c r="G70" s="28">
        <v>0</v>
      </c>
      <c r="H70" s="29">
        <f>SUM('ANTUNES - SON PRODUCE, INC.:TECNISPICE'!G70)</f>
        <v>0</v>
      </c>
      <c r="I70" s="29">
        <f>SUM('ANTUNES - SON PRODUCE, INC.:TECNISPICE'!H70)</f>
        <v>0</v>
      </c>
      <c r="J70" s="29">
        <f>SUM('ANTUNES - SON PRODUCE, INC.:TECNISPICE'!I70)</f>
        <v>0</v>
      </c>
      <c r="K70" s="29">
        <f>SUM('ANTUNES - SON PRODUCE, INC.:TECNISPICE'!J70)</f>
        <v>0</v>
      </c>
      <c r="L70" s="29">
        <f>SUM('ANTUNES - SON PRODUCE, INC.:TECNISPICE'!K70)</f>
        <v>0</v>
      </c>
      <c r="M70" s="29">
        <f>SUM('ANTUNES - SON PRODUCE, INC.:TECNISPICE'!L70)</f>
        <v>0</v>
      </c>
      <c r="N70" s="29">
        <f>SUM('ANTUNES - SON PRODUCE, INC.:TECNISPICE'!M70)</f>
        <v>0</v>
      </c>
      <c r="O70" s="29">
        <f>SUM('ANTUNES - SON PRODUCE, INC.:TECNISPICE'!N70)</f>
        <v>0</v>
      </c>
      <c r="P70" s="29">
        <f>SUM('ANTUNES - SON PRODUCE, INC.:TECNISPICE'!O70)</f>
        <v>0</v>
      </c>
      <c r="Q70" s="29">
        <f>SUM('ANTUNES - SON PRODUCE, INC.:TECNISPICE'!P70)</f>
        <v>0</v>
      </c>
      <c r="R70" s="29">
        <f>SUM('ANTUNES - SON PRODUCE, INC.:TECNISPICE'!Q70)</f>
        <v>0</v>
      </c>
      <c r="S70" s="29">
        <f>SUM('ANTUNES - SON PRODUCE, INC.:TECNISPICE'!R70)</f>
        <v>0</v>
      </c>
      <c r="T70" s="29"/>
      <c r="U70" s="29"/>
      <c r="V70" s="29"/>
      <c r="W70" s="29"/>
      <c r="X70" s="28">
        <f t="shared" si="19"/>
        <v>0</v>
      </c>
      <c r="Y70" s="9"/>
      <c r="Z70" s="55">
        <f>SUM('ANTUNES - SON PRODUCE, INC.:TECNISPICE'!AQ70)</f>
        <v>0</v>
      </c>
      <c r="AA70" s="55">
        <f>SUM('ANTUNES - SON PRODUCE, INC.:TECNISPICE'!AR70)</f>
        <v>0</v>
      </c>
      <c r="AB70" s="55">
        <f>SUM('ANTUNES - SON PRODUCE, INC.:TECNISPICE'!AS70)</f>
        <v>0</v>
      </c>
      <c r="AC70" s="55">
        <f>SUM('ANTUNES - SON PRODUCE, INC.:TECNISPICE'!AT70)</f>
        <v>0</v>
      </c>
      <c r="AD70" s="55">
        <f>SUM('ANTUNES - SON PRODUCE, INC.:TECNISPICE'!AU70)</f>
        <v>0</v>
      </c>
      <c r="AE70" s="55">
        <f>SUM('ANTUNES - SON PRODUCE, INC.:TECNISPICE'!AV70)</f>
        <v>0</v>
      </c>
      <c r="AF70" s="55">
        <f>SUM('ANTUNES - SON PRODUCE, INC.:TECNISPICE'!AW70)</f>
        <v>0</v>
      </c>
      <c r="AG70" s="55">
        <f>SUM('ANTUNES - SON PRODUCE, INC.:TECNISPICE'!AX70)</f>
        <v>0</v>
      </c>
      <c r="AH70" s="55">
        <f>SUM('ANTUNES - SON PRODUCE, INC.:TECNISPICE'!AY70)</f>
        <v>0</v>
      </c>
      <c r="AI70" s="55">
        <f>SUM('ANTUNES - SON PRODUCE, INC.:TECNISPICE'!AZ70)</f>
        <v>0</v>
      </c>
      <c r="AJ70" s="55">
        <f>SUM('ANTUNES - SON PRODUCE, INC.:TECNISPICE'!BA70)</f>
        <v>0</v>
      </c>
      <c r="AK70" s="55">
        <f>SUM('ANTUNES - SON PRODUCE, INC.:TECNISPICE'!BB70)</f>
        <v>0</v>
      </c>
      <c r="AL70" s="55">
        <f>SUM('ANTUNES - SON PRODUCE, INC.:TECNISPICE'!BC70)</f>
        <v>0</v>
      </c>
      <c r="AM70" s="55">
        <f>SUM('ANTUNES - SON PRODUCE, INC.:TECNISPICE'!BD70)</f>
        <v>0</v>
      </c>
      <c r="AN70" s="55">
        <f>SUM('ANTUNES - SON PRODUCE, INC.:TECNISPICE'!BE70)</f>
        <v>0</v>
      </c>
      <c r="AO70" s="55">
        <f>SUM('ANTUNES - SON PRODUCE, INC.:TECNISPICE'!BF70)</f>
        <v>0</v>
      </c>
      <c r="AP70" s="56">
        <f t="shared" si="20"/>
        <v>0</v>
      </c>
    </row>
    <row r="71" spans="2:42" x14ac:dyDescent="0.35">
      <c r="B71" s="8">
        <f t="shared" si="21"/>
        <v>64</v>
      </c>
      <c r="C71" s="8" t="s">
        <v>46</v>
      </c>
      <c r="D71" s="8">
        <v>150006</v>
      </c>
      <c r="E71" s="8" t="s">
        <v>57</v>
      </c>
      <c r="F71" s="28">
        <v>0</v>
      </c>
      <c r="G71" s="28">
        <v>0</v>
      </c>
      <c r="H71" s="29">
        <f>SUM('ANTUNES - SON PRODUCE, INC.:TECNISPICE'!G71)</f>
        <v>0</v>
      </c>
      <c r="I71" s="29">
        <f>SUM('ANTUNES - SON PRODUCE, INC.:TECNISPICE'!H71)</f>
        <v>0</v>
      </c>
      <c r="J71" s="29">
        <f>SUM('ANTUNES - SON PRODUCE, INC.:TECNISPICE'!I71)</f>
        <v>0</v>
      </c>
      <c r="K71" s="29">
        <f>SUM('ANTUNES - SON PRODUCE, INC.:TECNISPICE'!J71)</f>
        <v>0</v>
      </c>
      <c r="L71" s="29">
        <f>SUM('ANTUNES - SON PRODUCE, INC.:TECNISPICE'!K71)</f>
        <v>0</v>
      </c>
      <c r="M71" s="29">
        <f>SUM('ANTUNES - SON PRODUCE, INC.:TECNISPICE'!L71)</f>
        <v>0</v>
      </c>
      <c r="N71" s="29">
        <f>SUM('ANTUNES - SON PRODUCE, INC.:TECNISPICE'!M71)</f>
        <v>0</v>
      </c>
      <c r="O71" s="29">
        <f>SUM('ANTUNES - SON PRODUCE, INC.:TECNISPICE'!N71)</f>
        <v>0</v>
      </c>
      <c r="P71" s="29">
        <f>SUM('ANTUNES - SON PRODUCE, INC.:TECNISPICE'!O71)</f>
        <v>0</v>
      </c>
      <c r="Q71" s="29">
        <f>SUM('ANTUNES - SON PRODUCE, INC.:TECNISPICE'!P71)</f>
        <v>0</v>
      </c>
      <c r="R71" s="29">
        <f>SUM('ANTUNES - SON PRODUCE, INC.:TECNISPICE'!Q71)</f>
        <v>0</v>
      </c>
      <c r="S71" s="29">
        <f>SUM('ANTUNES - SON PRODUCE, INC.:TECNISPICE'!R71)</f>
        <v>0</v>
      </c>
      <c r="T71" s="29"/>
      <c r="U71" s="29"/>
      <c r="V71" s="29"/>
      <c r="W71" s="29"/>
      <c r="X71" s="28">
        <f t="shared" si="19"/>
        <v>0</v>
      </c>
      <c r="Y71" s="9"/>
      <c r="Z71" s="55">
        <f>SUM('ANTUNES - SON PRODUCE, INC.:TECNISPICE'!AQ71)</f>
        <v>0</v>
      </c>
      <c r="AA71" s="55">
        <f>SUM('ANTUNES - SON PRODUCE, INC.:TECNISPICE'!AR71)</f>
        <v>0</v>
      </c>
      <c r="AB71" s="55">
        <f>SUM('ANTUNES - SON PRODUCE, INC.:TECNISPICE'!AS71)</f>
        <v>0</v>
      </c>
      <c r="AC71" s="55">
        <f>SUM('ANTUNES - SON PRODUCE, INC.:TECNISPICE'!AT71)</f>
        <v>0</v>
      </c>
      <c r="AD71" s="55">
        <f>SUM('ANTUNES - SON PRODUCE, INC.:TECNISPICE'!AU71)</f>
        <v>0</v>
      </c>
      <c r="AE71" s="55">
        <f>SUM('ANTUNES - SON PRODUCE, INC.:TECNISPICE'!AV71)</f>
        <v>0</v>
      </c>
      <c r="AF71" s="55">
        <f>SUM('ANTUNES - SON PRODUCE, INC.:TECNISPICE'!AW71)</f>
        <v>0</v>
      </c>
      <c r="AG71" s="55">
        <f>SUM('ANTUNES - SON PRODUCE, INC.:TECNISPICE'!AX71)</f>
        <v>0</v>
      </c>
      <c r="AH71" s="55">
        <f>SUM('ANTUNES - SON PRODUCE, INC.:TECNISPICE'!AY71)</f>
        <v>0</v>
      </c>
      <c r="AI71" s="55">
        <f>SUM('ANTUNES - SON PRODUCE, INC.:TECNISPICE'!AZ71)</f>
        <v>0</v>
      </c>
      <c r="AJ71" s="55">
        <f>SUM('ANTUNES - SON PRODUCE, INC.:TECNISPICE'!BA71)</f>
        <v>0</v>
      </c>
      <c r="AK71" s="55">
        <f>SUM('ANTUNES - SON PRODUCE, INC.:TECNISPICE'!BB71)</f>
        <v>0</v>
      </c>
      <c r="AL71" s="55">
        <f>SUM('ANTUNES - SON PRODUCE, INC.:TECNISPICE'!BC71)</f>
        <v>0</v>
      </c>
      <c r="AM71" s="55">
        <f>SUM('ANTUNES - SON PRODUCE, INC.:TECNISPICE'!BD71)</f>
        <v>0</v>
      </c>
      <c r="AN71" s="55">
        <f>SUM('ANTUNES - SON PRODUCE, INC.:TECNISPICE'!BE71)</f>
        <v>0</v>
      </c>
      <c r="AO71" s="55">
        <f>SUM('ANTUNES - SON PRODUCE, INC.:TECNISPICE'!BF71)</f>
        <v>0</v>
      </c>
      <c r="AP71" s="56">
        <f t="shared" si="20"/>
        <v>0</v>
      </c>
    </row>
    <row r="72" spans="2:42" x14ac:dyDescent="0.35">
      <c r="B72" s="8">
        <f t="shared" si="21"/>
        <v>65</v>
      </c>
      <c r="C72" s="8" t="s">
        <v>46</v>
      </c>
      <c r="D72" s="8">
        <v>150007</v>
      </c>
      <c r="E72" s="8" t="s">
        <v>181</v>
      </c>
      <c r="F72" s="28">
        <v>0</v>
      </c>
      <c r="G72" s="28">
        <v>0</v>
      </c>
      <c r="H72" s="29">
        <f>SUM('ANTUNES - SON PRODUCE, INC.:TECNISPICE'!G72)</f>
        <v>0</v>
      </c>
      <c r="I72" s="29">
        <f>SUM('ANTUNES - SON PRODUCE, INC.:TECNISPICE'!H72)</f>
        <v>0</v>
      </c>
      <c r="J72" s="29">
        <f>SUM('ANTUNES - SON PRODUCE, INC.:TECNISPICE'!I72)</f>
        <v>0</v>
      </c>
      <c r="K72" s="29">
        <f>SUM('ANTUNES - SON PRODUCE, INC.:TECNISPICE'!J72)</f>
        <v>0</v>
      </c>
      <c r="L72" s="29">
        <f>SUM('ANTUNES - SON PRODUCE, INC.:TECNISPICE'!K72)</f>
        <v>0</v>
      </c>
      <c r="M72" s="29">
        <f>SUM('ANTUNES - SON PRODUCE, INC.:TECNISPICE'!L72)</f>
        <v>0</v>
      </c>
      <c r="N72" s="29">
        <f>SUM('ANTUNES - SON PRODUCE, INC.:TECNISPICE'!M72)</f>
        <v>0</v>
      </c>
      <c r="O72" s="29">
        <f>SUM('ANTUNES - SON PRODUCE, INC.:TECNISPICE'!N72)</f>
        <v>0</v>
      </c>
      <c r="P72" s="29">
        <f>SUM('ANTUNES - SON PRODUCE, INC.:TECNISPICE'!O72)</f>
        <v>0</v>
      </c>
      <c r="Q72" s="29">
        <f>SUM('ANTUNES - SON PRODUCE, INC.:TECNISPICE'!P72)</f>
        <v>0</v>
      </c>
      <c r="R72" s="29">
        <f>SUM('ANTUNES - SON PRODUCE, INC.:TECNISPICE'!Q72)</f>
        <v>0</v>
      </c>
      <c r="S72" s="29">
        <f>SUM('ANTUNES - SON PRODUCE, INC.:TECNISPICE'!R72)</f>
        <v>0</v>
      </c>
      <c r="T72" s="29"/>
      <c r="U72" s="29"/>
      <c r="V72" s="29"/>
      <c r="W72" s="29"/>
      <c r="X72" s="28">
        <f t="shared" si="19"/>
        <v>0</v>
      </c>
      <c r="Y72" s="9"/>
      <c r="Z72" s="55">
        <f>SUM('ANTUNES - SON PRODUCE, INC.:TECNISPICE'!AQ72)</f>
        <v>0</v>
      </c>
      <c r="AA72" s="55">
        <f>SUM('ANTUNES - SON PRODUCE, INC.:TECNISPICE'!AR72)</f>
        <v>0</v>
      </c>
      <c r="AB72" s="55">
        <f>SUM('ANTUNES - SON PRODUCE, INC.:TECNISPICE'!AS72)</f>
        <v>0</v>
      </c>
      <c r="AC72" s="55">
        <f>SUM('ANTUNES - SON PRODUCE, INC.:TECNISPICE'!AT72)</f>
        <v>0</v>
      </c>
      <c r="AD72" s="55">
        <f>SUM('ANTUNES - SON PRODUCE, INC.:TECNISPICE'!AU72)</f>
        <v>0</v>
      </c>
      <c r="AE72" s="55">
        <f>SUM('ANTUNES - SON PRODUCE, INC.:TECNISPICE'!AV72)</f>
        <v>0</v>
      </c>
      <c r="AF72" s="55">
        <f>SUM('ANTUNES - SON PRODUCE, INC.:TECNISPICE'!AW72)</f>
        <v>0</v>
      </c>
      <c r="AG72" s="55">
        <f>SUM('ANTUNES - SON PRODUCE, INC.:TECNISPICE'!AX72)</f>
        <v>0</v>
      </c>
      <c r="AH72" s="55">
        <f>SUM('ANTUNES - SON PRODUCE, INC.:TECNISPICE'!AY72)</f>
        <v>0</v>
      </c>
      <c r="AI72" s="55">
        <f>SUM('ANTUNES - SON PRODUCE, INC.:TECNISPICE'!AZ72)</f>
        <v>0</v>
      </c>
      <c r="AJ72" s="55">
        <f>SUM('ANTUNES - SON PRODUCE, INC.:TECNISPICE'!BA72)</f>
        <v>0</v>
      </c>
      <c r="AK72" s="55">
        <f>SUM('ANTUNES - SON PRODUCE, INC.:TECNISPICE'!BB72)</f>
        <v>0</v>
      </c>
      <c r="AL72" s="55">
        <f>SUM('ANTUNES - SON PRODUCE, INC.:TECNISPICE'!BC72)</f>
        <v>0</v>
      </c>
      <c r="AM72" s="55">
        <f>SUM('ANTUNES - SON PRODUCE, INC.:TECNISPICE'!BD72)</f>
        <v>0</v>
      </c>
      <c r="AN72" s="55">
        <f>SUM('ANTUNES - SON PRODUCE, INC.:TECNISPICE'!BE72)</f>
        <v>0</v>
      </c>
      <c r="AO72" s="55">
        <f>SUM('ANTUNES - SON PRODUCE, INC.:TECNISPICE'!BF72)</f>
        <v>0</v>
      </c>
      <c r="AP72" s="56">
        <f t="shared" si="20"/>
        <v>0</v>
      </c>
    </row>
    <row r="73" spans="2:42" x14ac:dyDescent="0.35">
      <c r="B73" s="8">
        <f t="shared" si="21"/>
        <v>66</v>
      </c>
      <c r="C73" s="8" t="s">
        <v>46</v>
      </c>
      <c r="D73" s="8">
        <v>150011</v>
      </c>
      <c r="E73" s="8" t="s">
        <v>58</v>
      </c>
      <c r="F73" s="28">
        <v>0</v>
      </c>
      <c r="G73" s="28">
        <v>0</v>
      </c>
      <c r="H73" s="29">
        <f>SUM('ANTUNES - SON PRODUCE, INC.:TECNISPICE'!G73)</f>
        <v>0</v>
      </c>
      <c r="I73" s="29">
        <f>SUM('ANTUNES - SON PRODUCE, INC.:TECNISPICE'!H73)</f>
        <v>0</v>
      </c>
      <c r="J73" s="29">
        <f>SUM('ANTUNES - SON PRODUCE, INC.:TECNISPICE'!I73)</f>
        <v>0</v>
      </c>
      <c r="K73" s="29">
        <f>SUM('ANTUNES - SON PRODUCE, INC.:TECNISPICE'!J73)</f>
        <v>0</v>
      </c>
      <c r="L73" s="29">
        <f>SUM('ANTUNES - SON PRODUCE, INC.:TECNISPICE'!K73)</f>
        <v>0</v>
      </c>
      <c r="M73" s="29">
        <f>SUM('ANTUNES - SON PRODUCE, INC.:TECNISPICE'!L73)</f>
        <v>0</v>
      </c>
      <c r="N73" s="29">
        <f>SUM('ANTUNES - SON PRODUCE, INC.:TECNISPICE'!M73)</f>
        <v>0</v>
      </c>
      <c r="O73" s="29">
        <f>SUM('ANTUNES - SON PRODUCE, INC.:TECNISPICE'!N73)</f>
        <v>0</v>
      </c>
      <c r="P73" s="29">
        <f>SUM('ANTUNES - SON PRODUCE, INC.:TECNISPICE'!O73)</f>
        <v>0</v>
      </c>
      <c r="Q73" s="29">
        <f>SUM('ANTUNES - SON PRODUCE, INC.:TECNISPICE'!P73)</f>
        <v>0</v>
      </c>
      <c r="R73" s="29">
        <f>SUM('ANTUNES - SON PRODUCE, INC.:TECNISPICE'!Q73)</f>
        <v>0</v>
      </c>
      <c r="S73" s="29">
        <f>SUM('ANTUNES - SON PRODUCE, INC.:TECNISPICE'!R73)</f>
        <v>0</v>
      </c>
      <c r="T73" s="29"/>
      <c r="U73" s="29"/>
      <c r="V73" s="29"/>
      <c r="W73" s="29"/>
      <c r="X73" s="28">
        <f t="shared" ref="X73:X136" si="22">SUM(H73:S73)</f>
        <v>0</v>
      </c>
      <c r="Y73" s="9"/>
      <c r="Z73" s="55">
        <f>SUM('ANTUNES - SON PRODUCE, INC.:TECNISPICE'!AQ73)</f>
        <v>0</v>
      </c>
      <c r="AA73" s="55">
        <f>SUM('ANTUNES - SON PRODUCE, INC.:TECNISPICE'!AR73)</f>
        <v>0</v>
      </c>
      <c r="AB73" s="55">
        <f>SUM('ANTUNES - SON PRODUCE, INC.:TECNISPICE'!AS73)</f>
        <v>0</v>
      </c>
      <c r="AC73" s="55">
        <f>SUM('ANTUNES - SON PRODUCE, INC.:TECNISPICE'!AT73)</f>
        <v>0</v>
      </c>
      <c r="AD73" s="55">
        <f>SUM('ANTUNES - SON PRODUCE, INC.:TECNISPICE'!AU73)</f>
        <v>0</v>
      </c>
      <c r="AE73" s="55">
        <f>SUM('ANTUNES - SON PRODUCE, INC.:TECNISPICE'!AV73)</f>
        <v>0</v>
      </c>
      <c r="AF73" s="55">
        <f>SUM('ANTUNES - SON PRODUCE, INC.:TECNISPICE'!AW73)</f>
        <v>0</v>
      </c>
      <c r="AG73" s="55">
        <f>SUM('ANTUNES - SON PRODUCE, INC.:TECNISPICE'!AX73)</f>
        <v>0</v>
      </c>
      <c r="AH73" s="55">
        <f>SUM('ANTUNES - SON PRODUCE, INC.:TECNISPICE'!AY73)</f>
        <v>0</v>
      </c>
      <c r="AI73" s="55">
        <f>SUM('ANTUNES - SON PRODUCE, INC.:TECNISPICE'!AZ73)</f>
        <v>0</v>
      </c>
      <c r="AJ73" s="55">
        <f>SUM('ANTUNES - SON PRODUCE, INC.:TECNISPICE'!BA73)</f>
        <v>0</v>
      </c>
      <c r="AK73" s="55">
        <f>SUM('ANTUNES - SON PRODUCE, INC.:TECNISPICE'!BB73)</f>
        <v>0</v>
      </c>
      <c r="AL73" s="55">
        <f>SUM('ANTUNES - SON PRODUCE, INC.:TECNISPICE'!BC73)</f>
        <v>0</v>
      </c>
      <c r="AM73" s="55">
        <f>SUM('ANTUNES - SON PRODUCE, INC.:TECNISPICE'!BD73)</f>
        <v>0</v>
      </c>
      <c r="AN73" s="55">
        <f>SUM('ANTUNES - SON PRODUCE, INC.:TECNISPICE'!BE73)</f>
        <v>0</v>
      </c>
      <c r="AO73" s="55">
        <f>SUM('ANTUNES - SON PRODUCE, INC.:TECNISPICE'!BF73)</f>
        <v>0</v>
      </c>
      <c r="AP73" s="56">
        <f t="shared" ref="AP73:AP136" si="23">SUM(Z73:AO73)</f>
        <v>0</v>
      </c>
    </row>
    <row r="74" spans="2:42" x14ac:dyDescent="0.35">
      <c r="B74" s="8">
        <f t="shared" si="21"/>
        <v>67</v>
      </c>
      <c r="C74" s="8" t="s">
        <v>46</v>
      </c>
      <c r="D74" s="8">
        <v>150012</v>
      </c>
      <c r="E74" s="8" t="s">
        <v>59</v>
      </c>
      <c r="F74" s="28">
        <v>0</v>
      </c>
      <c r="G74" s="28">
        <v>0</v>
      </c>
      <c r="H74" s="29">
        <f>SUM('ANTUNES - SON PRODUCE, INC.:TECNISPICE'!G74)</f>
        <v>0</v>
      </c>
      <c r="I74" s="29">
        <f>SUM('ANTUNES - SON PRODUCE, INC.:TECNISPICE'!H74)</f>
        <v>0</v>
      </c>
      <c r="J74" s="29">
        <f>SUM('ANTUNES - SON PRODUCE, INC.:TECNISPICE'!I74)</f>
        <v>0</v>
      </c>
      <c r="K74" s="29">
        <f>SUM('ANTUNES - SON PRODUCE, INC.:TECNISPICE'!J74)</f>
        <v>0</v>
      </c>
      <c r="L74" s="29">
        <f>SUM('ANTUNES - SON PRODUCE, INC.:TECNISPICE'!K74)</f>
        <v>0</v>
      </c>
      <c r="M74" s="29">
        <f>SUM('ANTUNES - SON PRODUCE, INC.:TECNISPICE'!L74)</f>
        <v>0</v>
      </c>
      <c r="N74" s="29">
        <f>SUM('ANTUNES - SON PRODUCE, INC.:TECNISPICE'!M74)</f>
        <v>0</v>
      </c>
      <c r="O74" s="29">
        <f>SUM('ANTUNES - SON PRODUCE, INC.:TECNISPICE'!N74)</f>
        <v>0</v>
      </c>
      <c r="P74" s="29">
        <f>SUM('ANTUNES - SON PRODUCE, INC.:TECNISPICE'!O74)</f>
        <v>0</v>
      </c>
      <c r="Q74" s="29">
        <f>SUM('ANTUNES - SON PRODUCE, INC.:TECNISPICE'!P74)</f>
        <v>0</v>
      </c>
      <c r="R74" s="29">
        <f>SUM('ANTUNES - SON PRODUCE, INC.:TECNISPICE'!Q74)</f>
        <v>0</v>
      </c>
      <c r="S74" s="29">
        <f>SUM('ANTUNES - SON PRODUCE, INC.:TECNISPICE'!R74)</f>
        <v>0</v>
      </c>
      <c r="T74" s="29"/>
      <c r="U74" s="29"/>
      <c r="V74" s="29"/>
      <c r="W74" s="29"/>
      <c r="X74" s="28">
        <f t="shared" si="22"/>
        <v>0</v>
      </c>
      <c r="Y74" s="9"/>
      <c r="Z74" s="55">
        <f>SUM('ANTUNES - SON PRODUCE, INC.:TECNISPICE'!AQ74)</f>
        <v>0</v>
      </c>
      <c r="AA74" s="55">
        <f>SUM('ANTUNES - SON PRODUCE, INC.:TECNISPICE'!AR74)</f>
        <v>0</v>
      </c>
      <c r="AB74" s="55">
        <f>SUM('ANTUNES - SON PRODUCE, INC.:TECNISPICE'!AS74)</f>
        <v>0</v>
      </c>
      <c r="AC74" s="55">
        <f>SUM('ANTUNES - SON PRODUCE, INC.:TECNISPICE'!AT74)</f>
        <v>0</v>
      </c>
      <c r="AD74" s="55">
        <f>SUM('ANTUNES - SON PRODUCE, INC.:TECNISPICE'!AU74)</f>
        <v>0</v>
      </c>
      <c r="AE74" s="55">
        <f>SUM('ANTUNES - SON PRODUCE, INC.:TECNISPICE'!AV74)</f>
        <v>0</v>
      </c>
      <c r="AF74" s="55">
        <f>SUM('ANTUNES - SON PRODUCE, INC.:TECNISPICE'!AW74)</f>
        <v>0</v>
      </c>
      <c r="AG74" s="55">
        <f>SUM('ANTUNES - SON PRODUCE, INC.:TECNISPICE'!AX74)</f>
        <v>0</v>
      </c>
      <c r="AH74" s="55">
        <f>SUM('ANTUNES - SON PRODUCE, INC.:TECNISPICE'!AY74)</f>
        <v>0</v>
      </c>
      <c r="AI74" s="55">
        <f>SUM('ANTUNES - SON PRODUCE, INC.:TECNISPICE'!AZ74)</f>
        <v>0</v>
      </c>
      <c r="AJ74" s="55">
        <f>SUM('ANTUNES - SON PRODUCE, INC.:TECNISPICE'!BA74)</f>
        <v>0</v>
      </c>
      <c r="AK74" s="55">
        <f>SUM('ANTUNES - SON PRODUCE, INC.:TECNISPICE'!BB74)</f>
        <v>0</v>
      </c>
      <c r="AL74" s="55">
        <f>SUM('ANTUNES - SON PRODUCE, INC.:TECNISPICE'!BC74)</f>
        <v>0</v>
      </c>
      <c r="AM74" s="55">
        <f>SUM('ANTUNES - SON PRODUCE, INC.:TECNISPICE'!BD74)</f>
        <v>0</v>
      </c>
      <c r="AN74" s="55">
        <f>SUM('ANTUNES - SON PRODUCE, INC.:TECNISPICE'!BE74)</f>
        <v>0</v>
      </c>
      <c r="AO74" s="55">
        <f>SUM('ANTUNES - SON PRODUCE, INC.:TECNISPICE'!BF74)</f>
        <v>0</v>
      </c>
      <c r="AP74" s="56">
        <f t="shared" si="23"/>
        <v>0</v>
      </c>
    </row>
    <row r="75" spans="2:42" x14ac:dyDescent="0.35">
      <c r="B75" s="8">
        <f t="shared" si="21"/>
        <v>68</v>
      </c>
      <c r="C75" s="8" t="s">
        <v>46</v>
      </c>
      <c r="D75" s="8">
        <v>150013</v>
      </c>
      <c r="E75" t="s">
        <v>232</v>
      </c>
      <c r="F75" s="28">
        <v>0</v>
      </c>
      <c r="G75" s="28">
        <v>0</v>
      </c>
      <c r="H75" s="29">
        <f>SUM('ANTUNES - SON PRODUCE, INC.:TECNISPICE'!G75)</f>
        <v>0</v>
      </c>
      <c r="I75" s="29">
        <f>SUM('ANTUNES - SON PRODUCE, INC.:TECNISPICE'!H75)</f>
        <v>0</v>
      </c>
      <c r="J75" s="29">
        <f>SUM('ANTUNES - SON PRODUCE, INC.:TECNISPICE'!I75)</f>
        <v>0</v>
      </c>
      <c r="K75" s="29">
        <f>SUM('ANTUNES - SON PRODUCE, INC.:TECNISPICE'!J75)</f>
        <v>0</v>
      </c>
      <c r="L75" s="29">
        <f>SUM('ANTUNES - SON PRODUCE, INC.:TECNISPICE'!K75)</f>
        <v>0</v>
      </c>
      <c r="M75" s="29">
        <f>SUM('ANTUNES - SON PRODUCE, INC.:TECNISPICE'!L75)</f>
        <v>0</v>
      </c>
      <c r="N75" s="29">
        <f>SUM('ANTUNES - SON PRODUCE, INC.:TECNISPICE'!M75)</f>
        <v>0</v>
      </c>
      <c r="O75" s="29">
        <f>SUM('ANTUNES - SON PRODUCE, INC.:TECNISPICE'!N75)</f>
        <v>0</v>
      </c>
      <c r="P75" s="29">
        <f>SUM('ANTUNES - SON PRODUCE, INC.:TECNISPICE'!O75)</f>
        <v>0</v>
      </c>
      <c r="Q75" s="29">
        <f>SUM('ANTUNES - SON PRODUCE, INC.:TECNISPICE'!P75)</f>
        <v>0</v>
      </c>
      <c r="R75" s="29">
        <f>SUM('ANTUNES - SON PRODUCE, INC.:TECNISPICE'!Q75)</f>
        <v>0</v>
      </c>
      <c r="S75" s="29">
        <f>SUM('ANTUNES - SON PRODUCE, INC.:TECNISPICE'!R75)</f>
        <v>0</v>
      </c>
      <c r="T75" s="29"/>
      <c r="U75" s="29"/>
      <c r="V75" s="29"/>
      <c r="W75" s="29"/>
      <c r="X75" s="28">
        <f t="shared" si="22"/>
        <v>0</v>
      </c>
      <c r="Y75" s="9"/>
      <c r="Z75" s="55">
        <f>SUM('ANTUNES - SON PRODUCE, INC.:TECNISPICE'!AQ75)</f>
        <v>0</v>
      </c>
      <c r="AA75" s="55">
        <f>SUM('ANTUNES - SON PRODUCE, INC.:TECNISPICE'!AR75)</f>
        <v>0</v>
      </c>
      <c r="AB75" s="55">
        <f>SUM('ANTUNES - SON PRODUCE, INC.:TECNISPICE'!AS75)</f>
        <v>0</v>
      </c>
      <c r="AC75" s="55">
        <f>SUM('ANTUNES - SON PRODUCE, INC.:TECNISPICE'!AT75)</f>
        <v>0</v>
      </c>
      <c r="AD75" s="55">
        <f>SUM('ANTUNES - SON PRODUCE, INC.:TECNISPICE'!AU75)</f>
        <v>0</v>
      </c>
      <c r="AE75" s="55">
        <f>SUM('ANTUNES - SON PRODUCE, INC.:TECNISPICE'!AV75)</f>
        <v>0</v>
      </c>
      <c r="AF75" s="55">
        <f>SUM('ANTUNES - SON PRODUCE, INC.:TECNISPICE'!AW75)</f>
        <v>0</v>
      </c>
      <c r="AG75" s="55">
        <f>SUM('ANTUNES - SON PRODUCE, INC.:TECNISPICE'!AX75)</f>
        <v>0</v>
      </c>
      <c r="AH75" s="55">
        <f>SUM('ANTUNES - SON PRODUCE, INC.:TECNISPICE'!AY75)</f>
        <v>0</v>
      </c>
      <c r="AI75" s="55">
        <f>SUM('ANTUNES - SON PRODUCE, INC.:TECNISPICE'!AZ75)</f>
        <v>0</v>
      </c>
      <c r="AJ75" s="55">
        <f>SUM('ANTUNES - SON PRODUCE, INC.:TECNISPICE'!BA75)</f>
        <v>0</v>
      </c>
      <c r="AK75" s="55">
        <f>SUM('ANTUNES - SON PRODUCE, INC.:TECNISPICE'!BB75)</f>
        <v>0</v>
      </c>
      <c r="AL75" s="55">
        <f>SUM('ANTUNES - SON PRODUCE, INC.:TECNISPICE'!BC75)</f>
        <v>0</v>
      </c>
      <c r="AM75" s="55">
        <f>SUM('ANTUNES - SON PRODUCE, INC.:TECNISPICE'!BD75)</f>
        <v>0</v>
      </c>
      <c r="AN75" s="55">
        <f>SUM('ANTUNES - SON PRODUCE, INC.:TECNISPICE'!BE75)</f>
        <v>0</v>
      </c>
      <c r="AO75" s="55">
        <f>SUM('ANTUNES - SON PRODUCE, INC.:TECNISPICE'!BF75)</f>
        <v>0</v>
      </c>
      <c r="AP75" s="56">
        <f t="shared" si="23"/>
        <v>0</v>
      </c>
    </row>
    <row r="76" spans="2:42" x14ac:dyDescent="0.35">
      <c r="B76" s="8">
        <f t="shared" si="21"/>
        <v>69</v>
      </c>
      <c r="C76" s="8" t="s">
        <v>46</v>
      </c>
      <c r="D76" s="30">
        <v>150015</v>
      </c>
      <c r="E76" t="s">
        <v>196</v>
      </c>
      <c r="F76" s="28">
        <v>0</v>
      </c>
      <c r="G76" s="28">
        <v>0</v>
      </c>
      <c r="H76" s="29">
        <f>SUM('ANTUNES - SON PRODUCE, INC.:TECNISPICE'!G76)</f>
        <v>0</v>
      </c>
      <c r="I76" s="29">
        <f>SUM('ANTUNES - SON PRODUCE, INC.:TECNISPICE'!H76)</f>
        <v>0</v>
      </c>
      <c r="J76" s="29">
        <f>SUM('ANTUNES - SON PRODUCE, INC.:TECNISPICE'!I76)</f>
        <v>0</v>
      </c>
      <c r="K76" s="29">
        <f>SUM('ANTUNES - SON PRODUCE, INC.:TECNISPICE'!J76)</f>
        <v>0</v>
      </c>
      <c r="L76" s="29">
        <f>SUM('ANTUNES - SON PRODUCE, INC.:TECNISPICE'!K76)</f>
        <v>0</v>
      </c>
      <c r="M76" s="29">
        <f>SUM('ANTUNES - SON PRODUCE, INC.:TECNISPICE'!L76)</f>
        <v>0</v>
      </c>
      <c r="N76" s="29">
        <f>SUM('ANTUNES - SON PRODUCE, INC.:TECNISPICE'!M76)</f>
        <v>0</v>
      </c>
      <c r="O76" s="29">
        <f>SUM('ANTUNES - SON PRODUCE, INC.:TECNISPICE'!N76)</f>
        <v>0</v>
      </c>
      <c r="P76" s="29">
        <f>SUM('ANTUNES - SON PRODUCE, INC.:TECNISPICE'!O76)</f>
        <v>0</v>
      </c>
      <c r="Q76" s="29">
        <f>SUM('ANTUNES - SON PRODUCE, INC.:TECNISPICE'!P76)</f>
        <v>0</v>
      </c>
      <c r="R76" s="29">
        <f>SUM('ANTUNES - SON PRODUCE, INC.:TECNISPICE'!Q76)</f>
        <v>0</v>
      </c>
      <c r="S76" s="29">
        <f>SUM('ANTUNES - SON PRODUCE, INC.:TECNISPICE'!R76)</f>
        <v>0</v>
      </c>
      <c r="T76" s="29"/>
      <c r="U76" s="29"/>
      <c r="V76" s="29"/>
      <c r="W76" s="29"/>
      <c r="X76" s="28">
        <f t="shared" si="22"/>
        <v>0</v>
      </c>
      <c r="Y76" s="9"/>
      <c r="Z76" s="55">
        <f>SUM('ANTUNES - SON PRODUCE, INC.:TECNISPICE'!AQ76)</f>
        <v>0</v>
      </c>
      <c r="AA76" s="55">
        <f>SUM('ANTUNES - SON PRODUCE, INC.:TECNISPICE'!AR76)</f>
        <v>0</v>
      </c>
      <c r="AB76" s="55">
        <f>SUM('ANTUNES - SON PRODUCE, INC.:TECNISPICE'!AS76)</f>
        <v>0</v>
      </c>
      <c r="AC76" s="55">
        <f>SUM('ANTUNES - SON PRODUCE, INC.:TECNISPICE'!AT76)</f>
        <v>0</v>
      </c>
      <c r="AD76" s="55">
        <f>SUM('ANTUNES - SON PRODUCE, INC.:TECNISPICE'!AU76)</f>
        <v>0</v>
      </c>
      <c r="AE76" s="55">
        <f>SUM('ANTUNES - SON PRODUCE, INC.:TECNISPICE'!AV76)</f>
        <v>0</v>
      </c>
      <c r="AF76" s="55">
        <f>SUM('ANTUNES - SON PRODUCE, INC.:TECNISPICE'!AW76)</f>
        <v>0</v>
      </c>
      <c r="AG76" s="55">
        <f>SUM('ANTUNES - SON PRODUCE, INC.:TECNISPICE'!AX76)</f>
        <v>0</v>
      </c>
      <c r="AH76" s="55">
        <f>SUM('ANTUNES - SON PRODUCE, INC.:TECNISPICE'!AY76)</f>
        <v>0</v>
      </c>
      <c r="AI76" s="55">
        <f>SUM('ANTUNES - SON PRODUCE, INC.:TECNISPICE'!AZ76)</f>
        <v>0</v>
      </c>
      <c r="AJ76" s="55">
        <f>SUM('ANTUNES - SON PRODUCE, INC.:TECNISPICE'!BA76)</f>
        <v>0</v>
      </c>
      <c r="AK76" s="55">
        <f>SUM('ANTUNES - SON PRODUCE, INC.:TECNISPICE'!BB76)</f>
        <v>0</v>
      </c>
      <c r="AL76" s="55">
        <f>SUM('ANTUNES - SON PRODUCE, INC.:TECNISPICE'!BC76)</f>
        <v>0</v>
      </c>
      <c r="AM76" s="55">
        <f>SUM('ANTUNES - SON PRODUCE, INC.:TECNISPICE'!BD76)</f>
        <v>0</v>
      </c>
      <c r="AN76" s="55">
        <f>SUM('ANTUNES - SON PRODUCE, INC.:TECNISPICE'!BE76)</f>
        <v>0</v>
      </c>
      <c r="AO76" s="55">
        <f>SUM('ANTUNES - SON PRODUCE, INC.:TECNISPICE'!BF76)</f>
        <v>0</v>
      </c>
      <c r="AP76" s="56">
        <f t="shared" si="23"/>
        <v>0</v>
      </c>
    </row>
    <row r="77" spans="2:42" x14ac:dyDescent="0.35">
      <c r="B77" s="8">
        <f t="shared" ref="B77:B142" si="24">B76+1</f>
        <v>70</v>
      </c>
      <c r="C77" s="8" t="s">
        <v>46</v>
      </c>
      <c r="D77" s="30">
        <v>150027</v>
      </c>
      <c r="E77" t="s">
        <v>218</v>
      </c>
      <c r="F77" s="28">
        <v>0</v>
      </c>
      <c r="G77" s="28">
        <v>0</v>
      </c>
      <c r="H77" s="29">
        <f>SUM('ANTUNES - SON PRODUCE, INC.:TECNISPICE'!G77)</f>
        <v>0</v>
      </c>
      <c r="I77" s="29">
        <f>SUM('ANTUNES - SON PRODUCE, INC.:TECNISPICE'!H77)</f>
        <v>0</v>
      </c>
      <c r="J77" s="29">
        <f>SUM('ANTUNES - SON PRODUCE, INC.:TECNISPICE'!I77)</f>
        <v>0</v>
      </c>
      <c r="K77" s="29">
        <f>SUM('ANTUNES - SON PRODUCE, INC.:TECNISPICE'!J77)</f>
        <v>0</v>
      </c>
      <c r="L77" s="29">
        <f>SUM('ANTUNES - SON PRODUCE, INC.:TECNISPICE'!K77)</f>
        <v>0</v>
      </c>
      <c r="M77" s="29">
        <f>SUM('ANTUNES - SON PRODUCE, INC.:TECNISPICE'!L77)</f>
        <v>0</v>
      </c>
      <c r="N77" s="29">
        <f>SUM('ANTUNES - SON PRODUCE, INC.:TECNISPICE'!M77)</f>
        <v>0</v>
      </c>
      <c r="O77" s="29">
        <f>SUM('ANTUNES - SON PRODUCE, INC.:TECNISPICE'!N77)</f>
        <v>0</v>
      </c>
      <c r="P77" s="29">
        <f>SUM('ANTUNES - SON PRODUCE, INC.:TECNISPICE'!O77)</f>
        <v>0</v>
      </c>
      <c r="Q77" s="29">
        <f>SUM('ANTUNES - SON PRODUCE, INC.:TECNISPICE'!P77)</f>
        <v>0</v>
      </c>
      <c r="R77" s="29">
        <f>SUM('ANTUNES - SON PRODUCE, INC.:TECNISPICE'!Q77)</f>
        <v>0</v>
      </c>
      <c r="S77" s="29">
        <f>SUM('ANTUNES - SON PRODUCE, INC.:TECNISPICE'!R77)</f>
        <v>0</v>
      </c>
      <c r="T77" s="29"/>
      <c r="U77" s="29"/>
      <c r="V77" s="29"/>
      <c r="W77" s="29"/>
      <c r="X77" s="28">
        <f t="shared" si="22"/>
        <v>0</v>
      </c>
      <c r="Y77" s="9"/>
      <c r="Z77" s="55">
        <f>SUM('ANTUNES - SON PRODUCE, INC.:TECNISPICE'!AQ77)</f>
        <v>0</v>
      </c>
      <c r="AA77" s="55">
        <f>SUM('ANTUNES - SON PRODUCE, INC.:TECNISPICE'!AR77)</f>
        <v>0</v>
      </c>
      <c r="AB77" s="55">
        <f>SUM('ANTUNES - SON PRODUCE, INC.:TECNISPICE'!AS77)</f>
        <v>0</v>
      </c>
      <c r="AC77" s="55">
        <f>SUM('ANTUNES - SON PRODUCE, INC.:TECNISPICE'!AT77)</f>
        <v>0</v>
      </c>
      <c r="AD77" s="55">
        <f>SUM('ANTUNES - SON PRODUCE, INC.:TECNISPICE'!AU77)</f>
        <v>0</v>
      </c>
      <c r="AE77" s="55">
        <f>SUM('ANTUNES - SON PRODUCE, INC.:TECNISPICE'!AV77)</f>
        <v>0</v>
      </c>
      <c r="AF77" s="55">
        <f>SUM('ANTUNES - SON PRODUCE, INC.:TECNISPICE'!AW77)</f>
        <v>0</v>
      </c>
      <c r="AG77" s="55">
        <f>SUM('ANTUNES - SON PRODUCE, INC.:TECNISPICE'!AX77)</f>
        <v>0</v>
      </c>
      <c r="AH77" s="55">
        <f>SUM('ANTUNES - SON PRODUCE, INC.:TECNISPICE'!AY77)</f>
        <v>0</v>
      </c>
      <c r="AI77" s="55">
        <f>SUM('ANTUNES - SON PRODUCE, INC.:TECNISPICE'!AZ77)</f>
        <v>0</v>
      </c>
      <c r="AJ77" s="55">
        <f>SUM('ANTUNES - SON PRODUCE, INC.:TECNISPICE'!BA77)</f>
        <v>0</v>
      </c>
      <c r="AK77" s="55">
        <f>SUM('ANTUNES - SON PRODUCE, INC.:TECNISPICE'!BB77)</f>
        <v>0</v>
      </c>
      <c r="AL77" s="55">
        <f>SUM('ANTUNES - SON PRODUCE, INC.:TECNISPICE'!BC77)</f>
        <v>0</v>
      </c>
      <c r="AM77" s="55">
        <f>SUM('ANTUNES - SON PRODUCE, INC.:TECNISPICE'!BD77)</f>
        <v>0</v>
      </c>
      <c r="AN77" s="55">
        <f>SUM('ANTUNES - SON PRODUCE, INC.:TECNISPICE'!BE77)</f>
        <v>0</v>
      </c>
      <c r="AO77" s="55">
        <f>SUM('ANTUNES - SON PRODUCE, INC.:TECNISPICE'!BF77)</f>
        <v>0</v>
      </c>
      <c r="AP77" s="56">
        <f t="shared" si="23"/>
        <v>0</v>
      </c>
    </row>
    <row r="78" spans="2:42" x14ac:dyDescent="0.35">
      <c r="B78" s="8">
        <f t="shared" si="24"/>
        <v>71</v>
      </c>
      <c r="C78" s="8" t="s">
        <v>46</v>
      </c>
      <c r="D78" s="8">
        <v>150029</v>
      </c>
      <c r="E78" s="8" t="s">
        <v>60</v>
      </c>
      <c r="F78" s="28">
        <v>0</v>
      </c>
      <c r="G78" s="28">
        <v>0</v>
      </c>
      <c r="H78" s="29">
        <f>SUM('ANTUNES - SON PRODUCE, INC.:TECNISPICE'!G78)</f>
        <v>0</v>
      </c>
      <c r="I78" s="29">
        <f>SUM('ANTUNES - SON PRODUCE, INC.:TECNISPICE'!H78)</f>
        <v>0</v>
      </c>
      <c r="J78" s="29">
        <f>SUM('ANTUNES - SON PRODUCE, INC.:TECNISPICE'!I78)</f>
        <v>0</v>
      </c>
      <c r="K78" s="29">
        <f>SUM('ANTUNES - SON PRODUCE, INC.:TECNISPICE'!J78)</f>
        <v>0</v>
      </c>
      <c r="L78" s="29">
        <f>SUM('ANTUNES - SON PRODUCE, INC.:TECNISPICE'!K78)</f>
        <v>0</v>
      </c>
      <c r="M78" s="29">
        <f>SUM('ANTUNES - SON PRODUCE, INC.:TECNISPICE'!L78)</f>
        <v>0</v>
      </c>
      <c r="N78" s="29">
        <f>SUM('ANTUNES - SON PRODUCE, INC.:TECNISPICE'!M78)</f>
        <v>0</v>
      </c>
      <c r="O78" s="29">
        <f>SUM('ANTUNES - SON PRODUCE, INC.:TECNISPICE'!N78)</f>
        <v>0</v>
      </c>
      <c r="P78" s="29">
        <f>SUM('ANTUNES - SON PRODUCE, INC.:TECNISPICE'!O78)</f>
        <v>0</v>
      </c>
      <c r="Q78" s="29">
        <f>SUM('ANTUNES - SON PRODUCE, INC.:TECNISPICE'!P78)</f>
        <v>0</v>
      </c>
      <c r="R78" s="29">
        <f>SUM('ANTUNES - SON PRODUCE, INC.:TECNISPICE'!Q78)</f>
        <v>0</v>
      </c>
      <c r="S78" s="29">
        <f>SUM('ANTUNES - SON PRODUCE, INC.:TECNISPICE'!R78)</f>
        <v>0</v>
      </c>
      <c r="T78" s="29"/>
      <c r="U78" s="29"/>
      <c r="V78" s="29"/>
      <c r="W78" s="29"/>
      <c r="X78" s="28">
        <f t="shared" si="22"/>
        <v>0</v>
      </c>
      <c r="Y78" s="9"/>
      <c r="Z78" s="55">
        <f>SUM('ANTUNES - SON PRODUCE, INC.:TECNISPICE'!AQ78)</f>
        <v>0</v>
      </c>
      <c r="AA78" s="55">
        <f>SUM('ANTUNES - SON PRODUCE, INC.:TECNISPICE'!AR78)</f>
        <v>0</v>
      </c>
      <c r="AB78" s="55">
        <f>SUM('ANTUNES - SON PRODUCE, INC.:TECNISPICE'!AS78)</f>
        <v>0</v>
      </c>
      <c r="AC78" s="55">
        <f>SUM('ANTUNES - SON PRODUCE, INC.:TECNISPICE'!AT78)</f>
        <v>0</v>
      </c>
      <c r="AD78" s="55">
        <f>SUM('ANTUNES - SON PRODUCE, INC.:TECNISPICE'!AU78)</f>
        <v>0</v>
      </c>
      <c r="AE78" s="55">
        <f>SUM('ANTUNES - SON PRODUCE, INC.:TECNISPICE'!AV78)</f>
        <v>0</v>
      </c>
      <c r="AF78" s="55">
        <f>SUM('ANTUNES - SON PRODUCE, INC.:TECNISPICE'!AW78)</f>
        <v>0</v>
      </c>
      <c r="AG78" s="55">
        <f>SUM('ANTUNES - SON PRODUCE, INC.:TECNISPICE'!AX78)</f>
        <v>0</v>
      </c>
      <c r="AH78" s="55">
        <f>SUM('ANTUNES - SON PRODUCE, INC.:TECNISPICE'!AY78)</f>
        <v>0</v>
      </c>
      <c r="AI78" s="55">
        <f>SUM('ANTUNES - SON PRODUCE, INC.:TECNISPICE'!AZ78)</f>
        <v>0</v>
      </c>
      <c r="AJ78" s="55">
        <f>SUM('ANTUNES - SON PRODUCE, INC.:TECNISPICE'!BA78)</f>
        <v>0</v>
      </c>
      <c r="AK78" s="55">
        <f>SUM('ANTUNES - SON PRODUCE, INC.:TECNISPICE'!BB78)</f>
        <v>0</v>
      </c>
      <c r="AL78" s="55">
        <f>SUM('ANTUNES - SON PRODUCE, INC.:TECNISPICE'!BC78)</f>
        <v>0</v>
      </c>
      <c r="AM78" s="55">
        <f>SUM('ANTUNES - SON PRODUCE, INC.:TECNISPICE'!BD78)</f>
        <v>0</v>
      </c>
      <c r="AN78" s="55">
        <f>SUM('ANTUNES - SON PRODUCE, INC.:TECNISPICE'!BE78)</f>
        <v>0</v>
      </c>
      <c r="AO78" s="55">
        <f>SUM('ANTUNES - SON PRODUCE, INC.:TECNISPICE'!BF78)</f>
        <v>0</v>
      </c>
      <c r="AP78" s="56">
        <f t="shared" si="23"/>
        <v>0</v>
      </c>
    </row>
    <row r="79" spans="2:42" x14ac:dyDescent="0.35">
      <c r="B79" s="8">
        <f t="shared" si="24"/>
        <v>72</v>
      </c>
      <c r="C79" s="8" t="s">
        <v>46</v>
      </c>
      <c r="D79" s="8">
        <v>150030</v>
      </c>
      <c r="E79" s="8" t="s">
        <v>61</v>
      </c>
      <c r="F79" s="28">
        <v>0</v>
      </c>
      <c r="G79" s="28">
        <v>0</v>
      </c>
      <c r="H79" s="29">
        <f>SUM('ANTUNES - SON PRODUCE, INC.:TECNISPICE'!G79)</f>
        <v>0</v>
      </c>
      <c r="I79" s="29">
        <f>SUM('ANTUNES - SON PRODUCE, INC.:TECNISPICE'!H79)</f>
        <v>0</v>
      </c>
      <c r="J79" s="29">
        <f>SUM('ANTUNES - SON PRODUCE, INC.:TECNISPICE'!I79)</f>
        <v>0</v>
      </c>
      <c r="K79" s="29">
        <f>SUM('ANTUNES - SON PRODUCE, INC.:TECNISPICE'!J79)</f>
        <v>0</v>
      </c>
      <c r="L79" s="29">
        <f>SUM('ANTUNES - SON PRODUCE, INC.:TECNISPICE'!K79)</f>
        <v>0</v>
      </c>
      <c r="M79" s="29">
        <f>SUM('ANTUNES - SON PRODUCE, INC.:TECNISPICE'!L79)</f>
        <v>0</v>
      </c>
      <c r="N79" s="29">
        <f>SUM('ANTUNES - SON PRODUCE, INC.:TECNISPICE'!M79)</f>
        <v>0</v>
      </c>
      <c r="O79" s="29">
        <f>SUM('ANTUNES - SON PRODUCE, INC.:TECNISPICE'!N79)</f>
        <v>0</v>
      </c>
      <c r="P79" s="29">
        <f>SUM('ANTUNES - SON PRODUCE, INC.:TECNISPICE'!O79)</f>
        <v>0</v>
      </c>
      <c r="Q79" s="29">
        <f>SUM('ANTUNES - SON PRODUCE, INC.:TECNISPICE'!P79)</f>
        <v>0</v>
      </c>
      <c r="R79" s="29">
        <f>SUM('ANTUNES - SON PRODUCE, INC.:TECNISPICE'!Q79)</f>
        <v>0</v>
      </c>
      <c r="S79" s="29">
        <f>SUM('ANTUNES - SON PRODUCE, INC.:TECNISPICE'!R79)</f>
        <v>0</v>
      </c>
      <c r="T79" s="29"/>
      <c r="U79" s="29"/>
      <c r="V79" s="29"/>
      <c r="W79" s="29"/>
      <c r="X79" s="28">
        <f t="shared" si="22"/>
        <v>0</v>
      </c>
      <c r="Y79" s="9"/>
      <c r="Z79" s="55">
        <f>SUM('ANTUNES - SON PRODUCE, INC.:TECNISPICE'!AQ79)</f>
        <v>0</v>
      </c>
      <c r="AA79" s="55">
        <f>SUM('ANTUNES - SON PRODUCE, INC.:TECNISPICE'!AR79)</f>
        <v>0</v>
      </c>
      <c r="AB79" s="55">
        <f>SUM('ANTUNES - SON PRODUCE, INC.:TECNISPICE'!AS79)</f>
        <v>0</v>
      </c>
      <c r="AC79" s="55">
        <f>SUM('ANTUNES - SON PRODUCE, INC.:TECNISPICE'!AT79)</f>
        <v>0</v>
      </c>
      <c r="AD79" s="55">
        <f>SUM('ANTUNES - SON PRODUCE, INC.:TECNISPICE'!AU79)</f>
        <v>0</v>
      </c>
      <c r="AE79" s="55">
        <f>SUM('ANTUNES - SON PRODUCE, INC.:TECNISPICE'!AV79)</f>
        <v>0</v>
      </c>
      <c r="AF79" s="55">
        <f>SUM('ANTUNES - SON PRODUCE, INC.:TECNISPICE'!AW79)</f>
        <v>0</v>
      </c>
      <c r="AG79" s="55">
        <f>SUM('ANTUNES - SON PRODUCE, INC.:TECNISPICE'!AX79)</f>
        <v>0</v>
      </c>
      <c r="AH79" s="55">
        <f>SUM('ANTUNES - SON PRODUCE, INC.:TECNISPICE'!AY79)</f>
        <v>0</v>
      </c>
      <c r="AI79" s="55">
        <f>SUM('ANTUNES - SON PRODUCE, INC.:TECNISPICE'!AZ79)</f>
        <v>0</v>
      </c>
      <c r="AJ79" s="55">
        <f>SUM('ANTUNES - SON PRODUCE, INC.:TECNISPICE'!BA79)</f>
        <v>0</v>
      </c>
      <c r="AK79" s="55">
        <f>SUM('ANTUNES - SON PRODUCE, INC.:TECNISPICE'!BB79)</f>
        <v>0</v>
      </c>
      <c r="AL79" s="55">
        <f>SUM('ANTUNES - SON PRODUCE, INC.:TECNISPICE'!BC79)</f>
        <v>0</v>
      </c>
      <c r="AM79" s="55">
        <f>SUM('ANTUNES - SON PRODUCE, INC.:TECNISPICE'!BD79)</f>
        <v>0</v>
      </c>
      <c r="AN79" s="55">
        <f>SUM('ANTUNES - SON PRODUCE, INC.:TECNISPICE'!BE79)</f>
        <v>0</v>
      </c>
      <c r="AO79" s="55">
        <f>SUM('ANTUNES - SON PRODUCE, INC.:TECNISPICE'!BF79)</f>
        <v>0</v>
      </c>
      <c r="AP79" s="56">
        <f t="shared" si="23"/>
        <v>0</v>
      </c>
    </row>
    <row r="80" spans="2:42" x14ac:dyDescent="0.35">
      <c r="B80" s="8">
        <f t="shared" si="24"/>
        <v>73</v>
      </c>
      <c r="C80" s="8" t="s">
        <v>46</v>
      </c>
      <c r="D80" s="8">
        <v>150031</v>
      </c>
      <c r="E80" s="8" t="s">
        <v>62</v>
      </c>
      <c r="F80" s="28">
        <v>0</v>
      </c>
      <c r="G80" s="28">
        <v>0</v>
      </c>
      <c r="H80" s="29">
        <f>SUM('ANTUNES - SON PRODUCE, INC.:TECNISPICE'!G80)</f>
        <v>0</v>
      </c>
      <c r="I80" s="29">
        <f>SUM('ANTUNES - SON PRODUCE, INC.:TECNISPICE'!H80)</f>
        <v>0</v>
      </c>
      <c r="J80" s="29">
        <f>SUM('ANTUNES - SON PRODUCE, INC.:TECNISPICE'!I80)</f>
        <v>0</v>
      </c>
      <c r="K80" s="29">
        <f>SUM('ANTUNES - SON PRODUCE, INC.:TECNISPICE'!J80)</f>
        <v>0</v>
      </c>
      <c r="L80" s="29">
        <f>SUM('ANTUNES - SON PRODUCE, INC.:TECNISPICE'!K80)</f>
        <v>0</v>
      </c>
      <c r="M80" s="29">
        <f>SUM('ANTUNES - SON PRODUCE, INC.:TECNISPICE'!L80)</f>
        <v>0</v>
      </c>
      <c r="N80" s="29">
        <f>SUM('ANTUNES - SON PRODUCE, INC.:TECNISPICE'!M80)</f>
        <v>0</v>
      </c>
      <c r="O80" s="29">
        <f>SUM('ANTUNES - SON PRODUCE, INC.:TECNISPICE'!N80)</f>
        <v>0</v>
      </c>
      <c r="P80" s="29">
        <f>SUM('ANTUNES - SON PRODUCE, INC.:TECNISPICE'!O80)</f>
        <v>0</v>
      </c>
      <c r="Q80" s="29">
        <f>SUM('ANTUNES - SON PRODUCE, INC.:TECNISPICE'!P80)</f>
        <v>0</v>
      </c>
      <c r="R80" s="29">
        <f>SUM('ANTUNES - SON PRODUCE, INC.:TECNISPICE'!Q80)</f>
        <v>0</v>
      </c>
      <c r="S80" s="29">
        <f>SUM('ANTUNES - SON PRODUCE, INC.:TECNISPICE'!R80)</f>
        <v>0</v>
      </c>
      <c r="T80" s="29"/>
      <c r="U80" s="29"/>
      <c r="V80" s="29"/>
      <c r="W80" s="29"/>
      <c r="X80" s="28">
        <f t="shared" si="22"/>
        <v>0</v>
      </c>
      <c r="Y80" s="9"/>
      <c r="Z80" s="55">
        <f>SUM('ANTUNES - SON PRODUCE, INC.:TECNISPICE'!AQ80)</f>
        <v>0</v>
      </c>
      <c r="AA80" s="55">
        <f>SUM('ANTUNES - SON PRODUCE, INC.:TECNISPICE'!AR80)</f>
        <v>0</v>
      </c>
      <c r="AB80" s="55">
        <f>SUM('ANTUNES - SON PRODUCE, INC.:TECNISPICE'!AS80)</f>
        <v>0</v>
      </c>
      <c r="AC80" s="55">
        <f>SUM('ANTUNES - SON PRODUCE, INC.:TECNISPICE'!AT80)</f>
        <v>0</v>
      </c>
      <c r="AD80" s="55">
        <f>SUM('ANTUNES - SON PRODUCE, INC.:TECNISPICE'!AU80)</f>
        <v>0</v>
      </c>
      <c r="AE80" s="55">
        <f>SUM('ANTUNES - SON PRODUCE, INC.:TECNISPICE'!AV80)</f>
        <v>0</v>
      </c>
      <c r="AF80" s="55">
        <f>SUM('ANTUNES - SON PRODUCE, INC.:TECNISPICE'!AW80)</f>
        <v>0</v>
      </c>
      <c r="AG80" s="55">
        <f>SUM('ANTUNES - SON PRODUCE, INC.:TECNISPICE'!AX80)</f>
        <v>0</v>
      </c>
      <c r="AH80" s="55">
        <f>SUM('ANTUNES - SON PRODUCE, INC.:TECNISPICE'!AY80)</f>
        <v>0</v>
      </c>
      <c r="AI80" s="55">
        <f>SUM('ANTUNES - SON PRODUCE, INC.:TECNISPICE'!AZ80)</f>
        <v>0</v>
      </c>
      <c r="AJ80" s="55">
        <f>SUM('ANTUNES - SON PRODUCE, INC.:TECNISPICE'!BA80)</f>
        <v>0</v>
      </c>
      <c r="AK80" s="55">
        <f>SUM('ANTUNES - SON PRODUCE, INC.:TECNISPICE'!BB80)</f>
        <v>0</v>
      </c>
      <c r="AL80" s="55">
        <f>SUM('ANTUNES - SON PRODUCE, INC.:TECNISPICE'!BC80)</f>
        <v>0</v>
      </c>
      <c r="AM80" s="55">
        <f>SUM('ANTUNES - SON PRODUCE, INC.:TECNISPICE'!BD80)</f>
        <v>0</v>
      </c>
      <c r="AN80" s="55">
        <f>SUM('ANTUNES - SON PRODUCE, INC.:TECNISPICE'!BE80)</f>
        <v>0</v>
      </c>
      <c r="AO80" s="55">
        <f>SUM('ANTUNES - SON PRODUCE, INC.:TECNISPICE'!BF80)</f>
        <v>0</v>
      </c>
      <c r="AP80" s="56">
        <f t="shared" si="23"/>
        <v>0</v>
      </c>
    </row>
    <row r="81" spans="2:42" x14ac:dyDescent="0.35">
      <c r="B81" s="8">
        <f t="shared" si="24"/>
        <v>74</v>
      </c>
      <c r="C81" s="8" t="s">
        <v>46</v>
      </c>
      <c r="D81" s="8">
        <v>150032</v>
      </c>
      <c r="E81" s="8" t="s">
        <v>63</v>
      </c>
      <c r="F81" s="28">
        <v>0</v>
      </c>
      <c r="G81" s="28">
        <v>0</v>
      </c>
      <c r="H81" s="29">
        <f>SUM('ANTUNES - SON PRODUCE, INC.:TECNISPICE'!G81)</f>
        <v>0</v>
      </c>
      <c r="I81" s="29">
        <f>SUM('ANTUNES - SON PRODUCE, INC.:TECNISPICE'!H81)</f>
        <v>0</v>
      </c>
      <c r="J81" s="29">
        <f>SUM('ANTUNES - SON PRODUCE, INC.:TECNISPICE'!I81)</f>
        <v>0</v>
      </c>
      <c r="K81" s="29">
        <f>SUM('ANTUNES - SON PRODUCE, INC.:TECNISPICE'!J81)</f>
        <v>0</v>
      </c>
      <c r="L81" s="29">
        <f>SUM('ANTUNES - SON PRODUCE, INC.:TECNISPICE'!K81)</f>
        <v>0</v>
      </c>
      <c r="M81" s="29">
        <f>SUM('ANTUNES - SON PRODUCE, INC.:TECNISPICE'!L81)</f>
        <v>0</v>
      </c>
      <c r="N81" s="29">
        <f>SUM('ANTUNES - SON PRODUCE, INC.:TECNISPICE'!M81)</f>
        <v>0</v>
      </c>
      <c r="O81" s="29">
        <f>SUM('ANTUNES - SON PRODUCE, INC.:TECNISPICE'!N81)</f>
        <v>0</v>
      </c>
      <c r="P81" s="29">
        <f>SUM('ANTUNES - SON PRODUCE, INC.:TECNISPICE'!O81)</f>
        <v>0</v>
      </c>
      <c r="Q81" s="29">
        <f>SUM('ANTUNES - SON PRODUCE, INC.:TECNISPICE'!P81)</f>
        <v>0</v>
      </c>
      <c r="R81" s="29">
        <f>SUM('ANTUNES - SON PRODUCE, INC.:TECNISPICE'!Q81)</f>
        <v>0</v>
      </c>
      <c r="S81" s="29">
        <f>SUM('ANTUNES - SON PRODUCE, INC.:TECNISPICE'!R81)</f>
        <v>0</v>
      </c>
      <c r="T81" s="29"/>
      <c r="U81" s="29"/>
      <c r="V81" s="29"/>
      <c r="W81" s="29"/>
      <c r="X81" s="28">
        <f t="shared" si="22"/>
        <v>0</v>
      </c>
      <c r="Y81" s="9"/>
      <c r="Z81" s="55">
        <f>SUM('ANTUNES - SON PRODUCE, INC.:TECNISPICE'!AQ81)</f>
        <v>0</v>
      </c>
      <c r="AA81" s="55">
        <f>SUM('ANTUNES - SON PRODUCE, INC.:TECNISPICE'!AR81)</f>
        <v>0</v>
      </c>
      <c r="AB81" s="55">
        <f>SUM('ANTUNES - SON PRODUCE, INC.:TECNISPICE'!AS81)</f>
        <v>0</v>
      </c>
      <c r="AC81" s="55">
        <f>SUM('ANTUNES - SON PRODUCE, INC.:TECNISPICE'!AT81)</f>
        <v>0</v>
      </c>
      <c r="AD81" s="55">
        <f>SUM('ANTUNES - SON PRODUCE, INC.:TECNISPICE'!AU81)</f>
        <v>0</v>
      </c>
      <c r="AE81" s="55">
        <f>SUM('ANTUNES - SON PRODUCE, INC.:TECNISPICE'!AV81)</f>
        <v>0</v>
      </c>
      <c r="AF81" s="55">
        <f>SUM('ANTUNES - SON PRODUCE, INC.:TECNISPICE'!AW81)</f>
        <v>0</v>
      </c>
      <c r="AG81" s="55">
        <f>SUM('ANTUNES - SON PRODUCE, INC.:TECNISPICE'!AX81)</f>
        <v>0</v>
      </c>
      <c r="AH81" s="55">
        <f>SUM('ANTUNES - SON PRODUCE, INC.:TECNISPICE'!AY81)</f>
        <v>0</v>
      </c>
      <c r="AI81" s="55">
        <f>SUM('ANTUNES - SON PRODUCE, INC.:TECNISPICE'!AZ81)</f>
        <v>0</v>
      </c>
      <c r="AJ81" s="55">
        <f>SUM('ANTUNES - SON PRODUCE, INC.:TECNISPICE'!BA81)</f>
        <v>0</v>
      </c>
      <c r="AK81" s="55">
        <f>SUM('ANTUNES - SON PRODUCE, INC.:TECNISPICE'!BB81)</f>
        <v>0</v>
      </c>
      <c r="AL81" s="55">
        <f>SUM('ANTUNES - SON PRODUCE, INC.:TECNISPICE'!BC81)</f>
        <v>0</v>
      </c>
      <c r="AM81" s="55">
        <f>SUM('ANTUNES - SON PRODUCE, INC.:TECNISPICE'!BD81)</f>
        <v>0</v>
      </c>
      <c r="AN81" s="55">
        <f>SUM('ANTUNES - SON PRODUCE, INC.:TECNISPICE'!BE81)</f>
        <v>0</v>
      </c>
      <c r="AO81" s="55">
        <f>SUM('ANTUNES - SON PRODUCE, INC.:TECNISPICE'!BF81)</f>
        <v>0</v>
      </c>
      <c r="AP81" s="56">
        <f t="shared" si="23"/>
        <v>0</v>
      </c>
    </row>
    <row r="82" spans="2:42" x14ac:dyDescent="0.35">
      <c r="B82" s="8">
        <f t="shared" si="24"/>
        <v>75</v>
      </c>
      <c r="C82" s="8" t="s">
        <v>46</v>
      </c>
      <c r="D82" s="8">
        <v>150033</v>
      </c>
      <c r="E82" s="8" t="s">
        <v>64</v>
      </c>
      <c r="F82" s="28">
        <v>0</v>
      </c>
      <c r="G82" s="28">
        <v>0</v>
      </c>
      <c r="H82" s="29">
        <f>SUM('ANTUNES - SON PRODUCE, INC.:TECNISPICE'!G82)</f>
        <v>0</v>
      </c>
      <c r="I82" s="29">
        <f>SUM('ANTUNES - SON PRODUCE, INC.:TECNISPICE'!H82)</f>
        <v>0</v>
      </c>
      <c r="J82" s="29">
        <f>SUM('ANTUNES - SON PRODUCE, INC.:TECNISPICE'!I82)</f>
        <v>0</v>
      </c>
      <c r="K82" s="29">
        <f>SUM('ANTUNES - SON PRODUCE, INC.:TECNISPICE'!J82)</f>
        <v>0</v>
      </c>
      <c r="L82" s="29">
        <f>SUM('ANTUNES - SON PRODUCE, INC.:TECNISPICE'!K82)</f>
        <v>0</v>
      </c>
      <c r="M82" s="29">
        <f>SUM('ANTUNES - SON PRODUCE, INC.:TECNISPICE'!L82)</f>
        <v>0</v>
      </c>
      <c r="N82" s="29">
        <f>SUM('ANTUNES - SON PRODUCE, INC.:TECNISPICE'!M82)</f>
        <v>0</v>
      </c>
      <c r="O82" s="29">
        <f>SUM('ANTUNES - SON PRODUCE, INC.:TECNISPICE'!N82)</f>
        <v>0</v>
      </c>
      <c r="P82" s="29">
        <f>SUM('ANTUNES - SON PRODUCE, INC.:TECNISPICE'!O82)</f>
        <v>0</v>
      </c>
      <c r="Q82" s="29">
        <f>SUM('ANTUNES - SON PRODUCE, INC.:TECNISPICE'!P82)</f>
        <v>0</v>
      </c>
      <c r="R82" s="29">
        <f>SUM('ANTUNES - SON PRODUCE, INC.:TECNISPICE'!Q82)</f>
        <v>0</v>
      </c>
      <c r="S82" s="29">
        <f>SUM('ANTUNES - SON PRODUCE, INC.:TECNISPICE'!R82)</f>
        <v>0</v>
      </c>
      <c r="T82" s="29"/>
      <c r="U82" s="29"/>
      <c r="V82" s="29"/>
      <c r="W82" s="29"/>
      <c r="X82" s="28">
        <f t="shared" si="22"/>
        <v>0</v>
      </c>
      <c r="Y82" s="9"/>
      <c r="Z82" s="55">
        <f>SUM('ANTUNES - SON PRODUCE, INC.:TECNISPICE'!AQ82)</f>
        <v>0</v>
      </c>
      <c r="AA82" s="55">
        <f>SUM('ANTUNES - SON PRODUCE, INC.:TECNISPICE'!AR82)</f>
        <v>0</v>
      </c>
      <c r="AB82" s="55">
        <f>SUM('ANTUNES - SON PRODUCE, INC.:TECNISPICE'!AS82)</f>
        <v>0</v>
      </c>
      <c r="AC82" s="55">
        <f>SUM('ANTUNES - SON PRODUCE, INC.:TECNISPICE'!AT82)</f>
        <v>0</v>
      </c>
      <c r="AD82" s="55">
        <f>SUM('ANTUNES - SON PRODUCE, INC.:TECNISPICE'!AU82)</f>
        <v>0</v>
      </c>
      <c r="AE82" s="55">
        <f>SUM('ANTUNES - SON PRODUCE, INC.:TECNISPICE'!AV82)</f>
        <v>0</v>
      </c>
      <c r="AF82" s="55">
        <f>SUM('ANTUNES - SON PRODUCE, INC.:TECNISPICE'!AW82)</f>
        <v>0</v>
      </c>
      <c r="AG82" s="55">
        <f>SUM('ANTUNES - SON PRODUCE, INC.:TECNISPICE'!AX82)</f>
        <v>0</v>
      </c>
      <c r="AH82" s="55">
        <f>SUM('ANTUNES - SON PRODUCE, INC.:TECNISPICE'!AY82)</f>
        <v>0</v>
      </c>
      <c r="AI82" s="55">
        <f>SUM('ANTUNES - SON PRODUCE, INC.:TECNISPICE'!AZ82)</f>
        <v>0</v>
      </c>
      <c r="AJ82" s="55">
        <f>SUM('ANTUNES - SON PRODUCE, INC.:TECNISPICE'!BA82)</f>
        <v>0</v>
      </c>
      <c r="AK82" s="55">
        <f>SUM('ANTUNES - SON PRODUCE, INC.:TECNISPICE'!BB82)</f>
        <v>0</v>
      </c>
      <c r="AL82" s="55">
        <f>SUM('ANTUNES - SON PRODUCE, INC.:TECNISPICE'!BC82)</f>
        <v>0</v>
      </c>
      <c r="AM82" s="55">
        <f>SUM('ANTUNES - SON PRODUCE, INC.:TECNISPICE'!BD82)</f>
        <v>0</v>
      </c>
      <c r="AN82" s="55">
        <f>SUM('ANTUNES - SON PRODUCE, INC.:TECNISPICE'!BE82)</f>
        <v>0</v>
      </c>
      <c r="AO82" s="55">
        <f>SUM('ANTUNES - SON PRODUCE, INC.:TECNISPICE'!BF82)</f>
        <v>0</v>
      </c>
      <c r="AP82" s="56">
        <f t="shared" si="23"/>
        <v>0</v>
      </c>
    </row>
    <row r="83" spans="2:42" x14ac:dyDescent="0.35">
      <c r="B83" s="8">
        <f t="shared" si="24"/>
        <v>76</v>
      </c>
      <c r="C83" s="8" t="s">
        <v>46</v>
      </c>
      <c r="D83" s="8">
        <v>150034</v>
      </c>
      <c r="E83" s="8" t="s">
        <v>65</v>
      </c>
      <c r="F83" s="28">
        <v>0</v>
      </c>
      <c r="G83" s="28">
        <v>0</v>
      </c>
      <c r="H83" s="29">
        <f>SUM('ANTUNES - SON PRODUCE, INC.:TECNISPICE'!G83)</f>
        <v>0</v>
      </c>
      <c r="I83" s="29">
        <f>SUM('ANTUNES - SON PRODUCE, INC.:TECNISPICE'!H83)</f>
        <v>0</v>
      </c>
      <c r="J83" s="29">
        <f>SUM('ANTUNES - SON PRODUCE, INC.:TECNISPICE'!I83)</f>
        <v>0</v>
      </c>
      <c r="K83" s="29">
        <f>SUM('ANTUNES - SON PRODUCE, INC.:TECNISPICE'!J83)</f>
        <v>0</v>
      </c>
      <c r="L83" s="29">
        <f>SUM('ANTUNES - SON PRODUCE, INC.:TECNISPICE'!K83)</f>
        <v>0</v>
      </c>
      <c r="M83" s="29">
        <f>SUM('ANTUNES - SON PRODUCE, INC.:TECNISPICE'!L83)</f>
        <v>0</v>
      </c>
      <c r="N83" s="29">
        <f>SUM('ANTUNES - SON PRODUCE, INC.:TECNISPICE'!M83)</f>
        <v>0</v>
      </c>
      <c r="O83" s="29">
        <f>SUM('ANTUNES - SON PRODUCE, INC.:TECNISPICE'!N83)</f>
        <v>0</v>
      </c>
      <c r="P83" s="29">
        <f>SUM('ANTUNES - SON PRODUCE, INC.:TECNISPICE'!O83)</f>
        <v>0</v>
      </c>
      <c r="Q83" s="29">
        <f>SUM('ANTUNES - SON PRODUCE, INC.:TECNISPICE'!P83)</f>
        <v>0</v>
      </c>
      <c r="R83" s="29">
        <f>SUM('ANTUNES - SON PRODUCE, INC.:TECNISPICE'!Q83)</f>
        <v>0</v>
      </c>
      <c r="S83" s="29">
        <f>SUM('ANTUNES - SON PRODUCE, INC.:TECNISPICE'!R83)</f>
        <v>0</v>
      </c>
      <c r="T83" s="29"/>
      <c r="U83" s="29"/>
      <c r="V83" s="29"/>
      <c r="W83" s="29"/>
      <c r="X83" s="28">
        <f t="shared" si="22"/>
        <v>0</v>
      </c>
      <c r="Y83" s="9"/>
      <c r="Z83" s="55">
        <f>SUM('ANTUNES - SON PRODUCE, INC.:TECNISPICE'!AQ83)</f>
        <v>0</v>
      </c>
      <c r="AA83" s="55">
        <f>SUM('ANTUNES - SON PRODUCE, INC.:TECNISPICE'!AR83)</f>
        <v>0</v>
      </c>
      <c r="AB83" s="55">
        <f>SUM('ANTUNES - SON PRODUCE, INC.:TECNISPICE'!AS83)</f>
        <v>0</v>
      </c>
      <c r="AC83" s="55">
        <f>SUM('ANTUNES - SON PRODUCE, INC.:TECNISPICE'!AT83)</f>
        <v>0</v>
      </c>
      <c r="AD83" s="55">
        <f>SUM('ANTUNES - SON PRODUCE, INC.:TECNISPICE'!AU83)</f>
        <v>0</v>
      </c>
      <c r="AE83" s="55">
        <f>SUM('ANTUNES - SON PRODUCE, INC.:TECNISPICE'!AV83)</f>
        <v>0</v>
      </c>
      <c r="AF83" s="55">
        <f>SUM('ANTUNES - SON PRODUCE, INC.:TECNISPICE'!AW83)</f>
        <v>0</v>
      </c>
      <c r="AG83" s="55">
        <f>SUM('ANTUNES - SON PRODUCE, INC.:TECNISPICE'!AX83)</f>
        <v>0</v>
      </c>
      <c r="AH83" s="55">
        <f>SUM('ANTUNES - SON PRODUCE, INC.:TECNISPICE'!AY83)</f>
        <v>0</v>
      </c>
      <c r="AI83" s="55">
        <f>SUM('ANTUNES - SON PRODUCE, INC.:TECNISPICE'!AZ83)</f>
        <v>0</v>
      </c>
      <c r="AJ83" s="55">
        <f>SUM('ANTUNES - SON PRODUCE, INC.:TECNISPICE'!BA83)</f>
        <v>0</v>
      </c>
      <c r="AK83" s="55">
        <f>SUM('ANTUNES - SON PRODUCE, INC.:TECNISPICE'!BB83)</f>
        <v>0</v>
      </c>
      <c r="AL83" s="55">
        <f>SUM('ANTUNES - SON PRODUCE, INC.:TECNISPICE'!BC83)</f>
        <v>0</v>
      </c>
      <c r="AM83" s="55">
        <f>SUM('ANTUNES - SON PRODUCE, INC.:TECNISPICE'!BD83)</f>
        <v>0</v>
      </c>
      <c r="AN83" s="55">
        <f>SUM('ANTUNES - SON PRODUCE, INC.:TECNISPICE'!BE83)</f>
        <v>0</v>
      </c>
      <c r="AO83" s="55">
        <f>SUM('ANTUNES - SON PRODUCE, INC.:TECNISPICE'!BF83)</f>
        <v>0</v>
      </c>
      <c r="AP83" s="56">
        <f t="shared" si="23"/>
        <v>0</v>
      </c>
    </row>
    <row r="84" spans="2:42" x14ac:dyDescent="0.35">
      <c r="B84" s="8">
        <f t="shared" si="24"/>
        <v>77</v>
      </c>
      <c r="C84" s="8" t="s">
        <v>46</v>
      </c>
      <c r="D84" s="8">
        <v>150035</v>
      </c>
      <c r="E84" s="8" t="s">
        <v>66</v>
      </c>
      <c r="F84" s="28">
        <v>0</v>
      </c>
      <c r="G84" s="28">
        <v>0</v>
      </c>
      <c r="H84" s="29">
        <f>SUM('ANTUNES - SON PRODUCE, INC.:TECNISPICE'!G84)</f>
        <v>0</v>
      </c>
      <c r="I84" s="29">
        <f>SUM('ANTUNES - SON PRODUCE, INC.:TECNISPICE'!H84)</f>
        <v>0</v>
      </c>
      <c r="J84" s="29">
        <f>SUM('ANTUNES - SON PRODUCE, INC.:TECNISPICE'!I84)</f>
        <v>0</v>
      </c>
      <c r="K84" s="29">
        <f>SUM('ANTUNES - SON PRODUCE, INC.:TECNISPICE'!J84)</f>
        <v>0</v>
      </c>
      <c r="L84" s="29">
        <f>SUM('ANTUNES - SON PRODUCE, INC.:TECNISPICE'!K84)</f>
        <v>0</v>
      </c>
      <c r="M84" s="29">
        <f>SUM('ANTUNES - SON PRODUCE, INC.:TECNISPICE'!L84)</f>
        <v>0</v>
      </c>
      <c r="N84" s="29">
        <f>SUM('ANTUNES - SON PRODUCE, INC.:TECNISPICE'!M84)</f>
        <v>0</v>
      </c>
      <c r="O84" s="29">
        <f>SUM('ANTUNES - SON PRODUCE, INC.:TECNISPICE'!N84)</f>
        <v>0</v>
      </c>
      <c r="P84" s="29">
        <f>SUM('ANTUNES - SON PRODUCE, INC.:TECNISPICE'!O84)</f>
        <v>0</v>
      </c>
      <c r="Q84" s="29">
        <f>SUM('ANTUNES - SON PRODUCE, INC.:TECNISPICE'!P84)</f>
        <v>0</v>
      </c>
      <c r="R84" s="29">
        <f>SUM('ANTUNES - SON PRODUCE, INC.:TECNISPICE'!Q84)</f>
        <v>0</v>
      </c>
      <c r="S84" s="29">
        <f>SUM('ANTUNES - SON PRODUCE, INC.:TECNISPICE'!R84)</f>
        <v>0</v>
      </c>
      <c r="T84" s="29"/>
      <c r="U84" s="29"/>
      <c r="V84" s="29"/>
      <c r="W84" s="29"/>
      <c r="X84" s="28">
        <f t="shared" si="22"/>
        <v>0</v>
      </c>
      <c r="Y84" s="9"/>
      <c r="Z84" s="55">
        <f>SUM('ANTUNES - SON PRODUCE, INC.:TECNISPICE'!AQ84)</f>
        <v>0</v>
      </c>
      <c r="AA84" s="55">
        <f>SUM('ANTUNES - SON PRODUCE, INC.:TECNISPICE'!AR84)</f>
        <v>0</v>
      </c>
      <c r="AB84" s="55">
        <f>SUM('ANTUNES - SON PRODUCE, INC.:TECNISPICE'!AS84)</f>
        <v>0</v>
      </c>
      <c r="AC84" s="55">
        <f>SUM('ANTUNES - SON PRODUCE, INC.:TECNISPICE'!AT84)</f>
        <v>0</v>
      </c>
      <c r="AD84" s="55">
        <f>SUM('ANTUNES - SON PRODUCE, INC.:TECNISPICE'!AU84)</f>
        <v>0</v>
      </c>
      <c r="AE84" s="55">
        <f>SUM('ANTUNES - SON PRODUCE, INC.:TECNISPICE'!AV84)</f>
        <v>0</v>
      </c>
      <c r="AF84" s="55">
        <f>SUM('ANTUNES - SON PRODUCE, INC.:TECNISPICE'!AW84)</f>
        <v>0</v>
      </c>
      <c r="AG84" s="55">
        <f>SUM('ANTUNES - SON PRODUCE, INC.:TECNISPICE'!AX84)</f>
        <v>0</v>
      </c>
      <c r="AH84" s="55">
        <f>SUM('ANTUNES - SON PRODUCE, INC.:TECNISPICE'!AY84)</f>
        <v>0</v>
      </c>
      <c r="AI84" s="55">
        <f>SUM('ANTUNES - SON PRODUCE, INC.:TECNISPICE'!AZ84)</f>
        <v>0</v>
      </c>
      <c r="AJ84" s="55">
        <f>SUM('ANTUNES - SON PRODUCE, INC.:TECNISPICE'!BA84)</f>
        <v>0</v>
      </c>
      <c r="AK84" s="55">
        <f>SUM('ANTUNES - SON PRODUCE, INC.:TECNISPICE'!BB84)</f>
        <v>0</v>
      </c>
      <c r="AL84" s="55">
        <f>SUM('ANTUNES - SON PRODUCE, INC.:TECNISPICE'!BC84)</f>
        <v>0</v>
      </c>
      <c r="AM84" s="55">
        <f>SUM('ANTUNES - SON PRODUCE, INC.:TECNISPICE'!BD84)</f>
        <v>0</v>
      </c>
      <c r="AN84" s="55">
        <f>SUM('ANTUNES - SON PRODUCE, INC.:TECNISPICE'!BE84)</f>
        <v>0</v>
      </c>
      <c r="AO84" s="55">
        <f>SUM('ANTUNES - SON PRODUCE, INC.:TECNISPICE'!BF84)</f>
        <v>0</v>
      </c>
      <c r="AP84" s="56">
        <f t="shared" si="23"/>
        <v>0</v>
      </c>
    </row>
    <row r="85" spans="2:42" x14ac:dyDescent="0.35">
      <c r="B85" s="8">
        <f t="shared" si="24"/>
        <v>78</v>
      </c>
      <c r="C85" s="8" t="s">
        <v>46</v>
      </c>
      <c r="D85" s="8">
        <v>150036</v>
      </c>
      <c r="E85" s="8" t="s">
        <v>67</v>
      </c>
      <c r="F85" s="28">
        <v>0</v>
      </c>
      <c r="G85" s="28">
        <v>0</v>
      </c>
      <c r="H85" s="29">
        <f>SUM('ANTUNES - SON PRODUCE, INC.:TECNISPICE'!G85)</f>
        <v>0</v>
      </c>
      <c r="I85" s="29">
        <f>SUM('ANTUNES - SON PRODUCE, INC.:TECNISPICE'!H85)</f>
        <v>0</v>
      </c>
      <c r="J85" s="29">
        <f>SUM('ANTUNES - SON PRODUCE, INC.:TECNISPICE'!I85)</f>
        <v>0</v>
      </c>
      <c r="K85" s="29">
        <f>SUM('ANTUNES - SON PRODUCE, INC.:TECNISPICE'!J85)</f>
        <v>0</v>
      </c>
      <c r="L85" s="29">
        <f>SUM('ANTUNES - SON PRODUCE, INC.:TECNISPICE'!K85)</f>
        <v>0</v>
      </c>
      <c r="M85" s="29">
        <f>SUM('ANTUNES - SON PRODUCE, INC.:TECNISPICE'!L85)</f>
        <v>0</v>
      </c>
      <c r="N85" s="29">
        <f>SUM('ANTUNES - SON PRODUCE, INC.:TECNISPICE'!M85)</f>
        <v>0</v>
      </c>
      <c r="O85" s="29">
        <f>SUM('ANTUNES - SON PRODUCE, INC.:TECNISPICE'!N85)</f>
        <v>0</v>
      </c>
      <c r="P85" s="29">
        <f>SUM('ANTUNES - SON PRODUCE, INC.:TECNISPICE'!O85)</f>
        <v>0</v>
      </c>
      <c r="Q85" s="29">
        <f>SUM('ANTUNES - SON PRODUCE, INC.:TECNISPICE'!P85)</f>
        <v>0</v>
      </c>
      <c r="R85" s="29">
        <f>SUM('ANTUNES - SON PRODUCE, INC.:TECNISPICE'!Q85)</f>
        <v>0</v>
      </c>
      <c r="S85" s="29">
        <f>SUM('ANTUNES - SON PRODUCE, INC.:TECNISPICE'!R85)</f>
        <v>0</v>
      </c>
      <c r="T85" s="29"/>
      <c r="U85" s="29"/>
      <c r="V85" s="29"/>
      <c r="W85" s="29"/>
      <c r="X85" s="28">
        <f t="shared" si="22"/>
        <v>0</v>
      </c>
      <c r="Y85" s="9"/>
      <c r="Z85" s="55">
        <f>SUM('ANTUNES - SON PRODUCE, INC.:TECNISPICE'!AQ85)</f>
        <v>0</v>
      </c>
      <c r="AA85" s="55">
        <f>SUM('ANTUNES - SON PRODUCE, INC.:TECNISPICE'!AR85)</f>
        <v>0</v>
      </c>
      <c r="AB85" s="55">
        <f>SUM('ANTUNES - SON PRODUCE, INC.:TECNISPICE'!AS85)</f>
        <v>0</v>
      </c>
      <c r="AC85" s="55">
        <f>SUM('ANTUNES - SON PRODUCE, INC.:TECNISPICE'!AT85)</f>
        <v>0</v>
      </c>
      <c r="AD85" s="55">
        <f>SUM('ANTUNES - SON PRODUCE, INC.:TECNISPICE'!AU85)</f>
        <v>0</v>
      </c>
      <c r="AE85" s="55">
        <f>SUM('ANTUNES - SON PRODUCE, INC.:TECNISPICE'!AV85)</f>
        <v>0</v>
      </c>
      <c r="AF85" s="55">
        <f>SUM('ANTUNES - SON PRODUCE, INC.:TECNISPICE'!AW85)</f>
        <v>0</v>
      </c>
      <c r="AG85" s="55">
        <f>SUM('ANTUNES - SON PRODUCE, INC.:TECNISPICE'!AX85)</f>
        <v>0</v>
      </c>
      <c r="AH85" s="55">
        <f>SUM('ANTUNES - SON PRODUCE, INC.:TECNISPICE'!AY85)</f>
        <v>0</v>
      </c>
      <c r="AI85" s="55">
        <f>SUM('ANTUNES - SON PRODUCE, INC.:TECNISPICE'!AZ85)</f>
        <v>0</v>
      </c>
      <c r="AJ85" s="55">
        <f>SUM('ANTUNES - SON PRODUCE, INC.:TECNISPICE'!BA85)</f>
        <v>0</v>
      </c>
      <c r="AK85" s="55">
        <f>SUM('ANTUNES - SON PRODUCE, INC.:TECNISPICE'!BB85)</f>
        <v>0</v>
      </c>
      <c r="AL85" s="55">
        <f>SUM('ANTUNES - SON PRODUCE, INC.:TECNISPICE'!BC85)</f>
        <v>0</v>
      </c>
      <c r="AM85" s="55">
        <f>SUM('ANTUNES - SON PRODUCE, INC.:TECNISPICE'!BD85)</f>
        <v>0</v>
      </c>
      <c r="AN85" s="55">
        <f>SUM('ANTUNES - SON PRODUCE, INC.:TECNISPICE'!BE85)</f>
        <v>0</v>
      </c>
      <c r="AO85" s="55">
        <f>SUM('ANTUNES - SON PRODUCE, INC.:TECNISPICE'!BF85)</f>
        <v>0</v>
      </c>
      <c r="AP85" s="56">
        <f t="shared" si="23"/>
        <v>0</v>
      </c>
    </row>
    <row r="86" spans="2:42" x14ac:dyDescent="0.35">
      <c r="B86" s="8">
        <f t="shared" si="24"/>
        <v>79</v>
      </c>
      <c r="C86" s="8" t="s">
        <v>46</v>
      </c>
      <c r="D86" s="8">
        <v>150039</v>
      </c>
      <c r="E86" s="8" t="s">
        <v>68</v>
      </c>
      <c r="F86" s="28">
        <v>0</v>
      </c>
      <c r="G86" s="28">
        <v>0</v>
      </c>
      <c r="H86" s="29">
        <f>SUM('ANTUNES - SON PRODUCE, INC.:TECNISPICE'!G86)</f>
        <v>0</v>
      </c>
      <c r="I86" s="29">
        <f>SUM('ANTUNES - SON PRODUCE, INC.:TECNISPICE'!H86)</f>
        <v>0</v>
      </c>
      <c r="J86" s="29">
        <f>SUM('ANTUNES - SON PRODUCE, INC.:TECNISPICE'!I86)</f>
        <v>0</v>
      </c>
      <c r="K86" s="29">
        <f>SUM('ANTUNES - SON PRODUCE, INC.:TECNISPICE'!J86)</f>
        <v>0</v>
      </c>
      <c r="L86" s="29">
        <f>SUM('ANTUNES - SON PRODUCE, INC.:TECNISPICE'!K86)</f>
        <v>0</v>
      </c>
      <c r="M86" s="29">
        <f>SUM('ANTUNES - SON PRODUCE, INC.:TECNISPICE'!L86)</f>
        <v>0</v>
      </c>
      <c r="N86" s="29">
        <f>SUM('ANTUNES - SON PRODUCE, INC.:TECNISPICE'!M86)</f>
        <v>0</v>
      </c>
      <c r="O86" s="29">
        <f>SUM('ANTUNES - SON PRODUCE, INC.:TECNISPICE'!N86)</f>
        <v>0</v>
      </c>
      <c r="P86" s="29">
        <f>SUM('ANTUNES - SON PRODUCE, INC.:TECNISPICE'!O86)</f>
        <v>0</v>
      </c>
      <c r="Q86" s="29">
        <f>SUM('ANTUNES - SON PRODUCE, INC.:TECNISPICE'!P86)</f>
        <v>0</v>
      </c>
      <c r="R86" s="29">
        <f>SUM('ANTUNES - SON PRODUCE, INC.:TECNISPICE'!Q86)</f>
        <v>0</v>
      </c>
      <c r="S86" s="29">
        <f>SUM('ANTUNES - SON PRODUCE, INC.:TECNISPICE'!R86)</f>
        <v>0</v>
      </c>
      <c r="T86" s="29"/>
      <c r="U86" s="29"/>
      <c r="V86" s="29"/>
      <c r="W86" s="29"/>
      <c r="X86" s="28">
        <f t="shared" si="22"/>
        <v>0</v>
      </c>
      <c r="Y86" s="9"/>
      <c r="Z86" s="55">
        <f>SUM('ANTUNES - SON PRODUCE, INC.:TECNISPICE'!AQ86)</f>
        <v>0</v>
      </c>
      <c r="AA86" s="55">
        <f>SUM('ANTUNES - SON PRODUCE, INC.:TECNISPICE'!AR86)</f>
        <v>0</v>
      </c>
      <c r="AB86" s="55">
        <f>SUM('ANTUNES - SON PRODUCE, INC.:TECNISPICE'!AS86)</f>
        <v>0</v>
      </c>
      <c r="AC86" s="55">
        <f>SUM('ANTUNES - SON PRODUCE, INC.:TECNISPICE'!AT86)</f>
        <v>0</v>
      </c>
      <c r="AD86" s="55">
        <f>SUM('ANTUNES - SON PRODUCE, INC.:TECNISPICE'!AU86)</f>
        <v>0</v>
      </c>
      <c r="AE86" s="55">
        <f>SUM('ANTUNES - SON PRODUCE, INC.:TECNISPICE'!AV86)</f>
        <v>0</v>
      </c>
      <c r="AF86" s="55">
        <f>SUM('ANTUNES - SON PRODUCE, INC.:TECNISPICE'!AW86)</f>
        <v>0</v>
      </c>
      <c r="AG86" s="55">
        <f>SUM('ANTUNES - SON PRODUCE, INC.:TECNISPICE'!AX86)</f>
        <v>0</v>
      </c>
      <c r="AH86" s="55">
        <f>SUM('ANTUNES - SON PRODUCE, INC.:TECNISPICE'!AY86)</f>
        <v>0</v>
      </c>
      <c r="AI86" s="55">
        <f>SUM('ANTUNES - SON PRODUCE, INC.:TECNISPICE'!AZ86)</f>
        <v>0</v>
      </c>
      <c r="AJ86" s="55">
        <f>SUM('ANTUNES - SON PRODUCE, INC.:TECNISPICE'!BA86)</f>
        <v>0</v>
      </c>
      <c r="AK86" s="55">
        <f>SUM('ANTUNES - SON PRODUCE, INC.:TECNISPICE'!BB86)</f>
        <v>0</v>
      </c>
      <c r="AL86" s="55">
        <f>SUM('ANTUNES - SON PRODUCE, INC.:TECNISPICE'!BC86)</f>
        <v>0</v>
      </c>
      <c r="AM86" s="55">
        <f>SUM('ANTUNES - SON PRODUCE, INC.:TECNISPICE'!BD86)</f>
        <v>0</v>
      </c>
      <c r="AN86" s="55">
        <f>SUM('ANTUNES - SON PRODUCE, INC.:TECNISPICE'!BE86)</f>
        <v>0</v>
      </c>
      <c r="AO86" s="55">
        <f>SUM('ANTUNES - SON PRODUCE, INC.:TECNISPICE'!BF86)</f>
        <v>0</v>
      </c>
      <c r="AP86" s="56">
        <f t="shared" si="23"/>
        <v>0</v>
      </c>
    </row>
    <row r="87" spans="2:42" x14ac:dyDescent="0.35">
      <c r="B87" s="8">
        <f t="shared" si="24"/>
        <v>80</v>
      </c>
      <c r="C87" s="8" t="s">
        <v>46</v>
      </c>
      <c r="D87" s="8">
        <v>150040</v>
      </c>
      <c r="E87" s="8" t="s">
        <v>69</v>
      </c>
      <c r="F87" s="28">
        <v>0</v>
      </c>
      <c r="G87" s="28">
        <v>0</v>
      </c>
      <c r="H87" s="29">
        <f>SUM('ANTUNES - SON PRODUCE, INC.:TECNISPICE'!G87)</f>
        <v>0</v>
      </c>
      <c r="I87" s="29">
        <f>SUM('ANTUNES - SON PRODUCE, INC.:TECNISPICE'!H87)</f>
        <v>0</v>
      </c>
      <c r="J87" s="29">
        <f>SUM('ANTUNES - SON PRODUCE, INC.:TECNISPICE'!I87)</f>
        <v>0</v>
      </c>
      <c r="K87" s="29">
        <f>SUM('ANTUNES - SON PRODUCE, INC.:TECNISPICE'!J87)</f>
        <v>0</v>
      </c>
      <c r="L87" s="29">
        <f>SUM('ANTUNES - SON PRODUCE, INC.:TECNISPICE'!K87)</f>
        <v>0</v>
      </c>
      <c r="M87" s="29">
        <f>SUM('ANTUNES - SON PRODUCE, INC.:TECNISPICE'!L87)</f>
        <v>0</v>
      </c>
      <c r="N87" s="29">
        <f>SUM('ANTUNES - SON PRODUCE, INC.:TECNISPICE'!M87)</f>
        <v>0</v>
      </c>
      <c r="O87" s="29">
        <f>SUM('ANTUNES - SON PRODUCE, INC.:TECNISPICE'!N87)</f>
        <v>0</v>
      </c>
      <c r="P87" s="29">
        <f>SUM('ANTUNES - SON PRODUCE, INC.:TECNISPICE'!O87)</f>
        <v>0</v>
      </c>
      <c r="Q87" s="29">
        <f>SUM('ANTUNES - SON PRODUCE, INC.:TECNISPICE'!P87)</f>
        <v>0</v>
      </c>
      <c r="R87" s="29">
        <f>SUM('ANTUNES - SON PRODUCE, INC.:TECNISPICE'!Q87)</f>
        <v>0</v>
      </c>
      <c r="S87" s="29">
        <f>SUM('ANTUNES - SON PRODUCE, INC.:TECNISPICE'!R87)</f>
        <v>0</v>
      </c>
      <c r="T87" s="29"/>
      <c r="U87" s="29"/>
      <c r="V87" s="29"/>
      <c r="W87" s="29"/>
      <c r="X87" s="28">
        <f t="shared" si="22"/>
        <v>0</v>
      </c>
      <c r="Y87" s="9"/>
      <c r="Z87" s="55">
        <f>SUM('ANTUNES - SON PRODUCE, INC.:TECNISPICE'!AQ87)</f>
        <v>0</v>
      </c>
      <c r="AA87" s="55">
        <f>SUM('ANTUNES - SON PRODUCE, INC.:TECNISPICE'!AR87)</f>
        <v>0</v>
      </c>
      <c r="AB87" s="55">
        <f>SUM('ANTUNES - SON PRODUCE, INC.:TECNISPICE'!AS87)</f>
        <v>0</v>
      </c>
      <c r="AC87" s="55">
        <f>SUM('ANTUNES - SON PRODUCE, INC.:TECNISPICE'!AT87)</f>
        <v>0</v>
      </c>
      <c r="AD87" s="55">
        <f>SUM('ANTUNES - SON PRODUCE, INC.:TECNISPICE'!AU87)</f>
        <v>0</v>
      </c>
      <c r="AE87" s="55">
        <f>SUM('ANTUNES - SON PRODUCE, INC.:TECNISPICE'!AV87)</f>
        <v>0</v>
      </c>
      <c r="AF87" s="55">
        <f>SUM('ANTUNES - SON PRODUCE, INC.:TECNISPICE'!AW87)</f>
        <v>0</v>
      </c>
      <c r="AG87" s="55">
        <f>SUM('ANTUNES - SON PRODUCE, INC.:TECNISPICE'!AX87)</f>
        <v>0</v>
      </c>
      <c r="AH87" s="55">
        <f>SUM('ANTUNES - SON PRODUCE, INC.:TECNISPICE'!AY87)</f>
        <v>0</v>
      </c>
      <c r="AI87" s="55">
        <f>SUM('ANTUNES - SON PRODUCE, INC.:TECNISPICE'!AZ87)</f>
        <v>0</v>
      </c>
      <c r="AJ87" s="55">
        <f>SUM('ANTUNES - SON PRODUCE, INC.:TECNISPICE'!BA87)</f>
        <v>0</v>
      </c>
      <c r="AK87" s="55">
        <f>SUM('ANTUNES - SON PRODUCE, INC.:TECNISPICE'!BB87)</f>
        <v>0</v>
      </c>
      <c r="AL87" s="55">
        <f>SUM('ANTUNES - SON PRODUCE, INC.:TECNISPICE'!BC87)</f>
        <v>0</v>
      </c>
      <c r="AM87" s="55">
        <f>SUM('ANTUNES - SON PRODUCE, INC.:TECNISPICE'!BD87)</f>
        <v>0</v>
      </c>
      <c r="AN87" s="55">
        <f>SUM('ANTUNES - SON PRODUCE, INC.:TECNISPICE'!BE87)</f>
        <v>0</v>
      </c>
      <c r="AO87" s="55">
        <f>SUM('ANTUNES - SON PRODUCE, INC.:TECNISPICE'!BF87)</f>
        <v>0</v>
      </c>
      <c r="AP87" s="56">
        <f t="shared" si="23"/>
        <v>0</v>
      </c>
    </row>
    <row r="88" spans="2:42" x14ac:dyDescent="0.35">
      <c r="B88" s="8">
        <f t="shared" si="24"/>
        <v>81</v>
      </c>
      <c r="C88" s="8" t="s">
        <v>46</v>
      </c>
      <c r="D88" s="30">
        <v>150041</v>
      </c>
      <c r="E88" t="s">
        <v>205</v>
      </c>
      <c r="F88" s="28">
        <v>0</v>
      </c>
      <c r="G88" s="28">
        <v>0</v>
      </c>
      <c r="H88" s="29">
        <f>SUM('ANTUNES - SON PRODUCE, INC.:TECNISPICE'!G88)</f>
        <v>0</v>
      </c>
      <c r="I88" s="29">
        <f>SUM('ANTUNES - SON PRODUCE, INC.:TECNISPICE'!H88)</f>
        <v>0</v>
      </c>
      <c r="J88" s="29">
        <f>SUM('ANTUNES - SON PRODUCE, INC.:TECNISPICE'!I88)</f>
        <v>0</v>
      </c>
      <c r="K88" s="29">
        <f>SUM('ANTUNES - SON PRODUCE, INC.:TECNISPICE'!J88)</f>
        <v>0</v>
      </c>
      <c r="L88" s="29">
        <f>SUM('ANTUNES - SON PRODUCE, INC.:TECNISPICE'!K88)</f>
        <v>0</v>
      </c>
      <c r="M88" s="29">
        <f>SUM('ANTUNES - SON PRODUCE, INC.:TECNISPICE'!L88)</f>
        <v>0</v>
      </c>
      <c r="N88" s="29">
        <f>SUM('ANTUNES - SON PRODUCE, INC.:TECNISPICE'!M88)</f>
        <v>0</v>
      </c>
      <c r="O88" s="29">
        <f>SUM('ANTUNES - SON PRODUCE, INC.:TECNISPICE'!N88)</f>
        <v>0</v>
      </c>
      <c r="P88" s="29">
        <f>SUM('ANTUNES - SON PRODUCE, INC.:TECNISPICE'!O88)</f>
        <v>0</v>
      </c>
      <c r="Q88" s="29">
        <f>SUM('ANTUNES - SON PRODUCE, INC.:TECNISPICE'!P88)</f>
        <v>0</v>
      </c>
      <c r="R88" s="29">
        <f>SUM('ANTUNES - SON PRODUCE, INC.:TECNISPICE'!Q88)</f>
        <v>0</v>
      </c>
      <c r="S88" s="29">
        <f>SUM('ANTUNES - SON PRODUCE, INC.:TECNISPICE'!R88)</f>
        <v>0</v>
      </c>
      <c r="T88" s="29"/>
      <c r="U88" s="29"/>
      <c r="V88" s="29"/>
      <c r="W88" s="29"/>
      <c r="X88" s="28">
        <f t="shared" si="22"/>
        <v>0</v>
      </c>
      <c r="Y88" s="9"/>
      <c r="Z88" s="55">
        <f>SUM('ANTUNES - SON PRODUCE, INC.:TECNISPICE'!AQ88)</f>
        <v>0</v>
      </c>
      <c r="AA88" s="55">
        <f>SUM('ANTUNES - SON PRODUCE, INC.:TECNISPICE'!AR88)</f>
        <v>0</v>
      </c>
      <c r="AB88" s="55">
        <f>SUM('ANTUNES - SON PRODUCE, INC.:TECNISPICE'!AS88)</f>
        <v>0</v>
      </c>
      <c r="AC88" s="55">
        <f>SUM('ANTUNES - SON PRODUCE, INC.:TECNISPICE'!AT88)</f>
        <v>0</v>
      </c>
      <c r="AD88" s="55">
        <f>SUM('ANTUNES - SON PRODUCE, INC.:TECNISPICE'!AU88)</f>
        <v>0</v>
      </c>
      <c r="AE88" s="55">
        <f>SUM('ANTUNES - SON PRODUCE, INC.:TECNISPICE'!AV88)</f>
        <v>0</v>
      </c>
      <c r="AF88" s="55">
        <f>SUM('ANTUNES - SON PRODUCE, INC.:TECNISPICE'!AW88)</f>
        <v>0</v>
      </c>
      <c r="AG88" s="55">
        <f>SUM('ANTUNES - SON PRODUCE, INC.:TECNISPICE'!AX88)</f>
        <v>0</v>
      </c>
      <c r="AH88" s="55">
        <f>SUM('ANTUNES - SON PRODUCE, INC.:TECNISPICE'!AY88)</f>
        <v>0</v>
      </c>
      <c r="AI88" s="55">
        <f>SUM('ANTUNES - SON PRODUCE, INC.:TECNISPICE'!AZ88)</f>
        <v>0</v>
      </c>
      <c r="AJ88" s="55">
        <f>SUM('ANTUNES - SON PRODUCE, INC.:TECNISPICE'!BA88)</f>
        <v>0</v>
      </c>
      <c r="AK88" s="55">
        <f>SUM('ANTUNES - SON PRODUCE, INC.:TECNISPICE'!BB88)</f>
        <v>0</v>
      </c>
      <c r="AL88" s="55">
        <f>SUM('ANTUNES - SON PRODUCE, INC.:TECNISPICE'!BC88)</f>
        <v>0</v>
      </c>
      <c r="AM88" s="55">
        <f>SUM('ANTUNES - SON PRODUCE, INC.:TECNISPICE'!BD88)</f>
        <v>0</v>
      </c>
      <c r="AN88" s="55">
        <f>SUM('ANTUNES - SON PRODUCE, INC.:TECNISPICE'!BE88)</f>
        <v>0</v>
      </c>
      <c r="AO88" s="55">
        <f>SUM('ANTUNES - SON PRODUCE, INC.:TECNISPICE'!BF88)</f>
        <v>0</v>
      </c>
      <c r="AP88" s="56">
        <f t="shared" si="23"/>
        <v>0</v>
      </c>
    </row>
    <row r="89" spans="2:42" x14ac:dyDescent="0.35">
      <c r="B89" s="8">
        <f t="shared" si="24"/>
        <v>82</v>
      </c>
      <c r="C89" s="8" t="s">
        <v>46</v>
      </c>
      <c r="D89" s="8">
        <v>150042</v>
      </c>
      <c r="E89" s="8" t="s">
        <v>70</v>
      </c>
      <c r="F89" s="28">
        <v>0</v>
      </c>
      <c r="G89" s="28">
        <v>0</v>
      </c>
      <c r="H89" s="29">
        <f>SUM('ANTUNES - SON PRODUCE, INC.:TECNISPICE'!G89)</f>
        <v>0</v>
      </c>
      <c r="I89" s="29">
        <f>SUM('ANTUNES - SON PRODUCE, INC.:TECNISPICE'!H89)</f>
        <v>0</v>
      </c>
      <c r="J89" s="29">
        <f>SUM('ANTUNES - SON PRODUCE, INC.:TECNISPICE'!I89)</f>
        <v>0</v>
      </c>
      <c r="K89" s="29">
        <f>SUM('ANTUNES - SON PRODUCE, INC.:TECNISPICE'!J89)</f>
        <v>0</v>
      </c>
      <c r="L89" s="29">
        <f>SUM('ANTUNES - SON PRODUCE, INC.:TECNISPICE'!K89)</f>
        <v>0</v>
      </c>
      <c r="M89" s="29">
        <f>SUM('ANTUNES - SON PRODUCE, INC.:TECNISPICE'!L89)</f>
        <v>0</v>
      </c>
      <c r="N89" s="29">
        <f>SUM('ANTUNES - SON PRODUCE, INC.:TECNISPICE'!M89)</f>
        <v>0</v>
      </c>
      <c r="O89" s="29">
        <f>SUM('ANTUNES - SON PRODUCE, INC.:TECNISPICE'!N89)</f>
        <v>0</v>
      </c>
      <c r="P89" s="29">
        <f>SUM('ANTUNES - SON PRODUCE, INC.:TECNISPICE'!O89)</f>
        <v>0</v>
      </c>
      <c r="Q89" s="29">
        <f>SUM('ANTUNES - SON PRODUCE, INC.:TECNISPICE'!P89)</f>
        <v>0</v>
      </c>
      <c r="R89" s="29">
        <f>SUM('ANTUNES - SON PRODUCE, INC.:TECNISPICE'!Q89)</f>
        <v>0</v>
      </c>
      <c r="S89" s="29">
        <f>SUM('ANTUNES - SON PRODUCE, INC.:TECNISPICE'!R89)</f>
        <v>0</v>
      </c>
      <c r="T89" s="29"/>
      <c r="U89" s="29"/>
      <c r="V89" s="29"/>
      <c r="W89" s="29"/>
      <c r="X89" s="28">
        <f t="shared" si="22"/>
        <v>0</v>
      </c>
      <c r="Y89" s="9"/>
      <c r="Z89" s="55">
        <f>SUM('ANTUNES - SON PRODUCE, INC.:TECNISPICE'!AQ89)</f>
        <v>0</v>
      </c>
      <c r="AA89" s="55">
        <f>SUM('ANTUNES - SON PRODUCE, INC.:TECNISPICE'!AR89)</f>
        <v>0</v>
      </c>
      <c r="AB89" s="55">
        <f>SUM('ANTUNES - SON PRODUCE, INC.:TECNISPICE'!AS89)</f>
        <v>0</v>
      </c>
      <c r="AC89" s="55">
        <f>SUM('ANTUNES - SON PRODUCE, INC.:TECNISPICE'!AT89)</f>
        <v>0</v>
      </c>
      <c r="AD89" s="55">
        <f>SUM('ANTUNES - SON PRODUCE, INC.:TECNISPICE'!AU89)</f>
        <v>0</v>
      </c>
      <c r="AE89" s="55">
        <f>SUM('ANTUNES - SON PRODUCE, INC.:TECNISPICE'!AV89)</f>
        <v>0</v>
      </c>
      <c r="AF89" s="55">
        <f>SUM('ANTUNES - SON PRODUCE, INC.:TECNISPICE'!AW89)</f>
        <v>0</v>
      </c>
      <c r="AG89" s="55">
        <f>SUM('ANTUNES - SON PRODUCE, INC.:TECNISPICE'!AX89)</f>
        <v>0</v>
      </c>
      <c r="AH89" s="55">
        <f>SUM('ANTUNES - SON PRODUCE, INC.:TECNISPICE'!AY89)</f>
        <v>0</v>
      </c>
      <c r="AI89" s="55">
        <f>SUM('ANTUNES - SON PRODUCE, INC.:TECNISPICE'!AZ89)</f>
        <v>0</v>
      </c>
      <c r="AJ89" s="55">
        <f>SUM('ANTUNES - SON PRODUCE, INC.:TECNISPICE'!BA89)</f>
        <v>0</v>
      </c>
      <c r="AK89" s="55">
        <f>SUM('ANTUNES - SON PRODUCE, INC.:TECNISPICE'!BB89)</f>
        <v>0</v>
      </c>
      <c r="AL89" s="55">
        <f>SUM('ANTUNES - SON PRODUCE, INC.:TECNISPICE'!BC89)</f>
        <v>0</v>
      </c>
      <c r="AM89" s="55">
        <f>SUM('ANTUNES - SON PRODUCE, INC.:TECNISPICE'!BD89)</f>
        <v>0</v>
      </c>
      <c r="AN89" s="55">
        <f>SUM('ANTUNES - SON PRODUCE, INC.:TECNISPICE'!BE89)</f>
        <v>0</v>
      </c>
      <c r="AO89" s="55">
        <f>SUM('ANTUNES - SON PRODUCE, INC.:TECNISPICE'!BF89)</f>
        <v>0</v>
      </c>
      <c r="AP89" s="56">
        <f t="shared" si="23"/>
        <v>0</v>
      </c>
    </row>
    <row r="90" spans="2:42" x14ac:dyDescent="0.35">
      <c r="B90" s="8">
        <f t="shared" si="24"/>
        <v>83</v>
      </c>
      <c r="C90" s="8" t="s">
        <v>46</v>
      </c>
      <c r="D90" s="8">
        <v>150043</v>
      </c>
      <c r="E90" s="8" t="s">
        <v>71</v>
      </c>
      <c r="F90" s="28">
        <v>0</v>
      </c>
      <c r="G90" s="28">
        <v>0</v>
      </c>
      <c r="H90" s="29">
        <f>SUM('ANTUNES - SON PRODUCE, INC.:TECNISPICE'!G90)</f>
        <v>0</v>
      </c>
      <c r="I90" s="29">
        <f>SUM('ANTUNES - SON PRODUCE, INC.:TECNISPICE'!H90)</f>
        <v>0</v>
      </c>
      <c r="J90" s="29">
        <f>SUM('ANTUNES - SON PRODUCE, INC.:TECNISPICE'!I90)</f>
        <v>0</v>
      </c>
      <c r="K90" s="29">
        <f>SUM('ANTUNES - SON PRODUCE, INC.:TECNISPICE'!J90)</f>
        <v>0</v>
      </c>
      <c r="L90" s="29">
        <f>SUM('ANTUNES - SON PRODUCE, INC.:TECNISPICE'!K90)</f>
        <v>0</v>
      </c>
      <c r="M90" s="29">
        <f>SUM('ANTUNES - SON PRODUCE, INC.:TECNISPICE'!L90)</f>
        <v>0</v>
      </c>
      <c r="N90" s="29">
        <f>SUM('ANTUNES - SON PRODUCE, INC.:TECNISPICE'!M90)</f>
        <v>0</v>
      </c>
      <c r="O90" s="29">
        <f>SUM('ANTUNES - SON PRODUCE, INC.:TECNISPICE'!N90)</f>
        <v>0</v>
      </c>
      <c r="P90" s="29">
        <f>SUM('ANTUNES - SON PRODUCE, INC.:TECNISPICE'!O90)</f>
        <v>0</v>
      </c>
      <c r="Q90" s="29">
        <f>SUM('ANTUNES - SON PRODUCE, INC.:TECNISPICE'!P90)</f>
        <v>0</v>
      </c>
      <c r="R90" s="29">
        <f>SUM('ANTUNES - SON PRODUCE, INC.:TECNISPICE'!Q90)</f>
        <v>0</v>
      </c>
      <c r="S90" s="29">
        <f>SUM('ANTUNES - SON PRODUCE, INC.:TECNISPICE'!R90)</f>
        <v>0</v>
      </c>
      <c r="T90" s="29"/>
      <c r="U90" s="29"/>
      <c r="V90" s="29"/>
      <c r="W90" s="29"/>
      <c r="X90" s="28">
        <f t="shared" si="22"/>
        <v>0</v>
      </c>
      <c r="Y90" s="9"/>
      <c r="Z90" s="55">
        <f>SUM('ANTUNES - SON PRODUCE, INC.:TECNISPICE'!AQ90)</f>
        <v>0</v>
      </c>
      <c r="AA90" s="55">
        <f>SUM('ANTUNES - SON PRODUCE, INC.:TECNISPICE'!AR90)</f>
        <v>0</v>
      </c>
      <c r="AB90" s="55">
        <f>SUM('ANTUNES - SON PRODUCE, INC.:TECNISPICE'!AS90)</f>
        <v>0</v>
      </c>
      <c r="AC90" s="55">
        <f>SUM('ANTUNES - SON PRODUCE, INC.:TECNISPICE'!AT90)</f>
        <v>0</v>
      </c>
      <c r="AD90" s="55">
        <f>SUM('ANTUNES - SON PRODUCE, INC.:TECNISPICE'!AU90)</f>
        <v>0</v>
      </c>
      <c r="AE90" s="55">
        <f>SUM('ANTUNES - SON PRODUCE, INC.:TECNISPICE'!AV90)</f>
        <v>0</v>
      </c>
      <c r="AF90" s="55">
        <f>SUM('ANTUNES - SON PRODUCE, INC.:TECNISPICE'!AW90)</f>
        <v>0</v>
      </c>
      <c r="AG90" s="55">
        <f>SUM('ANTUNES - SON PRODUCE, INC.:TECNISPICE'!AX90)</f>
        <v>0</v>
      </c>
      <c r="AH90" s="55">
        <f>SUM('ANTUNES - SON PRODUCE, INC.:TECNISPICE'!AY90)</f>
        <v>0</v>
      </c>
      <c r="AI90" s="55">
        <f>SUM('ANTUNES - SON PRODUCE, INC.:TECNISPICE'!AZ90)</f>
        <v>0</v>
      </c>
      <c r="AJ90" s="55">
        <f>SUM('ANTUNES - SON PRODUCE, INC.:TECNISPICE'!BA90)</f>
        <v>0</v>
      </c>
      <c r="AK90" s="55">
        <f>SUM('ANTUNES - SON PRODUCE, INC.:TECNISPICE'!BB90)</f>
        <v>0</v>
      </c>
      <c r="AL90" s="55">
        <f>SUM('ANTUNES - SON PRODUCE, INC.:TECNISPICE'!BC90)</f>
        <v>0</v>
      </c>
      <c r="AM90" s="55">
        <f>SUM('ANTUNES - SON PRODUCE, INC.:TECNISPICE'!BD90)</f>
        <v>0</v>
      </c>
      <c r="AN90" s="55">
        <f>SUM('ANTUNES - SON PRODUCE, INC.:TECNISPICE'!BE90)</f>
        <v>0</v>
      </c>
      <c r="AO90" s="55">
        <f>SUM('ANTUNES - SON PRODUCE, INC.:TECNISPICE'!BF90)</f>
        <v>0</v>
      </c>
      <c r="AP90" s="56">
        <f t="shared" si="23"/>
        <v>0</v>
      </c>
    </row>
    <row r="91" spans="2:42" x14ac:dyDescent="0.35">
      <c r="B91" s="8">
        <f t="shared" si="24"/>
        <v>84</v>
      </c>
      <c r="C91" s="8" t="s">
        <v>46</v>
      </c>
      <c r="D91" s="8">
        <v>150045</v>
      </c>
      <c r="E91" s="8" t="s">
        <v>72</v>
      </c>
      <c r="F91" s="28">
        <v>0</v>
      </c>
      <c r="G91" s="28">
        <v>0</v>
      </c>
      <c r="H91" s="29">
        <f>SUM('ANTUNES - SON PRODUCE, INC.:TECNISPICE'!G91)</f>
        <v>0</v>
      </c>
      <c r="I91" s="29">
        <f>SUM('ANTUNES - SON PRODUCE, INC.:TECNISPICE'!H91)</f>
        <v>0</v>
      </c>
      <c r="J91" s="29">
        <f>SUM('ANTUNES - SON PRODUCE, INC.:TECNISPICE'!I91)</f>
        <v>0</v>
      </c>
      <c r="K91" s="29">
        <f>SUM('ANTUNES - SON PRODUCE, INC.:TECNISPICE'!J91)</f>
        <v>0</v>
      </c>
      <c r="L91" s="29">
        <f>SUM('ANTUNES - SON PRODUCE, INC.:TECNISPICE'!K91)</f>
        <v>0</v>
      </c>
      <c r="M91" s="29">
        <f>SUM('ANTUNES - SON PRODUCE, INC.:TECNISPICE'!L91)</f>
        <v>0</v>
      </c>
      <c r="N91" s="29">
        <f>SUM('ANTUNES - SON PRODUCE, INC.:TECNISPICE'!M91)</f>
        <v>0</v>
      </c>
      <c r="O91" s="29">
        <f>SUM('ANTUNES - SON PRODUCE, INC.:TECNISPICE'!N91)</f>
        <v>0</v>
      </c>
      <c r="P91" s="29">
        <f>SUM('ANTUNES - SON PRODUCE, INC.:TECNISPICE'!O91)</f>
        <v>0</v>
      </c>
      <c r="Q91" s="29">
        <f>SUM('ANTUNES - SON PRODUCE, INC.:TECNISPICE'!P91)</f>
        <v>0</v>
      </c>
      <c r="R91" s="29">
        <f>SUM('ANTUNES - SON PRODUCE, INC.:TECNISPICE'!Q91)</f>
        <v>0</v>
      </c>
      <c r="S91" s="29">
        <f>SUM('ANTUNES - SON PRODUCE, INC.:TECNISPICE'!R91)</f>
        <v>0</v>
      </c>
      <c r="T91" s="29"/>
      <c r="U91" s="29"/>
      <c r="V91" s="29"/>
      <c r="W91" s="29"/>
      <c r="X91" s="28">
        <f t="shared" si="22"/>
        <v>0</v>
      </c>
      <c r="Y91" s="9"/>
      <c r="Z91" s="55">
        <f>SUM('ANTUNES - SON PRODUCE, INC.:TECNISPICE'!AQ91)</f>
        <v>0</v>
      </c>
      <c r="AA91" s="55">
        <f>SUM('ANTUNES - SON PRODUCE, INC.:TECNISPICE'!AR91)</f>
        <v>0</v>
      </c>
      <c r="AB91" s="55">
        <f>SUM('ANTUNES - SON PRODUCE, INC.:TECNISPICE'!AS91)</f>
        <v>0</v>
      </c>
      <c r="AC91" s="55">
        <f>SUM('ANTUNES - SON PRODUCE, INC.:TECNISPICE'!AT91)</f>
        <v>0</v>
      </c>
      <c r="AD91" s="55">
        <f>SUM('ANTUNES - SON PRODUCE, INC.:TECNISPICE'!AU91)</f>
        <v>0</v>
      </c>
      <c r="AE91" s="55">
        <f>SUM('ANTUNES - SON PRODUCE, INC.:TECNISPICE'!AV91)</f>
        <v>0</v>
      </c>
      <c r="AF91" s="55">
        <f>SUM('ANTUNES - SON PRODUCE, INC.:TECNISPICE'!AW91)</f>
        <v>0</v>
      </c>
      <c r="AG91" s="55">
        <f>SUM('ANTUNES - SON PRODUCE, INC.:TECNISPICE'!AX91)</f>
        <v>0</v>
      </c>
      <c r="AH91" s="55">
        <f>SUM('ANTUNES - SON PRODUCE, INC.:TECNISPICE'!AY91)</f>
        <v>0</v>
      </c>
      <c r="AI91" s="55">
        <f>SUM('ANTUNES - SON PRODUCE, INC.:TECNISPICE'!AZ91)</f>
        <v>0</v>
      </c>
      <c r="AJ91" s="55">
        <f>SUM('ANTUNES - SON PRODUCE, INC.:TECNISPICE'!BA91)</f>
        <v>0</v>
      </c>
      <c r="AK91" s="55">
        <f>SUM('ANTUNES - SON PRODUCE, INC.:TECNISPICE'!BB91)</f>
        <v>0</v>
      </c>
      <c r="AL91" s="55">
        <f>SUM('ANTUNES - SON PRODUCE, INC.:TECNISPICE'!BC91)</f>
        <v>0</v>
      </c>
      <c r="AM91" s="55">
        <f>SUM('ANTUNES - SON PRODUCE, INC.:TECNISPICE'!BD91)</f>
        <v>0</v>
      </c>
      <c r="AN91" s="55">
        <f>SUM('ANTUNES - SON PRODUCE, INC.:TECNISPICE'!BE91)</f>
        <v>0</v>
      </c>
      <c r="AO91" s="55">
        <f>SUM('ANTUNES - SON PRODUCE, INC.:TECNISPICE'!BF91)</f>
        <v>0</v>
      </c>
      <c r="AP91" s="56">
        <f t="shared" si="23"/>
        <v>0</v>
      </c>
    </row>
    <row r="92" spans="2:42" x14ac:dyDescent="0.35">
      <c r="B92" s="8">
        <f t="shared" si="24"/>
        <v>85</v>
      </c>
      <c r="C92" s="8" t="s">
        <v>46</v>
      </c>
      <c r="D92" s="30">
        <v>150050</v>
      </c>
      <c r="E92" t="s">
        <v>197</v>
      </c>
      <c r="F92" s="28">
        <v>0</v>
      </c>
      <c r="G92" s="28">
        <v>0</v>
      </c>
      <c r="H92" s="29">
        <f>SUM('ANTUNES - SON PRODUCE, INC.:TECNISPICE'!G92)</f>
        <v>0</v>
      </c>
      <c r="I92" s="29">
        <f>SUM('ANTUNES - SON PRODUCE, INC.:TECNISPICE'!H92)</f>
        <v>0</v>
      </c>
      <c r="J92" s="29">
        <f>SUM('ANTUNES - SON PRODUCE, INC.:TECNISPICE'!I92)</f>
        <v>0</v>
      </c>
      <c r="K92" s="29">
        <f>SUM('ANTUNES - SON PRODUCE, INC.:TECNISPICE'!J92)</f>
        <v>0</v>
      </c>
      <c r="L92" s="29">
        <f>SUM('ANTUNES - SON PRODUCE, INC.:TECNISPICE'!K92)</f>
        <v>0</v>
      </c>
      <c r="M92" s="29">
        <f>SUM('ANTUNES - SON PRODUCE, INC.:TECNISPICE'!L92)</f>
        <v>0</v>
      </c>
      <c r="N92" s="29">
        <f>SUM('ANTUNES - SON PRODUCE, INC.:TECNISPICE'!M92)</f>
        <v>0</v>
      </c>
      <c r="O92" s="29">
        <f>SUM('ANTUNES - SON PRODUCE, INC.:TECNISPICE'!N92)</f>
        <v>0</v>
      </c>
      <c r="P92" s="29">
        <f>SUM('ANTUNES - SON PRODUCE, INC.:TECNISPICE'!O92)</f>
        <v>0</v>
      </c>
      <c r="Q92" s="29">
        <f>SUM('ANTUNES - SON PRODUCE, INC.:TECNISPICE'!P92)</f>
        <v>0</v>
      </c>
      <c r="R92" s="29">
        <f>SUM('ANTUNES - SON PRODUCE, INC.:TECNISPICE'!Q92)</f>
        <v>0</v>
      </c>
      <c r="S92" s="29">
        <f>SUM('ANTUNES - SON PRODUCE, INC.:TECNISPICE'!R92)</f>
        <v>0</v>
      </c>
      <c r="T92" s="29"/>
      <c r="U92" s="29"/>
      <c r="V92" s="29"/>
      <c r="W92" s="29"/>
      <c r="X92" s="28">
        <f t="shared" si="22"/>
        <v>0</v>
      </c>
      <c r="Y92" s="9"/>
      <c r="Z92" s="55">
        <f>SUM('ANTUNES - SON PRODUCE, INC.:TECNISPICE'!AQ92)</f>
        <v>0</v>
      </c>
      <c r="AA92" s="55">
        <f>SUM('ANTUNES - SON PRODUCE, INC.:TECNISPICE'!AR92)</f>
        <v>0</v>
      </c>
      <c r="AB92" s="55">
        <f>SUM('ANTUNES - SON PRODUCE, INC.:TECNISPICE'!AS92)</f>
        <v>0</v>
      </c>
      <c r="AC92" s="55">
        <f>SUM('ANTUNES - SON PRODUCE, INC.:TECNISPICE'!AT92)</f>
        <v>0</v>
      </c>
      <c r="AD92" s="55">
        <f>SUM('ANTUNES - SON PRODUCE, INC.:TECNISPICE'!AU92)</f>
        <v>0</v>
      </c>
      <c r="AE92" s="55">
        <f>SUM('ANTUNES - SON PRODUCE, INC.:TECNISPICE'!AV92)</f>
        <v>0</v>
      </c>
      <c r="AF92" s="55">
        <f>SUM('ANTUNES - SON PRODUCE, INC.:TECNISPICE'!AW92)</f>
        <v>0</v>
      </c>
      <c r="AG92" s="55">
        <f>SUM('ANTUNES - SON PRODUCE, INC.:TECNISPICE'!AX92)</f>
        <v>0</v>
      </c>
      <c r="AH92" s="55">
        <f>SUM('ANTUNES - SON PRODUCE, INC.:TECNISPICE'!AY92)</f>
        <v>0</v>
      </c>
      <c r="AI92" s="55">
        <f>SUM('ANTUNES - SON PRODUCE, INC.:TECNISPICE'!AZ92)</f>
        <v>0</v>
      </c>
      <c r="AJ92" s="55">
        <f>SUM('ANTUNES - SON PRODUCE, INC.:TECNISPICE'!BA92)</f>
        <v>0</v>
      </c>
      <c r="AK92" s="55">
        <f>SUM('ANTUNES - SON PRODUCE, INC.:TECNISPICE'!BB92)</f>
        <v>0</v>
      </c>
      <c r="AL92" s="55">
        <f>SUM('ANTUNES - SON PRODUCE, INC.:TECNISPICE'!BC92)</f>
        <v>0</v>
      </c>
      <c r="AM92" s="55">
        <f>SUM('ANTUNES - SON PRODUCE, INC.:TECNISPICE'!BD92)</f>
        <v>0</v>
      </c>
      <c r="AN92" s="55">
        <f>SUM('ANTUNES - SON PRODUCE, INC.:TECNISPICE'!BE92)</f>
        <v>0</v>
      </c>
      <c r="AO92" s="55">
        <f>SUM('ANTUNES - SON PRODUCE, INC.:TECNISPICE'!BF92)</f>
        <v>0</v>
      </c>
      <c r="AP92" s="56">
        <f t="shared" si="23"/>
        <v>0</v>
      </c>
    </row>
    <row r="93" spans="2:42" x14ac:dyDescent="0.35">
      <c r="B93" s="8">
        <f t="shared" si="24"/>
        <v>86</v>
      </c>
      <c r="C93" s="8" t="s">
        <v>46</v>
      </c>
      <c r="D93" s="8">
        <v>150051</v>
      </c>
      <c r="E93" s="8" t="s">
        <v>73</v>
      </c>
      <c r="F93" s="28">
        <v>0</v>
      </c>
      <c r="G93" s="28">
        <v>0</v>
      </c>
      <c r="H93" s="29">
        <f>SUM('ANTUNES - SON PRODUCE, INC.:TECNISPICE'!G93)</f>
        <v>320</v>
      </c>
      <c r="I93" s="29">
        <f>SUM('ANTUNES - SON PRODUCE, INC.:TECNISPICE'!H93)</f>
        <v>320</v>
      </c>
      <c r="J93" s="29">
        <f>SUM('ANTUNES - SON PRODUCE, INC.:TECNISPICE'!I93)</f>
        <v>240</v>
      </c>
      <c r="K93" s="29">
        <f>SUM('ANTUNES - SON PRODUCE, INC.:TECNISPICE'!J93)</f>
        <v>240</v>
      </c>
      <c r="L93" s="29">
        <f>SUM('ANTUNES - SON PRODUCE, INC.:TECNISPICE'!K93)</f>
        <v>240</v>
      </c>
      <c r="M93" s="29">
        <f>SUM('ANTUNES - SON PRODUCE, INC.:TECNISPICE'!L93)</f>
        <v>240</v>
      </c>
      <c r="N93" s="29">
        <f>SUM('ANTUNES - SON PRODUCE, INC.:TECNISPICE'!M93)</f>
        <v>240</v>
      </c>
      <c r="O93" s="29">
        <f>SUM('ANTUNES - SON PRODUCE, INC.:TECNISPICE'!N93)</f>
        <v>240</v>
      </c>
      <c r="P93" s="29">
        <f>SUM('ANTUNES - SON PRODUCE, INC.:TECNISPICE'!O93)</f>
        <v>240</v>
      </c>
      <c r="Q93" s="29">
        <f>SUM('ANTUNES - SON PRODUCE, INC.:TECNISPICE'!P93)</f>
        <v>240</v>
      </c>
      <c r="R93" s="29">
        <f>SUM('ANTUNES - SON PRODUCE, INC.:TECNISPICE'!Q93)</f>
        <v>240</v>
      </c>
      <c r="S93" s="29">
        <f>SUM('ANTUNES - SON PRODUCE, INC.:TECNISPICE'!R93)</f>
        <v>240</v>
      </c>
      <c r="T93" s="29"/>
      <c r="U93" s="29"/>
      <c r="V93" s="29"/>
      <c r="W93" s="29"/>
      <c r="X93" s="28">
        <f t="shared" si="22"/>
        <v>3040</v>
      </c>
      <c r="Y93" s="9"/>
      <c r="Z93" s="55">
        <f>SUM('ANTUNES - SON PRODUCE, INC.:TECNISPICE'!AQ93)</f>
        <v>19200</v>
      </c>
      <c r="AA93" s="55">
        <f>SUM('ANTUNES - SON PRODUCE, INC.:TECNISPICE'!AR93)</f>
        <v>19200</v>
      </c>
      <c r="AB93" s="55">
        <f>SUM('ANTUNES - SON PRODUCE, INC.:TECNISPICE'!AS93)</f>
        <v>14400</v>
      </c>
      <c r="AC93" s="55">
        <f>SUM('ANTUNES - SON PRODUCE, INC.:TECNISPICE'!AT93)</f>
        <v>14400</v>
      </c>
      <c r="AD93" s="55">
        <f>SUM('ANTUNES - SON PRODUCE, INC.:TECNISPICE'!AU93)</f>
        <v>0</v>
      </c>
      <c r="AE93" s="55">
        <f>SUM('ANTUNES - SON PRODUCE, INC.:TECNISPICE'!AV93)</f>
        <v>0</v>
      </c>
      <c r="AF93" s="55">
        <f>SUM('ANTUNES - SON PRODUCE, INC.:TECNISPICE'!AW93)</f>
        <v>0</v>
      </c>
      <c r="AG93" s="55">
        <f>SUM('ANTUNES - SON PRODUCE, INC.:TECNISPICE'!AX93)</f>
        <v>0</v>
      </c>
      <c r="AH93" s="55">
        <f>SUM('ANTUNES - SON PRODUCE, INC.:TECNISPICE'!AY93)</f>
        <v>0</v>
      </c>
      <c r="AI93" s="55">
        <f>SUM('ANTUNES - SON PRODUCE, INC.:TECNISPICE'!AZ93)</f>
        <v>0</v>
      </c>
      <c r="AJ93" s="55">
        <f>SUM('ANTUNES - SON PRODUCE, INC.:TECNISPICE'!BA93)</f>
        <v>0</v>
      </c>
      <c r="AK93" s="55">
        <f>SUM('ANTUNES - SON PRODUCE, INC.:TECNISPICE'!BB93)</f>
        <v>0</v>
      </c>
      <c r="AL93" s="55">
        <f>SUM('ANTUNES - SON PRODUCE, INC.:TECNISPICE'!BC93)</f>
        <v>0</v>
      </c>
      <c r="AM93" s="55">
        <f>SUM('ANTUNES - SON PRODUCE, INC.:TECNISPICE'!BD93)</f>
        <v>0</v>
      </c>
      <c r="AN93" s="55">
        <f>SUM('ANTUNES - SON PRODUCE, INC.:TECNISPICE'!BE93)</f>
        <v>0</v>
      </c>
      <c r="AO93" s="55">
        <f>SUM('ANTUNES - SON PRODUCE, INC.:TECNISPICE'!BF93)</f>
        <v>0</v>
      </c>
      <c r="AP93" s="56">
        <f t="shared" si="23"/>
        <v>67200</v>
      </c>
    </row>
    <row r="94" spans="2:42" x14ac:dyDescent="0.35">
      <c r="B94" s="8">
        <f t="shared" si="24"/>
        <v>87</v>
      </c>
      <c r="C94" s="8" t="s">
        <v>46</v>
      </c>
      <c r="D94" s="30">
        <v>150052</v>
      </c>
      <c r="E94" t="s">
        <v>206</v>
      </c>
      <c r="F94" s="28">
        <v>0</v>
      </c>
      <c r="G94" s="28">
        <v>0</v>
      </c>
      <c r="H94" s="29">
        <f>SUM('ANTUNES - SON PRODUCE, INC.:TECNISPICE'!G94)</f>
        <v>0</v>
      </c>
      <c r="I94" s="29">
        <f>SUM('ANTUNES - SON PRODUCE, INC.:TECNISPICE'!H94)</f>
        <v>0</v>
      </c>
      <c r="J94" s="29">
        <f>SUM('ANTUNES - SON PRODUCE, INC.:TECNISPICE'!I94)</f>
        <v>0</v>
      </c>
      <c r="K94" s="29">
        <f>SUM('ANTUNES - SON PRODUCE, INC.:TECNISPICE'!J94)</f>
        <v>0</v>
      </c>
      <c r="L94" s="29">
        <f>SUM('ANTUNES - SON PRODUCE, INC.:TECNISPICE'!K94)</f>
        <v>0</v>
      </c>
      <c r="M94" s="29">
        <f>SUM('ANTUNES - SON PRODUCE, INC.:TECNISPICE'!L94)</f>
        <v>0</v>
      </c>
      <c r="N94" s="29">
        <f>SUM('ANTUNES - SON PRODUCE, INC.:TECNISPICE'!M94)</f>
        <v>0</v>
      </c>
      <c r="O94" s="29">
        <f>SUM('ANTUNES - SON PRODUCE, INC.:TECNISPICE'!N94)</f>
        <v>0</v>
      </c>
      <c r="P94" s="29">
        <f>SUM('ANTUNES - SON PRODUCE, INC.:TECNISPICE'!O94)</f>
        <v>0</v>
      </c>
      <c r="Q94" s="29">
        <f>SUM('ANTUNES - SON PRODUCE, INC.:TECNISPICE'!P94)</f>
        <v>0</v>
      </c>
      <c r="R94" s="29">
        <f>SUM('ANTUNES - SON PRODUCE, INC.:TECNISPICE'!Q94)</f>
        <v>0</v>
      </c>
      <c r="S94" s="29">
        <f>SUM('ANTUNES - SON PRODUCE, INC.:TECNISPICE'!R94)</f>
        <v>0</v>
      </c>
      <c r="T94" s="29"/>
      <c r="U94" s="29"/>
      <c r="V94" s="29"/>
      <c r="W94" s="29"/>
      <c r="X94" s="28">
        <f t="shared" si="22"/>
        <v>0</v>
      </c>
      <c r="Y94" s="9"/>
      <c r="Z94" s="55">
        <f>SUM('ANTUNES - SON PRODUCE, INC.:TECNISPICE'!AQ94)</f>
        <v>0</v>
      </c>
      <c r="AA94" s="55">
        <f>SUM('ANTUNES - SON PRODUCE, INC.:TECNISPICE'!AR94)</f>
        <v>0</v>
      </c>
      <c r="AB94" s="55">
        <f>SUM('ANTUNES - SON PRODUCE, INC.:TECNISPICE'!AS94)</f>
        <v>0</v>
      </c>
      <c r="AC94" s="55">
        <f>SUM('ANTUNES - SON PRODUCE, INC.:TECNISPICE'!AT94)</f>
        <v>0</v>
      </c>
      <c r="AD94" s="55">
        <f>SUM('ANTUNES - SON PRODUCE, INC.:TECNISPICE'!AU94)</f>
        <v>0</v>
      </c>
      <c r="AE94" s="55">
        <f>SUM('ANTUNES - SON PRODUCE, INC.:TECNISPICE'!AV94)</f>
        <v>0</v>
      </c>
      <c r="AF94" s="55">
        <f>SUM('ANTUNES - SON PRODUCE, INC.:TECNISPICE'!AW94)</f>
        <v>0</v>
      </c>
      <c r="AG94" s="55">
        <f>SUM('ANTUNES - SON PRODUCE, INC.:TECNISPICE'!AX94)</f>
        <v>0</v>
      </c>
      <c r="AH94" s="55">
        <f>SUM('ANTUNES - SON PRODUCE, INC.:TECNISPICE'!AY94)</f>
        <v>0</v>
      </c>
      <c r="AI94" s="55">
        <f>SUM('ANTUNES - SON PRODUCE, INC.:TECNISPICE'!AZ94)</f>
        <v>0</v>
      </c>
      <c r="AJ94" s="55">
        <f>SUM('ANTUNES - SON PRODUCE, INC.:TECNISPICE'!BA94)</f>
        <v>0</v>
      </c>
      <c r="AK94" s="55">
        <f>SUM('ANTUNES - SON PRODUCE, INC.:TECNISPICE'!BB94)</f>
        <v>0</v>
      </c>
      <c r="AL94" s="55">
        <f>SUM('ANTUNES - SON PRODUCE, INC.:TECNISPICE'!BC94)</f>
        <v>0</v>
      </c>
      <c r="AM94" s="55">
        <f>SUM('ANTUNES - SON PRODUCE, INC.:TECNISPICE'!BD94)</f>
        <v>0</v>
      </c>
      <c r="AN94" s="55">
        <f>SUM('ANTUNES - SON PRODUCE, INC.:TECNISPICE'!BE94)</f>
        <v>0</v>
      </c>
      <c r="AO94" s="55">
        <f>SUM('ANTUNES - SON PRODUCE, INC.:TECNISPICE'!BF94)</f>
        <v>0</v>
      </c>
      <c r="AP94" s="56">
        <f t="shared" si="23"/>
        <v>0</v>
      </c>
    </row>
    <row r="95" spans="2:42" x14ac:dyDescent="0.35">
      <c r="B95" s="8">
        <f t="shared" si="24"/>
        <v>88</v>
      </c>
      <c r="C95" s="8" t="s">
        <v>46</v>
      </c>
      <c r="D95" s="8">
        <v>150053</v>
      </c>
      <c r="E95" s="8" t="s">
        <v>74</v>
      </c>
      <c r="F95" s="28">
        <v>0</v>
      </c>
      <c r="G95" s="28">
        <v>0</v>
      </c>
      <c r="H95" s="29">
        <f>SUM('ANTUNES - SON PRODUCE, INC.:TECNISPICE'!G95)</f>
        <v>0</v>
      </c>
      <c r="I95" s="29">
        <f>SUM('ANTUNES - SON PRODUCE, INC.:TECNISPICE'!H95)</f>
        <v>0</v>
      </c>
      <c r="J95" s="29">
        <f>SUM('ANTUNES - SON PRODUCE, INC.:TECNISPICE'!I95)</f>
        <v>0</v>
      </c>
      <c r="K95" s="29">
        <f>SUM('ANTUNES - SON PRODUCE, INC.:TECNISPICE'!J95)</f>
        <v>0</v>
      </c>
      <c r="L95" s="29">
        <f>SUM('ANTUNES - SON PRODUCE, INC.:TECNISPICE'!K95)</f>
        <v>0</v>
      </c>
      <c r="M95" s="29">
        <f>SUM('ANTUNES - SON PRODUCE, INC.:TECNISPICE'!L95)</f>
        <v>0</v>
      </c>
      <c r="N95" s="29">
        <f>SUM('ANTUNES - SON PRODUCE, INC.:TECNISPICE'!M95)</f>
        <v>0</v>
      </c>
      <c r="O95" s="29">
        <f>SUM('ANTUNES - SON PRODUCE, INC.:TECNISPICE'!N95)</f>
        <v>0</v>
      </c>
      <c r="P95" s="29">
        <f>SUM('ANTUNES - SON PRODUCE, INC.:TECNISPICE'!O95)</f>
        <v>0</v>
      </c>
      <c r="Q95" s="29">
        <f>SUM('ANTUNES - SON PRODUCE, INC.:TECNISPICE'!P95)</f>
        <v>0</v>
      </c>
      <c r="R95" s="29">
        <f>SUM('ANTUNES - SON PRODUCE, INC.:TECNISPICE'!Q95)</f>
        <v>0</v>
      </c>
      <c r="S95" s="29">
        <f>SUM('ANTUNES - SON PRODUCE, INC.:TECNISPICE'!R95)</f>
        <v>0</v>
      </c>
      <c r="T95" s="29"/>
      <c r="U95" s="29"/>
      <c r="V95" s="29"/>
      <c r="W95" s="29"/>
      <c r="X95" s="28">
        <f t="shared" si="22"/>
        <v>0</v>
      </c>
      <c r="Y95" s="9"/>
      <c r="Z95" s="55">
        <f>SUM('ANTUNES - SON PRODUCE, INC.:TECNISPICE'!AQ95)</f>
        <v>0</v>
      </c>
      <c r="AA95" s="55">
        <f>SUM('ANTUNES - SON PRODUCE, INC.:TECNISPICE'!AR95)</f>
        <v>0</v>
      </c>
      <c r="AB95" s="55">
        <f>SUM('ANTUNES - SON PRODUCE, INC.:TECNISPICE'!AS95)</f>
        <v>0</v>
      </c>
      <c r="AC95" s="55">
        <f>SUM('ANTUNES - SON PRODUCE, INC.:TECNISPICE'!AT95)</f>
        <v>0</v>
      </c>
      <c r="AD95" s="55">
        <f>SUM('ANTUNES - SON PRODUCE, INC.:TECNISPICE'!AU95)</f>
        <v>0</v>
      </c>
      <c r="AE95" s="55">
        <f>SUM('ANTUNES - SON PRODUCE, INC.:TECNISPICE'!AV95)</f>
        <v>0</v>
      </c>
      <c r="AF95" s="55">
        <f>SUM('ANTUNES - SON PRODUCE, INC.:TECNISPICE'!AW95)</f>
        <v>0</v>
      </c>
      <c r="AG95" s="55">
        <f>SUM('ANTUNES - SON PRODUCE, INC.:TECNISPICE'!AX95)</f>
        <v>0</v>
      </c>
      <c r="AH95" s="55">
        <f>SUM('ANTUNES - SON PRODUCE, INC.:TECNISPICE'!AY95)</f>
        <v>0</v>
      </c>
      <c r="AI95" s="55">
        <f>SUM('ANTUNES - SON PRODUCE, INC.:TECNISPICE'!AZ95)</f>
        <v>0</v>
      </c>
      <c r="AJ95" s="55">
        <f>SUM('ANTUNES - SON PRODUCE, INC.:TECNISPICE'!BA95)</f>
        <v>0</v>
      </c>
      <c r="AK95" s="55">
        <f>SUM('ANTUNES - SON PRODUCE, INC.:TECNISPICE'!BB95)</f>
        <v>0</v>
      </c>
      <c r="AL95" s="55">
        <f>SUM('ANTUNES - SON PRODUCE, INC.:TECNISPICE'!BC95)</f>
        <v>0</v>
      </c>
      <c r="AM95" s="55">
        <f>SUM('ANTUNES - SON PRODUCE, INC.:TECNISPICE'!BD95)</f>
        <v>0</v>
      </c>
      <c r="AN95" s="55">
        <f>SUM('ANTUNES - SON PRODUCE, INC.:TECNISPICE'!BE95)</f>
        <v>0</v>
      </c>
      <c r="AO95" s="55">
        <f>SUM('ANTUNES - SON PRODUCE, INC.:TECNISPICE'!BF95)</f>
        <v>0</v>
      </c>
      <c r="AP95" s="56">
        <f t="shared" si="23"/>
        <v>0</v>
      </c>
    </row>
    <row r="96" spans="2:42" x14ac:dyDescent="0.35">
      <c r="B96" s="8">
        <f t="shared" si="24"/>
        <v>89</v>
      </c>
      <c r="C96" s="8" t="s">
        <v>46</v>
      </c>
      <c r="D96" s="8">
        <v>150055</v>
      </c>
      <c r="E96" s="8" t="s">
        <v>75</v>
      </c>
      <c r="F96" s="28">
        <v>0</v>
      </c>
      <c r="G96" s="28">
        <v>0</v>
      </c>
      <c r="H96" s="29">
        <f>SUM('ANTUNES - SON PRODUCE, INC.:TECNISPICE'!G96)</f>
        <v>0</v>
      </c>
      <c r="I96" s="29">
        <f>SUM('ANTUNES - SON PRODUCE, INC.:TECNISPICE'!H96)</f>
        <v>0</v>
      </c>
      <c r="J96" s="29">
        <f>SUM('ANTUNES - SON PRODUCE, INC.:TECNISPICE'!I96)</f>
        <v>0</v>
      </c>
      <c r="K96" s="29">
        <f>SUM('ANTUNES - SON PRODUCE, INC.:TECNISPICE'!J96)</f>
        <v>0</v>
      </c>
      <c r="L96" s="29">
        <f>SUM('ANTUNES - SON PRODUCE, INC.:TECNISPICE'!K96)</f>
        <v>0</v>
      </c>
      <c r="M96" s="29">
        <f>SUM('ANTUNES - SON PRODUCE, INC.:TECNISPICE'!L96)</f>
        <v>0</v>
      </c>
      <c r="N96" s="29">
        <f>SUM('ANTUNES - SON PRODUCE, INC.:TECNISPICE'!M96)</f>
        <v>0</v>
      </c>
      <c r="O96" s="29">
        <f>SUM('ANTUNES - SON PRODUCE, INC.:TECNISPICE'!N96)</f>
        <v>0</v>
      </c>
      <c r="P96" s="29">
        <f>SUM('ANTUNES - SON PRODUCE, INC.:TECNISPICE'!O96)</f>
        <v>0</v>
      </c>
      <c r="Q96" s="29">
        <f>SUM('ANTUNES - SON PRODUCE, INC.:TECNISPICE'!P96)</f>
        <v>0</v>
      </c>
      <c r="R96" s="29">
        <f>SUM('ANTUNES - SON PRODUCE, INC.:TECNISPICE'!Q96)</f>
        <v>0</v>
      </c>
      <c r="S96" s="29">
        <f>SUM('ANTUNES - SON PRODUCE, INC.:TECNISPICE'!R96)</f>
        <v>0</v>
      </c>
      <c r="T96" s="29"/>
      <c r="U96" s="29"/>
      <c r="V96" s="29"/>
      <c r="W96" s="29"/>
      <c r="X96" s="28">
        <f t="shared" si="22"/>
        <v>0</v>
      </c>
      <c r="Y96" s="9"/>
      <c r="Z96" s="55">
        <f>SUM('ANTUNES - SON PRODUCE, INC.:TECNISPICE'!AQ96)</f>
        <v>0</v>
      </c>
      <c r="AA96" s="55">
        <f>SUM('ANTUNES - SON PRODUCE, INC.:TECNISPICE'!AR96)</f>
        <v>0</v>
      </c>
      <c r="AB96" s="55">
        <f>SUM('ANTUNES - SON PRODUCE, INC.:TECNISPICE'!AS96)</f>
        <v>0</v>
      </c>
      <c r="AC96" s="55">
        <f>SUM('ANTUNES - SON PRODUCE, INC.:TECNISPICE'!AT96)</f>
        <v>0</v>
      </c>
      <c r="AD96" s="55">
        <f>SUM('ANTUNES - SON PRODUCE, INC.:TECNISPICE'!AU96)</f>
        <v>0</v>
      </c>
      <c r="AE96" s="55">
        <f>SUM('ANTUNES - SON PRODUCE, INC.:TECNISPICE'!AV96)</f>
        <v>0</v>
      </c>
      <c r="AF96" s="55">
        <f>SUM('ANTUNES - SON PRODUCE, INC.:TECNISPICE'!AW96)</f>
        <v>0</v>
      </c>
      <c r="AG96" s="55">
        <f>SUM('ANTUNES - SON PRODUCE, INC.:TECNISPICE'!AX96)</f>
        <v>0</v>
      </c>
      <c r="AH96" s="55">
        <f>SUM('ANTUNES - SON PRODUCE, INC.:TECNISPICE'!AY96)</f>
        <v>0</v>
      </c>
      <c r="AI96" s="55">
        <f>SUM('ANTUNES - SON PRODUCE, INC.:TECNISPICE'!AZ96)</f>
        <v>0</v>
      </c>
      <c r="AJ96" s="55">
        <f>SUM('ANTUNES - SON PRODUCE, INC.:TECNISPICE'!BA96)</f>
        <v>0</v>
      </c>
      <c r="AK96" s="55">
        <f>SUM('ANTUNES - SON PRODUCE, INC.:TECNISPICE'!BB96)</f>
        <v>0</v>
      </c>
      <c r="AL96" s="55">
        <f>SUM('ANTUNES - SON PRODUCE, INC.:TECNISPICE'!BC96)</f>
        <v>0</v>
      </c>
      <c r="AM96" s="55">
        <f>SUM('ANTUNES - SON PRODUCE, INC.:TECNISPICE'!BD96)</f>
        <v>0</v>
      </c>
      <c r="AN96" s="55">
        <f>SUM('ANTUNES - SON PRODUCE, INC.:TECNISPICE'!BE96)</f>
        <v>0</v>
      </c>
      <c r="AO96" s="55">
        <f>SUM('ANTUNES - SON PRODUCE, INC.:TECNISPICE'!BF96)</f>
        <v>0</v>
      </c>
      <c r="AP96" s="56">
        <f t="shared" si="23"/>
        <v>0</v>
      </c>
    </row>
    <row r="97" spans="2:42" x14ac:dyDescent="0.35">
      <c r="B97" s="8">
        <f t="shared" si="24"/>
        <v>90</v>
      </c>
      <c r="C97" s="8" t="s">
        <v>46</v>
      </c>
      <c r="D97" s="8">
        <v>150059</v>
      </c>
      <c r="E97" s="8" t="s">
        <v>76</v>
      </c>
      <c r="F97" s="28">
        <v>0</v>
      </c>
      <c r="G97" s="28">
        <v>0</v>
      </c>
      <c r="H97" s="29">
        <f>SUM('ANTUNES - SON PRODUCE, INC.:TECNISPICE'!G97)</f>
        <v>0</v>
      </c>
      <c r="I97" s="29">
        <f>SUM('ANTUNES - SON PRODUCE, INC.:TECNISPICE'!H97)</f>
        <v>0</v>
      </c>
      <c r="J97" s="29">
        <f>SUM('ANTUNES - SON PRODUCE, INC.:TECNISPICE'!I97)</f>
        <v>0</v>
      </c>
      <c r="K97" s="29">
        <f>SUM('ANTUNES - SON PRODUCE, INC.:TECNISPICE'!J97)</f>
        <v>0</v>
      </c>
      <c r="L97" s="29">
        <f>SUM('ANTUNES - SON PRODUCE, INC.:TECNISPICE'!K97)</f>
        <v>0</v>
      </c>
      <c r="M97" s="29">
        <f>SUM('ANTUNES - SON PRODUCE, INC.:TECNISPICE'!L97)</f>
        <v>0</v>
      </c>
      <c r="N97" s="29">
        <f>SUM('ANTUNES - SON PRODUCE, INC.:TECNISPICE'!M97)</f>
        <v>0</v>
      </c>
      <c r="O97" s="29">
        <f>SUM('ANTUNES - SON PRODUCE, INC.:TECNISPICE'!N97)</f>
        <v>0</v>
      </c>
      <c r="P97" s="29">
        <f>SUM('ANTUNES - SON PRODUCE, INC.:TECNISPICE'!O97)</f>
        <v>0</v>
      </c>
      <c r="Q97" s="29">
        <f>SUM('ANTUNES - SON PRODUCE, INC.:TECNISPICE'!P97)</f>
        <v>0</v>
      </c>
      <c r="R97" s="29">
        <f>SUM('ANTUNES - SON PRODUCE, INC.:TECNISPICE'!Q97)</f>
        <v>0</v>
      </c>
      <c r="S97" s="29">
        <f>SUM('ANTUNES - SON PRODUCE, INC.:TECNISPICE'!R97)</f>
        <v>0</v>
      </c>
      <c r="T97" s="29"/>
      <c r="U97" s="29"/>
      <c r="V97" s="29"/>
      <c r="W97" s="29"/>
      <c r="X97" s="28">
        <f t="shared" si="22"/>
        <v>0</v>
      </c>
      <c r="Y97" s="9"/>
      <c r="Z97" s="55">
        <f>SUM('ANTUNES - SON PRODUCE, INC.:TECNISPICE'!AQ97)</f>
        <v>0</v>
      </c>
      <c r="AA97" s="55">
        <f>SUM('ANTUNES - SON PRODUCE, INC.:TECNISPICE'!AR97)</f>
        <v>0</v>
      </c>
      <c r="AB97" s="55">
        <f>SUM('ANTUNES - SON PRODUCE, INC.:TECNISPICE'!AS97)</f>
        <v>0</v>
      </c>
      <c r="AC97" s="55">
        <f>SUM('ANTUNES - SON PRODUCE, INC.:TECNISPICE'!AT97)</f>
        <v>0</v>
      </c>
      <c r="AD97" s="55">
        <f>SUM('ANTUNES - SON PRODUCE, INC.:TECNISPICE'!AU97)</f>
        <v>0</v>
      </c>
      <c r="AE97" s="55">
        <f>SUM('ANTUNES - SON PRODUCE, INC.:TECNISPICE'!AV97)</f>
        <v>0</v>
      </c>
      <c r="AF97" s="55">
        <f>SUM('ANTUNES - SON PRODUCE, INC.:TECNISPICE'!AW97)</f>
        <v>0</v>
      </c>
      <c r="AG97" s="55">
        <f>SUM('ANTUNES - SON PRODUCE, INC.:TECNISPICE'!AX97)</f>
        <v>0</v>
      </c>
      <c r="AH97" s="55">
        <f>SUM('ANTUNES - SON PRODUCE, INC.:TECNISPICE'!AY97)</f>
        <v>0</v>
      </c>
      <c r="AI97" s="55">
        <f>SUM('ANTUNES - SON PRODUCE, INC.:TECNISPICE'!AZ97)</f>
        <v>0</v>
      </c>
      <c r="AJ97" s="55">
        <f>SUM('ANTUNES - SON PRODUCE, INC.:TECNISPICE'!BA97)</f>
        <v>0</v>
      </c>
      <c r="AK97" s="55">
        <f>SUM('ANTUNES - SON PRODUCE, INC.:TECNISPICE'!BB97)</f>
        <v>0</v>
      </c>
      <c r="AL97" s="55">
        <f>SUM('ANTUNES - SON PRODUCE, INC.:TECNISPICE'!BC97)</f>
        <v>0</v>
      </c>
      <c r="AM97" s="55">
        <f>SUM('ANTUNES - SON PRODUCE, INC.:TECNISPICE'!BD97)</f>
        <v>0</v>
      </c>
      <c r="AN97" s="55">
        <f>SUM('ANTUNES - SON PRODUCE, INC.:TECNISPICE'!BE97)</f>
        <v>0</v>
      </c>
      <c r="AO97" s="55">
        <f>SUM('ANTUNES - SON PRODUCE, INC.:TECNISPICE'!BF97)</f>
        <v>0</v>
      </c>
      <c r="AP97" s="56">
        <f t="shared" si="23"/>
        <v>0</v>
      </c>
    </row>
    <row r="98" spans="2:42" x14ac:dyDescent="0.35">
      <c r="B98" s="8">
        <f t="shared" si="24"/>
        <v>91</v>
      </c>
      <c r="C98" s="8" t="s">
        <v>46</v>
      </c>
      <c r="D98" s="8">
        <v>150060</v>
      </c>
      <c r="E98" s="8" t="s">
        <v>77</v>
      </c>
      <c r="F98" s="28">
        <v>0</v>
      </c>
      <c r="G98" s="28">
        <v>0</v>
      </c>
      <c r="H98" s="29">
        <f>SUM('ANTUNES - SON PRODUCE, INC.:TECNISPICE'!G98)</f>
        <v>0</v>
      </c>
      <c r="I98" s="29">
        <f>SUM('ANTUNES - SON PRODUCE, INC.:TECNISPICE'!H98)</f>
        <v>0</v>
      </c>
      <c r="J98" s="29">
        <f>SUM('ANTUNES - SON PRODUCE, INC.:TECNISPICE'!I98)</f>
        <v>0</v>
      </c>
      <c r="K98" s="29">
        <f>SUM('ANTUNES - SON PRODUCE, INC.:TECNISPICE'!J98)</f>
        <v>0</v>
      </c>
      <c r="L98" s="29">
        <f>SUM('ANTUNES - SON PRODUCE, INC.:TECNISPICE'!K98)</f>
        <v>0</v>
      </c>
      <c r="M98" s="29">
        <f>SUM('ANTUNES - SON PRODUCE, INC.:TECNISPICE'!L98)</f>
        <v>0</v>
      </c>
      <c r="N98" s="29">
        <f>SUM('ANTUNES - SON PRODUCE, INC.:TECNISPICE'!M98)</f>
        <v>0</v>
      </c>
      <c r="O98" s="29">
        <f>SUM('ANTUNES - SON PRODUCE, INC.:TECNISPICE'!N98)</f>
        <v>0</v>
      </c>
      <c r="P98" s="29">
        <f>SUM('ANTUNES - SON PRODUCE, INC.:TECNISPICE'!O98)</f>
        <v>0</v>
      </c>
      <c r="Q98" s="29">
        <f>SUM('ANTUNES - SON PRODUCE, INC.:TECNISPICE'!P98)</f>
        <v>0</v>
      </c>
      <c r="R98" s="29">
        <f>SUM('ANTUNES - SON PRODUCE, INC.:TECNISPICE'!Q98)</f>
        <v>0</v>
      </c>
      <c r="S98" s="29">
        <f>SUM('ANTUNES - SON PRODUCE, INC.:TECNISPICE'!R98)</f>
        <v>0</v>
      </c>
      <c r="T98" s="29"/>
      <c r="U98" s="29"/>
      <c r="V98" s="29"/>
      <c r="W98" s="29"/>
      <c r="X98" s="28">
        <f t="shared" si="22"/>
        <v>0</v>
      </c>
      <c r="Y98" s="9"/>
      <c r="Z98" s="55">
        <f>SUM('ANTUNES - SON PRODUCE, INC.:TECNISPICE'!AQ98)</f>
        <v>0</v>
      </c>
      <c r="AA98" s="55">
        <f>SUM('ANTUNES - SON PRODUCE, INC.:TECNISPICE'!AR98)</f>
        <v>0</v>
      </c>
      <c r="AB98" s="55">
        <f>SUM('ANTUNES - SON PRODUCE, INC.:TECNISPICE'!AS98)</f>
        <v>0</v>
      </c>
      <c r="AC98" s="55">
        <f>SUM('ANTUNES - SON PRODUCE, INC.:TECNISPICE'!AT98)</f>
        <v>0</v>
      </c>
      <c r="AD98" s="55">
        <f>SUM('ANTUNES - SON PRODUCE, INC.:TECNISPICE'!AU98)</f>
        <v>0</v>
      </c>
      <c r="AE98" s="55">
        <f>SUM('ANTUNES - SON PRODUCE, INC.:TECNISPICE'!AV98)</f>
        <v>0</v>
      </c>
      <c r="AF98" s="55">
        <f>SUM('ANTUNES - SON PRODUCE, INC.:TECNISPICE'!AW98)</f>
        <v>0</v>
      </c>
      <c r="AG98" s="55">
        <f>SUM('ANTUNES - SON PRODUCE, INC.:TECNISPICE'!AX98)</f>
        <v>0</v>
      </c>
      <c r="AH98" s="55">
        <f>SUM('ANTUNES - SON PRODUCE, INC.:TECNISPICE'!AY98)</f>
        <v>0</v>
      </c>
      <c r="AI98" s="55">
        <f>SUM('ANTUNES - SON PRODUCE, INC.:TECNISPICE'!AZ98)</f>
        <v>0</v>
      </c>
      <c r="AJ98" s="55">
        <f>SUM('ANTUNES - SON PRODUCE, INC.:TECNISPICE'!BA98)</f>
        <v>0</v>
      </c>
      <c r="AK98" s="55">
        <f>SUM('ANTUNES - SON PRODUCE, INC.:TECNISPICE'!BB98)</f>
        <v>0</v>
      </c>
      <c r="AL98" s="55">
        <f>SUM('ANTUNES - SON PRODUCE, INC.:TECNISPICE'!BC98)</f>
        <v>0</v>
      </c>
      <c r="AM98" s="55">
        <f>SUM('ANTUNES - SON PRODUCE, INC.:TECNISPICE'!BD98)</f>
        <v>0</v>
      </c>
      <c r="AN98" s="55">
        <f>SUM('ANTUNES - SON PRODUCE, INC.:TECNISPICE'!BE98)</f>
        <v>0</v>
      </c>
      <c r="AO98" s="55">
        <f>SUM('ANTUNES - SON PRODUCE, INC.:TECNISPICE'!BF98)</f>
        <v>0</v>
      </c>
      <c r="AP98" s="56">
        <f t="shared" si="23"/>
        <v>0</v>
      </c>
    </row>
    <row r="99" spans="2:42" x14ac:dyDescent="0.35">
      <c r="B99" s="8">
        <f t="shared" si="24"/>
        <v>92</v>
      </c>
      <c r="C99" s="8" t="s">
        <v>46</v>
      </c>
      <c r="D99" s="8">
        <v>150061</v>
      </c>
      <c r="E99" s="8" t="s">
        <v>78</v>
      </c>
      <c r="F99" s="28">
        <v>0</v>
      </c>
      <c r="G99" s="28">
        <v>0</v>
      </c>
      <c r="H99" s="29">
        <f>SUM('ANTUNES - SON PRODUCE, INC.:TECNISPICE'!G99)</f>
        <v>0</v>
      </c>
      <c r="I99" s="29">
        <f>SUM('ANTUNES - SON PRODUCE, INC.:TECNISPICE'!H99)</f>
        <v>0</v>
      </c>
      <c r="J99" s="29">
        <f>SUM('ANTUNES - SON PRODUCE, INC.:TECNISPICE'!I99)</f>
        <v>0</v>
      </c>
      <c r="K99" s="29">
        <f>SUM('ANTUNES - SON PRODUCE, INC.:TECNISPICE'!J99)</f>
        <v>0</v>
      </c>
      <c r="L99" s="29">
        <f>SUM('ANTUNES - SON PRODUCE, INC.:TECNISPICE'!K99)</f>
        <v>0</v>
      </c>
      <c r="M99" s="29">
        <f>SUM('ANTUNES - SON PRODUCE, INC.:TECNISPICE'!L99)</f>
        <v>0</v>
      </c>
      <c r="N99" s="29">
        <f>SUM('ANTUNES - SON PRODUCE, INC.:TECNISPICE'!M99)</f>
        <v>0</v>
      </c>
      <c r="O99" s="29">
        <f>SUM('ANTUNES - SON PRODUCE, INC.:TECNISPICE'!N99)</f>
        <v>0</v>
      </c>
      <c r="P99" s="29">
        <f>SUM('ANTUNES - SON PRODUCE, INC.:TECNISPICE'!O99)</f>
        <v>0</v>
      </c>
      <c r="Q99" s="29">
        <f>SUM('ANTUNES - SON PRODUCE, INC.:TECNISPICE'!P99)</f>
        <v>0</v>
      </c>
      <c r="R99" s="29">
        <f>SUM('ANTUNES - SON PRODUCE, INC.:TECNISPICE'!Q99)</f>
        <v>0</v>
      </c>
      <c r="S99" s="29">
        <f>SUM('ANTUNES - SON PRODUCE, INC.:TECNISPICE'!R99)</f>
        <v>0</v>
      </c>
      <c r="T99" s="29"/>
      <c r="U99" s="29"/>
      <c r="V99" s="29"/>
      <c r="W99" s="29"/>
      <c r="X99" s="28">
        <f t="shared" si="22"/>
        <v>0</v>
      </c>
      <c r="Y99" s="9"/>
      <c r="Z99" s="55">
        <f>SUM('ANTUNES - SON PRODUCE, INC.:TECNISPICE'!AQ99)</f>
        <v>0</v>
      </c>
      <c r="AA99" s="55">
        <f>SUM('ANTUNES - SON PRODUCE, INC.:TECNISPICE'!AR99)</f>
        <v>0</v>
      </c>
      <c r="AB99" s="55">
        <f>SUM('ANTUNES - SON PRODUCE, INC.:TECNISPICE'!AS99)</f>
        <v>0</v>
      </c>
      <c r="AC99" s="55">
        <f>SUM('ANTUNES - SON PRODUCE, INC.:TECNISPICE'!AT99)</f>
        <v>0</v>
      </c>
      <c r="AD99" s="55">
        <f>SUM('ANTUNES - SON PRODUCE, INC.:TECNISPICE'!AU99)</f>
        <v>0</v>
      </c>
      <c r="AE99" s="55">
        <f>SUM('ANTUNES - SON PRODUCE, INC.:TECNISPICE'!AV99)</f>
        <v>0</v>
      </c>
      <c r="AF99" s="55">
        <f>SUM('ANTUNES - SON PRODUCE, INC.:TECNISPICE'!AW99)</f>
        <v>0</v>
      </c>
      <c r="AG99" s="55">
        <f>SUM('ANTUNES - SON PRODUCE, INC.:TECNISPICE'!AX99)</f>
        <v>0</v>
      </c>
      <c r="AH99" s="55">
        <f>SUM('ANTUNES - SON PRODUCE, INC.:TECNISPICE'!AY99)</f>
        <v>0</v>
      </c>
      <c r="AI99" s="55">
        <f>SUM('ANTUNES - SON PRODUCE, INC.:TECNISPICE'!AZ99)</f>
        <v>0</v>
      </c>
      <c r="AJ99" s="55">
        <f>SUM('ANTUNES - SON PRODUCE, INC.:TECNISPICE'!BA99)</f>
        <v>0</v>
      </c>
      <c r="AK99" s="55">
        <f>SUM('ANTUNES - SON PRODUCE, INC.:TECNISPICE'!BB99)</f>
        <v>0</v>
      </c>
      <c r="AL99" s="55">
        <f>SUM('ANTUNES - SON PRODUCE, INC.:TECNISPICE'!BC99)</f>
        <v>0</v>
      </c>
      <c r="AM99" s="55">
        <f>SUM('ANTUNES - SON PRODUCE, INC.:TECNISPICE'!BD99)</f>
        <v>0</v>
      </c>
      <c r="AN99" s="55">
        <f>SUM('ANTUNES - SON PRODUCE, INC.:TECNISPICE'!BE99)</f>
        <v>0</v>
      </c>
      <c r="AO99" s="55">
        <f>SUM('ANTUNES - SON PRODUCE, INC.:TECNISPICE'!BF99)</f>
        <v>0</v>
      </c>
      <c r="AP99" s="56">
        <f t="shared" si="23"/>
        <v>0</v>
      </c>
    </row>
    <row r="100" spans="2:42" x14ac:dyDescent="0.35">
      <c r="B100" s="8">
        <f t="shared" si="24"/>
        <v>93</v>
      </c>
      <c r="C100" s="8" t="s">
        <v>46</v>
      </c>
      <c r="D100" s="8">
        <v>150063</v>
      </c>
      <c r="E100" s="8" t="s">
        <v>79</v>
      </c>
      <c r="F100" s="28">
        <v>0</v>
      </c>
      <c r="G100" s="28">
        <v>0</v>
      </c>
      <c r="H100" s="29">
        <f>SUM('ANTUNES - SON PRODUCE, INC.:TECNISPICE'!G100)</f>
        <v>0</v>
      </c>
      <c r="I100" s="29">
        <f>SUM('ANTUNES - SON PRODUCE, INC.:TECNISPICE'!H100)</f>
        <v>0</v>
      </c>
      <c r="J100" s="29">
        <f>SUM('ANTUNES - SON PRODUCE, INC.:TECNISPICE'!I100)</f>
        <v>0</v>
      </c>
      <c r="K100" s="29">
        <f>SUM('ANTUNES - SON PRODUCE, INC.:TECNISPICE'!J100)</f>
        <v>0</v>
      </c>
      <c r="L100" s="29">
        <f>SUM('ANTUNES - SON PRODUCE, INC.:TECNISPICE'!K100)</f>
        <v>0</v>
      </c>
      <c r="M100" s="29">
        <f>SUM('ANTUNES - SON PRODUCE, INC.:TECNISPICE'!L100)</f>
        <v>0</v>
      </c>
      <c r="N100" s="29">
        <f>SUM('ANTUNES - SON PRODUCE, INC.:TECNISPICE'!M100)</f>
        <v>0</v>
      </c>
      <c r="O100" s="29">
        <f>SUM('ANTUNES - SON PRODUCE, INC.:TECNISPICE'!N100)</f>
        <v>0</v>
      </c>
      <c r="P100" s="29">
        <f>SUM('ANTUNES - SON PRODUCE, INC.:TECNISPICE'!O100)</f>
        <v>0</v>
      </c>
      <c r="Q100" s="29">
        <f>SUM('ANTUNES - SON PRODUCE, INC.:TECNISPICE'!P100)</f>
        <v>0</v>
      </c>
      <c r="R100" s="29">
        <f>SUM('ANTUNES - SON PRODUCE, INC.:TECNISPICE'!Q100)</f>
        <v>0</v>
      </c>
      <c r="S100" s="29">
        <f>SUM('ANTUNES - SON PRODUCE, INC.:TECNISPICE'!R100)</f>
        <v>0</v>
      </c>
      <c r="T100" s="29"/>
      <c r="U100" s="29"/>
      <c r="V100" s="29"/>
      <c r="W100" s="29"/>
      <c r="X100" s="28">
        <f t="shared" si="22"/>
        <v>0</v>
      </c>
      <c r="Y100" s="9"/>
      <c r="Z100" s="55">
        <f>SUM('ANTUNES - SON PRODUCE, INC.:TECNISPICE'!AQ100)</f>
        <v>0</v>
      </c>
      <c r="AA100" s="55">
        <f>SUM('ANTUNES - SON PRODUCE, INC.:TECNISPICE'!AR100)</f>
        <v>0</v>
      </c>
      <c r="AB100" s="55">
        <f>SUM('ANTUNES - SON PRODUCE, INC.:TECNISPICE'!AS100)</f>
        <v>0</v>
      </c>
      <c r="AC100" s="55">
        <f>SUM('ANTUNES - SON PRODUCE, INC.:TECNISPICE'!AT100)</f>
        <v>0</v>
      </c>
      <c r="AD100" s="55">
        <f>SUM('ANTUNES - SON PRODUCE, INC.:TECNISPICE'!AU100)</f>
        <v>0</v>
      </c>
      <c r="AE100" s="55">
        <f>SUM('ANTUNES - SON PRODUCE, INC.:TECNISPICE'!AV100)</f>
        <v>0</v>
      </c>
      <c r="AF100" s="55">
        <f>SUM('ANTUNES - SON PRODUCE, INC.:TECNISPICE'!AW100)</f>
        <v>0</v>
      </c>
      <c r="AG100" s="55">
        <f>SUM('ANTUNES - SON PRODUCE, INC.:TECNISPICE'!AX100)</f>
        <v>0</v>
      </c>
      <c r="AH100" s="55">
        <f>SUM('ANTUNES - SON PRODUCE, INC.:TECNISPICE'!AY100)</f>
        <v>0</v>
      </c>
      <c r="AI100" s="55">
        <f>SUM('ANTUNES - SON PRODUCE, INC.:TECNISPICE'!AZ100)</f>
        <v>0</v>
      </c>
      <c r="AJ100" s="55">
        <f>SUM('ANTUNES - SON PRODUCE, INC.:TECNISPICE'!BA100)</f>
        <v>0</v>
      </c>
      <c r="AK100" s="55">
        <f>SUM('ANTUNES - SON PRODUCE, INC.:TECNISPICE'!BB100)</f>
        <v>0</v>
      </c>
      <c r="AL100" s="55">
        <f>SUM('ANTUNES - SON PRODUCE, INC.:TECNISPICE'!BC100)</f>
        <v>0</v>
      </c>
      <c r="AM100" s="55">
        <f>SUM('ANTUNES - SON PRODUCE, INC.:TECNISPICE'!BD100)</f>
        <v>0</v>
      </c>
      <c r="AN100" s="55">
        <f>SUM('ANTUNES - SON PRODUCE, INC.:TECNISPICE'!BE100)</f>
        <v>0</v>
      </c>
      <c r="AO100" s="55">
        <f>SUM('ANTUNES - SON PRODUCE, INC.:TECNISPICE'!BF100)</f>
        <v>0</v>
      </c>
      <c r="AP100" s="56">
        <f t="shared" si="23"/>
        <v>0</v>
      </c>
    </row>
    <row r="101" spans="2:42" x14ac:dyDescent="0.35">
      <c r="B101" s="8">
        <f t="shared" si="24"/>
        <v>94</v>
      </c>
      <c r="C101" s="8" t="s">
        <v>46</v>
      </c>
      <c r="D101" s="8">
        <v>150064</v>
      </c>
      <c r="E101" s="8" t="s">
        <v>80</v>
      </c>
      <c r="F101" s="28">
        <v>0</v>
      </c>
      <c r="G101" s="28">
        <v>0</v>
      </c>
      <c r="H101" s="29">
        <f>SUM('ANTUNES - SON PRODUCE, INC.:TECNISPICE'!G101)</f>
        <v>0</v>
      </c>
      <c r="I101" s="29">
        <f>SUM('ANTUNES - SON PRODUCE, INC.:TECNISPICE'!H101)</f>
        <v>0</v>
      </c>
      <c r="J101" s="29">
        <f>SUM('ANTUNES - SON PRODUCE, INC.:TECNISPICE'!I101)</f>
        <v>0</v>
      </c>
      <c r="K101" s="29">
        <f>SUM('ANTUNES - SON PRODUCE, INC.:TECNISPICE'!J101)</f>
        <v>0</v>
      </c>
      <c r="L101" s="29">
        <f>SUM('ANTUNES - SON PRODUCE, INC.:TECNISPICE'!K101)</f>
        <v>0</v>
      </c>
      <c r="M101" s="29">
        <f>SUM('ANTUNES - SON PRODUCE, INC.:TECNISPICE'!L101)</f>
        <v>0</v>
      </c>
      <c r="N101" s="29">
        <f>SUM('ANTUNES - SON PRODUCE, INC.:TECNISPICE'!M101)</f>
        <v>0</v>
      </c>
      <c r="O101" s="29">
        <f>SUM('ANTUNES - SON PRODUCE, INC.:TECNISPICE'!N101)</f>
        <v>0</v>
      </c>
      <c r="P101" s="29">
        <f>SUM('ANTUNES - SON PRODUCE, INC.:TECNISPICE'!O101)</f>
        <v>0</v>
      </c>
      <c r="Q101" s="29">
        <f>SUM('ANTUNES - SON PRODUCE, INC.:TECNISPICE'!P101)</f>
        <v>0</v>
      </c>
      <c r="R101" s="29">
        <f>SUM('ANTUNES - SON PRODUCE, INC.:TECNISPICE'!Q101)</f>
        <v>0</v>
      </c>
      <c r="S101" s="29">
        <f>SUM('ANTUNES - SON PRODUCE, INC.:TECNISPICE'!R101)</f>
        <v>0</v>
      </c>
      <c r="T101" s="29"/>
      <c r="U101" s="29"/>
      <c r="V101" s="29"/>
      <c r="W101" s="29"/>
      <c r="X101" s="28">
        <f t="shared" si="22"/>
        <v>0</v>
      </c>
      <c r="Y101" s="9"/>
      <c r="Z101" s="55">
        <f>SUM('ANTUNES - SON PRODUCE, INC.:TECNISPICE'!AQ101)</f>
        <v>0</v>
      </c>
      <c r="AA101" s="55">
        <f>SUM('ANTUNES - SON PRODUCE, INC.:TECNISPICE'!AR101)</f>
        <v>0</v>
      </c>
      <c r="AB101" s="55">
        <f>SUM('ANTUNES - SON PRODUCE, INC.:TECNISPICE'!AS101)</f>
        <v>0</v>
      </c>
      <c r="AC101" s="55">
        <f>SUM('ANTUNES - SON PRODUCE, INC.:TECNISPICE'!AT101)</f>
        <v>0</v>
      </c>
      <c r="AD101" s="55">
        <f>SUM('ANTUNES - SON PRODUCE, INC.:TECNISPICE'!AU101)</f>
        <v>0</v>
      </c>
      <c r="AE101" s="55">
        <f>SUM('ANTUNES - SON PRODUCE, INC.:TECNISPICE'!AV101)</f>
        <v>0</v>
      </c>
      <c r="AF101" s="55">
        <f>SUM('ANTUNES - SON PRODUCE, INC.:TECNISPICE'!AW101)</f>
        <v>0</v>
      </c>
      <c r="AG101" s="55">
        <f>SUM('ANTUNES - SON PRODUCE, INC.:TECNISPICE'!AX101)</f>
        <v>0</v>
      </c>
      <c r="AH101" s="55">
        <f>SUM('ANTUNES - SON PRODUCE, INC.:TECNISPICE'!AY101)</f>
        <v>0</v>
      </c>
      <c r="AI101" s="55">
        <f>SUM('ANTUNES - SON PRODUCE, INC.:TECNISPICE'!AZ101)</f>
        <v>0</v>
      </c>
      <c r="AJ101" s="55">
        <f>SUM('ANTUNES - SON PRODUCE, INC.:TECNISPICE'!BA101)</f>
        <v>0</v>
      </c>
      <c r="AK101" s="55">
        <f>SUM('ANTUNES - SON PRODUCE, INC.:TECNISPICE'!BB101)</f>
        <v>0</v>
      </c>
      <c r="AL101" s="55">
        <f>SUM('ANTUNES - SON PRODUCE, INC.:TECNISPICE'!BC101)</f>
        <v>0</v>
      </c>
      <c r="AM101" s="55">
        <f>SUM('ANTUNES - SON PRODUCE, INC.:TECNISPICE'!BD101)</f>
        <v>0</v>
      </c>
      <c r="AN101" s="55">
        <f>SUM('ANTUNES - SON PRODUCE, INC.:TECNISPICE'!BE101)</f>
        <v>0</v>
      </c>
      <c r="AO101" s="55">
        <f>SUM('ANTUNES - SON PRODUCE, INC.:TECNISPICE'!BF101)</f>
        <v>0</v>
      </c>
      <c r="AP101" s="56">
        <f t="shared" si="23"/>
        <v>0</v>
      </c>
    </row>
    <row r="102" spans="2:42" x14ac:dyDescent="0.35">
      <c r="B102" s="8">
        <f t="shared" si="24"/>
        <v>95</v>
      </c>
      <c r="C102" s="8" t="s">
        <v>46</v>
      </c>
      <c r="D102" s="8">
        <v>150069</v>
      </c>
      <c r="E102" s="8" t="s">
        <v>81</v>
      </c>
      <c r="F102" s="28">
        <v>0</v>
      </c>
      <c r="G102" s="28">
        <v>0</v>
      </c>
      <c r="H102" s="29">
        <f>SUM('ANTUNES - SON PRODUCE, INC.:TECNISPICE'!G102)</f>
        <v>0</v>
      </c>
      <c r="I102" s="29">
        <f>SUM('ANTUNES - SON PRODUCE, INC.:TECNISPICE'!H102)</f>
        <v>0</v>
      </c>
      <c r="J102" s="29">
        <f>SUM('ANTUNES - SON PRODUCE, INC.:TECNISPICE'!I102)</f>
        <v>0</v>
      </c>
      <c r="K102" s="29">
        <f>SUM('ANTUNES - SON PRODUCE, INC.:TECNISPICE'!J102)</f>
        <v>0</v>
      </c>
      <c r="L102" s="29">
        <f>SUM('ANTUNES - SON PRODUCE, INC.:TECNISPICE'!K102)</f>
        <v>0</v>
      </c>
      <c r="M102" s="29">
        <f>SUM('ANTUNES - SON PRODUCE, INC.:TECNISPICE'!L102)</f>
        <v>0</v>
      </c>
      <c r="N102" s="29">
        <f>SUM('ANTUNES - SON PRODUCE, INC.:TECNISPICE'!M102)</f>
        <v>0</v>
      </c>
      <c r="O102" s="29">
        <f>SUM('ANTUNES - SON PRODUCE, INC.:TECNISPICE'!N102)</f>
        <v>0</v>
      </c>
      <c r="P102" s="29">
        <f>SUM('ANTUNES - SON PRODUCE, INC.:TECNISPICE'!O102)</f>
        <v>0</v>
      </c>
      <c r="Q102" s="29">
        <f>SUM('ANTUNES - SON PRODUCE, INC.:TECNISPICE'!P102)</f>
        <v>0</v>
      </c>
      <c r="R102" s="29">
        <f>SUM('ANTUNES - SON PRODUCE, INC.:TECNISPICE'!Q102)</f>
        <v>0</v>
      </c>
      <c r="S102" s="29">
        <f>SUM('ANTUNES - SON PRODUCE, INC.:TECNISPICE'!R102)</f>
        <v>0</v>
      </c>
      <c r="T102" s="29"/>
      <c r="U102" s="29"/>
      <c r="V102" s="29"/>
      <c r="W102" s="29"/>
      <c r="X102" s="28">
        <f t="shared" si="22"/>
        <v>0</v>
      </c>
      <c r="Y102" s="9"/>
      <c r="Z102" s="55">
        <f>SUM('ANTUNES - SON PRODUCE, INC.:TECNISPICE'!AQ102)</f>
        <v>0</v>
      </c>
      <c r="AA102" s="55">
        <f>SUM('ANTUNES - SON PRODUCE, INC.:TECNISPICE'!AR102)</f>
        <v>0</v>
      </c>
      <c r="AB102" s="55">
        <f>SUM('ANTUNES - SON PRODUCE, INC.:TECNISPICE'!AS102)</f>
        <v>0</v>
      </c>
      <c r="AC102" s="55">
        <f>SUM('ANTUNES - SON PRODUCE, INC.:TECNISPICE'!AT102)</f>
        <v>0</v>
      </c>
      <c r="AD102" s="55">
        <f>SUM('ANTUNES - SON PRODUCE, INC.:TECNISPICE'!AU102)</f>
        <v>0</v>
      </c>
      <c r="AE102" s="55">
        <f>SUM('ANTUNES - SON PRODUCE, INC.:TECNISPICE'!AV102)</f>
        <v>0</v>
      </c>
      <c r="AF102" s="55">
        <f>SUM('ANTUNES - SON PRODUCE, INC.:TECNISPICE'!AW102)</f>
        <v>0</v>
      </c>
      <c r="AG102" s="55">
        <f>SUM('ANTUNES - SON PRODUCE, INC.:TECNISPICE'!AX102)</f>
        <v>0</v>
      </c>
      <c r="AH102" s="55">
        <f>SUM('ANTUNES - SON PRODUCE, INC.:TECNISPICE'!AY102)</f>
        <v>0</v>
      </c>
      <c r="AI102" s="55">
        <f>SUM('ANTUNES - SON PRODUCE, INC.:TECNISPICE'!AZ102)</f>
        <v>0</v>
      </c>
      <c r="AJ102" s="55">
        <f>SUM('ANTUNES - SON PRODUCE, INC.:TECNISPICE'!BA102)</f>
        <v>0</v>
      </c>
      <c r="AK102" s="55">
        <f>SUM('ANTUNES - SON PRODUCE, INC.:TECNISPICE'!BB102)</f>
        <v>0</v>
      </c>
      <c r="AL102" s="55">
        <f>SUM('ANTUNES - SON PRODUCE, INC.:TECNISPICE'!BC102)</f>
        <v>0</v>
      </c>
      <c r="AM102" s="55">
        <f>SUM('ANTUNES - SON PRODUCE, INC.:TECNISPICE'!BD102)</f>
        <v>0</v>
      </c>
      <c r="AN102" s="55">
        <f>SUM('ANTUNES - SON PRODUCE, INC.:TECNISPICE'!BE102)</f>
        <v>0</v>
      </c>
      <c r="AO102" s="55">
        <f>SUM('ANTUNES - SON PRODUCE, INC.:TECNISPICE'!BF102)</f>
        <v>0</v>
      </c>
      <c r="AP102" s="56">
        <f t="shared" si="23"/>
        <v>0</v>
      </c>
    </row>
    <row r="103" spans="2:42" x14ac:dyDescent="0.35">
      <c r="B103" s="8">
        <f t="shared" si="24"/>
        <v>96</v>
      </c>
      <c r="C103" s="8" t="s">
        <v>46</v>
      </c>
      <c r="D103" s="8">
        <v>150070</v>
      </c>
      <c r="E103" s="8" t="s">
        <v>82</v>
      </c>
      <c r="F103" s="28">
        <v>0</v>
      </c>
      <c r="G103" s="28">
        <v>0</v>
      </c>
      <c r="H103" s="29">
        <f>SUM('ANTUNES - SON PRODUCE, INC.:TECNISPICE'!G103)</f>
        <v>0</v>
      </c>
      <c r="I103" s="29">
        <f>SUM('ANTUNES - SON PRODUCE, INC.:TECNISPICE'!H103)</f>
        <v>0</v>
      </c>
      <c r="J103" s="29">
        <f>SUM('ANTUNES - SON PRODUCE, INC.:TECNISPICE'!I103)</f>
        <v>0</v>
      </c>
      <c r="K103" s="29">
        <f>SUM('ANTUNES - SON PRODUCE, INC.:TECNISPICE'!J103)</f>
        <v>0</v>
      </c>
      <c r="L103" s="29">
        <f>SUM('ANTUNES - SON PRODUCE, INC.:TECNISPICE'!K103)</f>
        <v>0</v>
      </c>
      <c r="M103" s="29">
        <f>SUM('ANTUNES - SON PRODUCE, INC.:TECNISPICE'!L103)</f>
        <v>0</v>
      </c>
      <c r="N103" s="29">
        <f>SUM('ANTUNES - SON PRODUCE, INC.:TECNISPICE'!M103)</f>
        <v>0</v>
      </c>
      <c r="O103" s="29">
        <f>SUM('ANTUNES - SON PRODUCE, INC.:TECNISPICE'!N103)</f>
        <v>0</v>
      </c>
      <c r="P103" s="29">
        <f>SUM('ANTUNES - SON PRODUCE, INC.:TECNISPICE'!O103)</f>
        <v>0</v>
      </c>
      <c r="Q103" s="29">
        <f>SUM('ANTUNES - SON PRODUCE, INC.:TECNISPICE'!P103)</f>
        <v>0</v>
      </c>
      <c r="R103" s="29">
        <f>SUM('ANTUNES - SON PRODUCE, INC.:TECNISPICE'!Q103)</f>
        <v>0</v>
      </c>
      <c r="S103" s="29">
        <f>SUM('ANTUNES - SON PRODUCE, INC.:TECNISPICE'!R103)</f>
        <v>0</v>
      </c>
      <c r="T103" s="29"/>
      <c r="U103" s="29"/>
      <c r="V103" s="29"/>
      <c r="W103" s="29"/>
      <c r="X103" s="28">
        <f t="shared" si="22"/>
        <v>0</v>
      </c>
      <c r="Y103" s="9"/>
      <c r="Z103" s="55">
        <f>SUM('ANTUNES - SON PRODUCE, INC.:TECNISPICE'!AQ103)</f>
        <v>0</v>
      </c>
      <c r="AA103" s="55">
        <f>SUM('ANTUNES - SON PRODUCE, INC.:TECNISPICE'!AR103)</f>
        <v>0</v>
      </c>
      <c r="AB103" s="55">
        <f>SUM('ANTUNES - SON PRODUCE, INC.:TECNISPICE'!AS103)</f>
        <v>0</v>
      </c>
      <c r="AC103" s="55">
        <f>SUM('ANTUNES - SON PRODUCE, INC.:TECNISPICE'!AT103)</f>
        <v>0</v>
      </c>
      <c r="AD103" s="55">
        <f>SUM('ANTUNES - SON PRODUCE, INC.:TECNISPICE'!AU103)</f>
        <v>0</v>
      </c>
      <c r="AE103" s="55">
        <f>SUM('ANTUNES - SON PRODUCE, INC.:TECNISPICE'!AV103)</f>
        <v>0</v>
      </c>
      <c r="AF103" s="55">
        <f>SUM('ANTUNES - SON PRODUCE, INC.:TECNISPICE'!AW103)</f>
        <v>0</v>
      </c>
      <c r="AG103" s="55">
        <f>SUM('ANTUNES - SON PRODUCE, INC.:TECNISPICE'!AX103)</f>
        <v>0</v>
      </c>
      <c r="AH103" s="55">
        <f>SUM('ANTUNES - SON PRODUCE, INC.:TECNISPICE'!AY103)</f>
        <v>0</v>
      </c>
      <c r="AI103" s="55">
        <f>SUM('ANTUNES - SON PRODUCE, INC.:TECNISPICE'!AZ103)</f>
        <v>0</v>
      </c>
      <c r="AJ103" s="55">
        <f>SUM('ANTUNES - SON PRODUCE, INC.:TECNISPICE'!BA103)</f>
        <v>0</v>
      </c>
      <c r="AK103" s="55">
        <f>SUM('ANTUNES - SON PRODUCE, INC.:TECNISPICE'!BB103)</f>
        <v>0</v>
      </c>
      <c r="AL103" s="55">
        <f>SUM('ANTUNES - SON PRODUCE, INC.:TECNISPICE'!BC103)</f>
        <v>0</v>
      </c>
      <c r="AM103" s="55">
        <f>SUM('ANTUNES - SON PRODUCE, INC.:TECNISPICE'!BD103)</f>
        <v>0</v>
      </c>
      <c r="AN103" s="55">
        <f>SUM('ANTUNES - SON PRODUCE, INC.:TECNISPICE'!BE103)</f>
        <v>0</v>
      </c>
      <c r="AO103" s="55">
        <f>SUM('ANTUNES - SON PRODUCE, INC.:TECNISPICE'!BF103)</f>
        <v>0</v>
      </c>
      <c r="AP103" s="56">
        <f t="shared" si="23"/>
        <v>0</v>
      </c>
    </row>
    <row r="104" spans="2:42" x14ac:dyDescent="0.35">
      <c r="B104" s="8">
        <f t="shared" si="24"/>
        <v>97</v>
      </c>
      <c r="C104" s="8" t="s">
        <v>46</v>
      </c>
      <c r="D104" s="8">
        <v>150071</v>
      </c>
      <c r="E104" s="8" t="s">
        <v>83</v>
      </c>
      <c r="F104" s="28">
        <v>0</v>
      </c>
      <c r="G104" s="28">
        <v>0</v>
      </c>
      <c r="H104" s="29">
        <f>SUM('ANTUNES - SON PRODUCE, INC.:TECNISPICE'!G104)</f>
        <v>0</v>
      </c>
      <c r="I104" s="29">
        <f>SUM('ANTUNES - SON PRODUCE, INC.:TECNISPICE'!H104)</f>
        <v>0</v>
      </c>
      <c r="J104" s="29">
        <f>SUM('ANTUNES - SON PRODUCE, INC.:TECNISPICE'!I104)</f>
        <v>0</v>
      </c>
      <c r="K104" s="29">
        <f>SUM('ANTUNES - SON PRODUCE, INC.:TECNISPICE'!J104)</f>
        <v>0</v>
      </c>
      <c r="L104" s="29">
        <f>SUM('ANTUNES - SON PRODUCE, INC.:TECNISPICE'!K104)</f>
        <v>0</v>
      </c>
      <c r="M104" s="29">
        <f>SUM('ANTUNES - SON PRODUCE, INC.:TECNISPICE'!L104)</f>
        <v>0</v>
      </c>
      <c r="N104" s="29">
        <f>SUM('ANTUNES - SON PRODUCE, INC.:TECNISPICE'!M104)</f>
        <v>0</v>
      </c>
      <c r="O104" s="29">
        <f>SUM('ANTUNES - SON PRODUCE, INC.:TECNISPICE'!N104)</f>
        <v>0</v>
      </c>
      <c r="P104" s="29">
        <f>SUM('ANTUNES - SON PRODUCE, INC.:TECNISPICE'!O104)</f>
        <v>0</v>
      </c>
      <c r="Q104" s="29">
        <f>SUM('ANTUNES - SON PRODUCE, INC.:TECNISPICE'!P104)</f>
        <v>0</v>
      </c>
      <c r="R104" s="29">
        <f>SUM('ANTUNES - SON PRODUCE, INC.:TECNISPICE'!Q104)</f>
        <v>0</v>
      </c>
      <c r="S104" s="29">
        <f>SUM('ANTUNES - SON PRODUCE, INC.:TECNISPICE'!R104)</f>
        <v>0</v>
      </c>
      <c r="T104" s="29"/>
      <c r="U104" s="29"/>
      <c r="V104" s="29"/>
      <c r="W104" s="29"/>
      <c r="X104" s="28">
        <f t="shared" si="22"/>
        <v>0</v>
      </c>
      <c r="Y104" s="9"/>
      <c r="Z104" s="55">
        <f>SUM('ANTUNES - SON PRODUCE, INC.:TECNISPICE'!AQ104)</f>
        <v>0</v>
      </c>
      <c r="AA104" s="55">
        <f>SUM('ANTUNES - SON PRODUCE, INC.:TECNISPICE'!AR104)</f>
        <v>0</v>
      </c>
      <c r="AB104" s="55">
        <f>SUM('ANTUNES - SON PRODUCE, INC.:TECNISPICE'!AS104)</f>
        <v>0</v>
      </c>
      <c r="AC104" s="55">
        <f>SUM('ANTUNES - SON PRODUCE, INC.:TECNISPICE'!AT104)</f>
        <v>0</v>
      </c>
      <c r="AD104" s="55">
        <f>SUM('ANTUNES - SON PRODUCE, INC.:TECNISPICE'!AU104)</f>
        <v>0</v>
      </c>
      <c r="AE104" s="55">
        <f>SUM('ANTUNES - SON PRODUCE, INC.:TECNISPICE'!AV104)</f>
        <v>0</v>
      </c>
      <c r="AF104" s="55">
        <f>SUM('ANTUNES - SON PRODUCE, INC.:TECNISPICE'!AW104)</f>
        <v>0</v>
      </c>
      <c r="AG104" s="55">
        <f>SUM('ANTUNES - SON PRODUCE, INC.:TECNISPICE'!AX104)</f>
        <v>0</v>
      </c>
      <c r="AH104" s="55">
        <f>SUM('ANTUNES - SON PRODUCE, INC.:TECNISPICE'!AY104)</f>
        <v>0</v>
      </c>
      <c r="AI104" s="55">
        <f>SUM('ANTUNES - SON PRODUCE, INC.:TECNISPICE'!AZ104)</f>
        <v>0</v>
      </c>
      <c r="AJ104" s="55">
        <f>SUM('ANTUNES - SON PRODUCE, INC.:TECNISPICE'!BA104)</f>
        <v>0</v>
      </c>
      <c r="AK104" s="55">
        <f>SUM('ANTUNES - SON PRODUCE, INC.:TECNISPICE'!BB104)</f>
        <v>0</v>
      </c>
      <c r="AL104" s="55">
        <f>SUM('ANTUNES - SON PRODUCE, INC.:TECNISPICE'!BC104)</f>
        <v>0</v>
      </c>
      <c r="AM104" s="55">
        <f>SUM('ANTUNES - SON PRODUCE, INC.:TECNISPICE'!BD104)</f>
        <v>0</v>
      </c>
      <c r="AN104" s="55">
        <f>SUM('ANTUNES - SON PRODUCE, INC.:TECNISPICE'!BE104)</f>
        <v>0</v>
      </c>
      <c r="AO104" s="55">
        <f>SUM('ANTUNES - SON PRODUCE, INC.:TECNISPICE'!BF104)</f>
        <v>0</v>
      </c>
      <c r="AP104" s="56">
        <f t="shared" si="23"/>
        <v>0</v>
      </c>
    </row>
    <row r="105" spans="2:42" x14ac:dyDescent="0.35">
      <c r="B105" s="8">
        <f t="shared" si="24"/>
        <v>98</v>
      </c>
      <c r="C105" s="8" t="s">
        <v>46</v>
      </c>
      <c r="D105" s="8">
        <v>150075</v>
      </c>
      <c r="E105" s="8" t="s">
        <v>84</v>
      </c>
      <c r="F105" s="28">
        <v>0</v>
      </c>
      <c r="G105" s="28">
        <v>0</v>
      </c>
      <c r="H105" s="29">
        <f>SUM('ANTUNES - SON PRODUCE, INC.:TECNISPICE'!G105)</f>
        <v>0</v>
      </c>
      <c r="I105" s="29">
        <f>SUM('ANTUNES - SON PRODUCE, INC.:TECNISPICE'!H105)</f>
        <v>0</v>
      </c>
      <c r="J105" s="29">
        <f>SUM('ANTUNES - SON PRODUCE, INC.:TECNISPICE'!I105)</f>
        <v>0</v>
      </c>
      <c r="K105" s="29">
        <f>SUM('ANTUNES - SON PRODUCE, INC.:TECNISPICE'!J105)</f>
        <v>0</v>
      </c>
      <c r="L105" s="29">
        <f>SUM('ANTUNES - SON PRODUCE, INC.:TECNISPICE'!K105)</f>
        <v>0</v>
      </c>
      <c r="M105" s="29">
        <f>SUM('ANTUNES - SON PRODUCE, INC.:TECNISPICE'!L105)</f>
        <v>0</v>
      </c>
      <c r="N105" s="29">
        <f>SUM('ANTUNES - SON PRODUCE, INC.:TECNISPICE'!M105)</f>
        <v>0</v>
      </c>
      <c r="O105" s="29">
        <f>SUM('ANTUNES - SON PRODUCE, INC.:TECNISPICE'!N105)</f>
        <v>0</v>
      </c>
      <c r="P105" s="29">
        <f>SUM('ANTUNES - SON PRODUCE, INC.:TECNISPICE'!O105)</f>
        <v>0</v>
      </c>
      <c r="Q105" s="29">
        <f>SUM('ANTUNES - SON PRODUCE, INC.:TECNISPICE'!P105)</f>
        <v>0</v>
      </c>
      <c r="R105" s="29">
        <f>SUM('ANTUNES - SON PRODUCE, INC.:TECNISPICE'!Q105)</f>
        <v>0</v>
      </c>
      <c r="S105" s="29">
        <f>SUM('ANTUNES - SON PRODUCE, INC.:TECNISPICE'!R105)</f>
        <v>0</v>
      </c>
      <c r="T105" s="29"/>
      <c r="U105" s="29"/>
      <c r="V105" s="29"/>
      <c r="W105" s="29"/>
      <c r="X105" s="28">
        <f t="shared" si="22"/>
        <v>0</v>
      </c>
      <c r="Y105" s="9"/>
      <c r="Z105" s="55">
        <f>SUM('ANTUNES - SON PRODUCE, INC.:TECNISPICE'!AQ105)</f>
        <v>0</v>
      </c>
      <c r="AA105" s="55">
        <f>SUM('ANTUNES - SON PRODUCE, INC.:TECNISPICE'!AR105)</f>
        <v>0</v>
      </c>
      <c r="AB105" s="55">
        <f>SUM('ANTUNES - SON PRODUCE, INC.:TECNISPICE'!AS105)</f>
        <v>0</v>
      </c>
      <c r="AC105" s="55">
        <f>SUM('ANTUNES - SON PRODUCE, INC.:TECNISPICE'!AT105)</f>
        <v>0</v>
      </c>
      <c r="AD105" s="55">
        <f>SUM('ANTUNES - SON PRODUCE, INC.:TECNISPICE'!AU105)</f>
        <v>0</v>
      </c>
      <c r="AE105" s="55">
        <f>SUM('ANTUNES - SON PRODUCE, INC.:TECNISPICE'!AV105)</f>
        <v>0</v>
      </c>
      <c r="AF105" s="55">
        <f>SUM('ANTUNES - SON PRODUCE, INC.:TECNISPICE'!AW105)</f>
        <v>0</v>
      </c>
      <c r="AG105" s="55">
        <f>SUM('ANTUNES - SON PRODUCE, INC.:TECNISPICE'!AX105)</f>
        <v>0</v>
      </c>
      <c r="AH105" s="55">
        <f>SUM('ANTUNES - SON PRODUCE, INC.:TECNISPICE'!AY105)</f>
        <v>0</v>
      </c>
      <c r="AI105" s="55">
        <f>SUM('ANTUNES - SON PRODUCE, INC.:TECNISPICE'!AZ105)</f>
        <v>0</v>
      </c>
      <c r="AJ105" s="55">
        <f>SUM('ANTUNES - SON PRODUCE, INC.:TECNISPICE'!BA105)</f>
        <v>0</v>
      </c>
      <c r="AK105" s="55">
        <f>SUM('ANTUNES - SON PRODUCE, INC.:TECNISPICE'!BB105)</f>
        <v>0</v>
      </c>
      <c r="AL105" s="55">
        <f>SUM('ANTUNES - SON PRODUCE, INC.:TECNISPICE'!BC105)</f>
        <v>0</v>
      </c>
      <c r="AM105" s="55">
        <f>SUM('ANTUNES - SON PRODUCE, INC.:TECNISPICE'!BD105)</f>
        <v>0</v>
      </c>
      <c r="AN105" s="55">
        <f>SUM('ANTUNES - SON PRODUCE, INC.:TECNISPICE'!BE105)</f>
        <v>0</v>
      </c>
      <c r="AO105" s="55">
        <f>SUM('ANTUNES - SON PRODUCE, INC.:TECNISPICE'!BF105)</f>
        <v>0</v>
      </c>
      <c r="AP105" s="56">
        <f t="shared" si="23"/>
        <v>0</v>
      </c>
    </row>
    <row r="106" spans="2:42" x14ac:dyDescent="0.35">
      <c r="B106" s="8">
        <f t="shared" si="24"/>
        <v>99</v>
      </c>
      <c r="C106" s="8" t="s">
        <v>46</v>
      </c>
      <c r="D106" s="30">
        <v>150076</v>
      </c>
      <c r="E106" t="s">
        <v>198</v>
      </c>
      <c r="F106" s="28">
        <v>0</v>
      </c>
      <c r="G106" s="28">
        <v>0</v>
      </c>
      <c r="H106" s="29">
        <f>SUM('ANTUNES - SON PRODUCE, INC.:TECNISPICE'!G106)</f>
        <v>0</v>
      </c>
      <c r="I106" s="29">
        <f>SUM('ANTUNES - SON PRODUCE, INC.:TECNISPICE'!H106)</f>
        <v>0</v>
      </c>
      <c r="J106" s="29">
        <f>SUM('ANTUNES - SON PRODUCE, INC.:TECNISPICE'!I106)</f>
        <v>0</v>
      </c>
      <c r="K106" s="29">
        <f>SUM('ANTUNES - SON PRODUCE, INC.:TECNISPICE'!J106)</f>
        <v>0</v>
      </c>
      <c r="L106" s="29">
        <f>SUM('ANTUNES - SON PRODUCE, INC.:TECNISPICE'!K106)</f>
        <v>0</v>
      </c>
      <c r="M106" s="29">
        <f>SUM('ANTUNES - SON PRODUCE, INC.:TECNISPICE'!L106)</f>
        <v>0</v>
      </c>
      <c r="N106" s="29">
        <f>SUM('ANTUNES - SON PRODUCE, INC.:TECNISPICE'!M106)</f>
        <v>0</v>
      </c>
      <c r="O106" s="29">
        <f>SUM('ANTUNES - SON PRODUCE, INC.:TECNISPICE'!N106)</f>
        <v>0</v>
      </c>
      <c r="P106" s="29">
        <f>SUM('ANTUNES - SON PRODUCE, INC.:TECNISPICE'!O106)</f>
        <v>0</v>
      </c>
      <c r="Q106" s="29">
        <f>SUM('ANTUNES - SON PRODUCE, INC.:TECNISPICE'!P106)</f>
        <v>0</v>
      </c>
      <c r="R106" s="29">
        <f>SUM('ANTUNES - SON PRODUCE, INC.:TECNISPICE'!Q106)</f>
        <v>0</v>
      </c>
      <c r="S106" s="29">
        <f>SUM('ANTUNES - SON PRODUCE, INC.:TECNISPICE'!R106)</f>
        <v>0</v>
      </c>
      <c r="T106" s="29"/>
      <c r="U106" s="29"/>
      <c r="V106" s="29"/>
      <c r="W106" s="29"/>
      <c r="X106" s="28">
        <f t="shared" si="22"/>
        <v>0</v>
      </c>
      <c r="Y106" s="9"/>
      <c r="Z106" s="55">
        <f>SUM('ANTUNES - SON PRODUCE, INC.:TECNISPICE'!AQ106)</f>
        <v>0</v>
      </c>
      <c r="AA106" s="55">
        <f>SUM('ANTUNES - SON PRODUCE, INC.:TECNISPICE'!AR106)</f>
        <v>0</v>
      </c>
      <c r="AB106" s="55">
        <f>SUM('ANTUNES - SON PRODUCE, INC.:TECNISPICE'!AS106)</f>
        <v>0</v>
      </c>
      <c r="AC106" s="55">
        <f>SUM('ANTUNES - SON PRODUCE, INC.:TECNISPICE'!AT106)</f>
        <v>0</v>
      </c>
      <c r="AD106" s="55">
        <f>SUM('ANTUNES - SON PRODUCE, INC.:TECNISPICE'!AU106)</f>
        <v>0</v>
      </c>
      <c r="AE106" s="55">
        <f>SUM('ANTUNES - SON PRODUCE, INC.:TECNISPICE'!AV106)</f>
        <v>0</v>
      </c>
      <c r="AF106" s="55">
        <f>SUM('ANTUNES - SON PRODUCE, INC.:TECNISPICE'!AW106)</f>
        <v>0</v>
      </c>
      <c r="AG106" s="55">
        <f>SUM('ANTUNES - SON PRODUCE, INC.:TECNISPICE'!AX106)</f>
        <v>0</v>
      </c>
      <c r="AH106" s="55">
        <f>SUM('ANTUNES - SON PRODUCE, INC.:TECNISPICE'!AY106)</f>
        <v>0</v>
      </c>
      <c r="AI106" s="55">
        <f>SUM('ANTUNES - SON PRODUCE, INC.:TECNISPICE'!AZ106)</f>
        <v>0</v>
      </c>
      <c r="AJ106" s="55">
        <f>SUM('ANTUNES - SON PRODUCE, INC.:TECNISPICE'!BA106)</f>
        <v>0</v>
      </c>
      <c r="AK106" s="55">
        <f>SUM('ANTUNES - SON PRODUCE, INC.:TECNISPICE'!BB106)</f>
        <v>0</v>
      </c>
      <c r="AL106" s="55">
        <f>SUM('ANTUNES - SON PRODUCE, INC.:TECNISPICE'!BC106)</f>
        <v>0</v>
      </c>
      <c r="AM106" s="55">
        <f>SUM('ANTUNES - SON PRODUCE, INC.:TECNISPICE'!BD106)</f>
        <v>0</v>
      </c>
      <c r="AN106" s="55">
        <f>SUM('ANTUNES - SON PRODUCE, INC.:TECNISPICE'!BE106)</f>
        <v>0</v>
      </c>
      <c r="AO106" s="55">
        <f>SUM('ANTUNES - SON PRODUCE, INC.:TECNISPICE'!BF106)</f>
        <v>0</v>
      </c>
      <c r="AP106" s="56">
        <f t="shared" si="23"/>
        <v>0</v>
      </c>
    </row>
    <row r="107" spans="2:42" x14ac:dyDescent="0.35">
      <c r="B107" s="8">
        <f t="shared" si="24"/>
        <v>100</v>
      </c>
      <c r="C107" s="8" t="s">
        <v>46</v>
      </c>
      <c r="D107" s="8">
        <v>150078</v>
      </c>
      <c r="E107" s="8" t="s">
        <v>85</v>
      </c>
      <c r="F107" s="28">
        <v>0</v>
      </c>
      <c r="G107" s="28">
        <v>0</v>
      </c>
      <c r="H107" s="29">
        <f>SUM('ANTUNES - SON PRODUCE, INC.:TECNISPICE'!G107)</f>
        <v>0</v>
      </c>
      <c r="I107" s="29">
        <f>SUM('ANTUNES - SON PRODUCE, INC.:TECNISPICE'!H107)</f>
        <v>0</v>
      </c>
      <c r="J107" s="29">
        <f>SUM('ANTUNES - SON PRODUCE, INC.:TECNISPICE'!I107)</f>
        <v>0</v>
      </c>
      <c r="K107" s="29">
        <f>SUM('ANTUNES - SON PRODUCE, INC.:TECNISPICE'!J107)</f>
        <v>0</v>
      </c>
      <c r="L107" s="29">
        <f>SUM('ANTUNES - SON PRODUCE, INC.:TECNISPICE'!K107)</f>
        <v>0</v>
      </c>
      <c r="M107" s="29">
        <f>SUM('ANTUNES - SON PRODUCE, INC.:TECNISPICE'!L107)</f>
        <v>0</v>
      </c>
      <c r="N107" s="29">
        <f>SUM('ANTUNES - SON PRODUCE, INC.:TECNISPICE'!M107)</f>
        <v>0</v>
      </c>
      <c r="O107" s="29">
        <f>SUM('ANTUNES - SON PRODUCE, INC.:TECNISPICE'!N107)</f>
        <v>0</v>
      </c>
      <c r="P107" s="29">
        <f>SUM('ANTUNES - SON PRODUCE, INC.:TECNISPICE'!O107)</f>
        <v>0</v>
      </c>
      <c r="Q107" s="29">
        <f>SUM('ANTUNES - SON PRODUCE, INC.:TECNISPICE'!P107)</f>
        <v>0</v>
      </c>
      <c r="R107" s="29">
        <f>SUM('ANTUNES - SON PRODUCE, INC.:TECNISPICE'!Q107)</f>
        <v>0</v>
      </c>
      <c r="S107" s="29">
        <f>SUM('ANTUNES - SON PRODUCE, INC.:TECNISPICE'!R107)</f>
        <v>0</v>
      </c>
      <c r="T107" s="29"/>
      <c r="U107" s="29"/>
      <c r="V107" s="29"/>
      <c r="W107" s="29"/>
      <c r="X107" s="28">
        <f t="shared" si="22"/>
        <v>0</v>
      </c>
      <c r="Y107" s="9"/>
      <c r="Z107" s="55">
        <f>SUM('ANTUNES - SON PRODUCE, INC.:TECNISPICE'!AQ107)</f>
        <v>0</v>
      </c>
      <c r="AA107" s="55">
        <f>SUM('ANTUNES - SON PRODUCE, INC.:TECNISPICE'!AR107)</f>
        <v>0</v>
      </c>
      <c r="AB107" s="55">
        <f>SUM('ANTUNES - SON PRODUCE, INC.:TECNISPICE'!AS107)</f>
        <v>0</v>
      </c>
      <c r="AC107" s="55">
        <f>SUM('ANTUNES - SON PRODUCE, INC.:TECNISPICE'!AT107)</f>
        <v>0</v>
      </c>
      <c r="AD107" s="55">
        <f>SUM('ANTUNES - SON PRODUCE, INC.:TECNISPICE'!AU107)</f>
        <v>0</v>
      </c>
      <c r="AE107" s="55">
        <f>SUM('ANTUNES - SON PRODUCE, INC.:TECNISPICE'!AV107)</f>
        <v>0</v>
      </c>
      <c r="AF107" s="55">
        <f>SUM('ANTUNES - SON PRODUCE, INC.:TECNISPICE'!AW107)</f>
        <v>0</v>
      </c>
      <c r="AG107" s="55">
        <f>SUM('ANTUNES - SON PRODUCE, INC.:TECNISPICE'!AX107)</f>
        <v>0</v>
      </c>
      <c r="AH107" s="55">
        <f>SUM('ANTUNES - SON PRODUCE, INC.:TECNISPICE'!AY107)</f>
        <v>0</v>
      </c>
      <c r="AI107" s="55">
        <f>SUM('ANTUNES - SON PRODUCE, INC.:TECNISPICE'!AZ107)</f>
        <v>0</v>
      </c>
      <c r="AJ107" s="55">
        <f>SUM('ANTUNES - SON PRODUCE, INC.:TECNISPICE'!BA107)</f>
        <v>0</v>
      </c>
      <c r="AK107" s="55">
        <f>SUM('ANTUNES - SON PRODUCE, INC.:TECNISPICE'!BB107)</f>
        <v>0</v>
      </c>
      <c r="AL107" s="55">
        <f>SUM('ANTUNES - SON PRODUCE, INC.:TECNISPICE'!BC107)</f>
        <v>0</v>
      </c>
      <c r="AM107" s="55">
        <f>SUM('ANTUNES - SON PRODUCE, INC.:TECNISPICE'!BD107)</f>
        <v>0</v>
      </c>
      <c r="AN107" s="55">
        <f>SUM('ANTUNES - SON PRODUCE, INC.:TECNISPICE'!BE107)</f>
        <v>0</v>
      </c>
      <c r="AO107" s="55">
        <f>SUM('ANTUNES - SON PRODUCE, INC.:TECNISPICE'!BF107)</f>
        <v>0</v>
      </c>
      <c r="AP107" s="56">
        <f t="shared" si="23"/>
        <v>0</v>
      </c>
    </row>
    <row r="108" spans="2:42" x14ac:dyDescent="0.35">
      <c r="B108" s="8">
        <f t="shared" si="24"/>
        <v>101</v>
      </c>
      <c r="C108" s="8" t="s">
        <v>46</v>
      </c>
      <c r="D108" s="8">
        <v>150082</v>
      </c>
      <c r="E108" s="8" t="s">
        <v>86</v>
      </c>
      <c r="F108" s="28">
        <v>0</v>
      </c>
      <c r="G108" s="28">
        <v>0</v>
      </c>
      <c r="H108" s="29">
        <f>SUM('ANTUNES - SON PRODUCE, INC.:TECNISPICE'!G108)</f>
        <v>0</v>
      </c>
      <c r="I108" s="29">
        <f>SUM('ANTUNES - SON PRODUCE, INC.:TECNISPICE'!H108)</f>
        <v>0</v>
      </c>
      <c r="J108" s="29">
        <f>SUM('ANTUNES - SON PRODUCE, INC.:TECNISPICE'!I108)</f>
        <v>0</v>
      </c>
      <c r="K108" s="29">
        <f>SUM('ANTUNES - SON PRODUCE, INC.:TECNISPICE'!J108)</f>
        <v>0</v>
      </c>
      <c r="L108" s="29">
        <f>SUM('ANTUNES - SON PRODUCE, INC.:TECNISPICE'!K108)</f>
        <v>0</v>
      </c>
      <c r="M108" s="29">
        <f>SUM('ANTUNES - SON PRODUCE, INC.:TECNISPICE'!L108)</f>
        <v>0</v>
      </c>
      <c r="N108" s="29">
        <f>SUM('ANTUNES - SON PRODUCE, INC.:TECNISPICE'!M108)</f>
        <v>0</v>
      </c>
      <c r="O108" s="29">
        <f>SUM('ANTUNES - SON PRODUCE, INC.:TECNISPICE'!N108)</f>
        <v>0</v>
      </c>
      <c r="P108" s="29">
        <f>SUM('ANTUNES - SON PRODUCE, INC.:TECNISPICE'!O108)</f>
        <v>0</v>
      </c>
      <c r="Q108" s="29">
        <f>SUM('ANTUNES - SON PRODUCE, INC.:TECNISPICE'!P108)</f>
        <v>0</v>
      </c>
      <c r="R108" s="29">
        <f>SUM('ANTUNES - SON PRODUCE, INC.:TECNISPICE'!Q108)</f>
        <v>0</v>
      </c>
      <c r="S108" s="29">
        <f>SUM('ANTUNES - SON PRODUCE, INC.:TECNISPICE'!R108)</f>
        <v>0</v>
      </c>
      <c r="T108" s="29"/>
      <c r="U108" s="29"/>
      <c r="V108" s="29"/>
      <c r="W108" s="29"/>
      <c r="X108" s="28">
        <f t="shared" si="22"/>
        <v>0</v>
      </c>
      <c r="Y108" s="9"/>
      <c r="Z108" s="55">
        <f>SUM('ANTUNES - SON PRODUCE, INC.:TECNISPICE'!AQ108)</f>
        <v>0</v>
      </c>
      <c r="AA108" s="55">
        <f>SUM('ANTUNES - SON PRODUCE, INC.:TECNISPICE'!AR108)</f>
        <v>0</v>
      </c>
      <c r="AB108" s="55">
        <f>SUM('ANTUNES - SON PRODUCE, INC.:TECNISPICE'!AS108)</f>
        <v>0</v>
      </c>
      <c r="AC108" s="55">
        <f>SUM('ANTUNES - SON PRODUCE, INC.:TECNISPICE'!AT108)</f>
        <v>0</v>
      </c>
      <c r="AD108" s="55">
        <f>SUM('ANTUNES - SON PRODUCE, INC.:TECNISPICE'!AU108)</f>
        <v>0</v>
      </c>
      <c r="AE108" s="55">
        <f>SUM('ANTUNES - SON PRODUCE, INC.:TECNISPICE'!AV108)</f>
        <v>0</v>
      </c>
      <c r="AF108" s="55">
        <f>SUM('ANTUNES - SON PRODUCE, INC.:TECNISPICE'!AW108)</f>
        <v>0</v>
      </c>
      <c r="AG108" s="55">
        <f>SUM('ANTUNES - SON PRODUCE, INC.:TECNISPICE'!AX108)</f>
        <v>0</v>
      </c>
      <c r="AH108" s="55">
        <f>SUM('ANTUNES - SON PRODUCE, INC.:TECNISPICE'!AY108)</f>
        <v>0</v>
      </c>
      <c r="AI108" s="55">
        <f>SUM('ANTUNES - SON PRODUCE, INC.:TECNISPICE'!AZ108)</f>
        <v>0</v>
      </c>
      <c r="AJ108" s="55">
        <f>SUM('ANTUNES - SON PRODUCE, INC.:TECNISPICE'!BA108)</f>
        <v>0</v>
      </c>
      <c r="AK108" s="55">
        <f>SUM('ANTUNES - SON PRODUCE, INC.:TECNISPICE'!BB108)</f>
        <v>0</v>
      </c>
      <c r="AL108" s="55">
        <f>SUM('ANTUNES - SON PRODUCE, INC.:TECNISPICE'!BC108)</f>
        <v>0</v>
      </c>
      <c r="AM108" s="55">
        <f>SUM('ANTUNES - SON PRODUCE, INC.:TECNISPICE'!BD108)</f>
        <v>0</v>
      </c>
      <c r="AN108" s="55">
        <f>SUM('ANTUNES - SON PRODUCE, INC.:TECNISPICE'!BE108)</f>
        <v>0</v>
      </c>
      <c r="AO108" s="55">
        <f>SUM('ANTUNES - SON PRODUCE, INC.:TECNISPICE'!BF108)</f>
        <v>0</v>
      </c>
      <c r="AP108" s="56">
        <f t="shared" si="23"/>
        <v>0</v>
      </c>
    </row>
    <row r="109" spans="2:42" x14ac:dyDescent="0.35">
      <c r="B109" s="8">
        <f t="shared" si="24"/>
        <v>102</v>
      </c>
      <c r="C109" s="8" t="s">
        <v>46</v>
      </c>
      <c r="D109" s="8">
        <v>150085</v>
      </c>
      <c r="E109" s="8" t="s">
        <v>87</v>
      </c>
      <c r="F109" s="28">
        <v>0</v>
      </c>
      <c r="G109" s="28">
        <v>0</v>
      </c>
      <c r="H109" s="29">
        <f>SUM('ANTUNES - SON PRODUCE, INC.:TECNISPICE'!G109)</f>
        <v>0</v>
      </c>
      <c r="I109" s="29">
        <f>SUM('ANTUNES - SON PRODUCE, INC.:TECNISPICE'!H109)</f>
        <v>0</v>
      </c>
      <c r="J109" s="29">
        <f>SUM('ANTUNES - SON PRODUCE, INC.:TECNISPICE'!I109)</f>
        <v>0</v>
      </c>
      <c r="K109" s="29">
        <f>SUM('ANTUNES - SON PRODUCE, INC.:TECNISPICE'!J109)</f>
        <v>0</v>
      </c>
      <c r="L109" s="29">
        <f>SUM('ANTUNES - SON PRODUCE, INC.:TECNISPICE'!K109)</f>
        <v>0</v>
      </c>
      <c r="M109" s="29">
        <f>SUM('ANTUNES - SON PRODUCE, INC.:TECNISPICE'!L109)</f>
        <v>0</v>
      </c>
      <c r="N109" s="29">
        <f>SUM('ANTUNES - SON PRODUCE, INC.:TECNISPICE'!M109)</f>
        <v>0</v>
      </c>
      <c r="O109" s="29">
        <f>SUM('ANTUNES - SON PRODUCE, INC.:TECNISPICE'!N109)</f>
        <v>0</v>
      </c>
      <c r="P109" s="29">
        <f>SUM('ANTUNES - SON PRODUCE, INC.:TECNISPICE'!O109)</f>
        <v>0</v>
      </c>
      <c r="Q109" s="29">
        <f>SUM('ANTUNES - SON PRODUCE, INC.:TECNISPICE'!P109)</f>
        <v>0</v>
      </c>
      <c r="R109" s="29">
        <f>SUM('ANTUNES - SON PRODUCE, INC.:TECNISPICE'!Q109)</f>
        <v>0</v>
      </c>
      <c r="S109" s="29">
        <f>SUM('ANTUNES - SON PRODUCE, INC.:TECNISPICE'!R109)</f>
        <v>0</v>
      </c>
      <c r="T109" s="29"/>
      <c r="U109" s="29"/>
      <c r="V109" s="29"/>
      <c r="W109" s="29"/>
      <c r="X109" s="28">
        <f t="shared" si="22"/>
        <v>0</v>
      </c>
      <c r="Y109" s="9"/>
      <c r="Z109" s="55">
        <f>SUM('ANTUNES - SON PRODUCE, INC.:TECNISPICE'!AQ109)</f>
        <v>0</v>
      </c>
      <c r="AA109" s="55">
        <f>SUM('ANTUNES - SON PRODUCE, INC.:TECNISPICE'!AR109)</f>
        <v>0</v>
      </c>
      <c r="AB109" s="55">
        <f>SUM('ANTUNES - SON PRODUCE, INC.:TECNISPICE'!AS109)</f>
        <v>0</v>
      </c>
      <c r="AC109" s="55">
        <f>SUM('ANTUNES - SON PRODUCE, INC.:TECNISPICE'!AT109)</f>
        <v>0</v>
      </c>
      <c r="AD109" s="55">
        <f>SUM('ANTUNES - SON PRODUCE, INC.:TECNISPICE'!AU109)</f>
        <v>0</v>
      </c>
      <c r="AE109" s="55">
        <f>SUM('ANTUNES - SON PRODUCE, INC.:TECNISPICE'!AV109)</f>
        <v>0</v>
      </c>
      <c r="AF109" s="55">
        <f>SUM('ANTUNES - SON PRODUCE, INC.:TECNISPICE'!AW109)</f>
        <v>0</v>
      </c>
      <c r="AG109" s="55">
        <f>SUM('ANTUNES - SON PRODUCE, INC.:TECNISPICE'!AX109)</f>
        <v>0</v>
      </c>
      <c r="AH109" s="55">
        <f>SUM('ANTUNES - SON PRODUCE, INC.:TECNISPICE'!AY109)</f>
        <v>0</v>
      </c>
      <c r="AI109" s="55">
        <f>SUM('ANTUNES - SON PRODUCE, INC.:TECNISPICE'!AZ109)</f>
        <v>0</v>
      </c>
      <c r="AJ109" s="55">
        <f>SUM('ANTUNES - SON PRODUCE, INC.:TECNISPICE'!BA109)</f>
        <v>0</v>
      </c>
      <c r="AK109" s="55">
        <f>SUM('ANTUNES - SON PRODUCE, INC.:TECNISPICE'!BB109)</f>
        <v>0</v>
      </c>
      <c r="AL109" s="55">
        <f>SUM('ANTUNES - SON PRODUCE, INC.:TECNISPICE'!BC109)</f>
        <v>0</v>
      </c>
      <c r="AM109" s="55">
        <f>SUM('ANTUNES - SON PRODUCE, INC.:TECNISPICE'!BD109)</f>
        <v>0</v>
      </c>
      <c r="AN109" s="55">
        <f>SUM('ANTUNES - SON PRODUCE, INC.:TECNISPICE'!BE109)</f>
        <v>0</v>
      </c>
      <c r="AO109" s="55">
        <f>SUM('ANTUNES - SON PRODUCE, INC.:TECNISPICE'!BF109)</f>
        <v>0</v>
      </c>
      <c r="AP109" s="56">
        <f t="shared" si="23"/>
        <v>0</v>
      </c>
    </row>
    <row r="110" spans="2:42" x14ac:dyDescent="0.35">
      <c r="B110" s="8">
        <f t="shared" si="24"/>
        <v>103</v>
      </c>
      <c r="C110" s="8" t="s">
        <v>46</v>
      </c>
      <c r="D110" s="8">
        <v>150086</v>
      </c>
      <c r="E110" s="8" t="s">
        <v>88</v>
      </c>
      <c r="F110" s="28">
        <v>0</v>
      </c>
      <c r="G110" s="28">
        <v>0</v>
      </c>
      <c r="H110" s="29">
        <f>SUM('ANTUNES - SON PRODUCE, INC.:TECNISPICE'!G110)</f>
        <v>0</v>
      </c>
      <c r="I110" s="29">
        <f>SUM('ANTUNES - SON PRODUCE, INC.:TECNISPICE'!H110)</f>
        <v>0</v>
      </c>
      <c r="J110" s="29">
        <f>SUM('ANTUNES - SON PRODUCE, INC.:TECNISPICE'!I110)</f>
        <v>0</v>
      </c>
      <c r="K110" s="29">
        <f>SUM('ANTUNES - SON PRODUCE, INC.:TECNISPICE'!J110)</f>
        <v>0</v>
      </c>
      <c r="L110" s="29">
        <f>SUM('ANTUNES - SON PRODUCE, INC.:TECNISPICE'!K110)</f>
        <v>0</v>
      </c>
      <c r="M110" s="29">
        <f>SUM('ANTUNES - SON PRODUCE, INC.:TECNISPICE'!L110)</f>
        <v>0</v>
      </c>
      <c r="N110" s="29">
        <f>SUM('ANTUNES - SON PRODUCE, INC.:TECNISPICE'!M110)</f>
        <v>0</v>
      </c>
      <c r="O110" s="29">
        <f>SUM('ANTUNES - SON PRODUCE, INC.:TECNISPICE'!N110)</f>
        <v>0</v>
      </c>
      <c r="P110" s="29">
        <f>SUM('ANTUNES - SON PRODUCE, INC.:TECNISPICE'!O110)</f>
        <v>0</v>
      </c>
      <c r="Q110" s="29">
        <f>SUM('ANTUNES - SON PRODUCE, INC.:TECNISPICE'!P110)</f>
        <v>0</v>
      </c>
      <c r="R110" s="29">
        <f>SUM('ANTUNES - SON PRODUCE, INC.:TECNISPICE'!Q110)</f>
        <v>0</v>
      </c>
      <c r="S110" s="29">
        <f>SUM('ANTUNES - SON PRODUCE, INC.:TECNISPICE'!R110)</f>
        <v>0</v>
      </c>
      <c r="T110" s="29"/>
      <c r="U110" s="29"/>
      <c r="V110" s="29"/>
      <c r="W110" s="29"/>
      <c r="X110" s="28">
        <f t="shared" si="22"/>
        <v>0</v>
      </c>
      <c r="Y110" s="9"/>
      <c r="Z110" s="55">
        <f>SUM('ANTUNES - SON PRODUCE, INC.:TECNISPICE'!AQ110)</f>
        <v>0</v>
      </c>
      <c r="AA110" s="55">
        <f>SUM('ANTUNES - SON PRODUCE, INC.:TECNISPICE'!AR110)</f>
        <v>0</v>
      </c>
      <c r="AB110" s="55">
        <f>SUM('ANTUNES - SON PRODUCE, INC.:TECNISPICE'!AS110)</f>
        <v>0</v>
      </c>
      <c r="AC110" s="55">
        <f>SUM('ANTUNES - SON PRODUCE, INC.:TECNISPICE'!AT110)</f>
        <v>0</v>
      </c>
      <c r="AD110" s="55">
        <f>SUM('ANTUNES - SON PRODUCE, INC.:TECNISPICE'!AU110)</f>
        <v>0</v>
      </c>
      <c r="AE110" s="55">
        <f>SUM('ANTUNES - SON PRODUCE, INC.:TECNISPICE'!AV110)</f>
        <v>0</v>
      </c>
      <c r="AF110" s="55">
        <f>SUM('ANTUNES - SON PRODUCE, INC.:TECNISPICE'!AW110)</f>
        <v>0</v>
      </c>
      <c r="AG110" s="55">
        <f>SUM('ANTUNES - SON PRODUCE, INC.:TECNISPICE'!AX110)</f>
        <v>0</v>
      </c>
      <c r="AH110" s="55">
        <f>SUM('ANTUNES - SON PRODUCE, INC.:TECNISPICE'!AY110)</f>
        <v>0</v>
      </c>
      <c r="AI110" s="55">
        <f>SUM('ANTUNES - SON PRODUCE, INC.:TECNISPICE'!AZ110)</f>
        <v>0</v>
      </c>
      <c r="AJ110" s="55">
        <f>SUM('ANTUNES - SON PRODUCE, INC.:TECNISPICE'!BA110)</f>
        <v>0</v>
      </c>
      <c r="AK110" s="55">
        <f>SUM('ANTUNES - SON PRODUCE, INC.:TECNISPICE'!BB110)</f>
        <v>0</v>
      </c>
      <c r="AL110" s="55">
        <f>SUM('ANTUNES - SON PRODUCE, INC.:TECNISPICE'!BC110)</f>
        <v>0</v>
      </c>
      <c r="AM110" s="55">
        <f>SUM('ANTUNES - SON PRODUCE, INC.:TECNISPICE'!BD110)</f>
        <v>0</v>
      </c>
      <c r="AN110" s="55">
        <f>SUM('ANTUNES - SON PRODUCE, INC.:TECNISPICE'!BE110)</f>
        <v>0</v>
      </c>
      <c r="AO110" s="55">
        <f>SUM('ANTUNES - SON PRODUCE, INC.:TECNISPICE'!BF110)</f>
        <v>0</v>
      </c>
      <c r="AP110" s="56">
        <f t="shared" si="23"/>
        <v>0</v>
      </c>
    </row>
    <row r="111" spans="2:42" x14ac:dyDescent="0.35">
      <c r="B111" s="8">
        <f t="shared" si="24"/>
        <v>104</v>
      </c>
      <c r="C111" s="8" t="s">
        <v>46</v>
      </c>
      <c r="D111" s="39">
        <v>150089</v>
      </c>
      <c r="E111" t="s">
        <v>235</v>
      </c>
      <c r="F111" s="28">
        <v>0</v>
      </c>
      <c r="G111" s="28">
        <v>0</v>
      </c>
      <c r="H111" s="29">
        <f>SUM('ANTUNES - SON PRODUCE, INC.:TECNISPICE'!G111)</f>
        <v>0</v>
      </c>
      <c r="I111" s="29">
        <f>SUM('ANTUNES - SON PRODUCE, INC.:TECNISPICE'!H111)</f>
        <v>0</v>
      </c>
      <c r="J111" s="29">
        <f>SUM('ANTUNES - SON PRODUCE, INC.:TECNISPICE'!I111)</f>
        <v>0</v>
      </c>
      <c r="K111" s="29">
        <f>SUM('ANTUNES - SON PRODUCE, INC.:TECNISPICE'!J111)</f>
        <v>0</v>
      </c>
      <c r="L111" s="29">
        <f>SUM('ANTUNES - SON PRODUCE, INC.:TECNISPICE'!K111)</f>
        <v>0</v>
      </c>
      <c r="M111" s="29">
        <f>SUM('ANTUNES - SON PRODUCE, INC.:TECNISPICE'!L111)</f>
        <v>0</v>
      </c>
      <c r="N111" s="29">
        <f>SUM('ANTUNES - SON PRODUCE, INC.:TECNISPICE'!M111)</f>
        <v>0</v>
      </c>
      <c r="O111" s="29">
        <f>SUM('ANTUNES - SON PRODUCE, INC.:TECNISPICE'!N111)</f>
        <v>0</v>
      </c>
      <c r="P111" s="29">
        <f>SUM('ANTUNES - SON PRODUCE, INC.:TECNISPICE'!O111)</f>
        <v>0</v>
      </c>
      <c r="Q111" s="29">
        <f>SUM('ANTUNES - SON PRODUCE, INC.:TECNISPICE'!P111)</f>
        <v>0</v>
      </c>
      <c r="R111" s="29">
        <f>SUM('ANTUNES - SON PRODUCE, INC.:TECNISPICE'!Q111)</f>
        <v>0</v>
      </c>
      <c r="S111" s="29">
        <f>SUM('ANTUNES - SON PRODUCE, INC.:TECNISPICE'!R111)</f>
        <v>0</v>
      </c>
      <c r="T111" s="29"/>
      <c r="U111" s="29"/>
      <c r="V111" s="29"/>
      <c r="W111" s="29"/>
      <c r="X111" s="28">
        <f t="shared" si="22"/>
        <v>0</v>
      </c>
      <c r="Y111" s="9"/>
      <c r="Z111" s="55">
        <f>SUM('ANTUNES - SON PRODUCE, INC.:TECNISPICE'!AQ111)</f>
        <v>0</v>
      </c>
      <c r="AA111" s="55">
        <f>SUM('ANTUNES - SON PRODUCE, INC.:TECNISPICE'!AR111)</f>
        <v>0</v>
      </c>
      <c r="AB111" s="55">
        <f>SUM('ANTUNES - SON PRODUCE, INC.:TECNISPICE'!AS111)</f>
        <v>0</v>
      </c>
      <c r="AC111" s="55">
        <f>SUM('ANTUNES - SON PRODUCE, INC.:TECNISPICE'!AT111)</f>
        <v>0</v>
      </c>
      <c r="AD111" s="55">
        <f>SUM('ANTUNES - SON PRODUCE, INC.:TECNISPICE'!AU111)</f>
        <v>0</v>
      </c>
      <c r="AE111" s="55">
        <f>SUM('ANTUNES - SON PRODUCE, INC.:TECNISPICE'!AV111)</f>
        <v>0</v>
      </c>
      <c r="AF111" s="55">
        <f>SUM('ANTUNES - SON PRODUCE, INC.:TECNISPICE'!AW111)</f>
        <v>0</v>
      </c>
      <c r="AG111" s="55">
        <f>SUM('ANTUNES - SON PRODUCE, INC.:TECNISPICE'!AX111)</f>
        <v>0</v>
      </c>
      <c r="AH111" s="55">
        <f>SUM('ANTUNES - SON PRODUCE, INC.:TECNISPICE'!AY111)</f>
        <v>0</v>
      </c>
      <c r="AI111" s="55">
        <f>SUM('ANTUNES - SON PRODUCE, INC.:TECNISPICE'!AZ111)</f>
        <v>0</v>
      </c>
      <c r="AJ111" s="55">
        <f>SUM('ANTUNES - SON PRODUCE, INC.:TECNISPICE'!BA111)</f>
        <v>0</v>
      </c>
      <c r="AK111" s="55">
        <f>SUM('ANTUNES - SON PRODUCE, INC.:TECNISPICE'!BB111)</f>
        <v>0</v>
      </c>
      <c r="AL111" s="55">
        <f>SUM('ANTUNES - SON PRODUCE, INC.:TECNISPICE'!BC111)</f>
        <v>0</v>
      </c>
      <c r="AM111" s="55">
        <f>SUM('ANTUNES - SON PRODUCE, INC.:TECNISPICE'!BD111)</f>
        <v>0</v>
      </c>
      <c r="AN111" s="55">
        <f>SUM('ANTUNES - SON PRODUCE, INC.:TECNISPICE'!BE111)</f>
        <v>0</v>
      </c>
      <c r="AO111" s="55">
        <f>SUM('ANTUNES - SON PRODUCE, INC.:TECNISPICE'!BF111)</f>
        <v>0</v>
      </c>
      <c r="AP111" s="56">
        <f t="shared" si="23"/>
        <v>0</v>
      </c>
    </row>
    <row r="112" spans="2:42" x14ac:dyDescent="0.35">
      <c r="B112" s="8">
        <f t="shared" si="24"/>
        <v>105</v>
      </c>
      <c r="C112" s="8" t="s">
        <v>46</v>
      </c>
      <c r="D112" s="30">
        <v>150090</v>
      </c>
      <c r="E112" t="s">
        <v>207</v>
      </c>
      <c r="F112" s="28">
        <v>0</v>
      </c>
      <c r="G112" s="28">
        <v>0</v>
      </c>
      <c r="H112" s="29">
        <f>SUM('ANTUNES - SON PRODUCE, INC.:TECNISPICE'!G112)</f>
        <v>0</v>
      </c>
      <c r="I112" s="29">
        <f>SUM('ANTUNES - SON PRODUCE, INC.:TECNISPICE'!H112)</f>
        <v>0</v>
      </c>
      <c r="J112" s="29">
        <f>SUM('ANTUNES - SON PRODUCE, INC.:TECNISPICE'!I112)</f>
        <v>0</v>
      </c>
      <c r="K112" s="29">
        <f>SUM('ANTUNES - SON PRODUCE, INC.:TECNISPICE'!J112)</f>
        <v>0</v>
      </c>
      <c r="L112" s="29">
        <f>SUM('ANTUNES - SON PRODUCE, INC.:TECNISPICE'!K112)</f>
        <v>0</v>
      </c>
      <c r="M112" s="29">
        <f>SUM('ANTUNES - SON PRODUCE, INC.:TECNISPICE'!L112)</f>
        <v>0</v>
      </c>
      <c r="N112" s="29">
        <f>SUM('ANTUNES - SON PRODUCE, INC.:TECNISPICE'!M112)</f>
        <v>0</v>
      </c>
      <c r="O112" s="29">
        <f>SUM('ANTUNES - SON PRODUCE, INC.:TECNISPICE'!N112)</f>
        <v>0</v>
      </c>
      <c r="P112" s="29">
        <f>SUM('ANTUNES - SON PRODUCE, INC.:TECNISPICE'!O112)</f>
        <v>0</v>
      </c>
      <c r="Q112" s="29">
        <f>SUM('ANTUNES - SON PRODUCE, INC.:TECNISPICE'!P112)</f>
        <v>0</v>
      </c>
      <c r="R112" s="29">
        <f>SUM('ANTUNES - SON PRODUCE, INC.:TECNISPICE'!Q112)</f>
        <v>0</v>
      </c>
      <c r="S112" s="29">
        <f>SUM('ANTUNES - SON PRODUCE, INC.:TECNISPICE'!R112)</f>
        <v>0</v>
      </c>
      <c r="T112" s="29"/>
      <c r="U112" s="29"/>
      <c r="V112" s="29"/>
      <c r="W112" s="29"/>
      <c r="X112" s="28">
        <f t="shared" si="22"/>
        <v>0</v>
      </c>
      <c r="Y112" s="9"/>
      <c r="Z112" s="55">
        <f>SUM('ANTUNES - SON PRODUCE, INC.:TECNISPICE'!AQ112)</f>
        <v>0</v>
      </c>
      <c r="AA112" s="55">
        <f>SUM('ANTUNES - SON PRODUCE, INC.:TECNISPICE'!AR112)</f>
        <v>0</v>
      </c>
      <c r="AB112" s="55">
        <f>SUM('ANTUNES - SON PRODUCE, INC.:TECNISPICE'!AS112)</f>
        <v>0</v>
      </c>
      <c r="AC112" s="55">
        <f>SUM('ANTUNES - SON PRODUCE, INC.:TECNISPICE'!AT112)</f>
        <v>0</v>
      </c>
      <c r="AD112" s="55">
        <f>SUM('ANTUNES - SON PRODUCE, INC.:TECNISPICE'!AU112)</f>
        <v>0</v>
      </c>
      <c r="AE112" s="55">
        <f>SUM('ANTUNES - SON PRODUCE, INC.:TECNISPICE'!AV112)</f>
        <v>0</v>
      </c>
      <c r="AF112" s="55">
        <f>SUM('ANTUNES - SON PRODUCE, INC.:TECNISPICE'!AW112)</f>
        <v>0</v>
      </c>
      <c r="AG112" s="55">
        <f>SUM('ANTUNES - SON PRODUCE, INC.:TECNISPICE'!AX112)</f>
        <v>0</v>
      </c>
      <c r="AH112" s="55">
        <f>SUM('ANTUNES - SON PRODUCE, INC.:TECNISPICE'!AY112)</f>
        <v>0</v>
      </c>
      <c r="AI112" s="55">
        <f>SUM('ANTUNES - SON PRODUCE, INC.:TECNISPICE'!AZ112)</f>
        <v>0</v>
      </c>
      <c r="AJ112" s="55">
        <f>SUM('ANTUNES - SON PRODUCE, INC.:TECNISPICE'!BA112)</f>
        <v>0</v>
      </c>
      <c r="AK112" s="55">
        <f>SUM('ANTUNES - SON PRODUCE, INC.:TECNISPICE'!BB112)</f>
        <v>0</v>
      </c>
      <c r="AL112" s="55">
        <f>SUM('ANTUNES - SON PRODUCE, INC.:TECNISPICE'!BC112)</f>
        <v>0</v>
      </c>
      <c r="AM112" s="55">
        <f>SUM('ANTUNES - SON PRODUCE, INC.:TECNISPICE'!BD112)</f>
        <v>0</v>
      </c>
      <c r="AN112" s="55">
        <f>SUM('ANTUNES - SON PRODUCE, INC.:TECNISPICE'!BE112)</f>
        <v>0</v>
      </c>
      <c r="AO112" s="55">
        <f>SUM('ANTUNES - SON PRODUCE, INC.:TECNISPICE'!BF112)</f>
        <v>0</v>
      </c>
      <c r="AP112" s="56">
        <f t="shared" si="23"/>
        <v>0</v>
      </c>
    </row>
    <row r="113" spans="2:42" x14ac:dyDescent="0.35">
      <c r="B113" s="8">
        <f t="shared" si="24"/>
        <v>106</v>
      </c>
      <c r="C113" s="8" t="s">
        <v>46</v>
      </c>
      <c r="D113" s="8">
        <v>150091</v>
      </c>
      <c r="E113" s="8" t="s">
        <v>89</v>
      </c>
      <c r="F113" s="28">
        <v>0</v>
      </c>
      <c r="G113" s="28">
        <v>0</v>
      </c>
      <c r="H113" s="29">
        <f>SUM('ANTUNES - SON PRODUCE, INC.:TECNISPICE'!G113)</f>
        <v>0</v>
      </c>
      <c r="I113" s="29">
        <f>SUM('ANTUNES - SON PRODUCE, INC.:TECNISPICE'!H113)</f>
        <v>0</v>
      </c>
      <c r="J113" s="29">
        <f>SUM('ANTUNES - SON PRODUCE, INC.:TECNISPICE'!I113)</f>
        <v>0</v>
      </c>
      <c r="K113" s="29">
        <f>SUM('ANTUNES - SON PRODUCE, INC.:TECNISPICE'!J113)</f>
        <v>0</v>
      </c>
      <c r="L113" s="29">
        <f>SUM('ANTUNES - SON PRODUCE, INC.:TECNISPICE'!K113)</f>
        <v>0</v>
      </c>
      <c r="M113" s="29">
        <f>SUM('ANTUNES - SON PRODUCE, INC.:TECNISPICE'!L113)</f>
        <v>0</v>
      </c>
      <c r="N113" s="29">
        <f>SUM('ANTUNES - SON PRODUCE, INC.:TECNISPICE'!M113)</f>
        <v>0</v>
      </c>
      <c r="O113" s="29">
        <f>SUM('ANTUNES - SON PRODUCE, INC.:TECNISPICE'!N113)</f>
        <v>0</v>
      </c>
      <c r="P113" s="29">
        <f>SUM('ANTUNES - SON PRODUCE, INC.:TECNISPICE'!O113)</f>
        <v>0</v>
      </c>
      <c r="Q113" s="29">
        <f>SUM('ANTUNES - SON PRODUCE, INC.:TECNISPICE'!P113)</f>
        <v>0</v>
      </c>
      <c r="R113" s="29">
        <f>SUM('ANTUNES - SON PRODUCE, INC.:TECNISPICE'!Q113)</f>
        <v>0</v>
      </c>
      <c r="S113" s="29">
        <f>SUM('ANTUNES - SON PRODUCE, INC.:TECNISPICE'!R113)</f>
        <v>0</v>
      </c>
      <c r="T113" s="29"/>
      <c r="U113" s="29"/>
      <c r="V113" s="29"/>
      <c r="W113" s="29"/>
      <c r="X113" s="28">
        <f t="shared" si="22"/>
        <v>0</v>
      </c>
      <c r="Y113" s="9"/>
      <c r="Z113" s="55">
        <f>SUM('ANTUNES - SON PRODUCE, INC.:TECNISPICE'!AQ113)</f>
        <v>0</v>
      </c>
      <c r="AA113" s="55">
        <f>SUM('ANTUNES - SON PRODUCE, INC.:TECNISPICE'!AR113)</f>
        <v>0</v>
      </c>
      <c r="AB113" s="55">
        <f>SUM('ANTUNES - SON PRODUCE, INC.:TECNISPICE'!AS113)</f>
        <v>0</v>
      </c>
      <c r="AC113" s="55">
        <f>SUM('ANTUNES - SON PRODUCE, INC.:TECNISPICE'!AT113)</f>
        <v>0</v>
      </c>
      <c r="AD113" s="55">
        <f>SUM('ANTUNES - SON PRODUCE, INC.:TECNISPICE'!AU113)</f>
        <v>0</v>
      </c>
      <c r="AE113" s="55">
        <f>SUM('ANTUNES - SON PRODUCE, INC.:TECNISPICE'!AV113)</f>
        <v>0</v>
      </c>
      <c r="AF113" s="55">
        <f>SUM('ANTUNES - SON PRODUCE, INC.:TECNISPICE'!AW113)</f>
        <v>0</v>
      </c>
      <c r="AG113" s="55">
        <f>SUM('ANTUNES - SON PRODUCE, INC.:TECNISPICE'!AX113)</f>
        <v>0</v>
      </c>
      <c r="AH113" s="55">
        <f>SUM('ANTUNES - SON PRODUCE, INC.:TECNISPICE'!AY113)</f>
        <v>0</v>
      </c>
      <c r="AI113" s="55">
        <f>SUM('ANTUNES - SON PRODUCE, INC.:TECNISPICE'!AZ113)</f>
        <v>0</v>
      </c>
      <c r="AJ113" s="55">
        <f>SUM('ANTUNES - SON PRODUCE, INC.:TECNISPICE'!BA113)</f>
        <v>0</v>
      </c>
      <c r="AK113" s="55">
        <f>SUM('ANTUNES - SON PRODUCE, INC.:TECNISPICE'!BB113)</f>
        <v>0</v>
      </c>
      <c r="AL113" s="55">
        <f>SUM('ANTUNES - SON PRODUCE, INC.:TECNISPICE'!BC113)</f>
        <v>0</v>
      </c>
      <c r="AM113" s="55">
        <f>SUM('ANTUNES - SON PRODUCE, INC.:TECNISPICE'!BD113)</f>
        <v>0</v>
      </c>
      <c r="AN113" s="55">
        <f>SUM('ANTUNES - SON PRODUCE, INC.:TECNISPICE'!BE113)</f>
        <v>0</v>
      </c>
      <c r="AO113" s="55">
        <f>SUM('ANTUNES - SON PRODUCE, INC.:TECNISPICE'!BF113)</f>
        <v>0</v>
      </c>
      <c r="AP113" s="56">
        <f t="shared" si="23"/>
        <v>0</v>
      </c>
    </row>
    <row r="114" spans="2:42" x14ac:dyDescent="0.35">
      <c r="B114" s="8">
        <f t="shared" si="24"/>
        <v>107</v>
      </c>
      <c r="C114" s="8" t="s">
        <v>46</v>
      </c>
      <c r="D114" s="8">
        <v>150094</v>
      </c>
      <c r="E114" s="8" t="s">
        <v>90</v>
      </c>
      <c r="F114" s="28">
        <v>0</v>
      </c>
      <c r="G114" s="28">
        <v>0</v>
      </c>
      <c r="H114" s="29">
        <f>SUM('ANTUNES - SON PRODUCE, INC.:TECNISPICE'!G114)</f>
        <v>0</v>
      </c>
      <c r="I114" s="29">
        <f>SUM('ANTUNES - SON PRODUCE, INC.:TECNISPICE'!H114)</f>
        <v>0</v>
      </c>
      <c r="J114" s="29">
        <f>SUM('ANTUNES - SON PRODUCE, INC.:TECNISPICE'!I114)</f>
        <v>0</v>
      </c>
      <c r="K114" s="29">
        <f>SUM('ANTUNES - SON PRODUCE, INC.:TECNISPICE'!J114)</f>
        <v>0</v>
      </c>
      <c r="L114" s="29">
        <f>SUM('ANTUNES - SON PRODUCE, INC.:TECNISPICE'!K114)</f>
        <v>0</v>
      </c>
      <c r="M114" s="29">
        <f>SUM('ANTUNES - SON PRODUCE, INC.:TECNISPICE'!L114)</f>
        <v>0</v>
      </c>
      <c r="N114" s="29">
        <f>SUM('ANTUNES - SON PRODUCE, INC.:TECNISPICE'!M114)</f>
        <v>0</v>
      </c>
      <c r="O114" s="29">
        <f>SUM('ANTUNES - SON PRODUCE, INC.:TECNISPICE'!N114)</f>
        <v>0</v>
      </c>
      <c r="P114" s="29">
        <f>SUM('ANTUNES - SON PRODUCE, INC.:TECNISPICE'!O114)</f>
        <v>0</v>
      </c>
      <c r="Q114" s="29">
        <f>SUM('ANTUNES - SON PRODUCE, INC.:TECNISPICE'!P114)</f>
        <v>0</v>
      </c>
      <c r="R114" s="29">
        <f>SUM('ANTUNES - SON PRODUCE, INC.:TECNISPICE'!Q114)</f>
        <v>0</v>
      </c>
      <c r="S114" s="29">
        <f>SUM('ANTUNES - SON PRODUCE, INC.:TECNISPICE'!R114)</f>
        <v>0</v>
      </c>
      <c r="T114" s="29"/>
      <c r="U114" s="29"/>
      <c r="V114" s="29"/>
      <c r="W114" s="29"/>
      <c r="X114" s="28">
        <f t="shared" si="22"/>
        <v>0</v>
      </c>
      <c r="Y114" s="9"/>
      <c r="Z114" s="55">
        <f>SUM('ANTUNES - SON PRODUCE, INC.:TECNISPICE'!AQ114)</f>
        <v>0</v>
      </c>
      <c r="AA114" s="55">
        <f>SUM('ANTUNES - SON PRODUCE, INC.:TECNISPICE'!AR114)</f>
        <v>0</v>
      </c>
      <c r="AB114" s="55">
        <f>SUM('ANTUNES - SON PRODUCE, INC.:TECNISPICE'!AS114)</f>
        <v>0</v>
      </c>
      <c r="AC114" s="55">
        <f>SUM('ANTUNES - SON PRODUCE, INC.:TECNISPICE'!AT114)</f>
        <v>0</v>
      </c>
      <c r="AD114" s="55">
        <f>SUM('ANTUNES - SON PRODUCE, INC.:TECNISPICE'!AU114)</f>
        <v>0</v>
      </c>
      <c r="AE114" s="55">
        <f>SUM('ANTUNES - SON PRODUCE, INC.:TECNISPICE'!AV114)</f>
        <v>0</v>
      </c>
      <c r="AF114" s="55">
        <f>SUM('ANTUNES - SON PRODUCE, INC.:TECNISPICE'!AW114)</f>
        <v>0</v>
      </c>
      <c r="AG114" s="55">
        <f>SUM('ANTUNES - SON PRODUCE, INC.:TECNISPICE'!AX114)</f>
        <v>0</v>
      </c>
      <c r="AH114" s="55">
        <f>SUM('ANTUNES - SON PRODUCE, INC.:TECNISPICE'!AY114)</f>
        <v>0</v>
      </c>
      <c r="AI114" s="55">
        <f>SUM('ANTUNES - SON PRODUCE, INC.:TECNISPICE'!AZ114)</f>
        <v>0</v>
      </c>
      <c r="AJ114" s="55">
        <f>SUM('ANTUNES - SON PRODUCE, INC.:TECNISPICE'!BA114)</f>
        <v>0</v>
      </c>
      <c r="AK114" s="55">
        <f>SUM('ANTUNES - SON PRODUCE, INC.:TECNISPICE'!BB114)</f>
        <v>0</v>
      </c>
      <c r="AL114" s="55">
        <f>SUM('ANTUNES - SON PRODUCE, INC.:TECNISPICE'!BC114)</f>
        <v>0</v>
      </c>
      <c r="AM114" s="55">
        <f>SUM('ANTUNES - SON PRODUCE, INC.:TECNISPICE'!BD114)</f>
        <v>0</v>
      </c>
      <c r="AN114" s="55">
        <f>SUM('ANTUNES - SON PRODUCE, INC.:TECNISPICE'!BE114)</f>
        <v>0</v>
      </c>
      <c r="AO114" s="55">
        <f>SUM('ANTUNES - SON PRODUCE, INC.:TECNISPICE'!BF114)</f>
        <v>0</v>
      </c>
      <c r="AP114" s="56">
        <f t="shared" si="23"/>
        <v>0</v>
      </c>
    </row>
    <row r="115" spans="2:42" x14ac:dyDescent="0.35">
      <c r="B115" s="8">
        <f t="shared" si="24"/>
        <v>108</v>
      </c>
      <c r="C115" s="8" t="s">
        <v>46</v>
      </c>
      <c r="D115" s="8">
        <v>150095</v>
      </c>
      <c r="E115" s="8" t="s">
        <v>91</v>
      </c>
      <c r="F115" s="28">
        <v>0</v>
      </c>
      <c r="G115" s="28">
        <v>0</v>
      </c>
      <c r="H115" s="29">
        <f>SUM('ANTUNES - SON PRODUCE, INC.:TECNISPICE'!G115)</f>
        <v>0</v>
      </c>
      <c r="I115" s="29">
        <f>SUM('ANTUNES - SON PRODUCE, INC.:TECNISPICE'!H115)</f>
        <v>0</v>
      </c>
      <c r="J115" s="29">
        <f>SUM('ANTUNES - SON PRODUCE, INC.:TECNISPICE'!I115)</f>
        <v>0</v>
      </c>
      <c r="K115" s="29">
        <f>SUM('ANTUNES - SON PRODUCE, INC.:TECNISPICE'!J115)</f>
        <v>0</v>
      </c>
      <c r="L115" s="29">
        <f>SUM('ANTUNES - SON PRODUCE, INC.:TECNISPICE'!K115)</f>
        <v>0</v>
      </c>
      <c r="M115" s="29">
        <f>SUM('ANTUNES - SON PRODUCE, INC.:TECNISPICE'!L115)</f>
        <v>0</v>
      </c>
      <c r="N115" s="29">
        <f>SUM('ANTUNES - SON PRODUCE, INC.:TECNISPICE'!M115)</f>
        <v>0</v>
      </c>
      <c r="O115" s="29">
        <f>SUM('ANTUNES - SON PRODUCE, INC.:TECNISPICE'!N115)</f>
        <v>0</v>
      </c>
      <c r="P115" s="29">
        <f>SUM('ANTUNES - SON PRODUCE, INC.:TECNISPICE'!O115)</f>
        <v>0</v>
      </c>
      <c r="Q115" s="29">
        <f>SUM('ANTUNES - SON PRODUCE, INC.:TECNISPICE'!P115)</f>
        <v>0</v>
      </c>
      <c r="R115" s="29">
        <f>SUM('ANTUNES - SON PRODUCE, INC.:TECNISPICE'!Q115)</f>
        <v>0</v>
      </c>
      <c r="S115" s="29">
        <f>SUM('ANTUNES - SON PRODUCE, INC.:TECNISPICE'!R115)</f>
        <v>0</v>
      </c>
      <c r="T115" s="29"/>
      <c r="U115" s="29"/>
      <c r="V115" s="29"/>
      <c r="W115" s="29"/>
      <c r="X115" s="28">
        <f t="shared" si="22"/>
        <v>0</v>
      </c>
      <c r="Y115" s="9"/>
      <c r="Z115" s="55">
        <f>SUM('ANTUNES - SON PRODUCE, INC.:TECNISPICE'!AQ115)</f>
        <v>0</v>
      </c>
      <c r="AA115" s="55">
        <f>SUM('ANTUNES - SON PRODUCE, INC.:TECNISPICE'!AR115)</f>
        <v>0</v>
      </c>
      <c r="AB115" s="55">
        <f>SUM('ANTUNES - SON PRODUCE, INC.:TECNISPICE'!AS115)</f>
        <v>0</v>
      </c>
      <c r="AC115" s="55">
        <f>SUM('ANTUNES - SON PRODUCE, INC.:TECNISPICE'!AT115)</f>
        <v>0</v>
      </c>
      <c r="AD115" s="55">
        <f>SUM('ANTUNES - SON PRODUCE, INC.:TECNISPICE'!AU115)</f>
        <v>0</v>
      </c>
      <c r="AE115" s="55">
        <f>SUM('ANTUNES - SON PRODUCE, INC.:TECNISPICE'!AV115)</f>
        <v>0</v>
      </c>
      <c r="AF115" s="55">
        <f>SUM('ANTUNES - SON PRODUCE, INC.:TECNISPICE'!AW115)</f>
        <v>0</v>
      </c>
      <c r="AG115" s="55">
        <f>SUM('ANTUNES - SON PRODUCE, INC.:TECNISPICE'!AX115)</f>
        <v>0</v>
      </c>
      <c r="AH115" s="55">
        <f>SUM('ANTUNES - SON PRODUCE, INC.:TECNISPICE'!AY115)</f>
        <v>0</v>
      </c>
      <c r="AI115" s="55">
        <f>SUM('ANTUNES - SON PRODUCE, INC.:TECNISPICE'!AZ115)</f>
        <v>0</v>
      </c>
      <c r="AJ115" s="55">
        <f>SUM('ANTUNES - SON PRODUCE, INC.:TECNISPICE'!BA115)</f>
        <v>0</v>
      </c>
      <c r="AK115" s="55">
        <f>SUM('ANTUNES - SON PRODUCE, INC.:TECNISPICE'!BB115)</f>
        <v>0</v>
      </c>
      <c r="AL115" s="55">
        <f>SUM('ANTUNES - SON PRODUCE, INC.:TECNISPICE'!BC115)</f>
        <v>0</v>
      </c>
      <c r="AM115" s="55">
        <f>SUM('ANTUNES - SON PRODUCE, INC.:TECNISPICE'!BD115)</f>
        <v>0</v>
      </c>
      <c r="AN115" s="55">
        <f>SUM('ANTUNES - SON PRODUCE, INC.:TECNISPICE'!BE115)</f>
        <v>0</v>
      </c>
      <c r="AO115" s="55">
        <f>SUM('ANTUNES - SON PRODUCE, INC.:TECNISPICE'!BF115)</f>
        <v>0</v>
      </c>
      <c r="AP115" s="56">
        <f t="shared" si="23"/>
        <v>0</v>
      </c>
    </row>
    <row r="116" spans="2:42" x14ac:dyDescent="0.35">
      <c r="B116" s="8">
        <f t="shared" si="24"/>
        <v>109</v>
      </c>
      <c r="C116" s="8" t="s">
        <v>46</v>
      </c>
      <c r="D116" s="8">
        <v>150096</v>
      </c>
      <c r="E116" s="8" t="s">
        <v>92</v>
      </c>
      <c r="F116" s="28">
        <v>0</v>
      </c>
      <c r="G116" s="28">
        <v>0</v>
      </c>
      <c r="H116" s="29">
        <f>SUM('ANTUNES - SON PRODUCE, INC.:TECNISPICE'!G116)</f>
        <v>0</v>
      </c>
      <c r="I116" s="29">
        <f>SUM('ANTUNES - SON PRODUCE, INC.:TECNISPICE'!H116)</f>
        <v>0</v>
      </c>
      <c r="J116" s="29">
        <f>SUM('ANTUNES - SON PRODUCE, INC.:TECNISPICE'!I116)</f>
        <v>0</v>
      </c>
      <c r="K116" s="29">
        <f>SUM('ANTUNES - SON PRODUCE, INC.:TECNISPICE'!J116)</f>
        <v>0</v>
      </c>
      <c r="L116" s="29">
        <f>SUM('ANTUNES - SON PRODUCE, INC.:TECNISPICE'!K116)</f>
        <v>0</v>
      </c>
      <c r="M116" s="29">
        <f>SUM('ANTUNES - SON PRODUCE, INC.:TECNISPICE'!L116)</f>
        <v>0</v>
      </c>
      <c r="N116" s="29">
        <f>SUM('ANTUNES - SON PRODUCE, INC.:TECNISPICE'!M116)</f>
        <v>0</v>
      </c>
      <c r="O116" s="29">
        <f>SUM('ANTUNES - SON PRODUCE, INC.:TECNISPICE'!N116)</f>
        <v>0</v>
      </c>
      <c r="P116" s="29">
        <f>SUM('ANTUNES - SON PRODUCE, INC.:TECNISPICE'!O116)</f>
        <v>0</v>
      </c>
      <c r="Q116" s="29">
        <f>SUM('ANTUNES - SON PRODUCE, INC.:TECNISPICE'!P116)</f>
        <v>0</v>
      </c>
      <c r="R116" s="29">
        <f>SUM('ANTUNES - SON PRODUCE, INC.:TECNISPICE'!Q116)</f>
        <v>0</v>
      </c>
      <c r="S116" s="29">
        <f>SUM('ANTUNES - SON PRODUCE, INC.:TECNISPICE'!R116)</f>
        <v>0</v>
      </c>
      <c r="T116" s="29"/>
      <c r="U116" s="29"/>
      <c r="V116" s="29"/>
      <c r="W116" s="29"/>
      <c r="X116" s="28">
        <f t="shared" si="22"/>
        <v>0</v>
      </c>
      <c r="Y116" s="9"/>
      <c r="Z116" s="55">
        <f>SUM('ANTUNES - SON PRODUCE, INC.:TECNISPICE'!AQ116)</f>
        <v>0</v>
      </c>
      <c r="AA116" s="55">
        <f>SUM('ANTUNES - SON PRODUCE, INC.:TECNISPICE'!AR116)</f>
        <v>0</v>
      </c>
      <c r="AB116" s="55">
        <f>SUM('ANTUNES - SON PRODUCE, INC.:TECNISPICE'!AS116)</f>
        <v>0</v>
      </c>
      <c r="AC116" s="55">
        <f>SUM('ANTUNES - SON PRODUCE, INC.:TECNISPICE'!AT116)</f>
        <v>0</v>
      </c>
      <c r="AD116" s="55">
        <f>SUM('ANTUNES - SON PRODUCE, INC.:TECNISPICE'!AU116)</f>
        <v>0</v>
      </c>
      <c r="AE116" s="55">
        <f>SUM('ANTUNES - SON PRODUCE, INC.:TECNISPICE'!AV116)</f>
        <v>0</v>
      </c>
      <c r="AF116" s="55">
        <f>SUM('ANTUNES - SON PRODUCE, INC.:TECNISPICE'!AW116)</f>
        <v>0</v>
      </c>
      <c r="AG116" s="55">
        <f>SUM('ANTUNES - SON PRODUCE, INC.:TECNISPICE'!AX116)</f>
        <v>0</v>
      </c>
      <c r="AH116" s="55">
        <f>SUM('ANTUNES - SON PRODUCE, INC.:TECNISPICE'!AY116)</f>
        <v>0</v>
      </c>
      <c r="AI116" s="55">
        <f>SUM('ANTUNES - SON PRODUCE, INC.:TECNISPICE'!AZ116)</f>
        <v>0</v>
      </c>
      <c r="AJ116" s="55">
        <f>SUM('ANTUNES - SON PRODUCE, INC.:TECNISPICE'!BA116)</f>
        <v>0</v>
      </c>
      <c r="AK116" s="55">
        <f>SUM('ANTUNES - SON PRODUCE, INC.:TECNISPICE'!BB116)</f>
        <v>0</v>
      </c>
      <c r="AL116" s="55">
        <f>SUM('ANTUNES - SON PRODUCE, INC.:TECNISPICE'!BC116)</f>
        <v>0</v>
      </c>
      <c r="AM116" s="55">
        <f>SUM('ANTUNES - SON PRODUCE, INC.:TECNISPICE'!BD116)</f>
        <v>0</v>
      </c>
      <c r="AN116" s="55">
        <f>SUM('ANTUNES - SON PRODUCE, INC.:TECNISPICE'!BE116)</f>
        <v>0</v>
      </c>
      <c r="AO116" s="55">
        <f>SUM('ANTUNES - SON PRODUCE, INC.:TECNISPICE'!BF116)</f>
        <v>0</v>
      </c>
      <c r="AP116" s="56">
        <f t="shared" si="23"/>
        <v>0</v>
      </c>
    </row>
    <row r="117" spans="2:42" x14ac:dyDescent="0.35">
      <c r="B117" s="8">
        <f t="shared" si="24"/>
        <v>110</v>
      </c>
      <c r="C117" s="8" t="s">
        <v>46</v>
      </c>
      <c r="D117" s="8">
        <v>150098</v>
      </c>
      <c r="E117" s="8" t="s">
        <v>93</v>
      </c>
      <c r="F117" s="28">
        <v>0</v>
      </c>
      <c r="G117" s="28">
        <v>0</v>
      </c>
      <c r="H117" s="29">
        <f>SUM('ANTUNES - SON PRODUCE, INC.:TECNISPICE'!G117)</f>
        <v>0</v>
      </c>
      <c r="I117" s="29">
        <f>SUM('ANTUNES - SON PRODUCE, INC.:TECNISPICE'!H117)</f>
        <v>0</v>
      </c>
      <c r="J117" s="29">
        <f>SUM('ANTUNES - SON PRODUCE, INC.:TECNISPICE'!I117)</f>
        <v>0</v>
      </c>
      <c r="K117" s="29">
        <f>SUM('ANTUNES - SON PRODUCE, INC.:TECNISPICE'!J117)</f>
        <v>0</v>
      </c>
      <c r="L117" s="29">
        <f>SUM('ANTUNES - SON PRODUCE, INC.:TECNISPICE'!K117)</f>
        <v>0</v>
      </c>
      <c r="M117" s="29">
        <f>SUM('ANTUNES - SON PRODUCE, INC.:TECNISPICE'!L117)</f>
        <v>0</v>
      </c>
      <c r="N117" s="29">
        <f>SUM('ANTUNES - SON PRODUCE, INC.:TECNISPICE'!M117)</f>
        <v>0</v>
      </c>
      <c r="O117" s="29">
        <f>SUM('ANTUNES - SON PRODUCE, INC.:TECNISPICE'!N117)</f>
        <v>0</v>
      </c>
      <c r="P117" s="29">
        <f>SUM('ANTUNES - SON PRODUCE, INC.:TECNISPICE'!O117)</f>
        <v>0</v>
      </c>
      <c r="Q117" s="29">
        <f>SUM('ANTUNES - SON PRODUCE, INC.:TECNISPICE'!P117)</f>
        <v>0</v>
      </c>
      <c r="R117" s="29">
        <f>SUM('ANTUNES - SON PRODUCE, INC.:TECNISPICE'!Q117)</f>
        <v>0</v>
      </c>
      <c r="S117" s="29">
        <f>SUM('ANTUNES - SON PRODUCE, INC.:TECNISPICE'!R117)</f>
        <v>0</v>
      </c>
      <c r="T117" s="29"/>
      <c r="U117" s="29"/>
      <c r="V117" s="29"/>
      <c r="W117" s="29"/>
      <c r="X117" s="28">
        <f t="shared" si="22"/>
        <v>0</v>
      </c>
      <c r="Y117" s="9"/>
      <c r="Z117" s="55">
        <f>SUM('ANTUNES - SON PRODUCE, INC.:TECNISPICE'!AQ117)</f>
        <v>0</v>
      </c>
      <c r="AA117" s="55">
        <f>SUM('ANTUNES - SON PRODUCE, INC.:TECNISPICE'!AR117)</f>
        <v>0</v>
      </c>
      <c r="AB117" s="55">
        <f>SUM('ANTUNES - SON PRODUCE, INC.:TECNISPICE'!AS117)</f>
        <v>0</v>
      </c>
      <c r="AC117" s="55">
        <f>SUM('ANTUNES - SON PRODUCE, INC.:TECNISPICE'!AT117)</f>
        <v>0</v>
      </c>
      <c r="AD117" s="55">
        <f>SUM('ANTUNES - SON PRODUCE, INC.:TECNISPICE'!AU117)</f>
        <v>0</v>
      </c>
      <c r="AE117" s="55">
        <f>SUM('ANTUNES - SON PRODUCE, INC.:TECNISPICE'!AV117)</f>
        <v>0</v>
      </c>
      <c r="AF117" s="55">
        <f>SUM('ANTUNES - SON PRODUCE, INC.:TECNISPICE'!AW117)</f>
        <v>0</v>
      </c>
      <c r="AG117" s="55">
        <f>SUM('ANTUNES - SON PRODUCE, INC.:TECNISPICE'!AX117)</f>
        <v>0</v>
      </c>
      <c r="AH117" s="55">
        <f>SUM('ANTUNES - SON PRODUCE, INC.:TECNISPICE'!AY117)</f>
        <v>0</v>
      </c>
      <c r="AI117" s="55">
        <f>SUM('ANTUNES - SON PRODUCE, INC.:TECNISPICE'!AZ117)</f>
        <v>0</v>
      </c>
      <c r="AJ117" s="55">
        <f>SUM('ANTUNES - SON PRODUCE, INC.:TECNISPICE'!BA117)</f>
        <v>0</v>
      </c>
      <c r="AK117" s="55">
        <f>SUM('ANTUNES - SON PRODUCE, INC.:TECNISPICE'!BB117)</f>
        <v>0</v>
      </c>
      <c r="AL117" s="55">
        <f>SUM('ANTUNES - SON PRODUCE, INC.:TECNISPICE'!BC117)</f>
        <v>0</v>
      </c>
      <c r="AM117" s="55">
        <f>SUM('ANTUNES - SON PRODUCE, INC.:TECNISPICE'!BD117)</f>
        <v>0</v>
      </c>
      <c r="AN117" s="55">
        <f>SUM('ANTUNES - SON PRODUCE, INC.:TECNISPICE'!BE117)</f>
        <v>0</v>
      </c>
      <c r="AO117" s="55">
        <f>SUM('ANTUNES - SON PRODUCE, INC.:TECNISPICE'!BF117)</f>
        <v>0</v>
      </c>
      <c r="AP117" s="56">
        <f t="shared" si="23"/>
        <v>0</v>
      </c>
    </row>
    <row r="118" spans="2:42" x14ac:dyDescent="0.35">
      <c r="B118" s="8">
        <f t="shared" si="24"/>
        <v>111</v>
      </c>
      <c r="C118" s="8" t="s">
        <v>46</v>
      </c>
      <c r="D118" s="8">
        <v>150099</v>
      </c>
      <c r="E118" s="8" t="s">
        <v>94</v>
      </c>
      <c r="F118" s="28">
        <v>0</v>
      </c>
      <c r="G118" s="28">
        <v>0</v>
      </c>
      <c r="H118" s="29">
        <f>SUM('ANTUNES - SON PRODUCE, INC.:TECNISPICE'!G118)</f>
        <v>0</v>
      </c>
      <c r="I118" s="29">
        <f>SUM('ANTUNES - SON PRODUCE, INC.:TECNISPICE'!H118)</f>
        <v>0</v>
      </c>
      <c r="J118" s="29">
        <f>SUM('ANTUNES - SON PRODUCE, INC.:TECNISPICE'!I118)</f>
        <v>0</v>
      </c>
      <c r="K118" s="29">
        <f>SUM('ANTUNES - SON PRODUCE, INC.:TECNISPICE'!J118)</f>
        <v>0</v>
      </c>
      <c r="L118" s="29">
        <f>SUM('ANTUNES - SON PRODUCE, INC.:TECNISPICE'!K118)</f>
        <v>0</v>
      </c>
      <c r="M118" s="29">
        <f>SUM('ANTUNES - SON PRODUCE, INC.:TECNISPICE'!L118)</f>
        <v>0</v>
      </c>
      <c r="N118" s="29">
        <f>SUM('ANTUNES - SON PRODUCE, INC.:TECNISPICE'!M118)</f>
        <v>0</v>
      </c>
      <c r="O118" s="29">
        <f>SUM('ANTUNES - SON PRODUCE, INC.:TECNISPICE'!N118)</f>
        <v>0</v>
      </c>
      <c r="P118" s="29">
        <f>SUM('ANTUNES - SON PRODUCE, INC.:TECNISPICE'!O118)</f>
        <v>0</v>
      </c>
      <c r="Q118" s="29">
        <f>SUM('ANTUNES - SON PRODUCE, INC.:TECNISPICE'!P118)</f>
        <v>0</v>
      </c>
      <c r="R118" s="29">
        <f>SUM('ANTUNES - SON PRODUCE, INC.:TECNISPICE'!Q118)</f>
        <v>0</v>
      </c>
      <c r="S118" s="29">
        <f>SUM('ANTUNES - SON PRODUCE, INC.:TECNISPICE'!R118)</f>
        <v>0</v>
      </c>
      <c r="T118" s="29"/>
      <c r="U118" s="29"/>
      <c r="V118" s="29"/>
      <c r="W118" s="29"/>
      <c r="X118" s="28">
        <f t="shared" si="22"/>
        <v>0</v>
      </c>
      <c r="Y118" s="9"/>
      <c r="Z118" s="55">
        <f>SUM('ANTUNES - SON PRODUCE, INC.:TECNISPICE'!AQ118)</f>
        <v>0</v>
      </c>
      <c r="AA118" s="55">
        <f>SUM('ANTUNES - SON PRODUCE, INC.:TECNISPICE'!AR118)</f>
        <v>0</v>
      </c>
      <c r="AB118" s="55">
        <f>SUM('ANTUNES - SON PRODUCE, INC.:TECNISPICE'!AS118)</f>
        <v>0</v>
      </c>
      <c r="AC118" s="55">
        <f>SUM('ANTUNES - SON PRODUCE, INC.:TECNISPICE'!AT118)</f>
        <v>0</v>
      </c>
      <c r="AD118" s="55">
        <f>SUM('ANTUNES - SON PRODUCE, INC.:TECNISPICE'!AU118)</f>
        <v>0</v>
      </c>
      <c r="AE118" s="55">
        <f>SUM('ANTUNES - SON PRODUCE, INC.:TECNISPICE'!AV118)</f>
        <v>0</v>
      </c>
      <c r="AF118" s="55">
        <f>SUM('ANTUNES - SON PRODUCE, INC.:TECNISPICE'!AW118)</f>
        <v>0</v>
      </c>
      <c r="AG118" s="55">
        <f>SUM('ANTUNES - SON PRODUCE, INC.:TECNISPICE'!AX118)</f>
        <v>0</v>
      </c>
      <c r="AH118" s="55">
        <f>SUM('ANTUNES - SON PRODUCE, INC.:TECNISPICE'!AY118)</f>
        <v>0</v>
      </c>
      <c r="AI118" s="55">
        <f>SUM('ANTUNES - SON PRODUCE, INC.:TECNISPICE'!AZ118)</f>
        <v>0</v>
      </c>
      <c r="AJ118" s="55">
        <f>SUM('ANTUNES - SON PRODUCE, INC.:TECNISPICE'!BA118)</f>
        <v>0</v>
      </c>
      <c r="AK118" s="55">
        <f>SUM('ANTUNES - SON PRODUCE, INC.:TECNISPICE'!BB118)</f>
        <v>0</v>
      </c>
      <c r="AL118" s="55">
        <f>SUM('ANTUNES - SON PRODUCE, INC.:TECNISPICE'!BC118)</f>
        <v>0</v>
      </c>
      <c r="AM118" s="55">
        <f>SUM('ANTUNES - SON PRODUCE, INC.:TECNISPICE'!BD118)</f>
        <v>0</v>
      </c>
      <c r="AN118" s="55">
        <f>SUM('ANTUNES - SON PRODUCE, INC.:TECNISPICE'!BE118)</f>
        <v>0</v>
      </c>
      <c r="AO118" s="55">
        <f>SUM('ANTUNES - SON PRODUCE, INC.:TECNISPICE'!BF118)</f>
        <v>0</v>
      </c>
      <c r="AP118" s="56">
        <f t="shared" si="23"/>
        <v>0</v>
      </c>
    </row>
    <row r="119" spans="2:42" x14ac:dyDescent="0.35">
      <c r="B119" s="8">
        <f t="shared" si="24"/>
        <v>112</v>
      </c>
      <c r="C119" s="8" t="s">
        <v>46</v>
      </c>
      <c r="D119" s="8">
        <v>150101</v>
      </c>
      <c r="E119" s="8" t="s">
        <v>95</v>
      </c>
      <c r="F119" s="28">
        <v>0</v>
      </c>
      <c r="G119" s="28">
        <v>0</v>
      </c>
      <c r="H119" s="29">
        <f>SUM('ANTUNES - SON PRODUCE, INC.:TECNISPICE'!G119)</f>
        <v>0</v>
      </c>
      <c r="I119" s="29">
        <f>SUM('ANTUNES - SON PRODUCE, INC.:TECNISPICE'!H119)</f>
        <v>0</v>
      </c>
      <c r="J119" s="29">
        <f>SUM('ANTUNES - SON PRODUCE, INC.:TECNISPICE'!I119)</f>
        <v>0</v>
      </c>
      <c r="K119" s="29">
        <f>SUM('ANTUNES - SON PRODUCE, INC.:TECNISPICE'!J119)</f>
        <v>0</v>
      </c>
      <c r="L119" s="29">
        <f>SUM('ANTUNES - SON PRODUCE, INC.:TECNISPICE'!K119)</f>
        <v>0</v>
      </c>
      <c r="M119" s="29">
        <f>SUM('ANTUNES - SON PRODUCE, INC.:TECNISPICE'!L119)</f>
        <v>0</v>
      </c>
      <c r="N119" s="29">
        <f>SUM('ANTUNES - SON PRODUCE, INC.:TECNISPICE'!M119)</f>
        <v>0</v>
      </c>
      <c r="O119" s="29">
        <f>SUM('ANTUNES - SON PRODUCE, INC.:TECNISPICE'!N119)</f>
        <v>0</v>
      </c>
      <c r="P119" s="29">
        <f>SUM('ANTUNES - SON PRODUCE, INC.:TECNISPICE'!O119)</f>
        <v>0</v>
      </c>
      <c r="Q119" s="29">
        <f>SUM('ANTUNES - SON PRODUCE, INC.:TECNISPICE'!P119)</f>
        <v>0</v>
      </c>
      <c r="R119" s="29">
        <f>SUM('ANTUNES - SON PRODUCE, INC.:TECNISPICE'!Q119)</f>
        <v>0</v>
      </c>
      <c r="S119" s="29">
        <f>SUM('ANTUNES - SON PRODUCE, INC.:TECNISPICE'!R119)</f>
        <v>0</v>
      </c>
      <c r="T119" s="29"/>
      <c r="U119" s="29"/>
      <c r="V119" s="29"/>
      <c r="W119" s="29"/>
      <c r="X119" s="28">
        <f t="shared" si="22"/>
        <v>0</v>
      </c>
      <c r="Y119" s="9"/>
      <c r="Z119" s="55">
        <f>SUM('ANTUNES - SON PRODUCE, INC.:TECNISPICE'!AQ119)</f>
        <v>0</v>
      </c>
      <c r="AA119" s="55">
        <f>SUM('ANTUNES - SON PRODUCE, INC.:TECNISPICE'!AR119)</f>
        <v>0</v>
      </c>
      <c r="AB119" s="55">
        <f>SUM('ANTUNES - SON PRODUCE, INC.:TECNISPICE'!AS119)</f>
        <v>0</v>
      </c>
      <c r="AC119" s="55">
        <f>SUM('ANTUNES - SON PRODUCE, INC.:TECNISPICE'!AT119)</f>
        <v>0</v>
      </c>
      <c r="AD119" s="55">
        <f>SUM('ANTUNES - SON PRODUCE, INC.:TECNISPICE'!AU119)</f>
        <v>0</v>
      </c>
      <c r="AE119" s="55">
        <f>SUM('ANTUNES - SON PRODUCE, INC.:TECNISPICE'!AV119)</f>
        <v>0</v>
      </c>
      <c r="AF119" s="55">
        <f>SUM('ANTUNES - SON PRODUCE, INC.:TECNISPICE'!AW119)</f>
        <v>0</v>
      </c>
      <c r="AG119" s="55">
        <f>SUM('ANTUNES - SON PRODUCE, INC.:TECNISPICE'!AX119)</f>
        <v>0</v>
      </c>
      <c r="AH119" s="55">
        <f>SUM('ANTUNES - SON PRODUCE, INC.:TECNISPICE'!AY119)</f>
        <v>0</v>
      </c>
      <c r="AI119" s="55">
        <f>SUM('ANTUNES - SON PRODUCE, INC.:TECNISPICE'!AZ119)</f>
        <v>0</v>
      </c>
      <c r="AJ119" s="55">
        <f>SUM('ANTUNES - SON PRODUCE, INC.:TECNISPICE'!BA119)</f>
        <v>0</v>
      </c>
      <c r="AK119" s="55">
        <f>SUM('ANTUNES - SON PRODUCE, INC.:TECNISPICE'!BB119)</f>
        <v>0</v>
      </c>
      <c r="AL119" s="55">
        <f>SUM('ANTUNES - SON PRODUCE, INC.:TECNISPICE'!BC119)</f>
        <v>0</v>
      </c>
      <c r="AM119" s="55">
        <f>SUM('ANTUNES - SON PRODUCE, INC.:TECNISPICE'!BD119)</f>
        <v>0</v>
      </c>
      <c r="AN119" s="55">
        <f>SUM('ANTUNES - SON PRODUCE, INC.:TECNISPICE'!BE119)</f>
        <v>0</v>
      </c>
      <c r="AO119" s="55">
        <f>SUM('ANTUNES - SON PRODUCE, INC.:TECNISPICE'!BF119)</f>
        <v>0</v>
      </c>
      <c r="AP119" s="56">
        <f t="shared" si="23"/>
        <v>0</v>
      </c>
    </row>
    <row r="120" spans="2:42" x14ac:dyDescent="0.35">
      <c r="B120" s="8">
        <f t="shared" si="24"/>
        <v>113</v>
      </c>
      <c r="C120" s="8" t="s">
        <v>46</v>
      </c>
      <c r="D120" s="30">
        <v>150102</v>
      </c>
      <c r="E120" t="s">
        <v>208</v>
      </c>
      <c r="F120" s="28">
        <v>0</v>
      </c>
      <c r="G120" s="28">
        <v>0</v>
      </c>
      <c r="H120" s="29">
        <f>SUM('ANTUNES - SON PRODUCE, INC.:TECNISPICE'!G120)</f>
        <v>0</v>
      </c>
      <c r="I120" s="29">
        <f>SUM('ANTUNES - SON PRODUCE, INC.:TECNISPICE'!H120)</f>
        <v>0</v>
      </c>
      <c r="J120" s="29">
        <f>SUM('ANTUNES - SON PRODUCE, INC.:TECNISPICE'!I120)</f>
        <v>0</v>
      </c>
      <c r="K120" s="29">
        <f>SUM('ANTUNES - SON PRODUCE, INC.:TECNISPICE'!J120)</f>
        <v>0</v>
      </c>
      <c r="L120" s="29">
        <f>SUM('ANTUNES - SON PRODUCE, INC.:TECNISPICE'!K120)</f>
        <v>0</v>
      </c>
      <c r="M120" s="29">
        <f>SUM('ANTUNES - SON PRODUCE, INC.:TECNISPICE'!L120)</f>
        <v>0</v>
      </c>
      <c r="N120" s="29">
        <f>SUM('ANTUNES - SON PRODUCE, INC.:TECNISPICE'!M120)</f>
        <v>0</v>
      </c>
      <c r="O120" s="29">
        <f>SUM('ANTUNES - SON PRODUCE, INC.:TECNISPICE'!N120)</f>
        <v>0</v>
      </c>
      <c r="P120" s="29">
        <f>SUM('ANTUNES - SON PRODUCE, INC.:TECNISPICE'!O120)</f>
        <v>0</v>
      </c>
      <c r="Q120" s="29">
        <f>SUM('ANTUNES - SON PRODUCE, INC.:TECNISPICE'!P120)</f>
        <v>0</v>
      </c>
      <c r="R120" s="29">
        <f>SUM('ANTUNES - SON PRODUCE, INC.:TECNISPICE'!Q120)</f>
        <v>0</v>
      </c>
      <c r="S120" s="29">
        <f>SUM('ANTUNES - SON PRODUCE, INC.:TECNISPICE'!R120)</f>
        <v>0</v>
      </c>
      <c r="T120" s="29"/>
      <c r="U120" s="29"/>
      <c r="V120" s="29"/>
      <c r="W120" s="29"/>
      <c r="X120" s="28">
        <f t="shared" si="22"/>
        <v>0</v>
      </c>
      <c r="Y120" s="9"/>
      <c r="Z120" s="55">
        <f>SUM('ANTUNES - SON PRODUCE, INC.:TECNISPICE'!AQ120)</f>
        <v>0</v>
      </c>
      <c r="AA120" s="55">
        <f>SUM('ANTUNES - SON PRODUCE, INC.:TECNISPICE'!AR120)</f>
        <v>0</v>
      </c>
      <c r="AB120" s="55">
        <f>SUM('ANTUNES - SON PRODUCE, INC.:TECNISPICE'!AS120)</f>
        <v>0</v>
      </c>
      <c r="AC120" s="55">
        <f>SUM('ANTUNES - SON PRODUCE, INC.:TECNISPICE'!AT120)</f>
        <v>0</v>
      </c>
      <c r="AD120" s="55">
        <f>SUM('ANTUNES - SON PRODUCE, INC.:TECNISPICE'!AU120)</f>
        <v>0</v>
      </c>
      <c r="AE120" s="55">
        <f>SUM('ANTUNES - SON PRODUCE, INC.:TECNISPICE'!AV120)</f>
        <v>0</v>
      </c>
      <c r="AF120" s="55">
        <f>SUM('ANTUNES - SON PRODUCE, INC.:TECNISPICE'!AW120)</f>
        <v>0</v>
      </c>
      <c r="AG120" s="55">
        <f>SUM('ANTUNES - SON PRODUCE, INC.:TECNISPICE'!AX120)</f>
        <v>0</v>
      </c>
      <c r="AH120" s="55">
        <f>SUM('ANTUNES - SON PRODUCE, INC.:TECNISPICE'!AY120)</f>
        <v>0</v>
      </c>
      <c r="AI120" s="55">
        <f>SUM('ANTUNES - SON PRODUCE, INC.:TECNISPICE'!AZ120)</f>
        <v>0</v>
      </c>
      <c r="AJ120" s="55">
        <f>SUM('ANTUNES - SON PRODUCE, INC.:TECNISPICE'!BA120)</f>
        <v>0</v>
      </c>
      <c r="AK120" s="55">
        <f>SUM('ANTUNES - SON PRODUCE, INC.:TECNISPICE'!BB120)</f>
        <v>0</v>
      </c>
      <c r="AL120" s="55">
        <f>SUM('ANTUNES - SON PRODUCE, INC.:TECNISPICE'!BC120)</f>
        <v>0</v>
      </c>
      <c r="AM120" s="55">
        <f>SUM('ANTUNES - SON PRODUCE, INC.:TECNISPICE'!BD120)</f>
        <v>0</v>
      </c>
      <c r="AN120" s="55">
        <f>SUM('ANTUNES - SON PRODUCE, INC.:TECNISPICE'!BE120)</f>
        <v>0</v>
      </c>
      <c r="AO120" s="55">
        <f>SUM('ANTUNES - SON PRODUCE, INC.:TECNISPICE'!BF120)</f>
        <v>0</v>
      </c>
      <c r="AP120" s="56">
        <f t="shared" si="23"/>
        <v>0</v>
      </c>
    </row>
    <row r="121" spans="2:42" x14ac:dyDescent="0.35">
      <c r="B121" s="8">
        <f t="shared" si="24"/>
        <v>114</v>
      </c>
      <c r="C121" s="8" t="s">
        <v>46</v>
      </c>
      <c r="D121" s="8">
        <v>150103</v>
      </c>
      <c r="E121" s="8" t="s">
        <v>96</v>
      </c>
      <c r="F121" s="28">
        <v>0</v>
      </c>
      <c r="G121" s="28">
        <v>0</v>
      </c>
      <c r="H121" s="29">
        <f>SUM('ANTUNES - SON PRODUCE, INC.:TECNISPICE'!G121)</f>
        <v>0</v>
      </c>
      <c r="I121" s="29">
        <f>SUM('ANTUNES - SON PRODUCE, INC.:TECNISPICE'!H121)</f>
        <v>0</v>
      </c>
      <c r="J121" s="29">
        <f>SUM('ANTUNES - SON PRODUCE, INC.:TECNISPICE'!I121)</f>
        <v>0</v>
      </c>
      <c r="K121" s="29">
        <f>SUM('ANTUNES - SON PRODUCE, INC.:TECNISPICE'!J121)</f>
        <v>0</v>
      </c>
      <c r="L121" s="29">
        <f>SUM('ANTUNES - SON PRODUCE, INC.:TECNISPICE'!K121)</f>
        <v>0</v>
      </c>
      <c r="M121" s="29">
        <f>SUM('ANTUNES - SON PRODUCE, INC.:TECNISPICE'!L121)</f>
        <v>0</v>
      </c>
      <c r="N121" s="29">
        <f>SUM('ANTUNES - SON PRODUCE, INC.:TECNISPICE'!M121)</f>
        <v>0</v>
      </c>
      <c r="O121" s="29">
        <f>SUM('ANTUNES - SON PRODUCE, INC.:TECNISPICE'!N121)</f>
        <v>0</v>
      </c>
      <c r="P121" s="29">
        <f>SUM('ANTUNES - SON PRODUCE, INC.:TECNISPICE'!O121)</f>
        <v>0</v>
      </c>
      <c r="Q121" s="29">
        <f>SUM('ANTUNES - SON PRODUCE, INC.:TECNISPICE'!P121)</f>
        <v>0</v>
      </c>
      <c r="R121" s="29">
        <f>SUM('ANTUNES - SON PRODUCE, INC.:TECNISPICE'!Q121)</f>
        <v>0</v>
      </c>
      <c r="S121" s="29">
        <f>SUM('ANTUNES - SON PRODUCE, INC.:TECNISPICE'!R121)</f>
        <v>0</v>
      </c>
      <c r="T121" s="29"/>
      <c r="U121" s="29"/>
      <c r="V121" s="29"/>
      <c r="W121" s="29"/>
      <c r="X121" s="28">
        <f t="shared" si="22"/>
        <v>0</v>
      </c>
      <c r="Y121" s="9"/>
      <c r="Z121" s="55">
        <f>SUM('ANTUNES - SON PRODUCE, INC.:TECNISPICE'!AQ121)</f>
        <v>0</v>
      </c>
      <c r="AA121" s="55">
        <f>SUM('ANTUNES - SON PRODUCE, INC.:TECNISPICE'!AR121)</f>
        <v>0</v>
      </c>
      <c r="AB121" s="55">
        <f>SUM('ANTUNES - SON PRODUCE, INC.:TECNISPICE'!AS121)</f>
        <v>0</v>
      </c>
      <c r="AC121" s="55">
        <f>SUM('ANTUNES - SON PRODUCE, INC.:TECNISPICE'!AT121)</f>
        <v>0</v>
      </c>
      <c r="AD121" s="55">
        <f>SUM('ANTUNES - SON PRODUCE, INC.:TECNISPICE'!AU121)</f>
        <v>0</v>
      </c>
      <c r="AE121" s="55">
        <f>SUM('ANTUNES - SON PRODUCE, INC.:TECNISPICE'!AV121)</f>
        <v>0</v>
      </c>
      <c r="AF121" s="55">
        <f>SUM('ANTUNES - SON PRODUCE, INC.:TECNISPICE'!AW121)</f>
        <v>0</v>
      </c>
      <c r="AG121" s="55">
        <f>SUM('ANTUNES - SON PRODUCE, INC.:TECNISPICE'!AX121)</f>
        <v>0</v>
      </c>
      <c r="AH121" s="55">
        <f>SUM('ANTUNES - SON PRODUCE, INC.:TECNISPICE'!AY121)</f>
        <v>0</v>
      </c>
      <c r="AI121" s="55">
        <f>SUM('ANTUNES - SON PRODUCE, INC.:TECNISPICE'!AZ121)</f>
        <v>0</v>
      </c>
      <c r="AJ121" s="55">
        <f>SUM('ANTUNES - SON PRODUCE, INC.:TECNISPICE'!BA121)</f>
        <v>0</v>
      </c>
      <c r="AK121" s="55">
        <f>SUM('ANTUNES - SON PRODUCE, INC.:TECNISPICE'!BB121)</f>
        <v>0</v>
      </c>
      <c r="AL121" s="55">
        <f>SUM('ANTUNES - SON PRODUCE, INC.:TECNISPICE'!BC121)</f>
        <v>0</v>
      </c>
      <c r="AM121" s="55">
        <f>SUM('ANTUNES - SON PRODUCE, INC.:TECNISPICE'!BD121)</f>
        <v>0</v>
      </c>
      <c r="AN121" s="55">
        <f>SUM('ANTUNES - SON PRODUCE, INC.:TECNISPICE'!BE121)</f>
        <v>0</v>
      </c>
      <c r="AO121" s="55">
        <f>SUM('ANTUNES - SON PRODUCE, INC.:TECNISPICE'!BF121)</f>
        <v>0</v>
      </c>
      <c r="AP121" s="56">
        <f t="shared" si="23"/>
        <v>0</v>
      </c>
    </row>
    <row r="122" spans="2:42" x14ac:dyDescent="0.35">
      <c r="B122" s="8">
        <f t="shared" si="24"/>
        <v>115</v>
      </c>
      <c r="C122" s="8" t="s">
        <v>46</v>
      </c>
      <c r="D122" s="8">
        <v>150105</v>
      </c>
      <c r="E122" s="8" t="s">
        <v>97</v>
      </c>
      <c r="F122" s="28">
        <v>0</v>
      </c>
      <c r="G122" s="28">
        <v>0</v>
      </c>
      <c r="H122" s="29">
        <f>SUM('ANTUNES - SON PRODUCE, INC.:TECNISPICE'!G122)</f>
        <v>0</v>
      </c>
      <c r="I122" s="29">
        <f>SUM('ANTUNES - SON PRODUCE, INC.:TECNISPICE'!H122)</f>
        <v>0</v>
      </c>
      <c r="J122" s="29">
        <f>SUM('ANTUNES - SON PRODUCE, INC.:TECNISPICE'!I122)</f>
        <v>0</v>
      </c>
      <c r="K122" s="29">
        <f>SUM('ANTUNES - SON PRODUCE, INC.:TECNISPICE'!J122)</f>
        <v>0</v>
      </c>
      <c r="L122" s="29">
        <f>SUM('ANTUNES - SON PRODUCE, INC.:TECNISPICE'!K122)</f>
        <v>0</v>
      </c>
      <c r="M122" s="29">
        <f>SUM('ANTUNES - SON PRODUCE, INC.:TECNISPICE'!L122)</f>
        <v>0</v>
      </c>
      <c r="N122" s="29">
        <f>SUM('ANTUNES - SON PRODUCE, INC.:TECNISPICE'!M122)</f>
        <v>0</v>
      </c>
      <c r="O122" s="29">
        <f>SUM('ANTUNES - SON PRODUCE, INC.:TECNISPICE'!N122)</f>
        <v>0</v>
      </c>
      <c r="P122" s="29">
        <f>SUM('ANTUNES - SON PRODUCE, INC.:TECNISPICE'!O122)</f>
        <v>0</v>
      </c>
      <c r="Q122" s="29">
        <f>SUM('ANTUNES - SON PRODUCE, INC.:TECNISPICE'!P122)</f>
        <v>0</v>
      </c>
      <c r="R122" s="29">
        <f>SUM('ANTUNES - SON PRODUCE, INC.:TECNISPICE'!Q122)</f>
        <v>0</v>
      </c>
      <c r="S122" s="29">
        <f>SUM('ANTUNES - SON PRODUCE, INC.:TECNISPICE'!R122)</f>
        <v>0</v>
      </c>
      <c r="T122" s="29"/>
      <c r="U122" s="29"/>
      <c r="V122" s="29"/>
      <c r="W122" s="29"/>
      <c r="X122" s="28">
        <f t="shared" si="22"/>
        <v>0</v>
      </c>
      <c r="Y122" s="9"/>
      <c r="Z122" s="55">
        <f>SUM('ANTUNES - SON PRODUCE, INC.:TECNISPICE'!AQ122)</f>
        <v>0</v>
      </c>
      <c r="AA122" s="55">
        <f>SUM('ANTUNES - SON PRODUCE, INC.:TECNISPICE'!AR122)</f>
        <v>0</v>
      </c>
      <c r="AB122" s="55">
        <f>SUM('ANTUNES - SON PRODUCE, INC.:TECNISPICE'!AS122)</f>
        <v>0</v>
      </c>
      <c r="AC122" s="55">
        <f>SUM('ANTUNES - SON PRODUCE, INC.:TECNISPICE'!AT122)</f>
        <v>0</v>
      </c>
      <c r="AD122" s="55">
        <f>SUM('ANTUNES - SON PRODUCE, INC.:TECNISPICE'!AU122)</f>
        <v>0</v>
      </c>
      <c r="AE122" s="55">
        <f>SUM('ANTUNES - SON PRODUCE, INC.:TECNISPICE'!AV122)</f>
        <v>0</v>
      </c>
      <c r="AF122" s="55">
        <f>SUM('ANTUNES - SON PRODUCE, INC.:TECNISPICE'!AW122)</f>
        <v>0</v>
      </c>
      <c r="AG122" s="55">
        <f>SUM('ANTUNES - SON PRODUCE, INC.:TECNISPICE'!AX122)</f>
        <v>0</v>
      </c>
      <c r="AH122" s="55">
        <f>SUM('ANTUNES - SON PRODUCE, INC.:TECNISPICE'!AY122)</f>
        <v>0</v>
      </c>
      <c r="AI122" s="55">
        <f>SUM('ANTUNES - SON PRODUCE, INC.:TECNISPICE'!AZ122)</f>
        <v>0</v>
      </c>
      <c r="AJ122" s="55">
        <f>SUM('ANTUNES - SON PRODUCE, INC.:TECNISPICE'!BA122)</f>
        <v>0</v>
      </c>
      <c r="AK122" s="55">
        <f>SUM('ANTUNES - SON PRODUCE, INC.:TECNISPICE'!BB122)</f>
        <v>0</v>
      </c>
      <c r="AL122" s="55">
        <f>SUM('ANTUNES - SON PRODUCE, INC.:TECNISPICE'!BC122)</f>
        <v>0</v>
      </c>
      <c r="AM122" s="55">
        <f>SUM('ANTUNES - SON PRODUCE, INC.:TECNISPICE'!BD122)</f>
        <v>0</v>
      </c>
      <c r="AN122" s="55">
        <f>SUM('ANTUNES - SON PRODUCE, INC.:TECNISPICE'!BE122)</f>
        <v>0</v>
      </c>
      <c r="AO122" s="55">
        <f>SUM('ANTUNES - SON PRODUCE, INC.:TECNISPICE'!BF122)</f>
        <v>0</v>
      </c>
      <c r="AP122" s="56">
        <f t="shared" si="23"/>
        <v>0</v>
      </c>
    </row>
    <row r="123" spans="2:42" x14ac:dyDescent="0.35">
      <c r="B123" s="8">
        <f t="shared" si="24"/>
        <v>116</v>
      </c>
      <c r="C123" s="8" t="s">
        <v>46</v>
      </c>
      <c r="D123" s="8">
        <v>150107</v>
      </c>
      <c r="E123" s="8" t="s">
        <v>98</v>
      </c>
      <c r="F123" s="28">
        <v>0</v>
      </c>
      <c r="G123" s="28">
        <v>0</v>
      </c>
      <c r="H123" s="29">
        <f>SUM('ANTUNES - SON PRODUCE, INC.:TECNISPICE'!G123)</f>
        <v>0</v>
      </c>
      <c r="I123" s="29">
        <f>SUM('ANTUNES - SON PRODUCE, INC.:TECNISPICE'!H123)</f>
        <v>0</v>
      </c>
      <c r="J123" s="29">
        <f>SUM('ANTUNES - SON PRODUCE, INC.:TECNISPICE'!I123)</f>
        <v>0</v>
      </c>
      <c r="K123" s="29">
        <f>SUM('ANTUNES - SON PRODUCE, INC.:TECNISPICE'!J123)</f>
        <v>0</v>
      </c>
      <c r="L123" s="29">
        <f>SUM('ANTUNES - SON PRODUCE, INC.:TECNISPICE'!K123)</f>
        <v>0</v>
      </c>
      <c r="M123" s="29">
        <f>SUM('ANTUNES - SON PRODUCE, INC.:TECNISPICE'!L123)</f>
        <v>0</v>
      </c>
      <c r="N123" s="29">
        <f>SUM('ANTUNES - SON PRODUCE, INC.:TECNISPICE'!M123)</f>
        <v>0</v>
      </c>
      <c r="O123" s="29">
        <f>SUM('ANTUNES - SON PRODUCE, INC.:TECNISPICE'!N123)</f>
        <v>0</v>
      </c>
      <c r="P123" s="29">
        <f>SUM('ANTUNES - SON PRODUCE, INC.:TECNISPICE'!O123)</f>
        <v>0</v>
      </c>
      <c r="Q123" s="29">
        <f>SUM('ANTUNES - SON PRODUCE, INC.:TECNISPICE'!P123)</f>
        <v>0</v>
      </c>
      <c r="R123" s="29">
        <f>SUM('ANTUNES - SON PRODUCE, INC.:TECNISPICE'!Q123)</f>
        <v>0</v>
      </c>
      <c r="S123" s="29">
        <f>SUM('ANTUNES - SON PRODUCE, INC.:TECNISPICE'!R123)</f>
        <v>0</v>
      </c>
      <c r="T123" s="29"/>
      <c r="U123" s="29"/>
      <c r="V123" s="29"/>
      <c r="W123" s="29"/>
      <c r="X123" s="28">
        <f t="shared" si="22"/>
        <v>0</v>
      </c>
      <c r="Y123" s="9"/>
      <c r="Z123" s="55">
        <f>SUM('ANTUNES - SON PRODUCE, INC.:TECNISPICE'!AQ123)</f>
        <v>0</v>
      </c>
      <c r="AA123" s="55">
        <f>SUM('ANTUNES - SON PRODUCE, INC.:TECNISPICE'!AR123)</f>
        <v>0</v>
      </c>
      <c r="AB123" s="55">
        <f>SUM('ANTUNES - SON PRODUCE, INC.:TECNISPICE'!AS123)</f>
        <v>0</v>
      </c>
      <c r="AC123" s="55">
        <f>SUM('ANTUNES - SON PRODUCE, INC.:TECNISPICE'!AT123)</f>
        <v>0</v>
      </c>
      <c r="AD123" s="55">
        <f>SUM('ANTUNES - SON PRODUCE, INC.:TECNISPICE'!AU123)</f>
        <v>0</v>
      </c>
      <c r="AE123" s="55">
        <f>SUM('ANTUNES - SON PRODUCE, INC.:TECNISPICE'!AV123)</f>
        <v>0</v>
      </c>
      <c r="AF123" s="55">
        <f>SUM('ANTUNES - SON PRODUCE, INC.:TECNISPICE'!AW123)</f>
        <v>0</v>
      </c>
      <c r="AG123" s="55">
        <f>SUM('ANTUNES - SON PRODUCE, INC.:TECNISPICE'!AX123)</f>
        <v>0</v>
      </c>
      <c r="AH123" s="55">
        <f>SUM('ANTUNES - SON PRODUCE, INC.:TECNISPICE'!AY123)</f>
        <v>0</v>
      </c>
      <c r="AI123" s="55">
        <f>SUM('ANTUNES - SON PRODUCE, INC.:TECNISPICE'!AZ123)</f>
        <v>0</v>
      </c>
      <c r="AJ123" s="55">
        <f>SUM('ANTUNES - SON PRODUCE, INC.:TECNISPICE'!BA123)</f>
        <v>0</v>
      </c>
      <c r="AK123" s="55">
        <f>SUM('ANTUNES - SON PRODUCE, INC.:TECNISPICE'!BB123)</f>
        <v>0</v>
      </c>
      <c r="AL123" s="55">
        <f>SUM('ANTUNES - SON PRODUCE, INC.:TECNISPICE'!BC123)</f>
        <v>0</v>
      </c>
      <c r="AM123" s="55">
        <f>SUM('ANTUNES - SON PRODUCE, INC.:TECNISPICE'!BD123)</f>
        <v>0</v>
      </c>
      <c r="AN123" s="55">
        <f>SUM('ANTUNES - SON PRODUCE, INC.:TECNISPICE'!BE123)</f>
        <v>0</v>
      </c>
      <c r="AO123" s="55">
        <f>SUM('ANTUNES - SON PRODUCE, INC.:TECNISPICE'!BF123)</f>
        <v>0</v>
      </c>
      <c r="AP123" s="56">
        <f t="shared" si="23"/>
        <v>0</v>
      </c>
    </row>
    <row r="124" spans="2:42" x14ac:dyDescent="0.35">
      <c r="B124" s="8">
        <f t="shared" si="24"/>
        <v>117</v>
      </c>
      <c r="C124" s="8" t="s">
        <v>46</v>
      </c>
      <c r="D124" s="8">
        <v>150108</v>
      </c>
      <c r="E124" s="8" t="s">
        <v>99</v>
      </c>
      <c r="F124" s="28">
        <v>0</v>
      </c>
      <c r="G124" s="28">
        <v>0</v>
      </c>
      <c r="H124" s="29">
        <f>SUM('ANTUNES - SON PRODUCE, INC.:TECNISPICE'!G124)</f>
        <v>0</v>
      </c>
      <c r="I124" s="29">
        <f>SUM('ANTUNES - SON PRODUCE, INC.:TECNISPICE'!H124)</f>
        <v>0</v>
      </c>
      <c r="J124" s="29">
        <f>SUM('ANTUNES - SON PRODUCE, INC.:TECNISPICE'!I124)</f>
        <v>0</v>
      </c>
      <c r="K124" s="29">
        <f>SUM('ANTUNES - SON PRODUCE, INC.:TECNISPICE'!J124)</f>
        <v>0</v>
      </c>
      <c r="L124" s="29">
        <f>SUM('ANTUNES - SON PRODUCE, INC.:TECNISPICE'!K124)</f>
        <v>0</v>
      </c>
      <c r="M124" s="29">
        <f>SUM('ANTUNES - SON PRODUCE, INC.:TECNISPICE'!L124)</f>
        <v>0</v>
      </c>
      <c r="N124" s="29">
        <f>SUM('ANTUNES - SON PRODUCE, INC.:TECNISPICE'!M124)</f>
        <v>0</v>
      </c>
      <c r="O124" s="29">
        <f>SUM('ANTUNES - SON PRODUCE, INC.:TECNISPICE'!N124)</f>
        <v>0</v>
      </c>
      <c r="P124" s="29">
        <f>SUM('ANTUNES - SON PRODUCE, INC.:TECNISPICE'!O124)</f>
        <v>0</v>
      </c>
      <c r="Q124" s="29">
        <f>SUM('ANTUNES - SON PRODUCE, INC.:TECNISPICE'!P124)</f>
        <v>0</v>
      </c>
      <c r="R124" s="29">
        <f>SUM('ANTUNES - SON PRODUCE, INC.:TECNISPICE'!Q124)</f>
        <v>0</v>
      </c>
      <c r="S124" s="29">
        <f>SUM('ANTUNES - SON PRODUCE, INC.:TECNISPICE'!R124)</f>
        <v>0</v>
      </c>
      <c r="T124" s="29"/>
      <c r="U124" s="29"/>
      <c r="V124" s="29"/>
      <c r="W124" s="29"/>
      <c r="X124" s="28">
        <f t="shared" si="22"/>
        <v>0</v>
      </c>
      <c r="Y124" s="9"/>
      <c r="Z124" s="55">
        <f>SUM('ANTUNES - SON PRODUCE, INC.:TECNISPICE'!AQ124)</f>
        <v>0</v>
      </c>
      <c r="AA124" s="55">
        <f>SUM('ANTUNES - SON PRODUCE, INC.:TECNISPICE'!AR124)</f>
        <v>0</v>
      </c>
      <c r="AB124" s="55">
        <f>SUM('ANTUNES - SON PRODUCE, INC.:TECNISPICE'!AS124)</f>
        <v>0</v>
      </c>
      <c r="AC124" s="55">
        <f>SUM('ANTUNES - SON PRODUCE, INC.:TECNISPICE'!AT124)</f>
        <v>0</v>
      </c>
      <c r="AD124" s="55">
        <f>SUM('ANTUNES - SON PRODUCE, INC.:TECNISPICE'!AU124)</f>
        <v>0</v>
      </c>
      <c r="AE124" s="55">
        <f>SUM('ANTUNES - SON PRODUCE, INC.:TECNISPICE'!AV124)</f>
        <v>0</v>
      </c>
      <c r="AF124" s="55">
        <f>SUM('ANTUNES - SON PRODUCE, INC.:TECNISPICE'!AW124)</f>
        <v>0</v>
      </c>
      <c r="AG124" s="55">
        <f>SUM('ANTUNES - SON PRODUCE, INC.:TECNISPICE'!AX124)</f>
        <v>0</v>
      </c>
      <c r="AH124" s="55">
        <f>SUM('ANTUNES - SON PRODUCE, INC.:TECNISPICE'!AY124)</f>
        <v>0</v>
      </c>
      <c r="AI124" s="55">
        <f>SUM('ANTUNES - SON PRODUCE, INC.:TECNISPICE'!AZ124)</f>
        <v>0</v>
      </c>
      <c r="AJ124" s="55">
        <f>SUM('ANTUNES - SON PRODUCE, INC.:TECNISPICE'!BA124)</f>
        <v>0</v>
      </c>
      <c r="AK124" s="55">
        <f>SUM('ANTUNES - SON PRODUCE, INC.:TECNISPICE'!BB124)</f>
        <v>0</v>
      </c>
      <c r="AL124" s="55">
        <f>SUM('ANTUNES - SON PRODUCE, INC.:TECNISPICE'!BC124)</f>
        <v>0</v>
      </c>
      <c r="AM124" s="55">
        <f>SUM('ANTUNES - SON PRODUCE, INC.:TECNISPICE'!BD124)</f>
        <v>0</v>
      </c>
      <c r="AN124" s="55">
        <f>SUM('ANTUNES - SON PRODUCE, INC.:TECNISPICE'!BE124)</f>
        <v>0</v>
      </c>
      <c r="AO124" s="55">
        <f>SUM('ANTUNES - SON PRODUCE, INC.:TECNISPICE'!BF124)</f>
        <v>0</v>
      </c>
      <c r="AP124" s="56">
        <f t="shared" si="23"/>
        <v>0</v>
      </c>
    </row>
    <row r="125" spans="2:42" x14ac:dyDescent="0.35">
      <c r="B125" s="8">
        <f t="shared" si="24"/>
        <v>118</v>
      </c>
      <c r="C125" s="8" t="s">
        <v>46</v>
      </c>
      <c r="D125" s="8">
        <v>150114</v>
      </c>
      <c r="E125" s="8" t="s">
        <v>219</v>
      </c>
      <c r="F125" s="28">
        <v>0</v>
      </c>
      <c r="G125" s="28">
        <v>0</v>
      </c>
      <c r="H125" s="29">
        <f>SUM('ANTUNES - SON PRODUCE, INC.:TECNISPICE'!G125)</f>
        <v>0</v>
      </c>
      <c r="I125" s="29">
        <f>SUM('ANTUNES - SON PRODUCE, INC.:TECNISPICE'!H125)</f>
        <v>0</v>
      </c>
      <c r="J125" s="29">
        <f>SUM('ANTUNES - SON PRODUCE, INC.:TECNISPICE'!I125)</f>
        <v>0</v>
      </c>
      <c r="K125" s="29">
        <f>SUM('ANTUNES - SON PRODUCE, INC.:TECNISPICE'!J125)</f>
        <v>0</v>
      </c>
      <c r="L125" s="29">
        <f>SUM('ANTUNES - SON PRODUCE, INC.:TECNISPICE'!K125)</f>
        <v>0</v>
      </c>
      <c r="M125" s="29">
        <f>SUM('ANTUNES - SON PRODUCE, INC.:TECNISPICE'!L125)</f>
        <v>0</v>
      </c>
      <c r="N125" s="29">
        <f>SUM('ANTUNES - SON PRODUCE, INC.:TECNISPICE'!M125)</f>
        <v>0</v>
      </c>
      <c r="O125" s="29">
        <f>SUM('ANTUNES - SON PRODUCE, INC.:TECNISPICE'!N125)</f>
        <v>0</v>
      </c>
      <c r="P125" s="29">
        <f>SUM('ANTUNES - SON PRODUCE, INC.:TECNISPICE'!O125)</f>
        <v>0</v>
      </c>
      <c r="Q125" s="29">
        <f>SUM('ANTUNES - SON PRODUCE, INC.:TECNISPICE'!P125)</f>
        <v>0</v>
      </c>
      <c r="R125" s="29">
        <f>SUM('ANTUNES - SON PRODUCE, INC.:TECNISPICE'!Q125)</f>
        <v>0</v>
      </c>
      <c r="S125" s="29">
        <f>SUM('ANTUNES - SON PRODUCE, INC.:TECNISPICE'!R125)</f>
        <v>0</v>
      </c>
      <c r="T125" s="29"/>
      <c r="U125" s="29"/>
      <c r="V125" s="29"/>
      <c r="W125" s="29"/>
      <c r="X125" s="28">
        <f t="shared" si="22"/>
        <v>0</v>
      </c>
      <c r="Y125" s="9"/>
      <c r="Z125" s="55">
        <f>SUM('ANTUNES - SON PRODUCE, INC.:TECNISPICE'!AQ125)</f>
        <v>0</v>
      </c>
      <c r="AA125" s="55">
        <f>SUM('ANTUNES - SON PRODUCE, INC.:TECNISPICE'!AR125)</f>
        <v>0</v>
      </c>
      <c r="AB125" s="55">
        <f>SUM('ANTUNES - SON PRODUCE, INC.:TECNISPICE'!AS125)</f>
        <v>0</v>
      </c>
      <c r="AC125" s="55">
        <f>SUM('ANTUNES - SON PRODUCE, INC.:TECNISPICE'!AT125)</f>
        <v>0</v>
      </c>
      <c r="AD125" s="55">
        <f>SUM('ANTUNES - SON PRODUCE, INC.:TECNISPICE'!AU125)</f>
        <v>0</v>
      </c>
      <c r="AE125" s="55">
        <f>SUM('ANTUNES - SON PRODUCE, INC.:TECNISPICE'!AV125)</f>
        <v>0</v>
      </c>
      <c r="AF125" s="55">
        <f>SUM('ANTUNES - SON PRODUCE, INC.:TECNISPICE'!AW125)</f>
        <v>0</v>
      </c>
      <c r="AG125" s="55">
        <f>SUM('ANTUNES - SON PRODUCE, INC.:TECNISPICE'!AX125)</f>
        <v>0</v>
      </c>
      <c r="AH125" s="55">
        <f>SUM('ANTUNES - SON PRODUCE, INC.:TECNISPICE'!AY125)</f>
        <v>0</v>
      </c>
      <c r="AI125" s="55">
        <f>SUM('ANTUNES - SON PRODUCE, INC.:TECNISPICE'!AZ125)</f>
        <v>0</v>
      </c>
      <c r="AJ125" s="55">
        <f>SUM('ANTUNES - SON PRODUCE, INC.:TECNISPICE'!BA125)</f>
        <v>0</v>
      </c>
      <c r="AK125" s="55">
        <f>SUM('ANTUNES - SON PRODUCE, INC.:TECNISPICE'!BB125)</f>
        <v>0</v>
      </c>
      <c r="AL125" s="55">
        <f>SUM('ANTUNES - SON PRODUCE, INC.:TECNISPICE'!BC125)</f>
        <v>0</v>
      </c>
      <c r="AM125" s="55">
        <f>SUM('ANTUNES - SON PRODUCE, INC.:TECNISPICE'!BD125)</f>
        <v>0</v>
      </c>
      <c r="AN125" s="55">
        <f>SUM('ANTUNES - SON PRODUCE, INC.:TECNISPICE'!BE125)</f>
        <v>0</v>
      </c>
      <c r="AO125" s="55">
        <f>SUM('ANTUNES - SON PRODUCE, INC.:TECNISPICE'!BF125)</f>
        <v>0</v>
      </c>
      <c r="AP125" s="56">
        <f t="shared" si="23"/>
        <v>0</v>
      </c>
    </row>
    <row r="126" spans="2:42" x14ac:dyDescent="0.35">
      <c r="B126" s="8">
        <f t="shared" si="24"/>
        <v>119</v>
      </c>
      <c r="C126" s="8" t="s">
        <v>46</v>
      </c>
      <c r="D126" s="8">
        <v>150115</v>
      </c>
      <c r="E126" s="8" t="s">
        <v>100</v>
      </c>
      <c r="F126" s="28">
        <v>0</v>
      </c>
      <c r="G126" s="28">
        <v>0</v>
      </c>
      <c r="H126" s="29">
        <f>SUM('ANTUNES - SON PRODUCE, INC.:TECNISPICE'!G126)</f>
        <v>0</v>
      </c>
      <c r="I126" s="29">
        <f>SUM('ANTUNES - SON PRODUCE, INC.:TECNISPICE'!H126)</f>
        <v>0</v>
      </c>
      <c r="J126" s="29">
        <f>SUM('ANTUNES - SON PRODUCE, INC.:TECNISPICE'!I126)</f>
        <v>0</v>
      </c>
      <c r="K126" s="29">
        <f>SUM('ANTUNES - SON PRODUCE, INC.:TECNISPICE'!J126)</f>
        <v>0</v>
      </c>
      <c r="L126" s="29">
        <f>SUM('ANTUNES - SON PRODUCE, INC.:TECNISPICE'!K126)</f>
        <v>0</v>
      </c>
      <c r="M126" s="29">
        <f>SUM('ANTUNES - SON PRODUCE, INC.:TECNISPICE'!L126)</f>
        <v>0</v>
      </c>
      <c r="N126" s="29">
        <f>SUM('ANTUNES - SON PRODUCE, INC.:TECNISPICE'!M126)</f>
        <v>0</v>
      </c>
      <c r="O126" s="29">
        <f>SUM('ANTUNES - SON PRODUCE, INC.:TECNISPICE'!N126)</f>
        <v>0</v>
      </c>
      <c r="P126" s="29">
        <f>SUM('ANTUNES - SON PRODUCE, INC.:TECNISPICE'!O126)</f>
        <v>0</v>
      </c>
      <c r="Q126" s="29">
        <f>SUM('ANTUNES - SON PRODUCE, INC.:TECNISPICE'!P126)</f>
        <v>0</v>
      </c>
      <c r="R126" s="29">
        <f>SUM('ANTUNES - SON PRODUCE, INC.:TECNISPICE'!Q126)</f>
        <v>0</v>
      </c>
      <c r="S126" s="29">
        <f>SUM('ANTUNES - SON PRODUCE, INC.:TECNISPICE'!R126)</f>
        <v>0</v>
      </c>
      <c r="T126" s="29"/>
      <c r="U126" s="29"/>
      <c r="V126" s="29"/>
      <c r="W126" s="29"/>
      <c r="X126" s="28">
        <f t="shared" si="22"/>
        <v>0</v>
      </c>
      <c r="Y126" s="9"/>
      <c r="Z126" s="55">
        <f>SUM('ANTUNES - SON PRODUCE, INC.:TECNISPICE'!AQ126)</f>
        <v>0</v>
      </c>
      <c r="AA126" s="55">
        <f>SUM('ANTUNES - SON PRODUCE, INC.:TECNISPICE'!AR126)</f>
        <v>0</v>
      </c>
      <c r="AB126" s="55">
        <f>SUM('ANTUNES - SON PRODUCE, INC.:TECNISPICE'!AS126)</f>
        <v>0</v>
      </c>
      <c r="AC126" s="55">
        <f>SUM('ANTUNES - SON PRODUCE, INC.:TECNISPICE'!AT126)</f>
        <v>0</v>
      </c>
      <c r="AD126" s="55">
        <f>SUM('ANTUNES - SON PRODUCE, INC.:TECNISPICE'!AU126)</f>
        <v>0</v>
      </c>
      <c r="AE126" s="55">
        <f>SUM('ANTUNES - SON PRODUCE, INC.:TECNISPICE'!AV126)</f>
        <v>0</v>
      </c>
      <c r="AF126" s="55">
        <f>SUM('ANTUNES - SON PRODUCE, INC.:TECNISPICE'!AW126)</f>
        <v>0</v>
      </c>
      <c r="AG126" s="55">
        <f>SUM('ANTUNES - SON PRODUCE, INC.:TECNISPICE'!AX126)</f>
        <v>0</v>
      </c>
      <c r="AH126" s="55">
        <f>SUM('ANTUNES - SON PRODUCE, INC.:TECNISPICE'!AY126)</f>
        <v>0</v>
      </c>
      <c r="AI126" s="55">
        <f>SUM('ANTUNES - SON PRODUCE, INC.:TECNISPICE'!AZ126)</f>
        <v>0</v>
      </c>
      <c r="AJ126" s="55">
        <f>SUM('ANTUNES - SON PRODUCE, INC.:TECNISPICE'!BA126)</f>
        <v>0</v>
      </c>
      <c r="AK126" s="55">
        <f>SUM('ANTUNES - SON PRODUCE, INC.:TECNISPICE'!BB126)</f>
        <v>0</v>
      </c>
      <c r="AL126" s="55">
        <f>SUM('ANTUNES - SON PRODUCE, INC.:TECNISPICE'!BC126)</f>
        <v>0</v>
      </c>
      <c r="AM126" s="55">
        <f>SUM('ANTUNES - SON PRODUCE, INC.:TECNISPICE'!BD126)</f>
        <v>0</v>
      </c>
      <c r="AN126" s="55">
        <f>SUM('ANTUNES - SON PRODUCE, INC.:TECNISPICE'!BE126)</f>
        <v>0</v>
      </c>
      <c r="AO126" s="55">
        <f>SUM('ANTUNES - SON PRODUCE, INC.:TECNISPICE'!BF126)</f>
        <v>0</v>
      </c>
      <c r="AP126" s="56">
        <f t="shared" si="23"/>
        <v>0</v>
      </c>
    </row>
    <row r="127" spans="2:42" x14ac:dyDescent="0.35">
      <c r="B127" s="8">
        <f t="shared" si="24"/>
        <v>120</v>
      </c>
      <c r="C127" s="8" t="s">
        <v>46</v>
      </c>
      <c r="D127" s="8">
        <v>150116</v>
      </c>
      <c r="E127" s="8" t="s">
        <v>101</v>
      </c>
      <c r="F127" s="28">
        <v>0</v>
      </c>
      <c r="G127" s="28">
        <v>0</v>
      </c>
      <c r="H127" s="29">
        <f>SUM('ANTUNES - SON PRODUCE, INC.:TECNISPICE'!G127)</f>
        <v>0</v>
      </c>
      <c r="I127" s="29">
        <f>SUM('ANTUNES - SON PRODUCE, INC.:TECNISPICE'!H127)</f>
        <v>0</v>
      </c>
      <c r="J127" s="29">
        <f>SUM('ANTUNES - SON PRODUCE, INC.:TECNISPICE'!I127)</f>
        <v>0</v>
      </c>
      <c r="K127" s="29">
        <f>SUM('ANTUNES - SON PRODUCE, INC.:TECNISPICE'!J127)</f>
        <v>0</v>
      </c>
      <c r="L127" s="29">
        <f>SUM('ANTUNES - SON PRODUCE, INC.:TECNISPICE'!K127)</f>
        <v>0</v>
      </c>
      <c r="M127" s="29">
        <f>SUM('ANTUNES - SON PRODUCE, INC.:TECNISPICE'!L127)</f>
        <v>0</v>
      </c>
      <c r="N127" s="29">
        <f>SUM('ANTUNES - SON PRODUCE, INC.:TECNISPICE'!M127)</f>
        <v>0</v>
      </c>
      <c r="O127" s="29">
        <f>SUM('ANTUNES - SON PRODUCE, INC.:TECNISPICE'!N127)</f>
        <v>0</v>
      </c>
      <c r="P127" s="29">
        <f>SUM('ANTUNES - SON PRODUCE, INC.:TECNISPICE'!O127)</f>
        <v>0</v>
      </c>
      <c r="Q127" s="29">
        <f>SUM('ANTUNES - SON PRODUCE, INC.:TECNISPICE'!P127)</f>
        <v>0</v>
      </c>
      <c r="R127" s="29">
        <f>SUM('ANTUNES - SON PRODUCE, INC.:TECNISPICE'!Q127)</f>
        <v>0</v>
      </c>
      <c r="S127" s="29">
        <f>SUM('ANTUNES - SON PRODUCE, INC.:TECNISPICE'!R127)</f>
        <v>0</v>
      </c>
      <c r="T127" s="29"/>
      <c r="U127" s="29"/>
      <c r="V127" s="29"/>
      <c r="W127" s="29"/>
      <c r="X127" s="28">
        <f t="shared" si="22"/>
        <v>0</v>
      </c>
      <c r="Y127" s="9"/>
      <c r="Z127" s="55">
        <f>SUM('ANTUNES - SON PRODUCE, INC.:TECNISPICE'!AQ127)</f>
        <v>0</v>
      </c>
      <c r="AA127" s="55">
        <f>SUM('ANTUNES - SON PRODUCE, INC.:TECNISPICE'!AR127)</f>
        <v>0</v>
      </c>
      <c r="AB127" s="55">
        <f>SUM('ANTUNES - SON PRODUCE, INC.:TECNISPICE'!AS127)</f>
        <v>0</v>
      </c>
      <c r="AC127" s="55">
        <f>SUM('ANTUNES - SON PRODUCE, INC.:TECNISPICE'!AT127)</f>
        <v>0</v>
      </c>
      <c r="AD127" s="55">
        <f>SUM('ANTUNES - SON PRODUCE, INC.:TECNISPICE'!AU127)</f>
        <v>0</v>
      </c>
      <c r="AE127" s="55">
        <f>SUM('ANTUNES - SON PRODUCE, INC.:TECNISPICE'!AV127)</f>
        <v>0</v>
      </c>
      <c r="AF127" s="55">
        <f>SUM('ANTUNES - SON PRODUCE, INC.:TECNISPICE'!AW127)</f>
        <v>0</v>
      </c>
      <c r="AG127" s="55">
        <f>SUM('ANTUNES - SON PRODUCE, INC.:TECNISPICE'!AX127)</f>
        <v>0</v>
      </c>
      <c r="AH127" s="55">
        <f>SUM('ANTUNES - SON PRODUCE, INC.:TECNISPICE'!AY127)</f>
        <v>0</v>
      </c>
      <c r="AI127" s="55">
        <f>SUM('ANTUNES - SON PRODUCE, INC.:TECNISPICE'!AZ127)</f>
        <v>0</v>
      </c>
      <c r="AJ127" s="55">
        <f>SUM('ANTUNES - SON PRODUCE, INC.:TECNISPICE'!BA127)</f>
        <v>0</v>
      </c>
      <c r="AK127" s="55">
        <f>SUM('ANTUNES - SON PRODUCE, INC.:TECNISPICE'!BB127)</f>
        <v>0</v>
      </c>
      <c r="AL127" s="55">
        <f>SUM('ANTUNES - SON PRODUCE, INC.:TECNISPICE'!BC127)</f>
        <v>0</v>
      </c>
      <c r="AM127" s="55">
        <f>SUM('ANTUNES - SON PRODUCE, INC.:TECNISPICE'!BD127)</f>
        <v>0</v>
      </c>
      <c r="AN127" s="55">
        <f>SUM('ANTUNES - SON PRODUCE, INC.:TECNISPICE'!BE127)</f>
        <v>0</v>
      </c>
      <c r="AO127" s="55">
        <f>SUM('ANTUNES - SON PRODUCE, INC.:TECNISPICE'!BF127)</f>
        <v>0</v>
      </c>
      <c r="AP127" s="56">
        <f t="shared" si="23"/>
        <v>0</v>
      </c>
    </row>
    <row r="128" spans="2:42" x14ac:dyDescent="0.35">
      <c r="B128" s="8">
        <f t="shared" si="24"/>
        <v>121</v>
      </c>
      <c r="C128" s="8" t="s">
        <v>46</v>
      </c>
      <c r="D128" s="8">
        <v>150117</v>
      </c>
      <c r="E128" s="8" t="s">
        <v>102</v>
      </c>
      <c r="F128" s="28">
        <v>0</v>
      </c>
      <c r="G128" s="28">
        <v>0</v>
      </c>
      <c r="H128" s="29">
        <f>SUM('ANTUNES - SON PRODUCE, INC.:TECNISPICE'!G128)</f>
        <v>0</v>
      </c>
      <c r="I128" s="29">
        <f>SUM('ANTUNES - SON PRODUCE, INC.:TECNISPICE'!H128)</f>
        <v>0</v>
      </c>
      <c r="J128" s="29">
        <f>SUM('ANTUNES - SON PRODUCE, INC.:TECNISPICE'!I128)</f>
        <v>0</v>
      </c>
      <c r="K128" s="29">
        <f>SUM('ANTUNES - SON PRODUCE, INC.:TECNISPICE'!J128)</f>
        <v>0</v>
      </c>
      <c r="L128" s="29">
        <f>SUM('ANTUNES - SON PRODUCE, INC.:TECNISPICE'!K128)</f>
        <v>0</v>
      </c>
      <c r="M128" s="29">
        <f>SUM('ANTUNES - SON PRODUCE, INC.:TECNISPICE'!L128)</f>
        <v>0</v>
      </c>
      <c r="N128" s="29">
        <f>SUM('ANTUNES - SON PRODUCE, INC.:TECNISPICE'!M128)</f>
        <v>0</v>
      </c>
      <c r="O128" s="29">
        <f>SUM('ANTUNES - SON PRODUCE, INC.:TECNISPICE'!N128)</f>
        <v>0</v>
      </c>
      <c r="P128" s="29">
        <f>SUM('ANTUNES - SON PRODUCE, INC.:TECNISPICE'!O128)</f>
        <v>0</v>
      </c>
      <c r="Q128" s="29">
        <f>SUM('ANTUNES - SON PRODUCE, INC.:TECNISPICE'!P128)</f>
        <v>0</v>
      </c>
      <c r="R128" s="29">
        <f>SUM('ANTUNES - SON PRODUCE, INC.:TECNISPICE'!Q128)</f>
        <v>0</v>
      </c>
      <c r="S128" s="29">
        <f>SUM('ANTUNES - SON PRODUCE, INC.:TECNISPICE'!R128)</f>
        <v>0</v>
      </c>
      <c r="T128" s="29"/>
      <c r="U128" s="29"/>
      <c r="V128" s="29"/>
      <c r="W128" s="29"/>
      <c r="X128" s="28">
        <f t="shared" si="22"/>
        <v>0</v>
      </c>
      <c r="Y128" s="9"/>
      <c r="Z128" s="55">
        <f>SUM('ANTUNES - SON PRODUCE, INC.:TECNISPICE'!AQ128)</f>
        <v>0</v>
      </c>
      <c r="AA128" s="55">
        <f>SUM('ANTUNES - SON PRODUCE, INC.:TECNISPICE'!AR128)</f>
        <v>0</v>
      </c>
      <c r="AB128" s="55">
        <f>SUM('ANTUNES - SON PRODUCE, INC.:TECNISPICE'!AS128)</f>
        <v>0</v>
      </c>
      <c r="AC128" s="55">
        <f>SUM('ANTUNES - SON PRODUCE, INC.:TECNISPICE'!AT128)</f>
        <v>0</v>
      </c>
      <c r="AD128" s="55">
        <f>SUM('ANTUNES - SON PRODUCE, INC.:TECNISPICE'!AU128)</f>
        <v>0</v>
      </c>
      <c r="AE128" s="55">
        <f>SUM('ANTUNES - SON PRODUCE, INC.:TECNISPICE'!AV128)</f>
        <v>0</v>
      </c>
      <c r="AF128" s="55">
        <f>SUM('ANTUNES - SON PRODUCE, INC.:TECNISPICE'!AW128)</f>
        <v>0</v>
      </c>
      <c r="AG128" s="55">
        <f>SUM('ANTUNES - SON PRODUCE, INC.:TECNISPICE'!AX128)</f>
        <v>0</v>
      </c>
      <c r="AH128" s="55">
        <f>SUM('ANTUNES - SON PRODUCE, INC.:TECNISPICE'!AY128)</f>
        <v>0</v>
      </c>
      <c r="AI128" s="55">
        <f>SUM('ANTUNES - SON PRODUCE, INC.:TECNISPICE'!AZ128)</f>
        <v>0</v>
      </c>
      <c r="AJ128" s="55">
        <f>SUM('ANTUNES - SON PRODUCE, INC.:TECNISPICE'!BA128)</f>
        <v>0</v>
      </c>
      <c r="AK128" s="55">
        <f>SUM('ANTUNES - SON PRODUCE, INC.:TECNISPICE'!BB128)</f>
        <v>0</v>
      </c>
      <c r="AL128" s="55">
        <f>SUM('ANTUNES - SON PRODUCE, INC.:TECNISPICE'!BC128)</f>
        <v>0</v>
      </c>
      <c r="AM128" s="55">
        <f>SUM('ANTUNES - SON PRODUCE, INC.:TECNISPICE'!BD128)</f>
        <v>0</v>
      </c>
      <c r="AN128" s="55">
        <f>SUM('ANTUNES - SON PRODUCE, INC.:TECNISPICE'!BE128)</f>
        <v>0</v>
      </c>
      <c r="AO128" s="55">
        <f>SUM('ANTUNES - SON PRODUCE, INC.:TECNISPICE'!BF128)</f>
        <v>0</v>
      </c>
      <c r="AP128" s="56">
        <f t="shared" si="23"/>
        <v>0</v>
      </c>
    </row>
    <row r="129" spans="2:42" x14ac:dyDescent="0.35">
      <c r="B129" s="8">
        <f t="shared" si="24"/>
        <v>122</v>
      </c>
      <c r="C129" s="8" t="s">
        <v>46</v>
      </c>
      <c r="D129" s="8">
        <v>150118</v>
      </c>
      <c r="E129" s="8" t="s">
        <v>103</v>
      </c>
      <c r="F129" s="28">
        <v>0</v>
      </c>
      <c r="G129" s="28">
        <v>0</v>
      </c>
      <c r="H129" s="29">
        <f>SUM('ANTUNES - SON PRODUCE, INC.:TECNISPICE'!G129)</f>
        <v>0</v>
      </c>
      <c r="I129" s="29">
        <f>SUM('ANTUNES - SON PRODUCE, INC.:TECNISPICE'!H129)</f>
        <v>0</v>
      </c>
      <c r="J129" s="29">
        <f>SUM('ANTUNES - SON PRODUCE, INC.:TECNISPICE'!I129)</f>
        <v>0</v>
      </c>
      <c r="K129" s="29">
        <f>SUM('ANTUNES - SON PRODUCE, INC.:TECNISPICE'!J129)</f>
        <v>0</v>
      </c>
      <c r="L129" s="29">
        <f>SUM('ANTUNES - SON PRODUCE, INC.:TECNISPICE'!K129)</f>
        <v>0</v>
      </c>
      <c r="M129" s="29">
        <f>SUM('ANTUNES - SON PRODUCE, INC.:TECNISPICE'!L129)</f>
        <v>0</v>
      </c>
      <c r="N129" s="29">
        <f>SUM('ANTUNES - SON PRODUCE, INC.:TECNISPICE'!M129)</f>
        <v>0</v>
      </c>
      <c r="O129" s="29">
        <f>SUM('ANTUNES - SON PRODUCE, INC.:TECNISPICE'!N129)</f>
        <v>0</v>
      </c>
      <c r="P129" s="29">
        <f>SUM('ANTUNES - SON PRODUCE, INC.:TECNISPICE'!O129)</f>
        <v>0</v>
      </c>
      <c r="Q129" s="29">
        <f>SUM('ANTUNES - SON PRODUCE, INC.:TECNISPICE'!P129)</f>
        <v>0</v>
      </c>
      <c r="R129" s="29">
        <f>SUM('ANTUNES - SON PRODUCE, INC.:TECNISPICE'!Q129)</f>
        <v>0</v>
      </c>
      <c r="S129" s="29">
        <f>SUM('ANTUNES - SON PRODUCE, INC.:TECNISPICE'!R129)</f>
        <v>0</v>
      </c>
      <c r="T129" s="29"/>
      <c r="U129" s="29"/>
      <c r="V129" s="29"/>
      <c r="W129" s="29"/>
      <c r="X129" s="28">
        <f t="shared" si="22"/>
        <v>0</v>
      </c>
      <c r="Y129" s="9"/>
      <c r="Z129" s="55">
        <f>SUM('ANTUNES - SON PRODUCE, INC.:TECNISPICE'!AQ129)</f>
        <v>0</v>
      </c>
      <c r="AA129" s="55">
        <f>SUM('ANTUNES - SON PRODUCE, INC.:TECNISPICE'!AR129)</f>
        <v>0</v>
      </c>
      <c r="AB129" s="55">
        <f>SUM('ANTUNES - SON PRODUCE, INC.:TECNISPICE'!AS129)</f>
        <v>0</v>
      </c>
      <c r="AC129" s="55">
        <f>SUM('ANTUNES - SON PRODUCE, INC.:TECNISPICE'!AT129)</f>
        <v>0</v>
      </c>
      <c r="AD129" s="55">
        <f>SUM('ANTUNES - SON PRODUCE, INC.:TECNISPICE'!AU129)</f>
        <v>0</v>
      </c>
      <c r="AE129" s="55">
        <f>SUM('ANTUNES - SON PRODUCE, INC.:TECNISPICE'!AV129)</f>
        <v>0</v>
      </c>
      <c r="AF129" s="55">
        <f>SUM('ANTUNES - SON PRODUCE, INC.:TECNISPICE'!AW129)</f>
        <v>0</v>
      </c>
      <c r="AG129" s="55">
        <f>SUM('ANTUNES - SON PRODUCE, INC.:TECNISPICE'!AX129)</f>
        <v>0</v>
      </c>
      <c r="AH129" s="55">
        <f>SUM('ANTUNES - SON PRODUCE, INC.:TECNISPICE'!AY129)</f>
        <v>0</v>
      </c>
      <c r="AI129" s="55">
        <f>SUM('ANTUNES - SON PRODUCE, INC.:TECNISPICE'!AZ129)</f>
        <v>0</v>
      </c>
      <c r="AJ129" s="55">
        <f>SUM('ANTUNES - SON PRODUCE, INC.:TECNISPICE'!BA129)</f>
        <v>0</v>
      </c>
      <c r="AK129" s="55">
        <f>SUM('ANTUNES - SON PRODUCE, INC.:TECNISPICE'!BB129)</f>
        <v>0</v>
      </c>
      <c r="AL129" s="55">
        <f>SUM('ANTUNES - SON PRODUCE, INC.:TECNISPICE'!BC129)</f>
        <v>0</v>
      </c>
      <c r="AM129" s="55">
        <f>SUM('ANTUNES - SON PRODUCE, INC.:TECNISPICE'!BD129)</f>
        <v>0</v>
      </c>
      <c r="AN129" s="55">
        <f>SUM('ANTUNES - SON PRODUCE, INC.:TECNISPICE'!BE129)</f>
        <v>0</v>
      </c>
      <c r="AO129" s="55">
        <f>SUM('ANTUNES - SON PRODUCE, INC.:TECNISPICE'!BF129)</f>
        <v>0</v>
      </c>
      <c r="AP129" s="56">
        <f t="shared" si="23"/>
        <v>0</v>
      </c>
    </row>
    <row r="130" spans="2:42" x14ac:dyDescent="0.35">
      <c r="B130" s="8">
        <f t="shared" si="24"/>
        <v>123</v>
      </c>
      <c r="C130" s="8" t="s">
        <v>46</v>
      </c>
      <c r="D130" s="26">
        <v>150124</v>
      </c>
      <c r="E130" s="26" t="s">
        <v>193</v>
      </c>
      <c r="F130" s="28">
        <v>0</v>
      </c>
      <c r="G130" s="28">
        <v>0</v>
      </c>
      <c r="H130" s="29">
        <f>SUM('ANTUNES - SON PRODUCE, INC.:TECNISPICE'!G130)</f>
        <v>0</v>
      </c>
      <c r="I130" s="29">
        <f>SUM('ANTUNES - SON PRODUCE, INC.:TECNISPICE'!H130)</f>
        <v>0</v>
      </c>
      <c r="J130" s="29">
        <f>SUM('ANTUNES - SON PRODUCE, INC.:TECNISPICE'!I130)</f>
        <v>0</v>
      </c>
      <c r="K130" s="29">
        <f>SUM('ANTUNES - SON PRODUCE, INC.:TECNISPICE'!J130)</f>
        <v>0</v>
      </c>
      <c r="L130" s="29">
        <f>SUM('ANTUNES - SON PRODUCE, INC.:TECNISPICE'!K130)</f>
        <v>0</v>
      </c>
      <c r="M130" s="29">
        <f>SUM('ANTUNES - SON PRODUCE, INC.:TECNISPICE'!L130)</f>
        <v>0</v>
      </c>
      <c r="N130" s="29">
        <f>SUM('ANTUNES - SON PRODUCE, INC.:TECNISPICE'!M130)</f>
        <v>0</v>
      </c>
      <c r="O130" s="29">
        <f>SUM('ANTUNES - SON PRODUCE, INC.:TECNISPICE'!N130)</f>
        <v>0</v>
      </c>
      <c r="P130" s="29">
        <f>SUM('ANTUNES - SON PRODUCE, INC.:TECNISPICE'!O130)</f>
        <v>0</v>
      </c>
      <c r="Q130" s="29">
        <f>SUM('ANTUNES - SON PRODUCE, INC.:TECNISPICE'!P130)</f>
        <v>0</v>
      </c>
      <c r="R130" s="29">
        <f>SUM('ANTUNES - SON PRODUCE, INC.:TECNISPICE'!Q130)</f>
        <v>0</v>
      </c>
      <c r="S130" s="29">
        <f>SUM('ANTUNES - SON PRODUCE, INC.:TECNISPICE'!R130)</f>
        <v>0</v>
      </c>
      <c r="T130" s="29"/>
      <c r="U130" s="29"/>
      <c r="V130" s="29"/>
      <c r="W130" s="29"/>
      <c r="X130" s="28">
        <f t="shared" si="22"/>
        <v>0</v>
      </c>
      <c r="Y130" s="9"/>
      <c r="Z130" s="55">
        <f>SUM('ANTUNES - SON PRODUCE, INC.:TECNISPICE'!AQ130)</f>
        <v>0</v>
      </c>
      <c r="AA130" s="55">
        <f>SUM('ANTUNES - SON PRODUCE, INC.:TECNISPICE'!AR130)</f>
        <v>0</v>
      </c>
      <c r="AB130" s="55">
        <f>SUM('ANTUNES - SON PRODUCE, INC.:TECNISPICE'!AS130)</f>
        <v>0</v>
      </c>
      <c r="AC130" s="55">
        <f>SUM('ANTUNES - SON PRODUCE, INC.:TECNISPICE'!AT130)</f>
        <v>0</v>
      </c>
      <c r="AD130" s="55">
        <f>SUM('ANTUNES - SON PRODUCE, INC.:TECNISPICE'!AU130)</f>
        <v>0</v>
      </c>
      <c r="AE130" s="55">
        <f>SUM('ANTUNES - SON PRODUCE, INC.:TECNISPICE'!AV130)</f>
        <v>0</v>
      </c>
      <c r="AF130" s="55">
        <f>SUM('ANTUNES - SON PRODUCE, INC.:TECNISPICE'!AW130)</f>
        <v>0</v>
      </c>
      <c r="AG130" s="55">
        <f>SUM('ANTUNES - SON PRODUCE, INC.:TECNISPICE'!AX130)</f>
        <v>0</v>
      </c>
      <c r="AH130" s="55">
        <f>SUM('ANTUNES - SON PRODUCE, INC.:TECNISPICE'!AY130)</f>
        <v>0</v>
      </c>
      <c r="AI130" s="55">
        <f>SUM('ANTUNES - SON PRODUCE, INC.:TECNISPICE'!AZ130)</f>
        <v>0</v>
      </c>
      <c r="AJ130" s="55">
        <f>SUM('ANTUNES - SON PRODUCE, INC.:TECNISPICE'!BA130)</f>
        <v>0</v>
      </c>
      <c r="AK130" s="55">
        <f>SUM('ANTUNES - SON PRODUCE, INC.:TECNISPICE'!BB130)</f>
        <v>0</v>
      </c>
      <c r="AL130" s="55">
        <f>SUM('ANTUNES - SON PRODUCE, INC.:TECNISPICE'!BC130)</f>
        <v>0</v>
      </c>
      <c r="AM130" s="55">
        <f>SUM('ANTUNES - SON PRODUCE, INC.:TECNISPICE'!BD130)</f>
        <v>0</v>
      </c>
      <c r="AN130" s="55">
        <f>SUM('ANTUNES - SON PRODUCE, INC.:TECNISPICE'!BE130)</f>
        <v>0</v>
      </c>
      <c r="AO130" s="55">
        <f>SUM('ANTUNES - SON PRODUCE, INC.:TECNISPICE'!BF130)</f>
        <v>0</v>
      </c>
      <c r="AP130" s="56">
        <f t="shared" si="23"/>
        <v>0</v>
      </c>
    </row>
    <row r="131" spans="2:42" x14ac:dyDescent="0.35">
      <c r="B131" s="8">
        <f t="shared" si="24"/>
        <v>124</v>
      </c>
      <c r="C131" s="8" t="s">
        <v>46</v>
      </c>
      <c r="D131" s="39">
        <v>150125</v>
      </c>
      <c r="E131" t="s">
        <v>231</v>
      </c>
      <c r="F131" s="28">
        <v>0</v>
      </c>
      <c r="G131" s="28">
        <v>0</v>
      </c>
      <c r="H131" s="29">
        <f>SUM('ANTUNES - SON PRODUCE, INC.:TECNISPICE'!G131)</f>
        <v>0</v>
      </c>
      <c r="I131" s="29">
        <f>SUM('ANTUNES - SON PRODUCE, INC.:TECNISPICE'!H131)</f>
        <v>0</v>
      </c>
      <c r="J131" s="29">
        <f>SUM('ANTUNES - SON PRODUCE, INC.:TECNISPICE'!I131)</f>
        <v>0</v>
      </c>
      <c r="K131" s="29">
        <f>SUM('ANTUNES - SON PRODUCE, INC.:TECNISPICE'!J131)</f>
        <v>0</v>
      </c>
      <c r="L131" s="29">
        <f>SUM('ANTUNES - SON PRODUCE, INC.:TECNISPICE'!K131)</f>
        <v>0</v>
      </c>
      <c r="M131" s="29">
        <f>SUM('ANTUNES - SON PRODUCE, INC.:TECNISPICE'!L131)</f>
        <v>0</v>
      </c>
      <c r="N131" s="29">
        <f>SUM('ANTUNES - SON PRODUCE, INC.:TECNISPICE'!M131)</f>
        <v>0</v>
      </c>
      <c r="O131" s="29">
        <f>SUM('ANTUNES - SON PRODUCE, INC.:TECNISPICE'!N131)</f>
        <v>0</v>
      </c>
      <c r="P131" s="29">
        <f>SUM('ANTUNES - SON PRODUCE, INC.:TECNISPICE'!O131)</f>
        <v>0</v>
      </c>
      <c r="Q131" s="29">
        <f>SUM('ANTUNES - SON PRODUCE, INC.:TECNISPICE'!P131)</f>
        <v>0</v>
      </c>
      <c r="R131" s="29">
        <f>SUM('ANTUNES - SON PRODUCE, INC.:TECNISPICE'!Q131)</f>
        <v>0</v>
      </c>
      <c r="S131" s="29">
        <f>SUM('ANTUNES - SON PRODUCE, INC.:TECNISPICE'!R131)</f>
        <v>0</v>
      </c>
      <c r="T131" s="29"/>
      <c r="U131" s="29"/>
      <c r="V131" s="29"/>
      <c r="W131" s="29"/>
      <c r="X131" s="28">
        <f t="shared" si="22"/>
        <v>0</v>
      </c>
      <c r="Y131" s="9"/>
      <c r="Z131" s="55">
        <f>SUM('ANTUNES - SON PRODUCE, INC.:TECNISPICE'!AQ131)</f>
        <v>0</v>
      </c>
      <c r="AA131" s="55">
        <f>SUM('ANTUNES - SON PRODUCE, INC.:TECNISPICE'!AR131)</f>
        <v>0</v>
      </c>
      <c r="AB131" s="55">
        <f>SUM('ANTUNES - SON PRODUCE, INC.:TECNISPICE'!AS131)</f>
        <v>0</v>
      </c>
      <c r="AC131" s="55">
        <f>SUM('ANTUNES - SON PRODUCE, INC.:TECNISPICE'!AT131)</f>
        <v>0</v>
      </c>
      <c r="AD131" s="55">
        <f>SUM('ANTUNES - SON PRODUCE, INC.:TECNISPICE'!AU131)</f>
        <v>0</v>
      </c>
      <c r="AE131" s="55">
        <f>SUM('ANTUNES - SON PRODUCE, INC.:TECNISPICE'!AV131)</f>
        <v>0</v>
      </c>
      <c r="AF131" s="55">
        <f>SUM('ANTUNES - SON PRODUCE, INC.:TECNISPICE'!AW131)</f>
        <v>0</v>
      </c>
      <c r="AG131" s="55">
        <f>SUM('ANTUNES - SON PRODUCE, INC.:TECNISPICE'!AX131)</f>
        <v>0</v>
      </c>
      <c r="AH131" s="55">
        <f>SUM('ANTUNES - SON PRODUCE, INC.:TECNISPICE'!AY131)</f>
        <v>0</v>
      </c>
      <c r="AI131" s="55">
        <f>SUM('ANTUNES - SON PRODUCE, INC.:TECNISPICE'!AZ131)</f>
        <v>0</v>
      </c>
      <c r="AJ131" s="55">
        <f>SUM('ANTUNES - SON PRODUCE, INC.:TECNISPICE'!BA131)</f>
        <v>0</v>
      </c>
      <c r="AK131" s="55">
        <f>SUM('ANTUNES - SON PRODUCE, INC.:TECNISPICE'!BB131)</f>
        <v>0</v>
      </c>
      <c r="AL131" s="55">
        <f>SUM('ANTUNES - SON PRODUCE, INC.:TECNISPICE'!BC131)</f>
        <v>0</v>
      </c>
      <c r="AM131" s="55">
        <f>SUM('ANTUNES - SON PRODUCE, INC.:TECNISPICE'!BD131)</f>
        <v>0</v>
      </c>
      <c r="AN131" s="55">
        <f>SUM('ANTUNES - SON PRODUCE, INC.:TECNISPICE'!BE131)</f>
        <v>0</v>
      </c>
      <c r="AO131" s="55">
        <f>SUM('ANTUNES - SON PRODUCE, INC.:TECNISPICE'!BF131)</f>
        <v>0</v>
      </c>
      <c r="AP131" s="56">
        <f t="shared" si="23"/>
        <v>0</v>
      </c>
    </row>
    <row r="132" spans="2:42" x14ac:dyDescent="0.35">
      <c r="B132" s="8">
        <f t="shared" si="24"/>
        <v>125</v>
      </c>
      <c r="C132" s="8" t="s">
        <v>46</v>
      </c>
      <c r="D132" s="26">
        <v>150126</v>
      </c>
      <c r="E132" s="26" t="s">
        <v>220</v>
      </c>
      <c r="F132" s="28">
        <v>0</v>
      </c>
      <c r="G132" s="28">
        <v>0</v>
      </c>
      <c r="H132" s="29">
        <f>SUM('ANTUNES - SON PRODUCE, INC.:TECNISPICE'!G132)</f>
        <v>0</v>
      </c>
      <c r="I132" s="29">
        <f>SUM('ANTUNES - SON PRODUCE, INC.:TECNISPICE'!H132)</f>
        <v>0</v>
      </c>
      <c r="J132" s="29">
        <f>SUM('ANTUNES - SON PRODUCE, INC.:TECNISPICE'!I132)</f>
        <v>0</v>
      </c>
      <c r="K132" s="29">
        <f>SUM('ANTUNES - SON PRODUCE, INC.:TECNISPICE'!J132)</f>
        <v>0</v>
      </c>
      <c r="L132" s="29">
        <f>SUM('ANTUNES - SON PRODUCE, INC.:TECNISPICE'!K132)</f>
        <v>0</v>
      </c>
      <c r="M132" s="29">
        <f>SUM('ANTUNES - SON PRODUCE, INC.:TECNISPICE'!L132)</f>
        <v>0</v>
      </c>
      <c r="N132" s="29">
        <f>SUM('ANTUNES - SON PRODUCE, INC.:TECNISPICE'!M132)</f>
        <v>0</v>
      </c>
      <c r="O132" s="29">
        <f>SUM('ANTUNES - SON PRODUCE, INC.:TECNISPICE'!N132)</f>
        <v>0</v>
      </c>
      <c r="P132" s="29">
        <f>SUM('ANTUNES - SON PRODUCE, INC.:TECNISPICE'!O132)</f>
        <v>0</v>
      </c>
      <c r="Q132" s="29">
        <f>SUM('ANTUNES - SON PRODUCE, INC.:TECNISPICE'!P132)</f>
        <v>0</v>
      </c>
      <c r="R132" s="29">
        <f>SUM('ANTUNES - SON PRODUCE, INC.:TECNISPICE'!Q132)</f>
        <v>0</v>
      </c>
      <c r="S132" s="29">
        <f>SUM('ANTUNES - SON PRODUCE, INC.:TECNISPICE'!R132)</f>
        <v>0</v>
      </c>
      <c r="T132" s="29"/>
      <c r="U132" s="29"/>
      <c r="V132" s="29"/>
      <c r="W132" s="29"/>
      <c r="X132" s="28">
        <f t="shared" si="22"/>
        <v>0</v>
      </c>
      <c r="Y132" s="9"/>
      <c r="Z132" s="55">
        <f>SUM('ANTUNES - SON PRODUCE, INC.:TECNISPICE'!AQ132)</f>
        <v>0</v>
      </c>
      <c r="AA132" s="55">
        <f>SUM('ANTUNES - SON PRODUCE, INC.:TECNISPICE'!AR132)</f>
        <v>0</v>
      </c>
      <c r="AB132" s="55">
        <f>SUM('ANTUNES - SON PRODUCE, INC.:TECNISPICE'!AS132)</f>
        <v>0</v>
      </c>
      <c r="AC132" s="55">
        <f>SUM('ANTUNES - SON PRODUCE, INC.:TECNISPICE'!AT132)</f>
        <v>0</v>
      </c>
      <c r="AD132" s="55">
        <f>SUM('ANTUNES - SON PRODUCE, INC.:TECNISPICE'!AU132)</f>
        <v>0</v>
      </c>
      <c r="AE132" s="55">
        <f>SUM('ANTUNES - SON PRODUCE, INC.:TECNISPICE'!AV132)</f>
        <v>0</v>
      </c>
      <c r="AF132" s="55">
        <f>SUM('ANTUNES - SON PRODUCE, INC.:TECNISPICE'!AW132)</f>
        <v>0</v>
      </c>
      <c r="AG132" s="55">
        <f>SUM('ANTUNES - SON PRODUCE, INC.:TECNISPICE'!AX132)</f>
        <v>0</v>
      </c>
      <c r="AH132" s="55">
        <f>SUM('ANTUNES - SON PRODUCE, INC.:TECNISPICE'!AY132)</f>
        <v>0</v>
      </c>
      <c r="AI132" s="55">
        <f>SUM('ANTUNES - SON PRODUCE, INC.:TECNISPICE'!AZ132)</f>
        <v>0</v>
      </c>
      <c r="AJ132" s="55">
        <f>SUM('ANTUNES - SON PRODUCE, INC.:TECNISPICE'!BA132)</f>
        <v>0</v>
      </c>
      <c r="AK132" s="55">
        <f>SUM('ANTUNES - SON PRODUCE, INC.:TECNISPICE'!BB132)</f>
        <v>0</v>
      </c>
      <c r="AL132" s="55">
        <f>SUM('ANTUNES - SON PRODUCE, INC.:TECNISPICE'!BC132)</f>
        <v>0</v>
      </c>
      <c r="AM132" s="55">
        <f>SUM('ANTUNES - SON PRODUCE, INC.:TECNISPICE'!BD132)</f>
        <v>0</v>
      </c>
      <c r="AN132" s="55">
        <f>SUM('ANTUNES - SON PRODUCE, INC.:TECNISPICE'!BE132)</f>
        <v>0</v>
      </c>
      <c r="AO132" s="55">
        <f>SUM('ANTUNES - SON PRODUCE, INC.:TECNISPICE'!BF132)</f>
        <v>0</v>
      </c>
      <c r="AP132" s="56">
        <f t="shared" si="23"/>
        <v>0</v>
      </c>
    </row>
    <row r="133" spans="2:42" x14ac:dyDescent="0.35">
      <c r="B133" s="8">
        <f t="shared" si="24"/>
        <v>126</v>
      </c>
      <c r="C133" s="8" t="s">
        <v>46</v>
      </c>
      <c r="D133" s="26">
        <v>150128</v>
      </c>
      <c r="E133" t="s">
        <v>233</v>
      </c>
      <c r="F133" s="28">
        <v>0</v>
      </c>
      <c r="G133" s="28">
        <v>0</v>
      </c>
      <c r="H133" s="29">
        <f>SUM('ANTUNES - SON PRODUCE, INC.:TECNISPICE'!G133)</f>
        <v>0</v>
      </c>
      <c r="I133" s="29">
        <f>SUM('ANTUNES - SON PRODUCE, INC.:TECNISPICE'!H133)</f>
        <v>0</v>
      </c>
      <c r="J133" s="29">
        <f>SUM('ANTUNES - SON PRODUCE, INC.:TECNISPICE'!I133)</f>
        <v>0</v>
      </c>
      <c r="K133" s="29">
        <f>SUM('ANTUNES - SON PRODUCE, INC.:TECNISPICE'!J133)</f>
        <v>0</v>
      </c>
      <c r="L133" s="29">
        <f>SUM('ANTUNES - SON PRODUCE, INC.:TECNISPICE'!K133)</f>
        <v>0</v>
      </c>
      <c r="M133" s="29">
        <f>SUM('ANTUNES - SON PRODUCE, INC.:TECNISPICE'!L133)</f>
        <v>0</v>
      </c>
      <c r="N133" s="29">
        <f>SUM('ANTUNES - SON PRODUCE, INC.:TECNISPICE'!M133)</f>
        <v>0</v>
      </c>
      <c r="O133" s="29">
        <f>SUM('ANTUNES - SON PRODUCE, INC.:TECNISPICE'!N133)</f>
        <v>0</v>
      </c>
      <c r="P133" s="29">
        <f>SUM('ANTUNES - SON PRODUCE, INC.:TECNISPICE'!O133)</f>
        <v>0</v>
      </c>
      <c r="Q133" s="29">
        <f>SUM('ANTUNES - SON PRODUCE, INC.:TECNISPICE'!P133)</f>
        <v>0</v>
      </c>
      <c r="R133" s="29">
        <f>SUM('ANTUNES - SON PRODUCE, INC.:TECNISPICE'!Q133)</f>
        <v>0</v>
      </c>
      <c r="S133" s="29">
        <f>SUM('ANTUNES - SON PRODUCE, INC.:TECNISPICE'!R133)</f>
        <v>0</v>
      </c>
      <c r="T133" s="29"/>
      <c r="U133" s="29"/>
      <c r="V133" s="29"/>
      <c r="W133" s="29"/>
      <c r="X133" s="28">
        <f t="shared" si="22"/>
        <v>0</v>
      </c>
      <c r="Y133" s="9"/>
      <c r="Z133" s="55">
        <f>SUM('ANTUNES - SON PRODUCE, INC.:TECNISPICE'!AQ133)</f>
        <v>0</v>
      </c>
      <c r="AA133" s="55">
        <f>SUM('ANTUNES - SON PRODUCE, INC.:TECNISPICE'!AR133)</f>
        <v>0</v>
      </c>
      <c r="AB133" s="55">
        <f>SUM('ANTUNES - SON PRODUCE, INC.:TECNISPICE'!AS133)</f>
        <v>0</v>
      </c>
      <c r="AC133" s="55">
        <f>SUM('ANTUNES - SON PRODUCE, INC.:TECNISPICE'!AT133)</f>
        <v>0</v>
      </c>
      <c r="AD133" s="55">
        <f>SUM('ANTUNES - SON PRODUCE, INC.:TECNISPICE'!AU133)</f>
        <v>0</v>
      </c>
      <c r="AE133" s="55">
        <f>SUM('ANTUNES - SON PRODUCE, INC.:TECNISPICE'!AV133)</f>
        <v>0</v>
      </c>
      <c r="AF133" s="55">
        <f>SUM('ANTUNES - SON PRODUCE, INC.:TECNISPICE'!AW133)</f>
        <v>0</v>
      </c>
      <c r="AG133" s="55">
        <f>SUM('ANTUNES - SON PRODUCE, INC.:TECNISPICE'!AX133)</f>
        <v>0</v>
      </c>
      <c r="AH133" s="55">
        <f>SUM('ANTUNES - SON PRODUCE, INC.:TECNISPICE'!AY133)</f>
        <v>0</v>
      </c>
      <c r="AI133" s="55">
        <f>SUM('ANTUNES - SON PRODUCE, INC.:TECNISPICE'!AZ133)</f>
        <v>0</v>
      </c>
      <c r="AJ133" s="55">
        <f>SUM('ANTUNES - SON PRODUCE, INC.:TECNISPICE'!BA133)</f>
        <v>0</v>
      </c>
      <c r="AK133" s="55">
        <f>SUM('ANTUNES - SON PRODUCE, INC.:TECNISPICE'!BB133)</f>
        <v>0</v>
      </c>
      <c r="AL133" s="55">
        <f>SUM('ANTUNES - SON PRODUCE, INC.:TECNISPICE'!BC133)</f>
        <v>0</v>
      </c>
      <c r="AM133" s="55">
        <f>SUM('ANTUNES - SON PRODUCE, INC.:TECNISPICE'!BD133)</f>
        <v>0</v>
      </c>
      <c r="AN133" s="55">
        <f>SUM('ANTUNES - SON PRODUCE, INC.:TECNISPICE'!BE133)</f>
        <v>0</v>
      </c>
      <c r="AO133" s="55">
        <f>SUM('ANTUNES - SON PRODUCE, INC.:TECNISPICE'!BF133)</f>
        <v>0</v>
      </c>
      <c r="AP133" s="56">
        <f t="shared" si="23"/>
        <v>0</v>
      </c>
    </row>
    <row r="134" spans="2:42" x14ac:dyDescent="0.35">
      <c r="B134" s="8">
        <f t="shared" si="24"/>
        <v>127</v>
      </c>
      <c r="C134" s="8" t="s">
        <v>46</v>
      </c>
      <c r="D134" s="8">
        <v>159998</v>
      </c>
      <c r="E134" s="8" t="s">
        <v>194</v>
      </c>
      <c r="F134" s="28">
        <v>0</v>
      </c>
      <c r="G134" s="28">
        <v>0</v>
      </c>
      <c r="H134" s="29">
        <f>SUM('ANTUNES - SON PRODUCE, INC.:TECNISPICE'!G134)</f>
        <v>0</v>
      </c>
      <c r="I134" s="29">
        <f>SUM('ANTUNES - SON PRODUCE, INC.:TECNISPICE'!H134)</f>
        <v>0</v>
      </c>
      <c r="J134" s="29">
        <f>SUM('ANTUNES - SON PRODUCE, INC.:TECNISPICE'!I134)</f>
        <v>0</v>
      </c>
      <c r="K134" s="29">
        <f>SUM('ANTUNES - SON PRODUCE, INC.:TECNISPICE'!J134)</f>
        <v>0</v>
      </c>
      <c r="L134" s="29">
        <f>SUM('ANTUNES - SON PRODUCE, INC.:TECNISPICE'!K134)</f>
        <v>0</v>
      </c>
      <c r="M134" s="29">
        <f>SUM('ANTUNES - SON PRODUCE, INC.:TECNISPICE'!L134)</f>
        <v>0</v>
      </c>
      <c r="N134" s="29">
        <f>SUM('ANTUNES - SON PRODUCE, INC.:TECNISPICE'!M134)</f>
        <v>0</v>
      </c>
      <c r="O134" s="29">
        <f>SUM('ANTUNES - SON PRODUCE, INC.:TECNISPICE'!N134)</f>
        <v>0</v>
      </c>
      <c r="P134" s="29">
        <f>SUM('ANTUNES - SON PRODUCE, INC.:TECNISPICE'!O134)</f>
        <v>0</v>
      </c>
      <c r="Q134" s="29">
        <f>SUM('ANTUNES - SON PRODUCE, INC.:TECNISPICE'!P134)</f>
        <v>0</v>
      </c>
      <c r="R134" s="29">
        <f>SUM('ANTUNES - SON PRODUCE, INC.:TECNISPICE'!Q134)</f>
        <v>0</v>
      </c>
      <c r="S134" s="29">
        <f>SUM('ANTUNES - SON PRODUCE, INC.:TECNISPICE'!R134)</f>
        <v>0</v>
      </c>
      <c r="T134" s="29"/>
      <c r="U134" s="29"/>
      <c r="V134" s="29"/>
      <c r="W134" s="29"/>
      <c r="X134" s="28">
        <f t="shared" si="22"/>
        <v>0</v>
      </c>
      <c r="Y134" s="9"/>
      <c r="Z134" s="55">
        <f>SUM('ANTUNES - SON PRODUCE, INC.:TECNISPICE'!AQ134)</f>
        <v>0</v>
      </c>
      <c r="AA134" s="55">
        <f>SUM('ANTUNES - SON PRODUCE, INC.:TECNISPICE'!AR134)</f>
        <v>0</v>
      </c>
      <c r="AB134" s="55">
        <f>SUM('ANTUNES - SON PRODUCE, INC.:TECNISPICE'!AS134)</f>
        <v>0</v>
      </c>
      <c r="AC134" s="55">
        <f>SUM('ANTUNES - SON PRODUCE, INC.:TECNISPICE'!AT134)</f>
        <v>0</v>
      </c>
      <c r="AD134" s="55">
        <f>SUM('ANTUNES - SON PRODUCE, INC.:TECNISPICE'!AU134)</f>
        <v>0</v>
      </c>
      <c r="AE134" s="55">
        <f>SUM('ANTUNES - SON PRODUCE, INC.:TECNISPICE'!AV134)</f>
        <v>0</v>
      </c>
      <c r="AF134" s="55">
        <f>SUM('ANTUNES - SON PRODUCE, INC.:TECNISPICE'!AW134)</f>
        <v>0</v>
      </c>
      <c r="AG134" s="55">
        <f>SUM('ANTUNES - SON PRODUCE, INC.:TECNISPICE'!AX134)</f>
        <v>0</v>
      </c>
      <c r="AH134" s="55">
        <f>SUM('ANTUNES - SON PRODUCE, INC.:TECNISPICE'!AY134)</f>
        <v>0</v>
      </c>
      <c r="AI134" s="55">
        <f>SUM('ANTUNES - SON PRODUCE, INC.:TECNISPICE'!AZ134)</f>
        <v>0</v>
      </c>
      <c r="AJ134" s="55">
        <f>SUM('ANTUNES - SON PRODUCE, INC.:TECNISPICE'!BA134)</f>
        <v>0</v>
      </c>
      <c r="AK134" s="55">
        <f>SUM('ANTUNES - SON PRODUCE, INC.:TECNISPICE'!BB134)</f>
        <v>0</v>
      </c>
      <c r="AL134" s="55">
        <f>SUM('ANTUNES - SON PRODUCE, INC.:TECNISPICE'!BC134)</f>
        <v>0</v>
      </c>
      <c r="AM134" s="55">
        <f>SUM('ANTUNES - SON PRODUCE, INC.:TECNISPICE'!BD134)</f>
        <v>0</v>
      </c>
      <c r="AN134" s="55">
        <f>SUM('ANTUNES - SON PRODUCE, INC.:TECNISPICE'!BE134)</f>
        <v>0</v>
      </c>
      <c r="AO134" s="55">
        <f>SUM('ANTUNES - SON PRODUCE, INC.:TECNISPICE'!BF134)</f>
        <v>0</v>
      </c>
      <c r="AP134" s="56">
        <f t="shared" si="23"/>
        <v>0</v>
      </c>
    </row>
    <row r="135" spans="2:42" x14ac:dyDescent="0.35">
      <c r="B135" s="8">
        <f t="shared" si="24"/>
        <v>128</v>
      </c>
      <c r="C135" s="8" t="s">
        <v>46</v>
      </c>
      <c r="D135" s="30">
        <v>160003</v>
      </c>
      <c r="E135" t="s">
        <v>209</v>
      </c>
      <c r="F135" s="28">
        <v>0</v>
      </c>
      <c r="G135" s="28">
        <v>0</v>
      </c>
      <c r="H135" s="29">
        <f>SUM('ANTUNES - SON PRODUCE, INC.:TECNISPICE'!G135)</f>
        <v>0</v>
      </c>
      <c r="I135" s="29">
        <f>SUM('ANTUNES - SON PRODUCE, INC.:TECNISPICE'!H135)</f>
        <v>0</v>
      </c>
      <c r="J135" s="29">
        <f>SUM('ANTUNES - SON PRODUCE, INC.:TECNISPICE'!I135)</f>
        <v>0</v>
      </c>
      <c r="K135" s="29">
        <f>SUM('ANTUNES - SON PRODUCE, INC.:TECNISPICE'!J135)</f>
        <v>0</v>
      </c>
      <c r="L135" s="29">
        <f>SUM('ANTUNES - SON PRODUCE, INC.:TECNISPICE'!K135)</f>
        <v>0</v>
      </c>
      <c r="M135" s="29">
        <f>SUM('ANTUNES - SON PRODUCE, INC.:TECNISPICE'!L135)</f>
        <v>0</v>
      </c>
      <c r="N135" s="29">
        <f>SUM('ANTUNES - SON PRODUCE, INC.:TECNISPICE'!M135)</f>
        <v>0</v>
      </c>
      <c r="O135" s="29">
        <f>SUM('ANTUNES - SON PRODUCE, INC.:TECNISPICE'!N135)</f>
        <v>0</v>
      </c>
      <c r="P135" s="29">
        <f>SUM('ANTUNES - SON PRODUCE, INC.:TECNISPICE'!O135)</f>
        <v>0</v>
      </c>
      <c r="Q135" s="29">
        <f>SUM('ANTUNES - SON PRODUCE, INC.:TECNISPICE'!P135)</f>
        <v>0</v>
      </c>
      <c r="R135" s="29">
        <f>SUM('ANTUNES - SON PRODUCE, INC.:TECNISPICE'!Q135)</f>
        <v>0</v>
      </c>
      <c r="S135" s="29">
        <f>SUM('ANTUNES - SON PRODUCE, INC.:TECNISPICE'!R135)</f>
        <v>0</v>
      </c>
      <c r="T135" s="29"/>
      <c r="U135" s="29"/>
      <c r="V135" s="29"/>
      <c r="W135" s="29"/>
      <c r="X135" s="28">
        <f t="shared" si="22"/>
        <v>0</v>
      </c>
      <c r="Y135" s="9"/>
      <c r="Z135" s="55">
        <f>SUM('ANTUNES - SON PRODUCE, INC.:TECNISPICE'!AQ135)</f>
        <v>0</v>
      </c>
      <c r="AA135" s="55">
        <f>SUM('ANTUNES - SON PRODUCE, INC.:TECNISPICE'!AR135)</f>
        <v>0</v>
      </c>
      <c r="AB135" s="55">
        <f>SUM('ANTUNES - SON PRODUCE, INC.:TECNISPICE'!AS135)</f>
        <v>0</v>
      </c>
      <c r="AC135" s="55">
        <f>SUM('ANTUNES - SON PRODUCE, INC.:TECNISPICE'!AT135)</f>
        <v>0</v>
      </c>
      <c r="AD135" s="55">
        <f>SUM('ANTUNES - SON PRODUCE, INC.:TECNISPICE'!AU135)</f>
        <v>0</v>
      </c>
      <c r="AE135" s="55">
        <f>SUM('ANTUNES - SON PRODUCE, INC.:TECNISPICE'!AV135)</f>
        <v>0</v>
      </c>
      <c r="AF135" s="55">
        <f>SUM('ANTUNES - SON PRODUCE, INC.:TECNISPICE'!AW135)</f>
        <v>0</v>
      </c>
      <c r="AG135" s="55">
        <f>SUM('ANTUNES - SON PRODUCE, INC.:TECNISPICE'!AX135)</f>
        <v>0</v>
      </c>
      <c r="AH135" s="55">
        <f>SUM('ANTUNES - SON PRODUCE, INC.:TECNISPICE'!AY135)</f>
        <v>0</v>
      </c>
      <c r="AI135" s="55">
        <f>SUM('ANTUNES - SON PRODUCE, INC.:TECNISPICE'!AZ135)</f>
        <v>0</v>
      </c>
      <c r="AJ135" s="55">
        <f>SUM('ANTUNES - SON PRODUCE, INC.:TECNISPICE'!BA135)</f>
        <v>0</v>
      </c>
      <c r="AK135" s="55">
        <f>SUM('ANTUNES - SON PRODUCE, INC.:TECNISPICE'!BB135)</f>
        <v>0</v>
      </c>
      <c r="AL135" s="55">
        <f>SUM('ANTUNES - SON PRODUCE, INC.:TECNISPICE'!BC135)</f>
        <v>0</v>
      </c>
      <c r="AM135" s="55">
        <f>SUM('ANTUNES - SON PRODUCE, INC.:TECNISPICE'!BD135)</f>
        <v>0</v>
      </c>
      <c r="AN135" s="55">
        <f>SUM('ANTUNES - SON PRODUCE, INC.:TECNISPICE'!BE135)</f>
        <v>0</v>
      </c>
      <c r="AO135" s="55">
        <f>SUM('ANTUNES - SON PRODUCE, INC.:TECNISPICE'!BF135)</f>
        <v>0</v>
      </c>
      <c r="AP135" s="56">
        <f t="shared" si="23"/>
        <v>0</v>
      </c>
    </row>
    <row r="136" spans="2:42" x14ac:dyDescent="0.35">
      <c r="B136" s="8">
        <f t="shared" si="24"/>
        <v>129</v>
      </c>
      <c r="C136" s="8" t="s">
        <v>46</v>
      </c>
      <c r="D136" s="30">
        <v>160005</v>
      </c>
      <c r="E136" t="s">
        <v>210</v>
      </c>
      <c r="F136" s="28">
        <v>0</v>
      </c>
      <c r="G136" s="28">
        <v>0</v>
      </c>
      <c r="H136" s="29">
        <f>SUM('ANTUNES - SON PRODUCE, INC.:TECNISPICE'!G136)</f>
        <v>0</v>
      </c>
      <c r="I136" s="29">
        <f>SUM('ANTUNES - SON PRODUCE, INC.:TECNISPICE'!H136)</f>
        <v>0</v>
      </c>
      <c r="J136" s="29">
        <f>SUM('ANTUNES - SON PRODUCE, INC.:TECNISPICE'!I136)</f>
        <v>0</v>
      </c>
      <c r="K136" s="29">
        <f>SUM('ANTUNES - SON PRODUCE, INC.:TECNISPICE'!J136)</f>
        <v>0</v>
      </c>
      <c r="L136" s="29">
        <f>SUM('ANTUNES - SON PRODUCE, INC.:TECNISPICE'!K136)</f>
        <v>0</v>
      </c>
      <c r="M136" s="29">
        <f>SUM('ANTUNES - SON PRODUCE, INC.:TECNISPICE'!L136)</f>
        <v>0</v>
      </c>
      <c r="N136" s="29">
        <f>SUM('ANTUNES - SON PRODUCE, INC.:TECNISPICE'!M136)</f>
        <v>0</v>
      </c>
      <c r="O136" s="29">
        <f>SUM('ANTUNES - SON PRODUCE, INC.:TECNISPICE'!N136)</f>
        <v>0</v>
      </c>
      <c r="P136" s="29">
        <f>SUM('ANTUNES - SON PRODUCE, INC.:TECNISPICE'!O136)</f>
        <v>0</v>
      </c>
      <c r="Q136" s="29">
        <f>SUM('ANTUNES - SON PRODUCE, INC.:TECNISPICE'!P136)</f>
        <v>0</v>
      </c>
      <c r="R136" s="29">
        <f>SUM('ANTUNES - SON PRODUCE, INC.:TECNISPICE'!Q136)</f>
        <v>0</v>
      </c>
      <c r="S136" s="29">
        <f>SUM('ANTUNES - SON PRODUCE, INC.:TECNISPICE'!R136)</f>
        <v>0</v>
      </c>
      <c r="T136" s="29"/>
      <c r="U136" s="29"/>
      <c r="V136" s="29"/>
      <c r="W136" s="29"/>
      <c r="X136" s="28">
        <f t="shared" si="22"/>
        <v>0</v>
      </c>
      <c r="Y136" s="9"/>
      <c r="Z136" s="55">
        <f>SUM('ANTUNES - SON PRODUCE, INC.:TECNISPICE'!AQ136)</f>
        <v>0</v>
      </c>
      <c r="AA136" s="55">
        <f>SUM('ANTUNES - SON PRODUCE, INC.:TECNISPICE'!AR136)</f>
        <v>0</v>
      </c>
      <c r="AB136" s="55">
        <f>SUM('ANTUNES - SON PRODUCE, INC.:TECNISPICE'!AS136)</f>
        <v>0</v>
      </c>
      <c r="AC136" s="55">
        <f>SUM('ANTUNES - SON PRODUCE, INC.:TECNISPICE'!AT136)</f>
        <v>0</v>
      </c>
      <c r="AD136" s="55">
        <f>SUM('ANTUNES - SON PRODUCE, INC.:TECNISPICE'!AU136)</f>
        <v>0</v>
      </c>
      <c r="AE136" s="55">
        <f>SUM('ANTUNES - SON PRODUCE, INC.:TECNISPICE'!AV136)</f>
        <v>0</v>
      </c>
      <c r="AF136" s="55">
        <f>SUM('ANTUNES - SON PRODUCE, INC.:TECNISPICE'!AW136)</f>
        <v>0</v>
      </c>
      <c r="AG136" s="55">
        <f>SUM('ANTUNES - SON PRODUCE, INC.:TECNISPICE'!AX136)</f>
        <v>0</v>
      </c>
      <c r="AH136" s="55">
        <f>SUM('ANTUNES - SON PRODUCE, INC.:TECNISPICE'!AY136)</f>
        <v>0</v>
      </c>
      <c r="AI136" s="55">
        <f>SUM('ANTUNES - SON PRODUCE, INC.:TECNISPICE'!AZ136)</f>
        <v>0</v>
      </c>
      <c r="AJ136" s="55">
        <f>SUM('ANTUNES - SON PRODUCE, INC.:TECNISPICE'!BA136)</f>
        <v>0</v>
      </c>
      <c r="AK136" s="55">
        <f>SUM('ANTUNES - SON PRODUCE, INC.:TECNISPICE'!BB136)</f>
        <v>0</v>
      </c>
      <c r="AL136" s="55">
        <f>SUM('ANTUNES - SON PRODUCE, INC.:TECNISPICE'!BC136)</f>
        <v>0</v>
      </c>
      <c r="AM136" s="55">
        <f>SUM('ANTUNES - SON PRODUCE, INC.:TECNISPICE'!BD136)</f>
        <v>0</v>
      </c>
      <c r="AN136" s="55">
        <f>SUM('ANTUNES - SON PRODUCE, INC.:TECNISPICE'!BE136)</f>
        <v>0</v>
      </c>
      <c r="AO136" s="55">
        <f>SUM('ANTUNES - SON PRODUCE, INC.:TECNISPICE'!BF136)</f>
        <v>0</v>
      </c>
      <c r="AP136" s="56">
        <f t="shared" si="23"/>
        <v>0</v>
      </c>
    </row>
    <row r="137" spans="2:42" x14ac:dyDescent="0.35">
      <c r="B137" s="8">
        <f t="shared" si="24"/>
        <v>130</v>
      </c>
      <c r="C137" s="8" t="s">
        <v>46</v>
      </c>
      <c r="D137" s="8">
        <v>190001</v>
      </c>
      <c r="E137" s="8" t="s">
        <v>104</v>
      </c>
      <c r="F137" s="28">
        <v>0</v>
      </c>
      <c r="G137" s="28">
        <v>0</v>
      </c>
      <c r="H137" s="29">
        <f>SUM('ANTUNES - SON PRODUCE, INC.:TECNISPICE'!G137)</f>
        <v>0</v>
      </c>
      <c r="I137" s="29">
        <f>SUM('ANTUNES - SON PRODUCE, INC.:TECNISPICE'!H137)</f>
        <v>0</v>
      </c>
      <c r="J137" s="29">
        <f>SUM('ANTUNES - SON PRODUCE, INC.:TECNISPICE'!I137)</f>
        <v>0</v>
      </c>
      <c r="K137" s="29">
        <f>SUM('ANTUNES - SON PRODUCE, INC.:TECNISPICE'!J137)</f>
        <v>0</v>
      </c>
      <c r="L137" s="29">
        <f>SUM('ANTUNES - SON PRODUCE, INC.:TECNISPICE'!K137)</f>
        <v>0</v>
      </c>
      <c r="M137" s="29">
        <f>SUM('ANTUNES - SON PRODUCE, INC.:TECNISPICE'!L137)</f>
        <v>0</v>
      </c>
      <c r="N137" s="29">
        <f>SUM('ANTUNES - SON PRODUCE, INC.:TECNISPICE'!M137)</f>
        <v>0</v>
      </c>
      <c r="O137" s="29">
        <f>SUM('ANTUNES - SON PRODUCE, INC.:TECNISPICE'!N137)</f>
        <v>0</v>
      </c>
      <c r="P137" s="29">
        <f>SUM('ANTUNES - SON PRODUCE, INC.:TECNISPICE'!O137)</f>
        <v>0</v>
      </c>
      <c r="Q137" s="29">
        <f>SUM('ANTUNES - SON PRODUCE, INC.:TECNISPICE'!P137)</f>
        <v>0</v>
      </c>
      <c r="R137" s="29">
        <f>SUM('ANTUNES - SON PRODUCE, INC.:TECNISPICE'!Q137)</f>
        <v>0</v>
      </c>
      <c r="S137" s="29">
        <f>SUM('ANTUNES - SON PRODUCE, INC.:TECNISPICE'!R137)</f>
        <v>0</v>
      </c>
      <c r="T137" s="29"/>
      <c r="U137" s="29"/>
      <c r="V137" s="29"/>
      <c r="W137" s="29"/>
      <c r="X137" s="28">
        <f t="shared" ref="X137:X200" si="25">SUM(H137:S137)</f>
        <v>0</v>
      </c>
      <c r="Y137" s="9"/>
      <c r="Z137" s="55">
        <f>SUM('ANTUNES - SON PRODUCE, INC.:TECNISPICE'!AQ137)</f>
        <v>0</v>
      </c>
      <c r="AA137" s="55">
        <f>SUM('ANTUNES - SON PRODUCE, INC.:TECNISPICE'!AR137)</f>
        <v>0</v>
      </c>
      <c r="AB137" s="55">
        <f>SUM('ANTUNES - SON PRODUCE, INC.:TECNISPICE'!AS137)</f>
        <v>0</v>
      </c>
      <c r="AC137" s="55">
        <f>SUM('ANTUNES - SON PRODUCE, INC.:TECNISPICE'!AT137)</f>
        <v>0</v>
      </c>
      <c r="AD137" s="55">
        <f>SUM('ANTUNES - SON PRODUCE, INC.:TECNISPICE'!AU137)</f>
        <v>0</v>
      </c>
      <c r="AE137" s="55">
        <f>SUM('ANTUNES - SON PRODUCE, INC.:TECNISPICE'!AV137)</f>
        <v>0</v>
      </c>
      <c r="AF137" s="55">
        <f>SUM('ANTUNES - SON PRODUCE, INC.:TECNISPICE'!AW137)</f>
        <v>0</v>
      </c>
      <c r="AG137" s="55">
        <f>SUM('ANTUNES - SON PRODUCE, INC.:TECNISPICE'!AX137)</f>
        <v>0</v>
      </c>
      <c r="AH137" s="55">
        <f>SUM('ANTUNES - SON PRODUCE, INC.:TECNISPICE'!AY137)</f>
        <v>0</v>
      </c>
      <c r="AI137" s="55">
        <f>SUM('ANTUNES - SON PRODUCE, INC.:TECNISPICE'!AZ137)</f>
        <v>0</v>
      </c>
      <c r="AJ137" s="55">
        <f>SUM('ANTUNES - SON PRODUCE, INC.:TECNISPICE'!BA137)</f>
        <v>0</v>
      </c>
      <c r="AK137" s="55">
        <f>SUM('ANTUNES - SON PRODUCE, INC.:TECNISPICE'!BB137)</f>
        <v>0</v>
      </c>
      <c r="AL137" s="55">
        <f>SUM('ANTUNES - SON PRODUCE, INC.:TECNISPICE'!BC137)</f>
        <v>0</v>
      </c>
      <c r="AM137" s="55">
        <f>SUM('ANTUNES - SON PRODUCE, INC.:TECNISPICE'!BD137)</f>
        <v>0</v>
      </c>
      <c r="AN137" s="55">
        <f>SUM('ANTUNES - SON PRODUCE, INC.:TECNISPICE'!BE137)</f>
        <v>0</v>
      </c>
      <c r="AO137" s="55">
        <f>SUM('ANTUNES - SON PRODUCE, INC.:TECNISPICE'!BF137)</f>
        <v>0</v>
      </c>
      <c r="AP137" s="56">
        <f t="shared" ref="AP137:AP200" si="26">SUM(Z137:AO137)</f>
        <v>0</v>
      </c>
    </row>
    <row r="138" spans="2:42" x14ac:dyDescent="0.35">
      <c r="B138" s="8">
        <f t="shared" si="24"/>
        <v>131</v>
      </c>
      <c r="C138" s="8" t="s">
        <v>116</v>
      </c>
      <c r="D138" s="8">
        <v>190022</v>
      </c>
      <c r="E138" s="8" t="s">
        <v>105</v>
      </c>
      <c r="F138" s="28">
        <v>0</v>
      </c>
      <c r="G138" s="28">
        <v>0</v>
      </c>
      <c r="H138" s="29">
        <f>SUM('ANTUNES - SON PRODUCE, INC.:TECNISPICE'!G138)</f>
        <v>0</v>
      </c>
      <c r="I138" s="29">
        <f>SUM('ANTUNES - SON PRODUCE, INC.:TECNISPICE'!H138)</f>
        <v>0</v>
      </c>
      <c r="J138" s="29">
        <f>SUM('ANTUNES - SON PRODUCE, INC.:TECNISPICE'!I138)</f>
        <v>0</v>
      </c>
      <c r="K138" s="29">
        <f>SUM('ANTUNES - SON PRODUCE, INC.:TECNISPICE'!J138)</f>
        <v>0</v>
      </c>
      <c r="L138" s="29">
        <f>SUM('ANTUNES - SON PRODUCE, INC.:TECNISPICE'!K138)</f>
        <v>0</v>
      </c>
      <c r="M138" s="29">
        <f>SUM('ANTUNES - SON PRODUCE, INC.:TECNISPICE'!L138)</f>
        <v>0</v>
      </c>
      <c r="N138" s="29">
        <f>SUM('ANTUNES - SON PRODUCE, INC.:TECNISPICE'!M138)</f>
        <v>0</v>
      </c>
      <c r="O138" s="29">
        <f>SUM('ANTUNES - SON PRODUCE, INC.:TECNISPICE'!N138)</f>
        <v>0</v>
      </c>
      <c r="P138" s="29">
        <f>SUM('ANTUNES - SON PRODUCE, INC.:TECNISPICE'!O138)</f>
        <v>0</v>
      </c>
      <c r="Q138" s="29">
        <f>SUM('ANTUNES - SON PRODUCE, INC.:TECNISPICE'!P138)</f>
        <v>0</v>
      </c>
      <c r="R138" s="29">
        <f>SUM('ANTUNES - SON PRODUCE, INC.:TECNISPICE'!Q138)</f>
        <v>0</v>
      </c>
      <c r="S138" s="29">
        <f>SUM('ANTUNES - SON PRODUCE, INC.:TECNISPICE'!R138)</f>
        <v>0</v>
      </c>
      <c r="T138" s="29"/>
      <c r="U138" s="29"/>
      <c r="V138" s="29"/>
      <c r="W138" s="29"/>
      <c r="X138" s="28">
        <f t="shared" si="25"/>
        <v>0</v>
      </c>
      <c r="Y138" s="9"/>
      <c r="Z138" s="55">
        <f>SUM('ANTUNES - SON PRODUCE, INC.:TECNISPICE'!AQ138)</f>
        <v>0</v>
      </c>
      <c r="AA138" s="55">
        <f>SUM('ANTUNES - SON PRODUCE, INC.:TECNISPICE'!AR138)</f>
        <v>0</v>
      </c>
      <c r="AB138" s="55">
        <f>SUM('ANTUNES - SON PRODUCE, INC.:TECNISPICE'!AS138)</f>
        <v>0</v>
      </c>
      <c r="AC138" s="55">
        <f>SUM('ANTUNES - SON PRODUCE, INC.:TECNISPICE'!AT138)</f>
        <v>0</v>
      </c>
      <c r="AD138" s="55">
        <f>SUM('ANTUNES - SON PRODUCE, INC.:TECNISPICE'!AU138)</f>
        <v>0</v>
      </c>
      <c r="AE138" s="55">
        <f>SUM('ANTUNES - SON PRODUCE, INC.:TECNISPICE'!AV138)</f>
        <v>0</v>
      </c>
      <c r="AF138" s="55">
        <f>SUM('ANTUNES - SON PRODUCE, INC.:TECNISPICE'!AW138)</f>
        <v>0</v>
      </c>
      <c r="AG138" s="55">
        <f>SUM('ANTUNES - SON PRODUCE, INC.:TECNISPICE'!AX138)</f>
        <v>0</v>
      </c>
      <c r="AH138" s="55">
        <f>SUM('ANTUNES - SON PRODUCE, INC.:TECNISPICE'!AY138)</f>
        <v>0</v>
      </c>
      <c r="AI138" s="55">
        <f>SUM('ANTUNES - SON PRODUCE, INC.:TECNISPICE'!AZ138)</f>
        <v>0</v>
      </c>
      <c r="AJ138" s="55">
        <f>SUM('ANTUNES - SON PRODUCE, INC.:TECNISPICE'!BA138)</f>
        <v>0</v>
      </c>
      <c r="AK138" s="55">
        <f>SUM('ANTUNES - SON PRODUCE, INC.:TECNISPICE'!BB138)</f>
        <v>0</v>
      </c>
      <c r="AL138" s="55">
        <f>SUM('ANTUNES - SON PRODUCE, INC.:TECNISPICE'!BC138)</f>
        <v>0</v>
      </c>
      <c r="AM138" s="55">
        <f>SUM('ANTUNES - SON PRODUCE, INC.:TECNISPICE'!BD138)</f>
        <v>0</v>
      </c>
      <c r="AN138" s="55">
        <f>SUM('ANTUNES - SON PRODUCE, INC.:TECNISPICE'!BE138)</f>
        <v>0</v>
      </c>
      <c r="AO138" s="55">
        <f>SUM('ANTUNES - SON PRODUCE, INC.:TECNISPICE'!BF138)</f>
        <v>0</v>
      </c>
      <c r="AP138" s="56">
        <f t="shared" si="26"/>
        <v>0</v>
      </c>
    </row>
    <row r="139" spans="2:42" x14ac:dyDescent="0.35">
      <c r="B139" s="8">
        <f t="shared" si="24"/>
        <v>132</v>
      </c>
      <c r="C139" s="8" t="s">
        <v>106</v>
      </c>
      <c r="D139" s="8">
        <v>210002</v>
      </c>
      <c r="E139" s="8" t="s">
        <v>107</v>
      </c>
      <c r="F139" s="28">
        <v>48.333333333333336</v>
      </c>
      <c r="G139" s="28">
        <v>55</v>
      </c>
      <c r="H139" s="29">
        <f>SUM('ANTUNES - SON PRODUCE, INC.:TECNISPICE'!G139)</f>
        <v>50</v>
      </c>
      <c r="I139" s="29">
        <f>SUM('ANTUNES - SON PRODUCE, INC.:TECNISPICE'!H139)</f>
        <v>50</v>
      </c>
      <c r="J139" s="29">
        <f>SUM('ANTUNES - SON PRODUCE, INC.:TECNISPICE'!I139)</f>
        <v>50</v>
      </c>
      <c r="K139" s="29">
        <f>SUM('ANTUNES - SON PRODUCE, INC.:TECNISPICE'!J139)</f>
        <v>50</v>
      </c>
      <c r="L139" s="29">
        <f>SUM('ANTUNES - SON PRODUCE, INC.:TECNISPICE'!K139)</f>
        <v>50</v>
      </c>
      <c r="M139" s="29">
        <f>SUM('ANTUNES - SON PRODUCE, INC.:TECNISPICE'!L139)</f>
        <v>50</v>
      </c>
      <c r="N139" s="29">
        <f>SUM('ANTUNES - SON PRODUCE, INC.:TECNISPICE'!M139)</f>
        <v>50</v>
      </c>
      <c r="O139" s="29">
        <f>SUM('ANTUNES - SON PRODUCE, INC.:TECNISPICE'!N139)</f>
        <v>50</v>
      </c>
      <c r="P139" s="29">
        <f>SUM('ANTUNES - SON PRODUCE, INC.:TECNISPICE'!O139)</f>
        <v>50</v>
      </c>
      <c r="Q139" s="29">
        <f>SUM('ANTUNES - SON PRODUCE, INC.:TECNISPICE'!P139)</f>
        <v>50</v>
      </c>
      <c r="R139" s="29">
        <f>SUM('ANTUNES - SON PRODUCE, INC.:TECNISPICE'!Q139)</f>
        <v>50</v>
      </c>
      <c r="S139" s="29">
        <f>SUM('ANTUNES - SON PRODUCE, INC.:TECNISPICE'!R139)</f>
        <v>50</v>
      </c>
      <c r="T139" s="29"/>
      <c r="U139" s="29"/>
      <c r="V139" s="29"/>
      <c r="W139" s="29"/>
      <c r="X139" s="28">
        <f t="shared" si="25"/>
        <v>600</v>
      </c>
      <c r="Y139" s="9"/>
      <c r="Z139" s="55">
        <f>SUM('ANTUNES - SON PRODUCE, INC.:TECNISPICE'!AQ139)</f>
        <v>850</v>
      </c>
      <c r="AA139" s="55">
        <f>SUM('ANTUNES - SON PRODUCE, INC.:TECNISPICE'!AR139)</f>
        <v>850</v>
      </c>
      <c r="AB139" s="55">
        <f>SUM('ANTUNES - SON PRODUCE, INC.:TECNISPICE'!AS139)</f>
        <v>0</v>
      </c>
      <c r="AC139" s="55">
        <f>SUM('ANTUNES - SON PRODUCE, INC.:TECNISPICE'!AT139)</f>
        <v>0</v>
      </c>
      <c r="AD139" s="55">
        <f>SUM('ANTUNES - SON PRODUCE, INC.:TECNISPICE'!AU139)</f>
        <v>0</v>
      </c>
      <c r="AE139" s="55">
        <f>SUM('ANTUNES - SON PRODUCE, INC.:TECNISPICE'!AV139)</f>
        <v>0</v>
      </c>
      <c r="AF139" s="55">
        <f>SUM('ANTUNES - SON PRODUCE, INC.:TECNISPICE'!AW139)</f>
        <v>0</v>
      </c>
      <c r="AG139" s="55">
        <f>SUM('ANTUNES - SON PRODUCE, INC.:TECNISPICE'!AX139)</f>
        <v>0</v>
      </c>
      <c r="AH139" s="55">
        <f>SUM('ANTUNES - SON PRODUCE, INC.:TECNISPICE'!AY139)</f>
        <v>0</v>
      </c>
      <c r="AI139" s="55">
        <f>SUM('ANTUNES - SON PRODUCE, INC.:TECNISPICE'!AZ139)</f>
        <v>0</v>
      </c>
      <c r="AJ139" s="55">
        <f>SUM('ANTUNES - SON PRODUCE, INC.:TECNISPICE'!BA139)</f>
        <v>0</v>
      </c>
      <c r="AK139" s="55">
        <f>SUM('ANTUNES - SON PRODUCE, INC.:TECNISPICE'!BB139)</f>
        <v>0</v>
      </c>
      <c r="AL139" s="55">
        <f>SUM('ANTUNES - SON PRODUCE, INC.:TECNISPICE'!BC139)</f>
        <v>0</v>
      </c>
      <c r="AM139" s="55">
        <f>SUM('ANTUNES - SON PRODUCE, INC.:TECNISPICE'!BD139)</f>
        <v>0</v>
      </c>
      <c r="AN139" s="55">
        <f>SUM('ANTUNES - SON PRODUCE, INC.:TECNISPICE'!BE139)</f>
        <v>0</v>
      </c>
      <c r="AO139" s="55">
        <f>SUM('ANTUNES - SON PRODUCE, INC.:TECNISPICE'!BF139)</f>
        <v>0</v>
      </c>
      <c r="AP139" s="56">
        <f t="shared" si="26"/>
        <v>1700</v>
      </c>
    </row>
    <row r="140" spans="2:42" x14ac:dyDescent="0.35">
      <c r="B140" s="8">
        <f t="shared" si="24"/>
        <v>133</v>
      </c>
      <c r="C140" s="8" t="s">
        <v>106</v>
      </c>
      <c r="D140" s="8">
        <v>210003</v>
      </c>
      <c r="E140" s="8" t="s">
        <v>108</v>
      </c>
      <c r="F140" s="28">
        <v>0</v>
      </c>
      <c r="G140" s="28">
        <v>0</v>
      </c>
      <c r="H140" s="29">
        <f>SUM('ANTUNES - SON PRODUCE, INC.:TECNISPICE'!G140)</f>
        <v>0</v>
      </c>
      <c r="I140" s="29">
        <f>SUM('ANTUNES - SON PRODUCE, INC.:TECNISPICE'!H140)</f>
        <v>0</v>
      </c>
      <c r="J140" s="29">
        <f>SUM('ANTUNES - SON PRODUCE, INC.:TECNISPICE'!I140)</f>
        <v>0</v>
      </c>
      <c r="K140" s="29">
        <f>SUM('ANTUNES - SON PRODUCE, INC.:TECNISPICE'!J140)</f>
        <v>0</v>
      </c>
      <c r="L140" s="29">
        <f>SUM('ANTUNES - SON PRODUCE, INC.:TECNISPICE'!K140)</f>
        <v>0</v>
      </c>
      <c r="M140" s="29">
        <f>SUM('ANTUNES - SON PRODUCE, INC.:TECNISPICE'!L140)</f>
        <v>0</v>
      </c>
      <c r="N140" s="29">
        <f>SUM('ANTUNES - SON PRODUCE, INC.:TECNISPICE'!M140)</f>
        <v>0</v>
      </c>
      <c r="O140" s="29">
        <f>SUM('ANTUNES - SON PRODUCE, INC.:TECNISPICE'!N140)</f>
        <v>0</v>
      </c>
      <c r="P140" s="29">
        <f>SUM('ANTUNES - SON PRODUCE, INC.:TECNISPICE'!O140)</f>
        <v>0</v>
      </c>
      <c r="Q140" s="29">
        <f>SUM('ANTUNES - SON PRODUCE, INC.:TECNISPICE'!P140)</f>
        <v>0</v>
      </c>
      <c r="R140" s="29">
        <f>SUM('ANTUNES - SON PRODUCE, INC.:TECNISPICE'!Q140)</f>
        <v>0</v>
      </c>
      <c r="S140" s="29">
        <f>SUM('ANTUNES - SON PRODUCE, INC.:TECNISPICE'!R140)</f>
        <v>0</v>
      </c>
      <c r="T140" s="29"/>
      <c r="U140" s="29"/>
      <c r="V140" s="29"/>
      <c r="W140" s="29"/>
      <c r="X140" s="28">
        <f t="shared" si="25"/>
        <v>0</v>
      </c>
      <c r="Y140" s="9"/>
      <c r="Z140" s="55">
        <f>SUM('ANTUNES - SON PRODUCE, INC.:TECNISPICE'!AQ140)</f>
        <v>0</v>
      </c>
      <c r="AA140" s="55">
        <f>SUM('ANTUNES - SON PRODUCE, INC.:TECNISPICE'!AR140)</f>
        <v>0</v>
      </c>
      <c r="AB140" s="55">
        <f>SUM('ANTUNES - SON PRODUCE, INC.:TECNISPICE'!AS140)</f>
        <v>0</v>
      </c>
      <c r="AC140" s="55">
        <f>SUM('ANTUNES - SON PRODUCE, INC.:TECNISPICE'!AT140)</f>
        <v>0</v>
      </c>
      <c r="AD140" s="55">
        <f>SUM('ANTUNES - SON PRODUCE, INC.:TECNISPICE'!AU140)</f>
        <v>0</v>
      </c>
      <c r="AE140" s="55">
        <f>SUM('ANTUNES - SON PRODUCE, INC.:TECNISPICE'!AV140)</f>
        <v>0</v>
      </c>
      <c r="AF140" s="55">
        <f>SUM('ANTUNES - SON PRODUCE, INC.:TECNISPICE'!AW140)</f>
        <v>0</v>
      </c>
      <c r="AG140" s="55">
        <f>SUM('ANTUNES - SON PRODUCE, INC.:TECNISPICE'!AX140)</f>
        <v>0</v>
      </c>
      <c r="AH140" s="55">
        <f>SUM('ANTUNES - SON PRODUCE, INC.:TECNISPICE'!AY140)</f>
        <v>0</v>
      </c>
      <c r="AI140" s="55">
        <f>SUM('ANTUNES - SON PRODUCE, INC.:TECNISPICE'!AZ140)</f>
        <v>0</v>
      </c>
      <c r="AJ140" s="55">
        <f>SUM('ANTUNES - SON PRODUCE, INC.:TECNISPICE'!BA140)</f>
        <v>0</v>
      </c>
      <c r="AK140" s="55">
        <f>SUM('ANTUNES - SON PRODUCE, INC.:TECNISPICE'!BB140)</f>
        <v>0</v>
      </c>
      <c r="AL140" s="55">
        <f>SUM('ANTUNES - SON PRODUCE, INC.:TECNISPICE'!BC140)</f>
        <v>0</v>
      </c>
      <c r="AM140" s="55">
        <f>SUM('ANTUNES - SON PRODUCE, INC.:TECNISPICE'!BD140)</f>
        <v>0</v>
      </c>
      <c r="AN140" s="55">
        <f>SUM('ANTUNES - SON PRODUCE, INC.:TECNISPICE'!BE140)</f>
        <v>0</v>
      </c>
      <c r="AO140" s="55">
        <f>SUM('ANTUNES - SON PRODUCE, INC.:TECNISPICE'!BF140)</f>
        <v>0</v>
      </c>
      <c r="AP140" s="56">
        <f t="shared" si="26"/>
        <v>0</v>
      </c>
    </row>
    <row r="141" spans="2:42" x14ac:dyDescent="0.35">
      <c r="B141" s="8">
        <f t="shared" si="24"/>
        <v>134</v>
      </c>
      <c r="C141" s="8" t="s">
        <v>106</v>
      </c>
      <c r="D141" s="8">
        <v>210004</v>
      </c>
      <c r="E141" s="8" t="s">
        <v>109</v>
      </c>
      <c r="F141" s="28">
        <v>0</v>
      </c>
      <c r="G141" s="28">
        <v>0</v>
      </c>
      <c r="H141" s="29">
        <f>SUM('ANTUNES - SON PRODUCE, INC.:TECNISPICE'!G141)</f>
        <v>0</v>
      </c>
      <c r="I141" s="29">
        <f>SUM('ANTUNES - SON PRODUCE, INC.:TECNISPICE'!H141)</f>
        <v>0</v>
      </c>
      <c r="J141" s="29">
        <f>SUM('ANTUNES - SON PRODUCE, INC.:TECNISPICE'!I141)</f>
        <v>0</v>
      </c>
      <c r="K141" s="29">
        <f>SUM('ANTUNES - SON PRODUCE, INC.:TECNISPICE'!J141)</f>
        <v>0</v>
      </c>
      <c r="L141" s="29">
        <f>SUM('ANTUNES - SON PRODUCE, INC.:TECNISPICE'!K141)</f>
        <v>0</v>
      </c>
      <c r="M141" s="29">
        <f>SUM('ANTUNES - SON PRODUCE, INC.:TECNISPICE'!L141)</f>
        <v>0</v>
      </c>
      <c r="N141" s="29">
        <f>SUM('ANTUNES - SON PRODUCE, INC.:TECNISPICE'!M141)</f>
        <v>0</v>
      </c>
      <c r="O141" s="29">
        <f>SUM('ANTUNES - SON PRODUCE, INC.:TECNISPICE'!N141)</f>
        <v>0</v>
      </c>
      <c r="P141" s="29">
        <f>SUM('ANTUNES - SON PRODUCE, INC.:TECNISPICE'!O141)</f>
        <v>0</v>
      </c>
      <c r="Q141" s="29">
        <f>SUM('ANTUNES - SON PRODUCE, INC.:TECNISPICE'!P141)</f>
        <v>0</v>
      </c>
      <c r="R141" s="29">
        <f>SUM('ANTUNES - SON PRODUCE, INC.:TECNISPICE'!Q141)</f>
        <v>0</v>
      </c>
      <c r="S141" s="29">
        <f>SUM('ANTUNES - SON PRODUCE, INC.:TECNISPICE'!R141)</f>
        <v>0</v>
      </c>
      <c r="T141" s="29"/>
      <c r="U141" s="29"/>
      <c r="V141" s="29"/>
      <c r="W141" s="29"/>
      <c r="X141" s="28">
        <f t="shared" si="25"/>
        <v>0</v>
      </c>
      <c r="Y141" s="9"/>
      <c r="Z141" s="55">
        <f>SUM('ANTUNES - SON PRODUCE, INC.:TECNISPICE'!AQ141)</f>
        <v>0</v>
      </c>
      <c r="AA141" s="55">
        <f>SUM('ANTUNES - SON PRODUCE, INC.:TECNISPICE'!AR141)</f>
        <v>0</v>
      </c>
      <c r="AB141" s="55">
        <f>SUM('ANTUNES - SON PRODUCE, INC.:TECNISPICE'!AS141)</f>
        <v>0</v>
      </c>
      <c r="AC141" s="55">
        <f>SUM('ANTUNES - SON PRODUCE, INC.:TECNISPICE'!AT141)</f>
        <v>0</v>
      </c>
      <c r="AD141" s="55">
        <f>SUM('ANTUNES - SON PRODUCE, INC.:TECNISPICE'!AU141)</f>
        <v>0</v>
      </c>
      <c r="AE141" s="55">
        <f>SUM('ANTUNES - SON PRODUCE, INC.:TECNISPICE'!AV141)</f>
        <v>0</v>
      </c>
      <c r="AF141" s="55">
        <f>SUM('ANTUNES - SON PRODUCE, INC.:TECNISPICE'!AW141)</f>
        <v>0</v>
      </c>
      <c r="AG141" s="55">
        <f>SUM('ANTUNES - SON PRODUCE, INC.:TECNISPICE'!AX141)</f>
        <v>0</v>
      </c>
      <c r="AH141" s="55">
        <f>SUM('ANTUNES - SON PRODUCE, INC.:TECNISPICE'!AY141)</f>
        <v>0</v>
      </c>
      <c r="AI141" s="55">
        <f>SUM('ANTUNES - SON PRODUCE, INC.:TECNISPICE'!AZ141)</f>
        <v>0</v>
      </c>
      <c r="AJ141" s="55">
        <f>SUM('ANTUNES - SON PRODUCE, INC.:TECNISPICE'!BA141)</f>
        <v>0</v>
      </c>
      <c r="AK141" s="55">
        <f>SUM('ANTUNES - SON PRODUCE, INC.:TECNISPICE'!BB141)</f>
        <v>0</v>
      </c>
      <c r="AL141" s="55">
        <f>SUM('ANTUNES - SON PRODUCE, INC.:TECNISPICE'!BC141)</f>
        <v>0</v>
      </c>
      <c r="AM141" s="55">
        <f>SUM('ANTUNES - SON PRODUCE, INC.:TECNISPICE'!BD141)</f>
        <v>0</v>
      </c>
      <c r="AN141" s="55">
        <f>SUM('ANTUNES - SON PRODUCE, INC.:TECNISPICE'!BE141)</f>
        <v>0</v>
      </c>
      <c r="AO141" s="55">
        <f>SUM('ANTUNES - SON PRODUCE, INC.:TECNISPICE'!BF141)</f>
        <v>0</v>
      </c>
      <c r="AP141" s="56">
        <f t="shared" si="26"/>
        <v>0</v>
      </c>
    </row>
    <row r="142" spans="2:42" x14ac:dyDescent="0.35">
      <c r="B142" s="8">
        <f t="shared" si="24"/>
        <v>135</v>
      </c>
      <c r="C142" s="8" t="s">
        <v>106</v>
      </c>
      <c r="D142" s="8">
        <v>210005</v>
      </c>
      <c r="E142" s="8" t="s">
        <v>110</v>
      </c>
      <c r="F142" s="28">
        <v>0</v>
      </c>
      <c r="G142" s="28">
        <v>0</v>
      </c>
      <c r="H142" s="29">
        <f>SUM('ANTUNES - SON PRODUCE, INC.:TECNISPICE'!G142)</f>
        <v>0</v>
      </c>
      <c r="I142" s="29">
        <f>SUM('ANTUNES - SON PRODUCE, INC.:TECNISPICE'!H142)</f>
        <v>0</v>
      </c>
      <c r="J142" s="29">
        <f>SUM('ANTUNES - SON PRODUCE, INC.:TECNISPICE'!I142)</f>
        <v>0</v>
      </c>
      <c r="K142" s="29">
        <f>SUM('ANTUNES - SON PRODUCE, INC.:TECNISPICE'!J142)</f>
        <v>0</v>
      </c>
      <c r="L142" s="29">
        <f>SUM('ANTUNES - SON PRODUCE, INC.:TECNISPICE'!K142)</f>
        <v>0</v>
      </c>
      <c r="M142" s="29">
        <f>SUM('ANTUNES - SON PRODUCE, INC.:TECNISPICE'!L142)</f>
        <v>0</v>
      </c>
      <c r="N142" s="29">
        <f>SUM('ANTUNES - SON PRODUCE, INC.:TECNISPICE'!M142)</f>
        <v>0</v>
      </c>
      <c r="O142" s="29">
        <f>SUM('ANTUNES - SON PRODUCE, INC.:TECNISPICE'!N142)</f>
        <v>0</v>
      </c>
      <c r="P142" s="29">
        <f>SUM('ANTUNES - SON PRODUCE, INC.:TECNISPICE'!O142)</f>
        <v>0</v>
      </c>
      <c r="Q142" s="29">
        <f>SUM('ANTUNES - SON PRODUCE, INC.:TECNISPICE'!P142)</f>
        <v>0</v>
      </c>
      <c r="R142" s="29">
        <f>SUM('ANTUNES - SON PRODUCE, INC.:TECNISPICE'!Q142)</f>
        <v>0</v>
      </c>
      <c r="S142" s="29">
        <f>SUM('ANTUNES - SON PRODUCE, INC.:TECNISPICE'!R142)</f>
        <v>0</v>
      </c>
      <c r="T142" s="29"/>
      <c r="U142" s="29"/>
      <c r="V142" s="29"/>
      <c r="W142" s="29"/>
      <c r="X142" s="28">
        <f t="shared" si="25"/>
        <v>0</v>
      </c>
      <c r="Y142" s="9"/>
      <c r="Z142" s="55">
        <f>SUM('ANTUNES - SON PRODUCE, INC.:TECNISPICE'!AQ142)</f>
        <v>0</v>
      </c>
      <c r="AA142" s="55">
        <f>SUM('ANTUNES - SON PRODUCE, INC.:TECNISPICE'!AR142)</f>
        <v>0</v>
      </c>
      <c r="AB142" s="55">
        <f>SUM('ANTUNES - SON PRODUCE, INC.:TECNISPICE'!AS142)</f>
        <v>0</v>
      </c>
      <c r="AC142" s="55">
        <f>SUM('ANTUNES - SON PRODUCE, INC.:TECNISPICE'!AT142)</f>
        <v>0</v>
      </c>
      <c r="AD142" s="55">
        <f>SUM('ANTUNES - SON PRODUCE, INC.:TECNISPICE'!AU142)</f>
        <v>0</v>
      </c>
      <c r="AE142" s="55">
        <f>SUM('ANTUNES - SON PRODUCE, INC.:TECNISPICE'!AV142)</f>
        <v>0</v>
      </c>
      <c r="AF142" s="55">
        <f>SUM('ANTUNES - SON PRODUCE, INC.:TECNISPICE'!AW142)</f>
        <v>0</v>
      </c>
      <c r="AG142" s="55">
        <f>SUM('ANTUNES - SON PRODUCE, INC.:TECNISPICE'!AX142)</f>
        <v>0</v>
      </c>
      <c r="AH142" s="55">
        <f>SUM('ANTUNES - SON PRODUCE, INC.:TECNISPICE'!AY142)</f>
        <v>0</v>
      </c>
      <c r="AI142" s="55">
        <f>SUM('ANTUNES - SON PRODUCE, INC.:TECNISPICE'!AZ142)</f>
        <v>0</v>
      </c>
      <c r="AJ142" s="55">
        <f>SUM('ANTUNES - SON PRODUCE, INC.:TECNISPICE'!BA142)</f>
        <v>0</v>
      </c>
      <c r="AK142" s="55">
        <f>SUM('ANTUNES - SON PRODUCE, INC.:TECNISPICE'!BB142)</f>
        <v>0</v>
      </c>
      <c r="AL142" s="55">
        <f>SUM('ANTUNES - SON PRODUCE, INC.:TECNISPICE'!BC142)</f>
        <v>0</v>
      </c>
      <c r="AM142" s="55">
        <f>SUM('ANTUNES - SON PRODUCE, INC.:TECNISPICE'!BD142)</f>
        <v>0</v>
      </c>
      <c r="AN142" s="55">
        <f>SUM('ANTUNES - SON PRODUCE, INC.:TECNISPICE'!BE142)</f>
        <v>0</v>
      </c>
      <c r="AO142" s="55">
        <f>SUM('ANTUNES - SON PRODUCE, INC.:TECNISPICE'!BF142)</f>
        <v>0</v>
      </c>
      <c r="AP142" s="56">
        <f t="shared" si="26"/>
        <v>0</v>
      </c>
    </row>
    <row r="143" spans="2:42" x14ac:dyDescent="0.35">
      <c r="B143" s="8">
        <f t="shared" ref="B143:B210" si="27">B142+1</f>
        <v>136</v>
      </c>
      <c r="C143" s="8" t="s">
        <v>106</v>
      </c>
      <c r="D143" s="8">
        <v>210006</v>
      </c>
      <c r="E143" s="8" t="s">
        <v>111</v>
      </c>
      <c r="F143" s="28">
        <v>0</v>
      </c>
      <c r="G143" s="28">
        <v>0</v>
      </c>
      <c r="H143" s="29">
        <f>SUM('ANTUNES - SON PRODUCE, INC.:TECNISPICE'!G143)</f>
        <v>0</v>
      </c>
      <c r="I143" s="29">
        <f>SUM('ANTUNES - SON PRODUCE, INC.:TECNISPICE'!H143)</f>
        <v>0</v>
      </c>
      <c r="J143" s="29">
        <f>SUM('ANTUNES - SON PRODUCE, INC.:TECNISPICE'!I143)</f>
        <v>0</v>
      </c>
      <c r="K143" s="29">
        <f>SUM('ANTUNES - SON PRODUCE, INC.:TECNISPICE'!J143)</f>
        <v>0</v>
      </c>
      <c r="L143" s="29">
        <f>SUM('ANTUNES - SON PRODUCE, INC.:TECNISPICE'!K143)</f>
        <v>0</v>
      </c>
      <c r="M143" s="29">
        <f>SUM('ANTUNES - SON PRODUCE, INC.:TECNISPICE'!L143)</f>
        <v>0</v>
      </c>
      <c r="N143" s="29">
        <f>SUM('ANTUNES - SON PRODUCE, INC.:TECNISPICE'!M143)</f>
        <v>0</v>
      </c>
      <c r="O143" s="29">
        <f>SUM('ANTUNES - SON PRODUCE, INC.:TECNISPICE'!N143)</f>
        <v>0</v>
      </c>
      <c r="P143" s="29">
        <f>SUM('ANTUNES - SON PRODUCE, INC.:TECNISPICE'!O143)</f>
        <v>0</v>
      </c>
      <c r="Q143" s="29">
        <f>SUM('ANTUNES - SON PRODUCE, INC.:TECNISPICE'!P143)</f>
        <v>0</v>
      </c>
      <c r="R143" s="29">
        <f>SUM('ANTUNES - SON PRODUCE, INC.:TECNISPICE'!Q143)</f>
        <v>0</v>
      </c>
      <c r="S143" s="29">
        <f>SUM('ANTUNES - SON PRODUCE, INC.:TECNISPICE'!R143)</f>
        <v>0</v>
      </c>
      <c r="T143" s="29"/>
      <c r="U143" s="29"/>
      <c r="V143" s="29"/>
      <c r="W143" s="29"/>
      <c r="X143" s="28">
        <f t="shared" si="25"/>
        <v>0</v>
      </c>
      <c r="Y143" s="9"/>
      <c r="Z143" s="55">
        <f>SUM('ANTUNES - SON PRODUCE, INC.:TECNISPICE'!AQ143)</f>
        <v>0</v>
      </c>
      <c r="AA143" s="55">
        <f>SUM('ANTUNES - SON PRODUCE, INC.:TECNISPICE'!AR143)</f>
        <v>0</v>
      </c>
      <c r="AB143" s="55">
        <f>SUM('ANTUNES - SON PRODUCE, INC.:TECNISPICE'!AS143)</f>
        <v>0</v>
      </c>
      <c r="AC143" s="55">
        <f>SUM('ANTUNES - SON PRODUCE, INC.:TECNISPICE'!AT143)</f>
        <v>0</v>
      </c>
      <c r="AD143" s="55">
        <f>SUM('ANTUNES - SON PRODUCE, INC.:TECNISPICE'!AU143)</f>
        <v>0</v>
      </c>
      <c r="AE143" s="55">
        <f>SUM('ANTUNES - SON PRODUCE, INC.:TECNISPICE'!AV143)</f>
        <v>0</v>
      </c>
      <c r="AF143" s="55">
        <f>SUM('ANTUNES - SON PRODUCE, INC.:TECNISPICE'!AW143)</f>
        <v>0</v>
      </c>
      <c r="AG143" s="55">
        <f>SUM('ANTUNES - SON PRODUCE, INC.:TECNISPICE'!AX143)</f>
        <v>0</v>
      </c>
      <c r="AH143" s="55">
        <f>SUM('ANTUNES - SON PRODUCE, INC.:TECNISPICE'!AY143)</f>
        <v>0</v>
      </c>
      <c r="AI143" s="55">
        <f>SUM('ANTUNES - SON PRODUCE, INC.:TECNISPICE'!AZ143)</f>
        <v>0</v>
      </c>
      <c r="AJ143" s="55">
        <f>SUM('ANTUNES - SON PRODUCE, INC.:TECNISPICE'!BA143)</f>
        <v>0</v>
      </c>
      <c r="AK143" s="55">
        <f>SUM('ANTUNES - SON PRODUCE, INC.:TECNISPICE'!BB143)</f>
        <v>0</v>
      </c>
      <c r="AL143" s="55">
        <f>SUM('ANTUNES - SON PRODUCE, INC.:TECNISPICE'!BC143)</f>
        <v>0</v>
      </c>
      <c r="AM143" s="55">
        <f>SUM('ANTUNES - SON PRODUCE, INC.:TECNISPICE'!BD143)</f>
        <v>0</v>
      </c>
      <c r="AN143" s="55">
        <f>SUM('ANTUNES - SON PRODUCE, INC.:TECNISPICE'!BE143)</f>
        <v>0</v>
      </c>
      <c r="AO143" s="55">
        <f>SUM('ANTUNES - SON PRODUCE, INC.:TECNISPICE'!BF143)</f>
        <v>0</v>
      </c>
      <c r="AP143" s="56">
        <f t="shared" si="26"/>
        <v>0</v>
      </c>
    </row>
    <row r="144" spans="2:42" x14ac:dyDescent="0.35">
      <c r="B144" s="8">
        <f t="shared" si="27"/>
        <v>137</v>
      </c>
      <c r="C144" s="8" t="s">
        <v>106</v>
      </c>
      <c r="D144" s="8">
        <v>210010</v>
      </c>
      <c r="E144" s="8" t="s">
        <v>171</v>
      </c>
      <c r="F144" s="28">
        <v>0</v>
      </c>
      <c r="G144" s="28">
        <v>0</v>
      </c>
      <c r="H144" s="29">
        <f>SUM('ANTUNES - SON PRODUCE, INC.:TECNISPICE'!G144)</f>
        <v>0</v>
      </c>
      <c r="I144" s="29">
        <f>SUM('ANTUNES - SON PRODUCE, INC.:TECNISPICE'!H144)</f>
        <v>0</v>
      </c>
      <c r="J144" s="29">
        <f>SUM('ANTUNES - SON PRODUCE, INC.:TECNISPICE'!I144)</f>
        <v>0</v>
      </c>
      <c r="K144" s="29">
        <f>SUM('ANTUNES - SON PRODUCE, INC.:TECNISPICE'!J144)</f>
        <v>0</v>
      </c>
      <c r="L144" s="29">
        <f>SUM('ANTUNES - SON PRODUCE, INC.:TECNISPICE'!K144)</f>
        <v>0</v>
      </c>
      <c r="M144" s="29">
        <f>SUM('ANTUNES - SON PRODUCE, INC.:TECNISPICE'!L144)</f>
        <v>0</v>
      </c>
      <c r="N144" s="29">
        <f>SUM('ANTUNES - SON PRODUCE, INC.:TECNISPICE'!M144)</f>
        <v>0</v>
      </c>
      <c r="O144" s="29">
        <f>SUM('ANTUNES - SON PRODUCE, INC.:TECNISPICE'!N144)</f>
        <v>0</v>
      </c>
      <c r="P144" s="29">
        <f>SUM('ANTUNES - SON PRODUCE, INC.:TECNISPICE'!O144)</f>
        <v>0</v>
      </c>
      <c r="Q144" s="29">
        <f>SUM('ANTUNES - SON PRODUCE, INC.:TECNISPICE'!P144)</f>
        <v>0</v>
      </c>
      <c r="R144" s="29">
        <f>SUM('ANTUNES - SON PRODUCE, INC.:TECNISPICE'!Q144)</f>
        <v>0</v>
      </c>
      <c r="S144" s="29">
        <f>SUM('ANTUNES - SON PRODUCE, INC.:TECNISPICE'!R144)</f>
        <v>0</v>
      </c>
      <c r="T144" s="29"/>
      <c r="U144" s="29"/>
      <c r="V144" s="29"/>
      <c r="W144" s="29"/>
      <c r="X144" s="28">
        <f t="shared" si="25"/>
        <v>0</v>
      </c>
      <c r="Y144" s="9"/>
      <c r="Z144" s="55">
        <f>SUM('ANTUNES - SON PRODUCE, INC.:TECNISPICE'!AQ144)</f>
        <v>0</v>
      </c>
      <c r="AA144" s="55">
        <f>SUM('ANTUNES - SON PRODUCE, INC.:TECNISPICE'!AR144)</f>
        <v>0</v>
      </c>
      <c r="AB144" s="55">
        <f>SUM('ANTUNES - SON PRODUCE, INC.:TECNISPICE'!AS144)</f>
        <v>0</v>
      </c>
      <c r="AC144" s="55">
        <f>SUM('ANTUNES - SON PRODUCE, INC.:TECNISPICE'!AT144)</f>
        <v>0</v>
      </c>
      <c r="AD144" s="55">
        <f>SUM('ANTUNES - SON PRODUCE, INC.:TECNISPICE'!AU144)</f>
        <v>0</v>
      </c>
      <c r="AE144" s="55">
        <f>SUM('ANTUNES - SON PRODUCE, INC.:TECNISPICE'!AV144)</f>
        <v>0</v>
      </c>
      <c r="AF144" s="55">
        <f>SUM('ANTUNES - SON PRODUCE, INC.:TECNISPICE'!AW144)</f>
        <v>0</v>
      </c>
      <c r="AG144" s="55">
        <f>SUM('ANTUNES - SON PRODUCE, INC.:TECNISPICE'!AX144)</f>
        <v>0</v>
      </c>
      <c r="AH144" s="55">
        <f>SUM('ANTUNES - SON PRODUCE, INC.:TECNISPICE'!AY144)</f>
        <v>0</v>
      </c>
      <c r="AI144" s="55">
        <f>SUM('ANTUNES - SON PRODUCE, INC.:TECNISPICE'!AZ144)</f>
        <v>0</v>
      </c>
      <c r="AJ144" s="55">
        <f>SUM('ANTUNES - SON PRODUCE, INC.:TECNISPICE'!BA144)</f>
        <v>0</v>
      </c>
      <c r="AK144" s="55">
        <f>SUM('ANTUNES - SON PRODUCE, INC.:TECNISPICE'!BB144)</f>
        <v>0</v>
      </c>
      <c r="AL144" s="55">
        <f>SUM('ANTUNES - SON PRODUCE, INC.:TECNISPICE'!BC144)</f>
        <v>0</v>
      </c>
      <c r="AM144" s="55">
        <f>SUM('ANTUNES - SON PRODUCE, INC.:TECNISPICE'!BD144)</f>
        <v>0</v>
      </c>
      <c r="AN144" s="55">
        <f>SUM('ANTUNES - SON PRODUCE, INC.:TECNISPICE'!BE144)</f>
        <v>0</v>
      </c>
      <c r="AO144" s="55">
        <f>SUM('ANTUNES - SON PRODUCE, INC.:TECNISPICE'!BF144)</f>
        <v>0</v>
      </c>
      <c r="AP144" s="56">
        <f t="shared" si="26"/>
        <v>0</v>
      </c>
    </row>
    <row r="145" spans="2:42" x14ac:dyDescent="0.35">
      <c r="B145" s="8">
        <f t="shared" si="27"/>
        <v>138</v>
      </c>
      <c r="C145" s="8" t="s">
        <v>106</v>
      </c>
      <c r="D145" s="8">
        <v>210011</v>
      </c>
      <c r="E145" s="8" t="s">
        <v>112</v>
      </c>
      <c r="F145" s="28">
        <v>0</v>
      </c>
      <c r="G145" s="28">
        <v>0</v>
      </c>
      <c r="H145" s="29">
        <f>SUM('ANTUNES - SON PRODUCE, INC.:TECNISPICE'!G145)</f>
        <v>0</v>
      </c>
      <c r="I145" s="29">
        <f>SUM('ANTUNES - SON PRODUCE, INC.:TECNISPICE'!H145)</f>
        <v>0</v>
      </c>
      <c r="J145" s="29">
        <f>SUM('ANTUNES - SON PRODUCE, INC.:TECNISPICE'!I145)</f>
        <v>0</v>
      </c>
      <c r="K145" s="29">
        <f>SUM('ANTUNES - SON PRODUCE, INC.:TECNISPICE'!J145)</f>
        <v>0</v>
      </c>
      <c r="L145" s="29">
        <f>SUM('ANTUNES - SON PRODUCE, INC.:TECNISPICE'!K145)</f>
        <v>0</v>
      </c>
      <c r="M145" s="29">
        <f>SUM('ANTUNES - SON PRODUCE, INC.:TECNISPICE'!L145)</f>
        <v>0</v>
      </c>
      <c r="N145" s="29">
        <f>SUM('ANTUNES - SON PRODUCE, INC.:TECNISPICE'!M145)</f>
        <v>0</v>
      </c>
      <c r="O145" s="29">
        <f>SUM('ANTUNES - SON PRODUCE, INC.:TECNISPICE'!N145)</f>
        <v>0</v>
      </c>
      <c r="P145" s="29">
        <f>SUM('ANTUNES - SON PRODUCE, INC.:TECNISPICE'!O145)</f>
        <v>0</v>
      </c>
      <c r="Q145" s="29">
        <f>SUM('ANTUNES - SON PRODUCE, INC.:TECNISPICE'!P145)</f>
        <v>0</v>
      </c>
      <c r="R145" s="29">
        <f>SUM('ANTUNES - SON PRODUCE, INC.:TECNISPICE'!Q145)</f>
        <v>0</v>
      </c>
      <c r="S145" s="29">
        <f>SUM('ANTUNES - SON PRODUCE, INC.:TECNISPICE'!R145)</f>
        <v>0</v>
      </c>
      <c r="T145" s="29"/>
      <c r="U145" s="29"/>
      <c r="V145" s="29"/>
      <c r="W145" s="29"/>
      <c r="X145" s="28">
        <f t="shared" si="25"/>
        <v>0</v>
      </c>
      <c r="Y145" s="9"/>
      <c r="Z145" s="55">
        <f>SUM('ANTUNES - SON PRODUCE, INC.:TECNISPICE'!AQ145)</f>
        <v>0</v>
      </c>
      <c r="AA145" s="55">
        <f>SUM('ANTUNES - SON PRODUCE, INC.:TECNISPICE'!AR145)</f>
        <v>0</v>
      </c>
      <c r="AB145" s="55">
        <f>SUM('ANTUNES - SON PRODUCE, INC.:TECNISPICE'!AS145)</f>
        <v>0</v>
      </c>
      <c r="AC145" s="55">
        <f>SUM('ANTUNES - SON PRODUCE, INC.:TECNISPICE'!AT145)</f>
        <v>0</v>
      </c>
      <c r="AD145" s="55">
        <f>SUM('ANTUNES - SON PRODUCE, INC.:TECNISPICE'!AU145)</f>
        <v>0</v>
      </c>
      <c r="AE145" s="55">
        <f>SUM('ANTUNES - SON PRODUCE, INC.:TECNISPICE'!AV145)</f>
        <v>0</v>
      </c>
      <c r="AF145" s="55">
        <f>SUM('ANTUNES - SON PRODUCE, INC.:TECNISPICE'!AW145)</f>
        <v>0</v>
      </c>
      <c r="AG145" s="55">
        <f>SUM('ANTUNES - SON PRODUCE, INC.:TECNISPICE'!AX145)</f>
        <v>0</v>
      </c>
      <c r="AH145" s="55">
        <f>SUM('ANTUNES - SON PRODUCE, INC.:TECNISPICE'!AY145)</f>
        <v>0</v>
      </c>
      <c r="AI145" s="55">
        <f>SUM('ANTUNES - SON PRODUCE, INC.:TECNISPICE'!AZ145)</f>
        <v>0</v>
      </c>
      <c r="AJ145" s="55">
        <f>SUM('ANTUNES - SON PRODUCE, INC.:TECNISPICE'!BA145)</f>
        <v>0</v>
      </c>
      <c r="AK145" s="55">
        <f>SUM('ANTUNES - SON PRODUCE, INC.:TECNISPICE'!BB145)</f>
        <v>0</v>
      </c>
      <c r="AL145" s="55">
        <f>SUM('ANTUNES - SON PRODUCE, INC.:TECNISPICE'!BC145)</f>
        <v>0</v>
      </c>
      <c r="AM145" s="55">
        <f>SUM('ANTUNES - SON PRODUCE, INC.:TECNISPICE'!BD145)</f>
        <v>0</v>
      </c>
      <c r="AN145" s="55">
        <f>SUM('ANTUNES - SON PRODUCE, INC.:TECNISPICE'!BE145)</f>
        <v>0</v>
      </c>
      <c r="AO145" s="55">
        <f>SUM('ANTUNES - SON PRODUCE, INC.:TECNISPICE'!BF145)</f>
        <v>0</v>
      </c>
      <c r="AP145" s="56">
        <f t="shared" si="26"/>
        <v>0</v>
      </c>
    </row>
    <row r="146" spans="2:42" x14ac:dyDescent="0.35">
      <c r="B146" s="8">
        <f t="shared" si="27"/>
        <v>139</v>
      </c>
      <c r="C146" s="8" t="s">
        <v>106</v>
      </c>
      <c r="D146" s="39">
        <v>210013</v>
      </c>
      <c r="E146" t="s">
        <v>230</v>
      </c>
      <c r="F146" s="28">
        <v>0</v>
      </c>
      <c r="G146" s="28">
        <v>0</v>
      </c>
      <c r="H146" s="29">
        <f>SUM('ANTUNES - SON PRODUCE, INC.:TECNISPICE'!G146)</f>
        <v>0</v>
      </c>
      <c r="I146" s="29">
        <f>SUM('ANTUNES - SON PRODUCE, INC.:TECNISPICE'!H146)</f>
        <v>0</v>
      </c>
      <c r="J146" s="29">
        <f>SUM('ANTUNES - SON PRODUCE, INC.:TECNISPICE'!I146)</f>
        <v>0</v>
      </c>
      <c r="K146" s="29">
        <f>SUM('ANTUNES - SON PRODUCE, INC.:TECNISPICE'!J146)</f>
        <v>0</v>
      </c>
      <c r="L146" s="29">
        <f>SUM('ANTUNES - SON PRODUCE, INC.:TECNISPICE'!K146)</f>
        <v>0</v>
      </c>
      <c r="M146" s="29">
        <f>SUM('ANTUNES - SON PRODUCE, INC.:TECNISPICE'!L146)</f>
        <v>0</v>
      </c>
      <c r="N146" s="29">
        <f>SUM('ANTUNES - SON PRODUCE, INC.:TECNISPICE'!M146)</f>
        <v>0</v>
      </c>
      <c r="O146" s="29">
        <f>SUM('ANTUNES - SON PRODUCE, INC.:TECNISPICE'!N146)</f>
        <v>0</v>
      </c>
      <c r="P146" s="29">
        <f>SUM('ANTUNES - SON PRODUCE, INC.:TECNISPICE'!O146)</f>
        <v>0</v>
      </c>
      <c r="Q146" s="29">
        <f>SUM('ANTUNES - SON PRODUCE, INC.:TECNISPICE'!P146)</f>
        <v>0</v>
      </c>
      <c r="R146" s="29">
        <f>SUM('ANTUNES - SON PRODUCE, INC.:TECNISPICE'!Q146)</f>
        <v>0</v>
      </c>
      <c r="S146" s="29">
        <f>SUM('ANTUNES - SON PRODUCE, INC.:TECNISPICE'!R146)</f>
        <v>0</v>
      </c>
      <c r="T146" s="29"/>
      <c r="U146" s="29"/>
      <c r="V146" s="29"/>
      <c r="W146" s="29"/>
      <c r="X146" s="28">
        <f t="shared" si="25"/>
        <v>0</v>
      </c>
      <c r="Y146" s="9"/>
      <c r="Z146" s="55">
        <f>SUM('ANTUNES - SON PRODUCE, INC.:TECNISPICE'!AQ146)</f>
        <v>0</v>
      </c>
      <c r="AA146" s="55">
        <f>SUM('ANTUNES - SON PRODUCE, INC.:TECNISPICE'!AR146)</f>
        <v>0</v>
      </c>
      <c r="AB146" s="55">
        <f>SUM('ANTUNES - SON PRODUCE, INC.:TECNISPICE'!AS146)</f>
        <v>0</v>
      </c>
      <c r="AC146" s="55">
        <f>SUM('ANTUNES - SON PRODUCE, INC.:TECNISPICE'!AT146)</f>
        <v>0</v>
      </c>
      <c r="AD146" s="55">
        <f>SUM('ANTUNES - SON PRODUCE, INC.:TECNISPICE'!AU146)</f>
        <v>0</v>
      </c>
      <c r="AE146" s="55">
        <f>SUM('ANTUNES - SON PRODUCE, INC.:TECNISPICE'!AV146)</f>
        <v>0</v>
      </c>
      <c r="AF146" s="55">
        <f>SUM('ANTUNES - SON PRODUCE, INC.:TECNISPICE'!AW146)</f>
        <v>0</v>
      </c>
      <c r="AG146" s="55">
        <f>SUM('ANTUNES - SON PRODUCE, INC.:TECNISPICE'!AX146)</f>
        <v>0</v>
      </c>
      <c r="AH146" s="55">
        <f>SUM('ANTUNES - SON PRODUCE, INC.:TECNISPICE'!AY146)</f>
        <v>0</v>
      </c>
      <c r="AI146" s="55">
        <f>SUM('ANTUNES - SON PRODUCE, INC.:TECNISPICE'!AZ146)</f>
        <v>0</v>
      </c>
      <c r="AJ146" s="55">
        <f>SUM('ANTUNES - SON PRODUCE, INC.:TECNISPICE'!BA146)</f>
        <v>0</v>
      </c>
      <c r="AK146" s="55">
        <f>SUM('ANTUNES - SON PRODUCE, INC.:TECNISPICE'!BB146)</f>
        <v>0</v>
      </c>
      <c r="AL146" s="55">
        <f>SUM('ANTUNES - SON PRODUCE, INC.:TECNISPICE'!BC146)</f>
        <v>0</v>
      </c>
      <c r="AM146" s="55">
        <f>SUM('ANTUNES - SON PRODUCE, INC.:TECNISPICE'!BD146)</f>
        <v>0</v>
      </c>
      <c r="AN146" s="55">
        <f>SUM('ANTUNES - SON PRODUCE, INC.:TECNISPICE'!BE146)</f>
        <v>0</v>
      </c>
      <c r="AO146" s="55">
        <f>SUM('ANTUNES - SON PRODUCE, INC.:TECNISPICE'!BF146)</f>
        <v>0</v>
      </c>
      <c r="AP146" s="56">
        <f t="shared" si="26"/>
        <v>0</v>
      </c>
    </row>
    <row r="147" spans="2:42" x14ac:dyDescent="0.35">
      <c r="B147" s="8">
        <f t="shared" si="27"/>
        <v>140</v>
      </c>
      <c r="C147" s="8" t="s">
        <v>106</v>
      </c>
      <c r="D147" s="39">
        <v>210014</v>
      </c>
      <c r="E147" t="s">
        <v>236</v>
      </c>
      <c r="F147" s="28">
        <v>0</v>
      </c>
      <c r="G147" s="28">
        <v>0</v>
      </c>
      <c r="H147" s="29">
        <f>SUM('ANTUNES - SON PRODUCE, INC.:TECNISPICE'!G147)</f>
        <v>0</v>
      </c>
      <c r="I147" s="29">
        <f>SUM('ANTUNES - SON PRODUCE, INC.:TECNISPICE'!H147)</f>
        <v>0</v>
      </c>
      <c r="J147" s="29">
        <f>SUM('ANTUNES - SON PRODUCE, INC.:TECNISPICE'!I147)</f>
        <v>0</v>
      </c>
      <c r="K147" s="29">
        <f>SUM('ANTUNES - SON PRODUCE, INC.:TECNISPICE'!J147)</f>
        <v>0</v>
      </c>
      <c r="L147" s="29">
        <f>SUM('ANTUNES - SON PRODUCE, INC.:TECNISPICE'!K147)</f>
        <v>0</v>
      </c>
      <c r="M147" s="29">
        <f>SUM('ANTUNES - SON PRODUCE, INC.:TECNISPICE'!L147)</f>
        <v>0</v>
      </c>
      <c r="N147" s="29">
        <f>SUM('ANTUNES - SON PRODUCE, INC.:TECNISPICE'!M147)</f>
        <v>0</v>
      </c>
      <c r="O147" s="29">
        <f>SUM('ANTUNES - SON PRODUCE, INC.:TECNISPICE'!N147)</f>
        <v>0</v>
      </c>
      <c r="P147" s="29">
        <f>SUM('ANTUNES - SON PRODUCE, INC.:TECNISPICE'!O147)</f>
        <v>0</v>
      </c>
      <c r="Q147" s="29">
        <f>SUM('ANTUNES - SON PRODUCE, INC.:TECNISPICE'!P147)</f>
        <v>0</v>
      </c>
      <c r="R147" s="29">
        <f>SUM('ANTUNES - SON PRODUCE, INC.:TECNISPICE'!Q147)</f>
        <v>0</v>
      </c>
      <c r="S147" s="29">
        <f>SUM('ANTUNES - SON PRODUCE, INC.:TECNISPICE'!R147)</f>
        <v>0</v>
      </c>
      <c r="T147" s="29"/>
      <c r="U147" s="29"/>
      <c r="V147" s="29"/>
      <c r="W147" s="29"/>
      <c r="X147" s="28">
        <f t="shared" si="25"/>
        <v>0</v>
      </c>
      <c r="Y147" s="9"/>
      <c r="Z147" s="55">
        <f>SUM('ANTUNES - SON PRODUCE, INC.:TECNISPICE'!AQ147)</f>
        <v>0</v>
      </c>
      <c r="AA147" s="55">
        <f>SUM('ANTUNES - SON PRODUCE, INC.:TECNISPICE'!AR147)</f>
        <v>0</v>
      </c>
      <c r="AB147" s="55">
        <f>SUM('ANTUNES - SON PRODUCE, INC.:TECNISPICE'!AS147)</f>
        <v>0</v>
      </c>
      <c r="AC147" s="55">
        <f>SUM('ANTUNES - SON PRODUCE, INC.:TECNISPICE'!AT147)</f>
        <v>0</v>
      </c>
      <c r="AD147" s="55">
        <f>SUM('ANTUNES - SON PRODUCE, INC.:TECNISPICE'!AU147)</f>
        <v>0</v>
      </c>
      <c r="AE147" s="55">
        <f>SUM('ANTUNES - SON PRODUCE, INC.:TECNISPICE'!AV147)</f>
        <v>0</v>
      </c>
      <c r="AF147" s="55">
        <f>SUM('ANTUNES - SON PRODUCE, INC.:TECNISPICE'!AW147)</f>
        <v>0</v>
      </c>
      <c r="AG147" s="55">
        <f>SUM('ANTUNES - SON PRODUCE, INC.:TECNISPICE'!AX147)</f>
        <v>0</v>
      </c>
      <c r="AH147" s="55">
        <f>SUM('ANTUNES - SON PRODUCE, INC.:TECNISPICE'!AY147)</f>
        <v>0</v>
      </c>
      <c r="AI147" s="55">
        <f>SUM('ANTUNES - SON PRODUCE, INC.:TECNISPICE'!AZ147)</f>
        <v>0</v>
      </c>
      <c r="AJ147" s="55">
        <f>SUM('ANTUNES - SON PRODUCE, INC.:TECNISPICE'!BA147)</f>
        <v>0</v>
      </c>
      <c r="AK147" s="55">
        <f>SUM('ANTUNES - SON PRODUCE, INC.:TECNISPICE'!BB147)</f>
        <v>0</v>
      </c>
      <c r="AL147" s="55">
        <f>SUM('ANTUNES - SON PRODUCE, INC.:TECNISPICE'!BC147)</f>
        <v>0</v>
      </c>
      <c r="AM147" s="55">
        <f>SUM('ANTUNES - SON PRODUCE, INC.:TECNISPICE'!BD147)</f>
        <v>0</v>
      </c>
      <c r="AN147" s="55">
        <f>SUM('ANTUNES - SON PRODUCE, INC.:TECNISPICE'!BE147)</f>
        <v>0</v>
      </c>
      <c r="AO147" s="55">
        <f>SUM('ANTUNES - SON PRODUCE, INC.:TECNISPICE'!BF147)</f>
        <v>0</v>
      </c>
      <c r="AP147" s="56">
        <f t="shared" si="26"/>
        <v>0</v>
      </c>
    </row>
    <row r="148" spans="2:42" x14ac:dyDescent="0.35">
      <c r="B148" s="8">
        <f t="shared" si="27"/>
        <v>141</v>
      </c>
      <c r="C148" s="8" t="s">
        <v>106</v>
      </c>
      <c r="D148" s="8">
        <v>220001</v>
      </c>
      <c r="E148" s="8" t="s">
        <v>113</v>
      </c>
      <c r="F148" s="28">
        <v>0</v>
      </c>
      <c r="G148" s="28">
        <v>0</v>
      </c>
      <c r="H148" s="29">
        <f>SUM('ANTUNES - SON PRODUCE, INC.:TECNISPICE'!G148)</f>
        <v>0</v>
      </c>
      <c r="I148" s="29">
        <f>SUM('ANTUNES - SON PRODUCE, INC.:TECNISPICE'!H148)</f>
        <v>0</v>
      </c>
      <c r="J148" s="29">
        <f>SUM('ANTUNES - SON PRODUCE, INC.:TECNISPICE'!I148)</f>
        <v>0</v>
      </c>
      <c r="K148" s="29">
        <f>SUM('ANTUNES - SON PRODUCE, INC.:TECNISPICE'!J148)</f>
        <v>0</v>
      </c>
      <c r="L148" s="29">
        <f>SUM('ANTUNES - SON PRODUCE, INC.:TECNISPICE'!K148)</f>
        <v>0</v>
      </c>
      <c r="M148" s="29">
        <f>SUM('ANTUNES - SON PRODUCE, INC.:TECNISPICE'!L148)</f>
        <v>0</v>
      </c>
      <c r="N148" s="29">
        <f>SUM('ANTUNES - SON PRODUCE, INC.:TECNISPICE'!M148)</f>
        <v>0</v>
      </c>
      <c r="O148" s="29">
        <f>SUM('ANTUNES - SON PRODUCE, INC.:TECNISPICE'!N148)</f>
        <v>0</v>
      </c>
      <c r="P148" s="29">
        <f>SUM('ANTUNES - SON PRODUCE, INC.:TECNISPICE'!O148)</f>
        <v>0</v>
      </c>
      <c r="Q148" s="29">
        <f>SUM('ANTUNES - SON PRODUCE, INC.:TECNISPICE'!P148)</f>
        <v>0</v>
      </c>
      <c r="R148" s="29">
        <f>SUM('ANTUNES - SON PRODUCE, INC.:TECNISPICE'!Q148)</f>
        <v>5</v>
      </c>
      <c r="S148" s="29">
        <f>SUM('ANTUNES - SON PRODUCE, INC.:TECNISPICE'!R148)</f>
        <v>0</v>
      </c>
      <c r="T148" s="29"/>
      <c r="U148" s="29"/>
      <c r="V148" s="29"/>
      <c r="W148" s="29"/>
      <c r="X148" s="28">
        <f t="shared" si="25"/>
        <v>5</v>
      </c>
      <c r="Y148" s="9"/>
      <c r="Z148" s="55">
        <f>SUM('ANTUNES - SON PRODUCE, INC.:TECNISPICE'!AQ148)</f>
        <v>0</v>
      </c>
      <c r="AA148" s="55">
        <f>SUM('ANTUNES - SON PRODUCE, INC.:TECNISPICE'!AR148)</f>
        <v>0</v>
      </c>
      <c r="AB148" s="55">
        <f>SUM('ANTUNES - SON PRODUCE, INC.:TECNISPICE'!AS148)</f>
        <v>0</v>
      </c>
      <c r="AC148" s="55">
        <f>SUM('ANTUNES - SON PRODUCE, INC.:TECNISPICE'!AT148)</f>
        <v>0</v>
      </c>
      <c r="AD148" s="55">
        <f>SUM('ANTUNES - SON PRODUCE, INC.:TECNISPICE'!AU148)</f>
        <v>0</v>
      </c>
      <c r="AE148" s="55">
        <f>SUM('ANTUNES - SON PRODUCE, INC.:TECNISPICE'!AV148)</f>
        <v>0</v>
      </c>
      <c r="AF148" s="55">
        <f>SUM('ANTUNES - SON PRODUCE, INC.:TECNISPICE'!AW148)</f>
        <v>0</v>
      </c>
      <c r="AG148" s="55">
        <f>SUM('ANTUNES - SON PRODUCE, INC.:TECNISPICE'!AX148)</f>
        <v>0</v>
      </c>
      <c r="AH148" s="55">
        <f>SUM('ANTUNES - SON PRODUCE, INC.:TECNISPICE'!AY148)</f>
        <v>0</v>
      </c>
      <c r="AI148" s="55">
        <f>SUM('ANTUNES - SON PRODUCE, INC.:TECNISPICE'!AZ148)</f>
        <v>0</v>
      </c>
      <c r="AJ148" s="55">
        <f>SUM('ANTUNES - SON PRODUCE, INC.:TECNISPICE'!BA148)</f>
        <v>0</v>
      </c>
      <c r="AK148" s="55">
        <f>SUM('ANTUNES - SON PRODUCE, INC.:TECNISPICE'!BB148)</f>
        <v>0</v>
      </c>
      <c r="AL148" s="55">
        <f>SUM('ANTUNES - SON PRODUCE, INC.:TECNISPICE'!BC148)</f>
        <v>0</v>
      </c>
      <c r="AM148" s="55">
        <f>SUM('ANTUNES - SON PRODUCE, INC.:TECNISPICE'!BD148)</f>
        <v>0</v>
      </c>
      <c r="AN148" s="55">
        <f>SUM('ANTUNES - SON PRODUCE, INC.:TECNISPICE'!BE148)</f>
        <v>0</v>
      </c>
      <c r="AO148" s="55">
        <f>SUM('ANTUNES - SON PRODUCE, INC.:TECNISPICE'!BF148)</f>
        <v>0</v>
      </c>
      <c r="AP148" s="56">
        <f t="shared" si="26"/>
        <v>0</v>
      </c>
    </row>
    <row r="149" spans="2:42" x14ac:dyDescent="0.35">
      <c r="B149" s="8">
        <f t="shared" si="27"/>
        <v>142</v>
      </c>
      <c r="C149" s="8" t="s">
        <v>106</v>
      </c>
      <c r="D149" s="8">
        <v>220002</v>
      </c>
      <c r="E149" s="26" t="s">
        <v>190</v>
      </c>
      <c r="F149" s="28">
        <v>0</v>
      </c>
      <c r="G149" s="28">
        <v>0</v>
      </c>
      <c r="H149" s="29">
        <f>SUM('ANTUNES - SON PRODUCE, INC.:TECNISPICE'!G149)</f>
        <v>0</v>
      </c>
      <c r="I149" s="29">
        <f>SUM('ANTUNES - SON PRODUCE, INC.:TECNISPICE'!H149)</f>
        <v>0</v>
      </c>
      <c r="J149" s="29">
        <f>SUM('ANTUNES - SON PRODUCE, INC.:TECNISPICE'!I149)</f>
        <v>0</v>
      </c>
      <c r="K149" s="29">
        <f>SUM('ANTUNES - SON PRODUCE, INC.:TECNISPICE'!J149)</f>
        <v>0</v>
      </c>
      <c r="L149" s="29">
        <f>SUM('ANTUNES - SON PRODUCE, INC.:TECNISPICE'!K149)</f>
        <v>0</v>
      </c>
      <c r="M149" s="29">
        <f>SUM('ANTUNES - SON PRODUCE, INC.:TECNISPICE'!L149)</f>
        <v>0</v>
      </c>
      <c r="N149" s="29">
        <f>SUM('ANTUNES - SON PRODUCE, INC.:TECNISPICE'!M149)</f>
        <v>0</v>
      </c>
      <c r="O149" s="29">
        <f>SUM('ANTUNES - SON PRODUCE, INC.:TECNISPICE'!N149)</f>
        <v>0</v>
      </c>
      <c r="P149" s="29">
        <f>SUM('ANTUNES - SON PRODUCE, INC.:TECNISPICE'!O149)</f>
        <v>0</v>
      </c>
      <c r="Q149" s="29">
        <f>SUM('ANTUNES - SON PRODUCE, INC.:TECNISPICE'!P149)</f>
        <v>0</v>
      </c>
      <c r="R149" s="29">
        <f>SUM('ANTUNES - SON PRODUCE, INC.:TECNISPICE'!Q149)</f>
        <v>0</v>
      </c>
      <c r="S149" s="29">
        <f>SUM('ANTUNES - SON PRODUCE, INC.:TECNISPICE'!R149)</f>
        <v>0</v>
      </c>
      <c r="T149" s="29"/>
      <c r="U149" s="29"/>
      <c r="V149" s="29"/>
      <c r="W149" s="29"/>
      <c r="X149" s="28">
        <f t="shared" si="25"/>
        <v>0</v>
      </c>
      <c r="Y149" s="9"/>
      <c r="Z149" s="55">
        <f>SUM('ANTUNES - SON PRODUCE, INC.:TECNISPICE'!AQ149)</f>
        <v>0</v>
      </c>
      <c r="AA149" s="55">
        <f>SUM('ANTUNES - SON PRODUCE, INC.:TECNISPICE'!AR149)</f>
        <v>0</v>
      </c>
      <c r="AB149" s="55">
        <f>SUM('ANTUNES - SON PRODUCE, INC.:TECNISPICE'!AS149)</f>
        <v>0</v>
      </c>
      <c r="AC149" s="55">
        <f>SUM('ANTUNES - SON PRODUCE, INC.:TECNISPICE'!AT149)</f>
        <v>0</v>
      </c>
      <c r="AD149" s="55">
        <f>SUM('ANTUNES - SON PRODUCE, INC.:TECNISPICE'!AU149)</f>
        <v>0</v>
      </c>
      <c r="AE149" s="55">
        <f>SUM('ANTUNES - SON PRODUCE, INC.:TECNISPICE'!AV149)</f>
        <v>0</v>
      </c>
      <c r="AF149" s="55">
        <f>SUM('ANTUNES - SON PRODUCE, INC.:TECNISPICE'!AW149)</f>
        <v>0</v>
      </c>
      <c r="AG149" s="55">
        <f>SUM('ANTUNES - SON PRODUCE, INC.:TECNISPICE'!AX149)</f>
        <v>0</v>
      </c>
      <c r="AH149" s="55">
        <f>SUM('ANTUNES - SON PRODUCE, INC.:TECNISPICE'!AY149)</f>
        <v>0</v>
      </c>
      <c r="AI149" s="55">
        <f>SUM('ANTUNES - SON PRODUCE, INC.:TECNISPICE'!AZ149)</f>
        <v>0</v>
      </c>
      <c r="AJ149" s="55">
        <f>SUM('ANTUNES - SON PRODUCE, INC.:TECNISPICE'!BA149)</f>
        <v>0</v>
      </c>
      <c r="AK149" s="55">
        <f>SUM('ANTUNES - SON PRODUCE, INC.:TECNISPICE'!BB149)</f>
        <v>0</v>
      </c>
      <c r="AL149" s="55">
        <f>SUM('ANTUNES - SON PRODUCE, INC.:TECNISPICE'!BC149)</f>
        <v>0</v>
      </c>
      <c r="AM149" s="55">
        <f>SUM('ANTUNES - SON PRODUCE, INC.:TECNISPICE'!BD149)</f>
        <v>0</v>
      </c>
      <c r="AN149" s="55">
        <f>SUM('ANTUNES - SON PRODUCE, INC.:TECNISPICE'!BE149)</f>
        <v>0</v>
      </c>
      <c r="AO149" s="55">
        <f>SUM('ANTUNES - SON PRODUCE, INC.:TECNISPICE'!BF149)</f>
        <v>0</v>
      </c>
      <c r="AP149" s="56">
        <f t="shared" si="26"/>
        <v>0</v>
      </c>
    </row>
    <row r="150" spans="2:42" x14ac:dyDescent="0.35">
      <c r="B150" s="8">
        <f t="shared" si="27"/>
        <v>143</v>
      </c>
      <c r="C150" s="8" t="s">
        <v>106</v>
      </c>
      <c r="D150" s="26">
        <v>220004</v>
      </c>
      <c r="E150" s="26" t="s">
        <v>192</v>
      </c>
      <c r="F150" s="28">
        <v>0</v>
      </c>
      <c r="G150" s="28">
        <v>0</v>
      </c>
      <c r="H150" s="29">
        <f>SUM('ANTUNES - SON PRODUCE, INC.:TECNISPICE'!G150)</f>
        <v>0</v>
      </c>
      <c r="I150" s="29">
        <f>SUM('ANTUNES - SON PRODUCE, INC.:TECNISPICE'!H150)</f>
        <v>0</v>
      </c>
      <c r="J150" s="29">
        <f>SUM('ANTUNES - SON PRODUCE, INC.:TECNISPICE'!I150)</f>
        <v>0</v>
      </c>
      <c r="K150" s="29">
        <f>SUM('ANTUNES - SON PRODUCE, INC.:TECNISPICE'!J150)</f>
        <v>0</v>
      </c>
      <c r="L150" s="29">
        <f>SUM('ANTUNES - SON PRODUCE, INC.:TECNISPICE'!K150)</f>
        <v>0</v>
      </c>
      <c r="M150" s="29">
        <f>SUM('ANTUNES - SON PRODUCE, INC.:TECNISPICE'!L150)</f>
        <v>0</v>
      </c>
      <c r="N150" s="29">
        <f>SUM('ANTUNES - SON PRODUCE, INC.:TECNISPICE'!M150)</f>
        <v>0</v>
      </c>
      <c r="O150" s="29">
        <f>SUM('ANTUNES - SON PRODUCE, INC.:TECNISPICE'!N150)</f>
        <v>0</v>
      </c>
      <c r="P150" s="29">
        <f>SUM('ANTUNES - SON PRODUCE, INC.:TECNISPICE'!O150)</f>
        <v>0</v>
      </c>
      <c r="Q150" s="29">
        <f>SUM('ANTUNES - SON PRODUCE, INC.:TECNISPICE'!P150)</f>
        <v>0</v>
      </c>
      <c r="R150" s="29">
        <f>SUM('ANTUNES - SON PRODUCE, INC.:TECNISPICE'!Q150)</f>
        <v>0</v>
      </c>
      <c r="S150" s="29">
        <f>SUM('ANTUNES - SON PRODUCE, INC.:TECNISPICE'!R150)</f>
        <v>0</v>
      </c>
      <c r="T150" s="29"/>
      <c r="U150" s="29"/>
      <c r="V150" s="29"/>
      <c r="W150" s="29"/>
      <c r="X150" s="28">
        <f t="shared" si="25"/>
        <v>0</v>
      </c>
      <c r="Y150" s="9"/>
      <c r="Z150" s="55">
        <f>SUM('ANTUNES - SON PRODUCE, INC.:TECNISPICE'!AQ150)</f>
        <v>0</v>
      </c>
      <c r="AA150" s="55">
        <f>SUM('ANTUNES - SON PRODUCE, INC.:TECNISPICE'!AR150)</f>
        <v>0</v>
      </c>
      <c r="AB150" s="55">
        <f>SUM('ANTUNES - SON PRODUCE, INC.:TECNISPICE'!AS150)</f>
        <v>0</v>
      </c>
      <c r="AC150" s="55">
        <f>SUM('ANTUNES - SON PRODUCE, INC.:TECNISPICE'!AT150)</f>
        <v>0</v>
      </c>
      <c r="AD150" s="55">
        <f>SUM('ANTUNES - SON PRODUCE, INC.:TECNISPICE'!AU150)</f>
        <v>0</v>
      </c>
      <c r="AE150" s="55">
        <f>SUM('ANTUNES - SON PRODUCE, INC.:TECNISPICE'!AV150)</f>
        <v>0</v>
      </c>
      <c r="AF150" s="55">
        <f>SUM('ANTUNES - SON PRODUCE, INC.:TECNISPICE'!AW150)</f>
        <v>0</v>
      </c>
      <c r="AG150" s="55">
        <f>SUM('ANTUNES - SON PRODUCE, INC.:TECNISPICE'!AX150)</f>
        <v>0</v>
      </c>
      <c r="AH150" s="55">
        <f>SUM('ANTUNES - SON PRODUCE, INC.:TECNISPICE'!AY150)</f>
        <v>0</v>
      </c>
      <c r="AI150" s="55">
        <f>SUM('ANTUNES - SON PRODUCE, INC.:TECNISPICE'!AZ150)</f>
        <v>0</v>
      </c>
      <c r="AJ150" s="55">
        <f>SUM('ANTUNES - SON PRODUCE, INC.:TECNISPICE'!BA150)</f>
        <v>0</v>
      </c>
      <c r="AK150" s="55">
        <f>SUM('ANTUNES - SON PRODUCE, INC.:TECNISPICE'!BB150)</f>
        <v>0</v>
      </c>
      <c r="AL150" s="55">
        <f>SUM('ANTUNES - SON PRODUCE, INC.:TECNISPICE'!BC150)</f>
        <v>0</v>
      </c>
      <c r="AM150" s="55">
        <f>SUM('ANTUNES - SON PRODUCE, INC.:TECNISPICE'!BD150)</f>
        <v>0</v>
      </c>
      <c r="AN150" s="55">
        <f>SUM('ANTUNES - SON PRODUCE, INC.:TECNISPICE'!BE150)</f>
        <v>0</v>
      </c>
      <c r="AO150" s="55">
        <f>SUM('ANTUNES - SON PRODUCE, INC.:TECNISPICE'!BF150)</f>
        <v>0</v>
      </c>
      <c r="AP150" s="56">
        <f t="shared" si="26"/>
        <v>0</v>
      </c>
    </row>
    <row r="151" spans="2:42" x14ac:dyDescent="0.35">
      <c r="B151" s="8">
        <f t="shared" si="27"/>
        <v>144</v>
      </c>
      <c r="C151" s="8" t="s">
        <v>46</v>
      </c>
      <c r="D151" s="8">
        <v>240001</v>
      </c>
      <c r="E151" s="8" t="s">
        <v>114</v>
      </c>
      <c r="F151" s="28">
        <v>0</v>
      </c>
      <c r="G151" s="28">
        <v>0</v>
      </c>
      <c r="H151" s="29">
        <f>SUM('ANTUNES - SON PRODUCE, INC.:TECNISPICE'!G151)</f>
        <v>0</v>
      </c>
      <c r="I151" s="29">
        <f>SUM('ANTUNES - SON PRODUCE, INC.:TECNISPICE'!H151)</f>
        <v>0</v>
      </c>
      <c r="J151" s="29">
        <f>SUM('ANTUNES - SON PRODUCE, INC.:TECNISPICE'!I151)</f>
        <v>0</v>
      </c>
      <c r="K151" s="29">
        <f>SUM('ANTUNES - SON PRODUCE, INC.:TECNISPICE'!J151)</f>
        <v>0</v>
      </c>
      <c r="L151" s="29">
        <f>SUM('ANTUNES - SON PRODUCE, INC.:TECNISPICE'!K151)</f>
        <v>0</v>
      </c>
      <c r="M151" s="29">
        <f>SUM('ANTUNES - SON PRODUCE, INC.:TECNISPICE'!L151)</f>
        <v>0</v>
      </c>
      <c r="N151" s="29">
        <f>SUM('ANTUNES - SON PRODUCE, INC.:TECNISPICE'!M151)</f>
        <v>0</v>
      </c>
      <c r="O151" s="29">
        <f>SUM('ANTUNES - SON PRODUCE, INC.:TECNISPICE'!N151)</f>
        <v>0</v>
      </c>
      <c r="P151" s="29">
        <f>SUM('ANTUNES - SON PRODUCE, INC.:TECNISPICE'!O151)</f>
        <v>0</v>
      </c>
      <c r="Q151" s="29">
        <f>SUM('ANTUNES - SON PRODUCE, INC.:TECNISPICE'!P151)</f>
        <v>0</v>
      </c>
      <c r="R151" s="29">
        <f>SUM('ANTUNES - SON PRODUCE, INC.:TECNISPICE'!Q151)</f>
        <v>0</v>
      </c>
      <c r="S151" s="29">
        <f>SUM('ANTUNES - SON PRODUCE, INC.:TECNISPICE'!R151)</f>
        <v>0</v>
      </c>
      <c r="T151" s="29"/>
      <c r="U151" s="29"/>
      <c r="V151" s="29"/>
      <c r="W151" s="29"/>
      <c r="X151" s="28">
        <f t="shared" si="25"/>
        <v>0</v>
      </c>
      <c r="Y151" s="9"/>
      <c r="Z151" s="55">
        <f>SUM('ANTUNES - SON PRODUCE, INC.:TECNISPICE'!AQ151)</f>
        <v>0</v>
      </c>
      <c r="AA151" s="55">
        <f>SUM('ANTUNES - SON PRODUCE, INC.:TECNISPICE'!AR151)</f>
        <v>0</v>
      </c>
      <c r="AB151" s="55">
        <f>SUM('ANTUNES - SON PRODUCE, INC.:TECNISPICE'!AS151)</f>
        <v>0</v>
      </c>
      <c r="AC151" s="55">
        <f>SUM('ANTUNES - SON PRODUCE, INC.:TECNISPICE'!AT151)</f>
        <v>0</v>
      </c>
      <c r="AD151" s="55">
        <f>SUM('ANTUNES - SON PRODUCE, INC.:TECNISPICE'!AU151)</f>
        <v>0</v>
      </c>
      <c r="AE151" s="55">
        <f>SUM('ANTUNES - SON PRODUCE, INC.:TECNISPICE'!AV151)</f>
        <v>0</v>
      </c>
      <c r="AF151" s="55">
        <f>SUM('ANTUNES - SON PRODUCE, INC.:TECNISPICE'!AW151)</f>
        <v>0</v>
      </c>
      <c r="AG151" s="55">
        <f>SUM('ANTUNES - SON PRODUCE, INC.:TECNISPICE'!AX151)</f>
        <v>0</v>
      </c>
      <c r="AH151" s="55">
        <f>SUM('ANTUNES - SON PRODUCE, INC.:TECNISPICE'!AY151)</f>
        <v>0</v>
      </c>
      <c r="AI151" s="55">
        <f>SUM('ANTUNES - SON PRODUCE, INC.:TECNISPICE'!AZ151)</f>
        <v>0</v>
      </c>
      <c r="AJ151" s="55">
        <f>SUM('ANTUNES - SON PRODUCE, INC.:TECNISPICE'!BA151)</f>
        <v>0</v>
      </c>
      <c r="AK151" s="55">
        <f>SUM('ANTUNES - SON PRODUCE, INC.:TECNISPICE'!BB151)</f>
        <v>0</v>
      </c>
      <c r="AL151" s="55">
        <f>SUM('ANTUNES - SON PRODUCE, INC.:TECNISPICE'!BC151)</f>
        <v>0</v>
      </c>
      <c r="AM151" s="55">
        <f>SUM('ANTUNES - SON PRODUCE, INC.:TECNISPICE'!BD151)</f>
        <v>0</v>
      </c>
      <c r="AN151" s="55">
        <f>SUM('ANTUNES - SON PRODUCE, INC.:TECNISPICE'!BE151)</f>
        <v>0</v>
      </c>
      <c r="AO151" s="55">
        <f>SUM('ANTUNES - SON PRODUCE, INC.:TECNISPICE'!BF151)</f>
        <v>0</v>
      </c>
      <c r="AP151" s="56">
        <f t="shared" si="26"/>
        <v>0</v>
      </c>
    </row>
    <row r="152" spans="2:42" x14ac:dyDescent="0.35">
      <c r="B152" s="8">
        <f t="shared" si="27"/>
        <v>145</v>
      </c>
      <c r="C152" s="8" t="s">
        <v>106</v>
      </c>
      <c r="D152" s="8">
        <v>290001</v>
      </c>
      <c r="E152" s="8" t="s">
        <v>115</v>
      </c>
      <c r="F152" s="28">
        <v>0</v>
      </c>
      <c r="G152" s="28">
        <v>0</v>
      </c>
      <c r="H152" s="29">
        <f>SUM('ANTUNES - SON PRODUCE, INC.:TECNISPICE'!G152)</f>
        <v>0</v>
      </c>
      <c r="I152" s="29">
        <f>SUM('ANTUNES - SON PRODUCE, INC.:TECNISPICE'!H152)</f>
        <v>0</v>
      </c>
      <c r="J152" s="29">
        <f>SUM('ANTUNES - SON PRODUCE, INC.:TECNISPICE'!I152)</f>
        <v>0</v>
      </c>
      <c r="K152" s="29">
        <f>SUM('ANTUNES - SON PRODUCE, INC.:TECNISPICE'!J152)</f>
        <v>0</v>
      </c>
      <c r="L152" s="29">
        <f>SUM('ANTUNES - SON PRODUCE, INC.:TECNISPICE'!K152)</f>
        <v>0</v>
      </c>
      <c r="M152" s="29">
        <f>SUM('ANTUNES - SON PRODUCE, INC.:TECNISPICE'!L152)</f>
        <v>0</v>
      </c>
      <c r="N152" s="29">
        <f>SUM('ANTUNES - SON PRODUCE, INC.:TECNISPICE'!M152)</f>
        <v>0</v>
      </c>
      <c r="O152" s="29">
        <f>SUM('ANTUNES - SON PRODUCE, INC.:TECNISPICE'!N152)</f>
        <v>0</v>
      </c>
      <c r="P152" s="29">
        <f>SUM('ANTUNES - SON PRODUCE, INC.:TECNISPICE'!O152)</f>
        <v>0</v>
      </c>
      <c r="Q152" s="29">
        <f>SUM('ANTUNES - SON PRODUCE, INC.:TECNISPICE'!P152)</f>
        <v>0</v>
      </c>
      <c r="R152" s="29">
        <f>SUM('ANTUNES - SON PRODUCE, INC.:TECNISPICE'!Q152)</f>
        <v>0</v>
      </c>
      <c r="S152" s="29">
        <f>SUM('ANTUNES - SON PRODUCE, INC.:TECNISPICE'!R152)</f>
        <v>0</v>
      </c>
      <c r="T152" s="29"/>
      <c r="U152" s="29"/>
      <c r="V152" s="29"/>
      <c r="W152" s="29"/>
      <c r="X152" s="28">
        <f t="shared" si="25"/>
        <v>0</v>
      </c>
      <c r="Y152" s="9"/>
      <c r="Z152" s="55">
        <f>SUM('ANTUNES - SON PRODUCE, INC.:TECNISPICE'!AQ152)</f>
        <v>0</v>
      </c>
      <c r="AA152" s="55">
        <f>SUM('ANTUNES - SON PRODUCE, INC.:TECNISPICE'!AR152)</f>
        <v>0</v>
      </c>
      <c r="AB152" s="55">
        <f>SUM('ANTUNES - SON PRODUCE, INC.:TECNISPICE'!AS152)</f>
        <v>0</v>
      </c>
      <c r="AC152" s="55">
        <f>SUM('ANTUNES - SON PRODUCE, INC.:TECNISPICE'!AT152)</f>
        <v>0</v>
      </c>
      <c r="AD152" s="55">
        <f>SUM('ANTUNES - SON PRODUCE, INC.:TECNISPICE'!AU152)</f>
        <v>0</v>
      </c>
      <c r="AE152" s="55">
        <f>SUM('ANTUNES - SON PRODUCE, INC.:TECNISPICE'!AV152)</f>
        <v>0</v>
      </c>
      <c r="AF152" s="55">
        <f>SUM('ANTUNES - SON PRODUCE, INC.:TECNISPICE'!AW152)</f>
        <v>0</v>
      </c>
      <c r="AG152" s="55">
        <f>SUM('ANTUNES - SON PRODUCE, INC.:TECNISPICE'!AX152)</f>
        <v>0</v>
      </c>
      <c r="AH152" s="55">
        <f>SUM('ANTUNES - SON PRODUCE, INC.:TECNISPICE'!AY152)</f>
        <v>0</v>
      </c>
      <c r="AI152" s="55">
        <f>SUM('ANTUNES - SON PRODUCE, INC.:TECNISPICE'!AZ152)</f>
        <v>0</v>
      </c>
      <c r="AJ152" s="55">
        <f>SUM('ANTUNES - SON PRODUCE, INC.:TECNISPICE'!BA152)</f>
        <v>0</v>
      </c>
      <c r="AK152" s="55">
        <f>SUM('ANTUNES - SON PRODUCE, INC.:TECNISPICE'!BB152)</f>
        <v>0</v>
      </c>
      <c r="AL152" s="55">
        <f>SUM('ANTUNES - SON PRODUCE, INC.:TECNISPICE'!BC152)</f>
        <v>0</v>
      </c>
      <c r="AM152" s="55">
        <f>SUM('ANTUNES - SON PRODUCE, INC.:TECNISPICE'!BD152)</f>
        <v>0</v>
      </c>
      <c r="AN152" s="55">
        <f>SUM('ANTUNES - SON PRODUCE, INC.:TECNISPICE'!BE152)</f>
        <v>0</v>
      </c>
      <c r="AO152" s="55">
        <f>SUM('ANTUNES - SON PRODUCE, INC.:TECNISPICE'!BF152)</f>
        <v>0</v>
      </c>
      <c r="AP152" s="56">
        <f t="shared" si="26"/>
        <v>0</v>
      </c>
    </row>
    <row r="153" spans="2:42" x14ac:dyDescent="0.35">
      <c r="B153" s="8">
        <f t="shared" si="27"/>
        <v>146</v>
      </c>
      <c r="C153" s="8" t="s">
        <v>116</v>
      </c>
      <c r="D153" s="8">
        <v>310001</v>
      </c>
      <c r="E153" s="8" t="s">
        <v>117</v>
      </c>
      <c r="F153" s="28">
        <v>6.666666666666667</v>
      </c>
      <c r="G153" s="28">
        <v>0</v>
      </c>
      <c r="H153" s="29">
        <f>SUM('ANTUNES - SON PRODUCE, INC.:TECNISPICE'!G153)</f>
        <v>0</v>
      </c>
      <c r="I153" s="29">
        <f>SUM('ANTUNES - SON PRODUCE, INC.:TECNISPICE'!H153)</f>
        <v>0</v>
      </c>
      <c r="J153" s="29">
        <f>SUM('ANTUNES - SON PRODUCE, INC.:TECNISPICE'!I153)</f>
        <v>0</v>
      </c>
      <c r="K153" s="29">
        <f>SUM('ANTUNES - SON PRODUCE, INC.:TECNISPICE'!J153)</f>
        <v>0</v>
      </c>
      <c r="L153" s="29">
        <f>SUM('ANTUNES - SON PRODUCE, INC.:TECNISPICE'!K153)</f>
        <v>0</v>
      </c>
      <c r="M153" s="29">
        <f>SUM('ANTUNES - SON PRODUCE, INC.:TECNISPICE'!L153)</f>
        <v>0</v>
      </c>
      <c r="N153" s="29">
        <f>SUM('ANTUNES - SON PRODUCE, INC.:TECNISPICE'!M153)</f>
        <v>0</v>
      </c>
      <c r="O153" s="29">
        <f>SUM('ANTUNES - SON PRODUCE, INC.:TECNISPICE'!N153)</f>
        <v>0</v>
      </c>
      <c r="P153" s="29">
        <f>SUM('ANTUNES - SON PRODUCE, INC.:TECNISPICE'!O153)</f>
        <v>0</v>
      </c>
      <c r="Q153" s="29">
        <f>SUM('ANTUNES - SON PRODUCE, INC.:TECNISPICE'!P153)</f>
        <v>0</v>
      </c>
      <c r="R153" s="29">
        <f>SUM('ANTUNES - SON PRODUCE, INC.:TECNISPICE'!Q153)</f>
        <v>0</v>
      </c>
      <c r="S153" s="29">
        <f>SUM('ANTUNES - SON PRODUCE, INC.:TECNISPICE'!R153)</f>
        <v>0</v>
      </c>
      <c r="T153" s="29"/>
      <c r="U153" s="29"/>
      <c r="V153" s="29"/>
      <c r="W153" s="29"/>
      <c r="X153" s="28">
        <f t="shared" si="25"/>
        <v>0</v>
      </c>
      <c r="Y153" s="9"/>
      <c r="Z153" s="55">
        <f>SUM('ANTUNES - SON PRODUCE, INC.:TECNISPICE'!AQ153)</f>
        <v>0</v>
      </c>
      <c r="AA153" s="55">
        <f>SUM('ANTUNES - SON PRODUCE, INC.:TECNISPICE'!AR153)</f>
        <v>0</v>
      </c>
      <c r="AB153" s="55">
        <f>SUM('ANTUNES - SON PRODUCE, INC.:TECNISPICE'!AS153)</f>
        <v>0</v>
      </c>
      <c r="AC153" s="55">
        <f>SUM('ANTUNES - SON PRODUCE, INC.:TECNISPICE'!AT153)</f>
        <v>0</v>
      </c>
      <c r="AD153" s="55">
        <f>SUM('ANTUNES - SON PRODUCE, INC.:TECNISPICE'!AU153)</f>
        <v>0</v>
      </c>
      <c r="AE153" s="55">
        <f>SUM('ANTUNES - SON PRODUCE, INC.:TECNISPICE'!AV153)</f>
        <v>0</v>
      </c>
      <c r="AF153" s="55">
        <f>SUM('ANTUNES - SON PRODUCE, INC.:TECNISPICE'!AW153)</f>
        <v>0</v>
      </c>
      <c r="AG153" s="55">
        <f>SUM('ANTUNES - SON PRODUCE, INC.:TECNISPICE'!AX153)</f>
        <v>0</v>
      </c>
      <c r="AH153" s="55">
        <f>SUM('ANTUNES - SON PRODUCE, INC.:TECNISPICE'!AY153)</f>
        <v>0</v>
      </c>
      <c r="AI153" s="55">
        <f>SUM('ANTUNES - SON PRODUCE, INC.:TECNISPICE'!AZ153)</f>
        <v>0</v>
      </c>
      <c r="AJ153" s="55">
        <f>SUM('ANTUNES - SON PRODUCE, INC.:TECNISPICE'!BA153)</f>
        <v>0</v>
      </c>
      <c r="AK153" s="55">
        <f>SUM('ANTUNES - SON PRODUCE, INC.:TECNISPICE'!BB153)</f>
        <v>0</v>
      </c>
      <c r="AL153" s="55">
        <f>SUM('ANTUNES - SON PRODUCE, INC.:TECNISPICE'!BC153)</f>
        <v>0</v>
      </c>
      <c r="AM153" s="55">
        <f>SUM('ANTUNES - SON PRODUCE, INC.:TECNISPICE'!BD153)</f>
        <v>0</v>
      </c>
      <c r="AN153" s="55">
        <f>SUM('ANTUNES - SON PRODUCE, INC.:TECNISPICE'!BE153)</f>
        <v>0</v>
      </c>
      <c r="AO153" s="55">
        <f>SUM('ANTUNES - SON PRODUCE, INC.:TECNISPICE'!BF153)</f>
        <v>0</v>
      </c>
      <c r="AP153" s="56">
        <f t="shared" si="26"/>
        <v>0</v>
      </c>
    </row>
    <row r="154" spans="2:42" x14ac:dyDescent="0.35">
      <c r="B154" s="8">
        <f t="shared" si="27"/>
        <v>147</v>
      </c>
      <c r="C154" s="8" t="s">
        <v>116</v>
      </c>
      <c r="D154" s="8">
        <v>310002</v>
      </c>
      <c r="E154" s="8" t="s">
        <v>163</v>
      </c>
      <c r="F154" s="28">
        <v>100</v>
      </c>
      <c r="G154" s="28">
        <v>0</v>
      </c>
      <c r="H154" s="29">
        <f>SUM('ANTUNES - SON PRODUCE, INC.:TECNISPICE'!G154)</f>
        <v>350</v>
      </c>
      <c r="I154" s="29">
        <f>SUM('ANTUNES - SON PRODUCE, INC.:TECNISPICE'!H154)</f>
        <v>0</v>
      </c>
      <c r="J154" s="29">
        <f>SUM('ANTUNES - SON PRODUCE, INC.:TECNISPICE'!I154)</f>
        <v>0</v>
      </c>
      <c r="K154" s="29">
        <f>SUM('ANTUNES - SON PRODUCE, INC.:TECNISPICE'!J154)</f>
        <v>350</v>
      </c>
      <c r="L154" s="29">
        <f>SUM('ANTUNES - SON PRODUCE, INC.:TECNISPICE'!K154)</f>
        <v>0</v>
      </c>
      <c r="M154" s="29">
        <f>SUM('ANTUNES - SON PRODUCE, INC.:TECNISPICE'!L154)</f>
        <v>0</v>
      </c>
      <c r="N154" s="29">
        <f>SUM('ANTUNES - SON PRODUCE, INC.:TECNISPICE'!M154)</f>
        <v>350</v>
      </c>
      <c r="O154" s="29">
        <f>SUM('ANTUNES - SON PRODUCE, INC.:TECNISPICE'!N154)</f>
        <v>0</v>
      </c>
      <c r="P154" s="29">
        <f>SUM('ANTUNES - SON PRODUCE, INC.:TECNISPICE'!O154)</f>
        <v>0</v>
      </c>
      <c r="Q154" s="29">
        <f>SUM('ANTUNES - SON PRODUCE, INC.:TECNISPICE'!P154)</f>
        <v>350</v>
      </c>
      <c r="R154" s="29">
        <f>SUM('ANTUNES - SON PRODUCE, INC.:TECNISPICE'!Q154)</f>
        <v>0</v>
      </c>
      <c r="S154" s="29">
        <f>SUM('ANTUNES - SON PRODUCE, INC.:TECNISPICE'!R154)</f>
        <v>0</v>
      </c>
      <c r="T154" s="29"/>
      <c r="U154" s="29"/>
      <c r="V154" s="29"/>
      <c r="W154" s="29"/>
      <c r="X154" s="28">
        <f t="shared" si="25"/>
        <v>1400</v>
      </c>
      <c r="Y154" s="9"/>
      <c r="Z154" s="55">
        <f>SUM('ANTUNES - SON PRODUCE, INC.:TECNISPICE'!AQ154)</f>
        <v>5971</v>
      </c>
      <c r="AA154" s="55">
        <f>SUM('ANTUNES - SON PRODUCE, INC.:TECNISPICE'!AR154)</f>
        <v>0</v>
      </c>
      <c r="AB154" s="55">
        <f>SUM('ANTUNES - SON PRODUCE, INC.:TECNISPICE'!AS154)</f>
        <v>0</v>
      </c>
      <c r="AC154" s="55">
        <f>SUM('ANTUNES - SON PRODUCE, INC.:TECNISPICE'!AT154)</f>
        <v>0</v>
      </c>
      <c r="AD154" s="55">
        <f>SUM('ANTUNES - SON PRODUCE, INC.:TECNISPICE'!AU154)</f>
        <v>0</v>
      </c>
      <c r="AE154" s="55">
        <f>SUM('ANTUNES - SON PRODUCE, INC.:TECNISPICE'!AV154)</f>
        <v>0</v>
      </c>
      <c r="AF154" s="55">
        <f>SUM('ANTUNES - SON PRODUCE, INC.:TECNISPICE'!AW154)</f>
        <v>0</v>
      </c>
      <c r="AG154" s="55">
        <f>SUM('ANTUNES - SON PRODUCE, INC.:TECNISPICE'!AX154)</f>
        <v>0</v>
      </c>
      <c r="AH154" s="55">
        <f>SUM('ANTUNES - SON PRODUCE, INC.:TECNISPICE'!AY154)</f>
        <v>0</v>
      </c>
      <c r="AI154" s="55">
        <f>SUM('ANTUNES - SON PRODUCE, INC.:TECNISPICE'!AZ154)</f>
        <v>0</v>
      </c>
      <c r="AJ154" s="55">
        <f>SUM('ANTUNES - SON PRODUCE, INC.:TECNISPICE'!BA154)</f>
        <v>0</v>
      </c>
      <c r="AK154" s="55">
        <f>SUM('ANTUNES - SON PRODUCE, INC.:TECNISPICE'!BB154)</f>
        <v>0</v>
      </c>
      <c r="AL154" s="55">
        <f>SUM('ANTUNES - SON PRODUCE, INC.:TECNISPICE'!BC154)</f>
        <v>0</v>
      </c>
      <c r="AM154" s="55">
        <f>SUM('ANTUNES - SON PRODUCE, INC.:TECNISPICE'!BD154)</f>
        <v>0</v>
      </c>
      <c r="AN154" s="55">
        <f>SUM('ANTUNES - SON PRODUCE, INC.:TECNISPICE'!BE154)</f>
        <v>0</v>
      </c>
      <c r="AO154" s="55">
        <f>SUM('ANTUNES - SON PRODUCE, INC.:TECNISPICE'!BF154)</f>
        <v>0</v>
      </c>
      <c r="AP154" s="56">
        <f t="shared" si="26"/>
        <v>5971</v>
      </c>
    </row>
    <row r="155" spans="2:42" x14ac:dyDescent="0.35">
      <c r="B155" s="8">
        <f t="shared" si="27"/>
        <v>148</v>
      </c>
      <c r="C155" s="8" t="s">
        <v>116</v>
      </c>
      <c r="D155" s="8">
        <v>310003</v>
      </c>
      <c r="E155" s="8" t="s">
        <v>118</v>
      </c>
      <c r="F155" s="28">
        <v>0</v>
      </c>
      <c r="G155" s="28">
        <v>0</v>
      </c>
      <c r="H155" s="29">
        <f>SUM('ANTUNES - SON PRODUCE, INC.:TECNISPICE'!G155)</f>
        <v>0</v>
      </c>
      <c r="I155" s="29">
        <f>SUM('ANTUNES - SON PRODUCE, INC.:TECNISPICE'!H155)</f>
        <v>0</v>
      </c>
      <c r="J155" s="29">
        <f>SUM('ANTUNES - SON PRODUCE, INC.:TECNISPICE'!I155)</f>
        <v>0</v>
      </c>
      <c r="K155" s="29">
        <f>SUM('ANTUNES - SON PRODUCE, INC.:TECNISPICE'!J155)</f>
        <v>0</v>
      </c>
      <c r="L155" s="29">
        <f>SUM('ANTUNES - SON PRODUCE, INC.:TECNISPICE'!K155)</f>
        <v>0</v>
      </c>
      <c r="M155" s="29">
        <f>SUM('ANTUNES - SON PRODUCE, INC.:TECNISPICE'!L155)</f>
        <v>0</v>
      </c>
      <c r="N155" s="29">
        <f>SUM('ANTUNES - SON PRODUCE, INC.:TECNISPICE'!M155)</f>
        <v>0</v>
      </c>
      <c r="O155" s="29">
        <f>SUM('ANTUNES - SON PRODUCE, INC.:TECNISPICE'!N155)</f>
        <v>0</v>
      </c>
      <c r="P155" s="29">
        <f>SUM('ANTUNES - SON PRODUCE, INC.:TECNISPICE'!O155)</f>
        <v>0</v>
      </c>
      <c r="Q155" s="29">
        <f>SUM('ANTUNES - SON PRODUCE, INC.:TECNISPICE'!P155)</f>
        <v>0</v>
      </c>
      <c r="R155" s="29">
        <f>SUM('ANTUNES - SON PRODUCE, INC.:TECNISPICE'!Q155)</f>
        <v>0</v>
      </c>
      <c r="S155" s="29">
        <f>SUM('ANTUNES - SON PRODUCE, INC.:TECNISPICE'!R155)</f>
        <v>0</v>
      </c>
      <c r="T155" s="29"/>
      <c r="U155" s="29"/>
      <c r="V155" s="29"/>
      <c r="W155" s="29"/>
      <c r="X155" s="28">
        <f t="shared" si="25"/>
        <v>0</v>
      </c>
      <c r="Y155" s="9"/>
      <c r="Z155" s="55">
        <f>SUM('ANTUNES - SON PRODUCE, INC.:TECNISPICE'!AQ155)</f>
        <v>0</v>
      </c>
      <c r="AA155" s="55">
        <f>SUM('ANTUNES - SON PRODUCE, INC.:TECNISPICE'!AR155)</f>
        <v>0</v>
      </c>
      <c r="AB155" s="55">
        <f>SUM('ANTUNES - SON PRODUCE, INC.:TECNISPICE'!AS155)</f>
        <v>0</v>
      </c>
      <c r="AC155" s="55">
        <f>SUM('ANTUNES - SON PRODUCE, INC.:TECNISPICE'!AT155)</f>
        <v>0</v>
      </c>
      <c r="AD155" s="55">
        <f>SUM('ANTUNES - SON PRODUCE, INC.:TECNISPICE'!AU155)</f>
        <v>0</v>
      </c>
      <c r="AE155" s="55">
        <f>SUM('ANTUNES - SON PRODUCE, INC.:TECNISPICE'!AV155)</f>
        <v>0</v>
      </c>
      <c r="AF155" s="55">
        <f>SUM('ANTUNES - SON PRODUCE, INC.:TECNISPICE'!AW155)</f>
        <v>0</v>
      </c>
      <c r="AG155" s="55">
        <f>SUM('ANTUNES - SON PRODUCE, INC.:TECNISPICE'!AX155)</f>
        <v>0</v>
      </c>
      <c r="AH155" s="55">
        <f>SUM('ANTUNES - SON PRODUCE, INC.:TECNISPICE'!AY155)</f>
        <v>0</v>
      </c>
      <c r="AI155" s="55">
        <f>SUM('ANTUNES - SON PRODUCE, INC.:TECNISPICE'!AZ155)</f>
        <v>0</v>
      </c>
      <c r="AJ155" s="55">
        <f>SUM('ANTUNES - SON PRODUCE, INC.:TECNISPICE'!BA155)</f>
        <v>0</v>
      </c>
      <c r="AK155" s="55">
        <f>SUM('ANTUNES - SON PRODUCE, INC.:TECNISPICE'!BB155)</f>
        <v>0</v>
      </c>
      <c r="AL155" s="55">
        <f>SUM('ANTUNES - SON PRODUCE, INC.:TECNISPICE'!BC155)</f>
        <v>0</v>
      </c>
      <c r="AM155" s="55">
        <f>SUM('ANTUNES - SON PRODUCE, INC.:TECNISPICE'!BD155)</f>
        <v>0</v>
      </c>
      <c r="AN155" s="55">
        <f>SUM('ANTUNES - SON PRODUCE, INC.:TECNISPICE'!BE155)</f>
        <v>0</v>
      </c>
      <c r="AO155" s="55">
        <f>SUM('ANTUNES - SON PRODUCE, INC.:TECNISPICE'!BF155)</f>
        <v>0</v>
      </c>
      <c r="AP155" s="56">
        <f t="shared" si="26"/>
        <v>0</v>
      </c>
    </row>
    <row r="156" spans="2:42" x14ac:dyDescent="0.35">
      <c r="B156" s="8">
        <f t="shared" si="27"/>
        <v>149</v>
      </c>
      <c r="C156" s="8" t="s">
        <v>116</v>
      </c>
      <c r="D156" s="8">
        <v>310004</v>
      </c>
      <c r="E156" s="8" t="s">
        <v>119</v>
      </c>
      <c r="F156" s="28">
        <v>30</v>
      </c>
      <c r="G156" s="28">
        <v>25</v>
      </c>
      <c r="H156" s="29">
        <f>SUM('ANTUNES - SON PRODUCE, INC.:TECNISPICE'!G156)</f>
        <v>15</v>
      </c>
      <c r="I156" s="29">
        <f>SUM('ANTUNES - SON PRODUCE, INC.:TECNISPICE'!H156)</f>
        <v>15</v>
      </c>
      <c r="J156" s="29">
        <f>SUM('ANTUNES - SON PRODUCE, INC.:TECNISPICE'!I156)</f>
        <v>15</v>
      </c>
      <c r="K156" s="29">
        <f>SUM('ANTUNES - SON PRODUCE, INC.:TECNISPICE'!J156)</f>
        <v>15</v>
      </c>
      <c r="L156" s="29">
        <f>SUM('ANTUNES - SON PRODUCE, INC.:TECNISPICE'!K156)</f>
        <v>15</v>
      </c>
      <c r="M156" s="29">
        <f>SUM('ANTUNES - SON PRODUCE, INC.:TECNISPICE'!L156)</f>
        <v>15</v>
      </c>
      <c r="N156" s="29">
        <f>SUM('ANTUNES - SON PRODUCE, INC.:TECNISPICE'!M156)</f>
        <v>15</v>
      </c>
      <c r="O156" s="29">
        <f>SUM('ANTUNES - SON PRODUCE, INC.:TECNISPICE'!N156)</f>
        <v>15</v>
      </c>
      <c r="P156" s="29">
        <f>SUM('ANTUNES - SON PRODUCE, INC.:TECNISPICE'!O156)</f>
        <v>15</v>
      </c>
      <c r="Q156" s="29">
        <f>SUM('ANTUNES - SON PRODUCE, INC.:TECNISPICE'!P156)</f>
        <v>15</v>
      </c>
      <c r="R156" s="29">
        <f>SUM('ANTUNES - SON PRODUCE, INC.:TECNISPICE'!Q156)</f>
        <v>15</v>
      </c>
      <c r="S156" s="29">
        <f>SUM('ANTUNES - SON PRODUCE, INC.:TECNISPICE'!R156)</f>
        <v>15</v>
      </c>
      <c r="T156" s="29"/>
      <c r="U156" s="29"/>
      <c r="V156" s="29"/>
      <c r="W156" s="29"/>
      <c r="X156" s="28">
        <f t="shared" si="25"/>
        <v>180</v>
      </c>
      <c r="Y156" s="9"/>
      <c r="Z156" s="55">
        <f>SUM('ANTUNES - SON PRODUCE, INC.:TECNISPICE'!AQ156)</f>
        <v>255</v>
      </c>
      <c r="AA156" s="55">
        <f>SUM('ANTUNES - SON PRODUCE, INC.:TECNISPICE'!AR156)</f>
        <v>255</v>
      </c>
      <c r="AB156" s="55">
        <f>SUM('ANTUNES - SON PRODUCE, INC.:TECNISPICE'!AS156)</f>
        <v>0</v>
      </c>
      <c r="AC156" s="55">
        <f>SUM('ANTUNES - SON PRODUCE, INC.:TECNISPICE'!AT156)</f>
        <v>0</v>
      </c>
      <c r="AD156" s="55">
        <f>SUM('ANTUNES - SON PRODUCE, INC.:TECNISPICE'!AU156)</f>
        <v>0</v>
      </c>
      <c r="AE156" s="55">
        <f>SUM('ANTUNES - SON PRODUCE, INC.:TECNISPICE'!AV156)</f>
        <v>0</v>
      </c>
      <c r="AF156" s="55">
        <f>SUM('ANTUNES - SON PRODUCE, INC.:TECNISPICE'!AW156)</f>
        <v>0</v>
      </c>
      <c r="AG156" s="55">
        <f>SUM('ANTUNES - SON PRODUCE, INC.:TECNISPICE'!AX156)</f>
        <v>0</v>
      </c>
      <c r="AH156" s="55">
        <f>SUM('ANTUNES - SON PRODUCE, INC.:TECNISPICE'!AY156)</f>
        <v>0</v>
      </c>
      <c r="AI156" s="55">
        <f>SUM('ANTUNES - SON PRODUCE, INC.:TECNISPICE'!AZ156)</f>
        <v>0</v>
      </c>
      <c r="AJ156" s="55">
        <f>SUM('ANTUNES - SON PRODUCE, INC.:TECNISPICE'!BA156)</f>
        <v>0</v>
      </c>
      <c r="AK156" s="55">
        <f>SUM('ANTUNES - SON PRODUCE, INC.:TECNISPICE'!BB156)</f>
        <v>0</v>
      </c>
      <c r="AL156" s="55">
        <f>SUM('ANTUNES - SON PRODUCE, INC.:TECNISPICE'!BC156)</f>
        <v>0</v>
      </c>
      <c r="AM156" s="55">
        <f>SUM('ANTUNES - SON PRODUCE, INC.:TECNISPICE'!BD156)</f>
        <v>0</v>
      </c>
      <c r="AN156" s="55">
        <f>SUM('ANTUNES - SON PRODUCE, INC.:TECNISPICE'!BE156)</f>
        <v>0</v>
      </c>
      <c r="AO156" s="55">
        <f>SUM('ANTUNES - SON PRODUCE, INC.:TECNISPICE'!BF156)</f>
        <v>0</v>
      </c>
      <c r="AP156" s="56">
        <f t="shared" si="26"/>
        <v>510</v>
      </c>
    </row>
    <row r="157" spans="2:42" x14ac:dyDescent="0.35">
      <c r="B157" s="8">
        <f t="shared" si="27"/>
        <v>150</v>
      </c>
      <c r="C157" s="8" t="s">
        <v>116</v>
      </c>
      <c r="D157" s="8">
        <v>310006</v>
      </c>
      <c r="E157" s="8" t="s">
        <v>120</v>
      </c>
      <c r="F157" s="28">
        <v>0</v>
      </c>
      <c r="G157" s="28">
        <v>0</v>
      </c>
      <c r="H157" s="29">
        <f>SUM('ANTUNES - SON PRODUCE, INC.:TECNISPICE'!G157)</f>
        <v>0</v>
      </c>
      <c r="I157" s="29">
        <f>SUM('ANTUNES - SON PRODUCE, INC.:TECNISPICE'!H157)</f>
        <v>0</v>
      </c>
      <c r="J157" s="29">
        <f>SUM('ANTUNES - SON PRODUCE, INC.:TECNISPICE'!I157)</f>
        <v>0</v>
      </c>
      <c r="K157" s="29">
        <f>SUM('ANTUNES - SON PRODUCE, INC.:TECNISPICE'!J157)</f>
        <v>0</v>
      </c>
      <c r="L157" s="29">
        <f>SUM('ANTUNES - SON PRODUCE, INC.:TECNISPICE'!K157)</f>
        <v>0</v>
      </c>
      <c r="M157" s="29">
        <f>SUM('ANTUNES - SON PRODUCE, INC.:TECNISPICE'!L157)</f>
        <v>0</v>
      </c>
      <c r="N157" s="29">
        <f>SUM('ANTUNES - SON PRODUCE, INC.:TECNISPICE'!M157)</f>
        <v>0</v>
      </c>
      <c r="O157" s="29">
        <f>SUM('ANTUNES - SON PRODUCE, INC.:TECNISPICE'!N157)</f>
        <v>0</v>
      </c>
      <c r="P157" s="29">
        <f>SUM('ANTUNES - SON PRODUCE, INC.:TECNISPICE'!O157)</f>
        <v>0</v>
      </c>
      <c r="Q157" s="29">
        <f>SUM('ANTUNES - SON PRODUCE, INC.:TECNISPICE'!P157)</f>
        <v>0</v>
      </c>
      <c r="R157" s="29">
        <f>SUM('ANTUNES - SON PRODUCE, INC.:TECNISPICE'!Q157)</f>
        <v>0</v>
      </c>
      <c r="S157" s="29">
        <f>SUM('ANTUNES - SON PRODUCE, INC.:TECNISPICE'!R157)</f>
        <v>0</v>
      </c>
      <c r="T157" s="29"/>
      <c r="U157" s="29"/>
      <c r="V157" s="29"/>
      <c r="W157" s="29"/>
      <c r="X157" s="28">
        <f t="shared" si="25"/>
        <v>0</v>
      </c>
      <c r="Y157" s="9"/>
      <c r="Z157" s="55">
        <f>SUM('ANTUNES - SON PRODUCE, INC.:TECNISPICE'!AQ157)</f>
        <v>0</v>
      </c>
      <c r="AA157" s="55">
        <f>SUM('ANTUNES - SON PRODUCE, INC.:TECNISPICE'!AR157)</f>
        <v>0</v>
      </c>
      <c r="AB157" s="55">
        <f>SUM('ANTUNES - SON PRODUCE, INC.:TECNISPICE'!AS157)</f>
        <v>0</v>
      </c>
      <c r="AC157" s="55">
        <f>SUM('ANTUNES - SON PRODUCE, INC.:TECNISPICE'!AT157)</f>
        <v>0</v>
      </c>
      <c r="AD157" s="55">
        <f>SUM('ANTUNES - SON PRODUCE, INC.:TECNISPICE'!AU157)</f>
        <v>0</v>
      </c>
      <c r="AE157" s="55">
        <f>SUM('ANTUNES - SON PRODUCE, INC.:TECNISPICE'!AV157)</f>
        <v>0</v>
      </c>
      <c r="AF157" s="55">
        <f>SUM('ANTUNES - SON PRODUCE, INC.:TECNISPICE'!AW157)</f>
        <v>0</v>
      </c>
      <c r="AG157" s="55">
        <f>SUM('ANTUNES - SON PRODUCE, INC.:TECNISPICE'!AX157)</f>
        <v>0</v>
      </c>
      <c r="AH157" s="55">
        <f>SUM('ANTUNES - SON PRODUCE, INC.:TECNISPICE'!AY157)</f>
        <v>0</v>
      </c>
      <c r="AI157" s="55">
        <f>SUM('ANTUNES - SON PRODUCE, INC.:TECNISPICE'!AZ157)</f>
        <v>0</v>
      </c>
      <c r="AJ157" s="55">
        <f>SUM('ANTUNES - SON PRODUCE, INC.:TECNISPICE'!BA157)</f>
        <v>0</v>
      </c>
      <c r="AK157" s="55">
        <f>SUM('ANTUNES - SON PRODUCE, INC.:TECNISPICE'!BB157)</f>
        <v>0</v>
      </c>
      <c r="AL157" s="55">
        <f>SUM('ANTUNES - SON PRODUCE, INC.:TECNISPICE'!BC157)</f>
        <v>0</v>
      </c>
      <c r="AM157" s="55">
        <f>SUM('ANTUNES - SON PRODUCE, INC.:TECNISPICE'!BD157)</f>
        <v>0</v>
      </c>
      <c r="AN157" s="55">
        <f>SUM('ANTUNES - SON PRODUCE, INC.:TECNISPICE'!BE157)</f>
        <v>0</v>
      </c>
      <c r="AO157" s="55">
        <f>SUM('ANTUNES - SON PRODUCE, INC.:TECNISPICE'!BF157)</f>
        <v>0</v>
      </c>
      <c r="AP157" s="56">
        <f t="shared" si="26"/>
        <v>0</v>
      </c>
    </row>
    <row r="158" spans="2:42" x14ac:dyDescent="0.35">
      <c r="B158" s="8">
        <f t="shared" si="27"/>
        <v>151</v>
      </c>
      <c r="C158" s="8" t="s">
        <v>116</v>
      </c>
      <c r="D158" s="8">
        <v>310010</v>
      </c>
      <c r="E158" s="8" t="s">
        <v>121</v>
      </c>
      <c r="F158" s="28">
        <v>35</v>
      </c>
      <c r="G158" s="28">
        <v>30</v>
      </c>
      <c r="H158" s="29">
        <f>SUM('ANTUNES - SON PRODUCE, INC.:TECNISPICE'!G158)</f>
        <v>15</v>
      </c>
      <c r="I158" s="29">
        <f>SUM('ANTUNES - SON PRODUCE, INC.:TECNISPICE'!H158)</f>
        <v>15</v>
      </c>
      <c r="J158" s="29">
        <f>SUM('ANTUNES - SON PRODUCE, INC.:TECNISPICE'!I158)</f>
        <v>15</v>
      </c>
      <c r="K158" s="29">
        <f>SUM('ANTUNES - SON PRODUCE, INC.:TECNISPICE'!J158)</f>
        <v>15</v>
      </c>
      <c r="L158" s="29">
        <f>SUM('ANTUNES - SON PRODUCE, INC.:TECNISPICE'!K158)</f>
        <v>15</v>
      </c>
      <c r="M158" s="29">
        <f>SUM('ANTUNES - SON PRODUCE, INC.:TECNISPICE'!L158)</f>
        <v>15</v>
      </c>
      <c r="N158" s="29">
        <f>SUM('ANTUNES - SON PRODUCE, INC.:TECNISPICE'!M158)</f>
        <v>15</v>
      </c>
      <c r="O158" s="29">
        <f>SUM('ANTUNES - SON PRODUCE, INC.:TECNISPICE'!N158)</f>
        <v>15</v>
      </c>
      <c r="P158" s="29">
        <f>SUM('ANTUNES - SON PRODUCE, INC.:TECNISPICE'!O158)</f>
        <v>15</v>
      </c>
      <c r="Q158" s="29">
        <f>SUM('ANTUNES - SON PRODUCE, INC.:TECNISPICE'!P158)</f>
        <v>15</v>
      </c>
      <c r="R158" s="29">
        <f>SUM('ANTUNES - SON PRODUCE, INC.:TECNISPICE'!Q158)</f>
        <v>15</v>
      </c>
      <c r="S158" s="29">
        <f>SUM('ANTUNES - SON PRODUCE, INC.:TECNISPICE'!R158)</f>
        <v>15</v>
      </c>
      <c r="T158" s="29"/>
      <c r="U158" s="29"/>
      <c r="V158" s="29"/>
      <c r="W158" s="29"/>
      <c r="X158" s="28">
        <f t="shared" si="25"/>
        <v>180</v>
      </c>
      <c r="Y158" s="9"/>
      <c r="Z158" s="55">
        <f>SUM('ANTUNES - SON PRODUCE, INC.:TECNISPICE'!AQ158)</f>
        <v>270</v>
      </c>
      <c r="AA158" s="55">
        <f>SUM('ANTUNES - SON PRODUCE, INC.:TECNISPICE'!AR158)</f>
        <v>270</v>
      </c>
      <c r="AB158" s="55">
        <f>SUM('ANTUNES - SON PRODUCE, INC.:TECNISPICE'!AS158)</f>
        <v>0</v>
      </c>
      <c r="AC158" s="55">
        <f>SUM('ANTUNES - SON PRODUCE, INC.:TECNISPICE'!AT158)</f>
        <v>0</v>
      </c>
      <c r="AD158" s="55">
        <f>SUM('ANTUNES - SON PRODUCE, INC.:TECNISPICE'!AU158)</f>
        <v>0</v>
      </c>
      <c r="AE158" s="55">
        <f>SUM('ANTUNES - SON PRODUCE, INC.:TECNISPICE'!AV158)</f>
        <v>0</v>
      </c>
      <c r="AF158" s="55">
        <f>SUM('ANTUNES - SON PRODUCE, INC.:TECNISPICE'!AW158)</f>
        <v>0</v>
      </c>
      <c r="AG158" s="55">
        <f>SUM('ANTUNES - SON PRODUCE, INC.:TECNISPICE'!AX158)</f>
        <v>0</v>
      </c>
      <c r="AH158" s="55">
        <f>SUM('ANTUNES - SON PRODUCE, INC.:TECNISPICE'!AY158)</f>
        <v>0</v>
      </c>
      <c r="AI158" s="55">
        <f>SUM('ANTUNES - SON PRODUCE, INC.:TECNISPICE'!AZ158)</f>
        <v>0</v>
      </c>
      <c r="AJ158" s="55">
        <f>SUM('ANTUNES - SON PRODUCE, INC.:TECNISPICE'!BA158)</f>
        <v>0</v>
      </c>
      <c r="AK158" s="55">
        <f>SUM('ANTUNES - SON PRODUCE, INC.:TECNISPICE'!BB158)</f>
        <v>0</v>
      </c>
      <c r="AL158" s="55">
        <f>SUM('ANTUNES - SON PRODUCE, INC.:TECNISPICE'!BC158)</f>
        <v>0</v>
      </c>
      <c r="AM158" s="55">
        <f>SUM('ANTUNES - SON PRODUCE, INC.:TECNISPICE'!BD158)</f>
        <v>0</v>
      </c>
      <c r="AN158" s="55">
        <f>SUM('ANTUNES - SON PRODUCE, INC.:TECNISPICE'!BE158)</f>
        <v>0</v>
      </c>
      <c r="AO158" s="55">
        <f>SUM('ANTUNES - SON PRODUCE, INC.:TECNISPICE'!BF158)</f>
        <v>0</v>
      </c>
      <c r="AP158" s="56">
        <f t="shared" si="26"/>
        <v>540</v>
      </c>
    </row>
    <row r="159" spans="2:42" x14ac:dyDescent="0.35">
      <c r="B159" s="8">
        <f t="shared" si="27"/>
        <v>152</v>
      </c>
      <c r="C159" s="8" t="s">
        <v>116</v>
      </c>
      <c r="D159" s="8">
        <v>310011</v>
      </c>
      <c r="E159" s="8" t="s">
        <v>122</v>
      </c>
      <c r="F159" s="28">
        <v>0</v>
      </c>
      <c r="G159" s="28">
        <v>0</v>
      </c>
      <c r="H159" s="29">
        <f>SUM('ANTUNES - SON PRODUCE, INC.:TECNISPICE'!G159)</f>
        <v>0</v>
      </c>
      <c r="I159" s="29">
        <f>SUM('ANTUNES - SON PRODUCE, INC.:TECNISPICE'!H159)</f>
        <v>0</v>
      </c>
      <c r="J159" s="29">
        <f>SUM('ANTUNES - SON PRODUCE, INC.:TECNISPICE'!I159)</f>
        <v>0</v>
      </c>
      <c r="K159" s="29">
        <f>SUM('ANTUNES - SON PRODUCE, INC.:TECNISPICE'!J159)</f>
        <v>0</v>
      </c>
      <c r="L159" s="29">
        <f>SUM('ANTUNES - SON PRODUCE, INC.:TECNISPICE'!K159)</f>
        <v>0</v>
      </c>
      <c r="M159" s="29">
        <f>SUM('ANTUNES - SON PRODUCE, INC.:TECNISPICE'!L159)</f>
        <v>0</v>
      </c>
      <c r="N159" s="29">
        <f>SUM('ANTUNES - SON PRODUCE, INC.:TECNISPICE'!M159)</f>
        <v>0</v>
      </c>
      <c r="O159" s="29">
        <f>SUM('ANTUNES - SON PRODUCE, INC.:TECNISPICE'!N159)</f>
        <v>0</v>
      </c>
      <c r="P159" s="29">
        <f>SUM('ANTUNES - SON PRODUCE, INC.:TECNISPICE'!O159)</f>
        <v>0</v>
      </c>
      <c r="Q159" s="29">
        <f>SUM('ANTUNES - SON PRODUCE, INC.:TECNISPICE'!P159)</f>
        <v>0</v>
      </c>
      <c r="R159" s="29">
        <f>SUM('ANTUNES - SON PRODUCE, INC.:TECNISPICE'!Q159)</f>
        <v>0</v>
      </c>
      <c r="S159" s="29">
        <f>SUM('ANTUNES - SON PRODUCE, INC.:TECNISPICE'!R159)</f>
        <v>0</v>
      </c>
      <c r="T159" s="29"/>
      <c r="U159" s="29"/>
      <c r="V159" s="29"/>
      <c r="W159" s="29"/>
      <c r="X159" s="28">
        <f t="shared" si="25"/>
        <v>0</v>
      </c>
      <c r="Y159" s="9"/>
      <c r="Z159" s="55">
        <f>SUM('ANTUNES - SON PRODUCE, INC.:TECNISPICE'!AQ159)</f>
        <v>0</v>
      </c>
      <c r="AA159" s="55">
        <f>SUM('ANTUNES - SON PRODUCE, INC.:TECNISPICE'!AR159)</f>
        <v>0</v>
      </c>
      <c r="AB159" s="55">
        <f>SUM('ANTUNES - SON PRODUCE, INC.:TECNISPICE'!AS159)</f>
        <v>0</v>
      </c>
      <c r="AC159" s="55">
        <f>SUM('ANTUNES - SON PRODUCE, INC.:TECNISPICE'!AT159)</f>
        <v>0</v>
      </c>
      <c r="AD159" s="55">
        <f>SUM('ANTUNES - SON PRODUCE, INC.:TECNISPICE'!AU159)</f>
        <v>0</v>
      </c>
      <c r="AE159" s="55">
        <f>SUM('ANTUNES - SON PRODUCE, INC.:TECNISPICE'!AV159)</f>
        <v>0</v>
      </c>
      <c r="AF159" s="55">
        <f>SUM('ANTUNES - SON PRODUCE, INC.:TECNISPICE'!AW159)</f>
        <v>0</v>
      </c>
      <c r="AG159" s="55">
        <f>SUM('ANTUNES - SON PRODUCE, INC.:TECNISPICE'!AX159)</f>
        <v>0</v>
      </c>
      <c r="AH159" s="55">
        <f>SUM('ANTUNES - SON PRODUCE, INC.:TECNISPICE'!AY159)</f>
        <v>0</v>
      </c>
      <c r="AI159" s="55">
        <f>SUM('ANTUNES - SON PRODUCE, INC.:TECNISPICE'!AZ159)</f>
        <v>0</v>
      </c>
      <c r="AJ159" s="55">
        <f>SUM('ANTUNES - SON PRODUCE, INC.:TECNISPICE'!BA159)</f>
        <v>0</v>
      </c>
      <c r="AK159" s="55">
        <f>SUM('ANTUNES - SON PRODUCE, INC.:TECNISPICE'!BB159)</f>
        <v>0</v>
      </c>
      <c r="AL159" s="55">
        <f>SUM('ANTUNES - SON PRODUCE, INC.:TECNISPICE'!BC159)</f>
        <v>0</v>
      </c>
      <c r="AM159" s="55">
        <f>SUM('ANTUNES - SON PRODUCE, INC.:TECNISPICE'!BD159)</f>
        <v>0</v>
      </c>
      <c r="AN159" s="55">
        <f>SUM('ANTUNES - SON PRODUCE, INC.:TECNISPICE'!BE159)</f>
        <v>0</v>
      </c>
      <c r="AO159" s="55">
        <f>SUM('ANTUNES - SON PRODUCE, INC.:TECNISPICE'!BF159)</f>
        <v>0</v>
      </c>
      <c r="AP159" s="56">
        <f t="shared" si="26"/>
        <v>0</v>
      </c>
    </row>
    <row r="160" spans="2:42" x14ac:dyDescent="0.35">
      <c r="B160" s="8">
        <f t="shared" si="27"/>
        <v>153</v>
      </c>
      <c r="C160" s="8" t="s">
        <v>116</v>
      </c>
      <c r="D160" s="8">
        <v>310012</v>
      </c>
      <c r="E160" s="8" t="s">
        <v>123</v>
      </c>
      <c r="F160" s="28">
        <v>0</v>
      </c>
      <c r="G160" s="28">
        <v>0</v>
      </c>
      <c r="H160" s="29">
        <f>SUM('ANTUNES - SON PRODUCE, INC.:TECNISPICE'!G160)</f>
        <v>0</v>
      </c>
      <c r="I160" s="29">
        <f>SUM('ANTUNES - SON PRODUCE, INC.:TECNISPICE'!H160)</f>
        <v>0</v>
      </c>
      <c r="J160" s="29">
        <f>SUM('ANTUNES - SON PRODUCE, INC.:TECNISPICE'!I160)</f>
        <v>0</v>
      </c>
      <c r="K160" s="29">
        <f>SUM('ANTUNES - SON PRODUCE, INC.:TECNISPICE'!J160)</f>
        <v>0</v>
      </c>
      <c r="L160" s="29">
        <f>SUM('ANTUNES - SON PRODUCE, INC.:TECNISPICE'!K160)</f>
        <v>0</v>
      </c>
      <c r="M160" s="29">
        <f>SUM('ANTUNES - SON PRODUCE, INC.:TECNISPICE'!L160)</f>
        <v>0</v>
      </c>
      <c r="N160" s="29">
        <f>SUM('ANTUNES - SON PRODUCE, INC.:TECNISPICE'!M160)</f>
        <v>0</v>
      </c>
      <c r="O160" s="29">
        <f>SUM('ANTUNES - SON PRODUCE, INC.:TECNISPICE'!N160)</f>
        <v>0</v>
      </c>
      <c r="P160" s="29">
        <f>SUM('ANTUNES - SON PRODUCE, INC.:TECNISPICE'!O160)</f>
        <v>0</v>
      </c>
      <c r="Q160" s="29">
        <f>SUM('ANTUNES - SON PRODUCE, INC.:TECNISPICE'!P160)</f>
        <v>0</v>
      </c>
      <c r="R160" s="29">
        <f>SUM('ANTUNES - SON PRODUCE, INC.:TECNISPICE'!Q160)</f>
        <v>0</v>
      </c>
      <c r="S160" s="29">
        <f>SUM('ANTUNES - SON PRODUCE, INC.:TECNISPICE'!R160)</f>
        <v>0</v>
      </c>
      <c r="T160" s="29"/>
      <c r="U160" s="29"/>
      <c r="V160" s="29"/>
      <c r="W160" s="29"/>
      <c r="X160" s="28">
        <f t="shared" si="25"/>
        <v>0</v>
      </c>
      <c r="Y160" s="9"/>
      <c r="Z160" s="55">
        <f>SUM('ANTUNES - SON PRODUCE, INC.:TECNISPICE'!AQ160)</f>
        <v>0</v>
      </c>
      <c r="AA160" s="55">
        <f>SUM('ANTUNES - SON PRODUCE, INC.:TECNISPICE'!AR160)</f>
        <v>0</v>
      </c>
      <c r="AB160" s="55">
        <f>SUM('ANTUNES - SON PRODUCE, INC.:TECNISPICE'!AS160)</f>
        <v>0</v>
      </c>
      <c r="AC160" s="55">
        <f>SUM('ANTUNES - SON PRODUCE, INC.:TECNISPICE'!AT160)</f>
        <v>0</v>
      </c>
      <c r="AD160" s="55">
        <f>SUM('ANTUNES - SON PRODUCE, INC.:TECNISPICE'!AU160)</f>
        <v>0</v>
      </c>
      <c r="AE160" s="55">
        <f>SUM('ANTUNES - SON PRODUCE, INC.:TECNISPICE'!AV160)</f>
        <v>0</v>
      </c>
      <c r="AF160" s="55">
        <f>SUM('ANTUNES - SON PRODUCE, INC.:TECNISPICE'!AW160)</f>
        <v>0</v>
      </c>
      <c r="AG160" s="55">
        <f>SUM('ANTUNES - SON PRODUCE, INC.:TECNISPICE'!AX160)</f>
        <v>0</v>
      </c>
      <c r="AH160" s="55">
        <f>SUM('ANTUNES - SON PRODUCE, INC.:TECNISPICE'!AY160)</f>
        <v>0</v>
      </c>
      <c r="AI160" s="55">
        <f>SUM('ANTUNES - SON PRODUCE, INC.:TECNISPICE'!AZ160)</f>
        <v>0</v>
      </c>
      <c r="AJ160" s="55">
        <f>SUM('ANTUNES - SON PRODUCE, INC.:TECNISPICE'!BA160)</f>
        <v>0</v>
      </c>
      <c r="AK160" s="55">
        <f>SUM('ANTUNES - SON PRODUCE, INC.:TECNISPICE'!BB160)</f>
        <v>0</v>
      </c>
      <c r="AL160" s="55">
        <f>SUM('ANTUNES - SON PRODUCE, INC.:TECNISPICE'!BC160)</f>
        <v>0</v>
      </c>
      <c r="AM160" s="55">
        <f>SUM('ANTUNES - SON PRODUCE, INC.:TECNISPICE'!BD160)</f>
        <v>0</v>
      </c>
      <c r="AN160" s="55">
        <f>SUM('ANTUNES - SON PRODUCE, INC.:TECNISPICE'!BE160)</f>
        <v>0</v>
      </c>
      <c r="AO160" s="55">
        <f>SUM('ANTUNES - SON PRODUCE, INC.:TECNISPICE'!BF160)</f>
        <v>0</v>
      </c>
      <c r="AP160" s="56">
        <f t="shared" si="26"/>
        <v>0</v>
      </c>
    </row>
    <row r="161" spans="2:42" x14ac:dyDescent="0.35">
      <c r="B161" s="8">
        <f t="shared" si="27"/>
        <v>154</v>
      </c>
      <c r="C161" s="8" t="s">
        <v>116</v>
      </c>
      <c r="D161" s="8">
        <v>310013</v>
      </c>
      <c r="E161" s="8" t="s">
        <v>124</v>
      </c>
      <c r="F161" s="28">
        <v>0</v>
      </c>
      <c r="G161" s="28">
        <v>0</v>
      </c>
      <c r="H161" s="29">
        <f>SUM('ANTUNES - SON PRODUCE, INC.:TECNISPICE'!G161)</f>
        <v>0</v>
      </c>
      <c r="I161" s="29">
        <f>SUM('ANTUNES - SON PRODUCE, INC.:TECNISPICE'!H161)</f>
        <v>0</v>
      </c>
      <c r="J161" s="29">
        <f>SUM('ANTUNES - SON PRODUCE, INC.:TECNISPICE'!I161)</f>
        <v>0</v>
      </c>
      <c r="K161" s="29">
        <f>SUM('ANTUNES - SON PRODUCE, INC.:TECNISPICE'!J161)</f>
        <v>0</v>
      </c>
      <c r="L161" s="29">
        <f>SUM('ANTUNES - SON PRODUCE, INC.:TECNISPICE'!K161)</f>
        <v>0</v>
      </c>
      <c r="M161" s="29">
        <f>SUM('ANTUNES - SON PRODUCE, INC.:TECNISPICE'!L161)</f>
        <v>0</v>
      </c>
      <c r="N161" s="29">
        <f>SUM('ANTUNES - SON PRODUCE, INC.:TECNISPICE'!M161)</f>
        <v>0</v>
      </c>
      <c r="O161" s="29">
        <f>SUM('ANTUNES - SON PRODUCE, INC.:TECNISPICE'!N161)</f>
        <v>0</v>
      </c>
      <c r="P161" s="29">
        <f>SUM('ANTUNES - SON PRODUCE, INC.:TECNISPICE'!O161)</f>
        <v>0</v>
      </c>
      <c r="Q161" s="29">
        <f>SUM('ANTUNES - SON PRODUCE, INC.:TECNISPICE'!P161)</f>
        <v>0</v>
      </c>
      <c r="R161" s="29">
        <f>SUM('ANTUNES - SON PRODUCE, INC.:TECNISPICE'!Q161)</f>
        <v>0</v>
      </c>
      <c r="S161" s="29">
        <f>SUM('ANTUNES - SON PRODUCE, INC.:TECNISPICE'!R161)</f>
        <v>0</v>
      </c>
      <c r="T161" s="29"/>
      <c r="U161" s="29"/>
      <c r="V161" s="29"/>
      <c r="W161" s="29"/>
      <c r="X161" s="28">
        <f t="shared" si="25"/>
        <v>0</v>
      </c>
      <c r="Y161" s="9"/>
      <c r="Z161" s="55">
        <f>SUM('ANTUNES - SON PRODUCE, INC.:TECNISPICE'!AQ161)</f>
        <v>0</v>
      </c>
      <c r="AA161" s="55">
        <f>SUM('ANTUNES - SON PRODUCE, INC.:TECNISPICE'!AR161)</f>
        <v>0</v>
      </c>
      <c r="AB161" s="55">
        <f>SUM('ANTUNES - SON PRODUCE, INC.:TECNISPICE'!AS161)</f>
        <v>0</v>
      </c>
      <c r="AC161" s="55">
        <f>SUM('ANTUNES - SON PRODUCE, INC.:TECNISPICE'!AT161)</f>
        <v>0</v>
      </c>
      <c r="AD161" s="55">
        <f>SUM('ANTUNES - SON PRODUCE, INC.:TECNISPICE'!AU161)</f>
        <v>0</v>
      </c>
      <c r="AE161" s="55">
        <f>SUM('ANTUNES - SON PRODUCE, INC.:TECNISPICE'!AV161)</f>
        <v>0</v>
      </c>
      <c r="AF161" s="55">
        <f>SUM('ANTUNES - SON PRODUCE, INC.:TECNISPICE'!AW161)</f>
        <v>0</v>
      </c>
      <c r="AG161" s="55">
        <f>SUM('ANTUNES - SON PRODUCE, INC.:TECNISPICE'!AX161)</f>
        <v>0</v>
      </c>
      <c r="AH161" s="55">
        <f>SUM('ANTUNES - SON PRODUCE, INC.:TECNISPICE'!AY161)</f>
        <v>0</v>
      </c>
      <c r="AI161" s="55">
        <f>SUM('ANTUNES - SON PRODUCE, INC.:TECNISPICE'!AZ161)</f>
        <v>0</v>
      </c>
      <c r="AJ161" s="55">
        <f>SUM('ANTUNES - SON PRODUCE, INC.:TECNISPICE'!BA161)</f>
        <v>0</v>
      </c>
      <c r="AK161" s="55">
        <f>SUM('ANTUNES - SON PRODUCE, INC.:TECNISPICE'!BB161)</f>
        <v>0</v>
      </c>
      <c r="AL161" s="55">
        <f>SUM('ANTUNES - SON PRODUCE, INC.:TECNISPICE'!BC161)</f>
        <v>0</v>
      </c>
      <c r="AM161" s="55">
        <f>SUM('ANTUNES - SON PRODUCE, INC.:TECNISPICE'!BD161)</f>
        <v>0</v>
      </c>
      <c r="AN161" s="55">
        <f>SUM('ANTUNES - SON PRODUCE, INC.:TECNISPICE'!BE161)</f>
        <v>0</v>
      </c>
      <c r="AO161" s="55">
        <f>SUM('ANTUNES - SON PRODUCE, INC.:TECNISPICE'!BF161)</f>
        <v>0</v>
      </c>
      <c r="AP161" s="56">
        <f t="shared" si="26"/>
        <v>0</v>
      </c>
    </row>
    <row r="162" spans="2:42" x14ac:dyDescent="0.35">
      <c r="B162" s="8">
        <f t="shared" si="27"/>
        <v>155</v>
      </c>
      <c r="C162" s="8" t="s">
        <v>116</v>
      </c>
      <c r="D162" s="8">
        <v>310020</v>
      </c>
      <c r="E162" s="8" t="s">
        <v>125</v>
      </c>
      <c r="F162" s="28">
        <v>0</v>
      </c>
      <c r="G162" s="28">
        <v>0</v>
      </c>
      <c r="H162" s="29">
        <f>SUM('ANTUNES - SON PRODUCE, INC.:TECNISPICE'!G162)</f>
        <v>0</v>
      </c>
      <c r="I162" s="29">
        <f>SUM('ANTUNES - SON PRODUCE, INC.:TECNISPICE'!H162)</f>
        <v>0</v>
      </c>
      <c r="J162" s="29">
        <f>SUM('ANTUNES - SON PRODUCE, INC.:TECNISPICE'!I162)</f>
        <v>0</v>
      </c>
      <c r="K162" s="29">
        <f>SUM('ANTUNES - SON PRODUCE, INC.:TECNISPICE'!J162)</f>
        <v>0</v>
      </c>
      <c r="L162" s="29">
        <f>SUM('ANTUNES - SON PRODUCE, INC.:TECNISPICE'!K162)</f>
        <v>0</v>
      </c>
      <c r="M162" s="29">
        <f>SUM('ANTUNES - SON PRODUCE, INC.:TECNISPICE'!L162)</f>
        <v>0</v>
      </c>
      <c r="N162" s="29">
        <f>SUM('ANTUNES - SON PRODUCE, INC.:TECNISPICE'!M162)</f>
        <v>0</v>
      </c>
      <c r="O162" s="29">
        <f>SUM('ANTUNES - SON PRODUCE, INC.:TECNISPICE'!N162)</f>
        <v>0</v>
      </c>
      <c r="P162" s="29">
        <f>SUM('ANTUNES - SON PRODUCE, INC.:TECNISPICE'!O162)</f>
        <v>0</v>
      </c>
      <c r="Q162" s="29">
        <f>SUM('ANTUNES - SON PRODUCE, INC.:TECNISPICE'!P162)</f>
        <v>0</v>
      </c>
      <c r="R162" s="29">
        <f>SUM('ANTUNES - SON PRODUCE, INC.:TECNISPICE'!Q162)</f>
        <v>0</v>
      </c>
      <c r="S162" s="29">
        <f>SUM('ANTUNES - SON PRODUCE, INC.:TECNISPICE'!R162)</f>
        <v>0</v>
      </c>
      <c r="T162" s="29"/>
      <c r="U162" s="29"/>
      <c r="V162" s="29"/>
      <c r="W162" s="29"/>
      <c r="X162" s="28">
        <f t="shared" si="25"/>
        <v>0</v>
      </c>
      <c r="Y162" s="9"/>
      <c r="Z162" s="55">
        <f>SUM('ANTUNES - SON PRODUCE, INC.:TECNISPICE'!AQ162)</f>
        <v>0</v>
      </c>
      <c r="AA162" s="55">
        <f>SUM('ANTUNES - SON PRODUCE, INC.:TECNISPICE'!AR162)</f>
        <v>0</v>
      </c>
      <c r="AB162" s="55">
        <f>SUM('ANTUNES - SON PRODUCE, INC.:TECNISPICE'!AS162)</f>
        <v>0</v>
      </c>
      <c r="AC162" s="55">
        <f>SUM('ANTUNES - SON PRODUCE, INC.:TECNISPICE'!AT162)</f>
        <v>0</v>
      </c>
      <c r="AD162" s="55">
        <f>SUM('ANTUNES - SON PRODUCE, INC.:TECNISPICE'!AU162)</f>
        <v>0</v>
      </c>
      <c r="AE162" s="55">
        <f>SUM('ANTUNES - SON PRODUCE, INC.:TECNISPICE'!AV162)</f>
        <v>0</v>
      </c>
      <c r="AF162" s="55">
        <f>SUM('ANTUNES - SON PRODUCE, INC.:TECNISPICE'!AW162)</f>
        <v>0</v>
      </c>
      <c r="AG162" s="55">
        <f>SUM('ANTUNES - SON PRODUCE, INC.:TECNISPICE'!AX162)</f>
        <v>0</v>
      </c>
      <c r="AH162" s="55">
        <f>SUM('ANTUNES - SON PRODUCE, INC.:TECNISPICE'!AY162)</f>
        <v>0</v>
      </c>
      <c r="AI162" s="55">
        <f>SUM('ANTUNES - SON PRODUCE, INC.:TECNISPICE'!AZ162)</f>
        <v>0</v>
      </c>
      <c r="AJ162" s="55">
        <f>SUM('ANTUNES - SON PRODUCE, INC.:TECNISPICE'!BA162)</f>
        <v>0</v>
      </c>
      <c r="AK162" s="55">
        <f>SUM('ANTUNES - SON PRODUCE, INC.:TECNISPICE'!BB162)</f>
        <v>0</v>
      </c>
      <c r="AL162" s="55">
        <f>SUM('ANTUNES - SON PRODUCE, INC.:TECNISPICE'!BC162)</f>
        <v>0</v>
      </c>
      <c r="AM162" s="55">
        <f>SUM('ANTUNES - SON PRODUCE, INC.:TECNISPICE'!BD162)</f>
        <v>0</v>
      </c>
      <c r="AN162" s="55">
        <f>SUM('ANTUNES - SON PRODUCE, INC.:TECNISPICE'!BE162)</f>
        <v>0</v>
      </c>
      <c r="AO162" s="55">
        <f>SUM('ANTUNES - SON PRODUCE, INC.:TECNISPICE'!BF162)</f>
        <v>0</v>
      </c>
      <c r="AP162" s="56">
        <f t="shared" si="26"/>
        <v>0</v>
      </c>
    </row>
    <row r="163" spans="2:42" x14ac:dyDescent="0.35">
      <c r="B163" s="8">
        <f t="shared" si="27"/>
        <v>156</v>
      </c>
      <c r="C163" s="8" t="s">
        <v>116</v>
      </c>
      <c r="D163" s="8">
        <v>310022</v>
      </c>
      <c r="E163" s="8" t="s">
        <v>173</v>
      </c>
      <c r="F163" s="28">
        <v>880</v>
      </c>
      <c r="G163" s="28">
        <v>2640</v>
      </c>
      <c r="H163" s="29">
        <f>SUM('ANTUNES - SON PRODUCE, INC.:TECNISPICE'!G163)</f>
        <v>0</v>
      </c>
      <c r="I163" s="29">
        <f>SUM('ANTUNES - SON PRODUCE, INC.:TECNISPICE'!H163)</f>
        <v>0</v>
      </c>
      <c r="J163" s="29">
        <f>SUM('ANTUNES - SON PRODUCE, INC.:TECNISPICE'!I163)</f>
        <v>0</v>
      </c>
      <c r="K163" s="29">
        <f>SUM('ANTUNES - SON PRODUCE, INC.:TECNISPICE'!J163)</f>
        <v>400</v>
      </c>
      <c r="L163" s="29">
        <f>SUM('ANTUNES - SON PRODUCE, INC.:TECNISPICE'!K163)</f>
        <v>0</v>
      </c>
      <c r="M163" s="29">
        <f>SUM('ANTUNES - SON PRODUCE, INC.:TECNISPICE'!L163)</f>
        <v>0</v>
      </c>
      <c r="N163" s="29">
        <f>SUM('ANTUNES - SON PRODUCE, INC.:TECNISPICE'!M163)</f>
        <v>0</v>
      </c>
      <c r="O163" s="29">
        <f>SUM('ANTUNES - SON PRODUCE, INC.:TECNISPICE'!N163)</f>
        <v>400</v>
      </c>
      <c r="P163" s="29">
        <f>SUM('ANTUNES - SON PRODUCE, INC.:TECNISPICE'!O163)</f>
        <v>0</v>
      </c>
      <c r="Q163" s="29">
        <f>SUM('ANTUNES - SON PRODUCE, INC.:TECNISPICE'!P163)</f>
        <v>0</v>
      </c>
      <c r="R163" s="29">
        <f>SUM('ANTUNES - SON PRODUCE, INC.:TECNISPICE'!Q163)</f>
        <v>0</v>
      </c>
      <c r="S163" s="29">
        <f>SUM('ANTUNES - SON PRODUCE, INC.:TECNISPICE'!R163)</f>
        <v>400</v>
      </c>
      <c r="T163" s="29"/>
      <c r="U163" s="29"/>
      <c r="V163" s="29"/>
      <c r="W163" s="29"/>
      <c r="X163" s="28">
        <f t="shared" si="25"/>
        <v>1200</v>
      </c>
      <c r="Y163" s="9"/>
      <c r="Z163" s="55">
        <f>SUM('ANTUNES - SON PRODUCE, INC.:TECNISPICE'!AQ163)</f>
        <v>0</v>
      </c>
      <c r="AA163" s="55">
        <f>SUM('ANTUNES - SON PRODUCE, INC.:TECNISPICE'!AR163)</f>
        <v>0</v>
      </c>
      <c r="AB163" s="55">
        <f>SUM('ANTUNES - SON PRODUCE, INC.:TECNISPICE'!AS163)</f>
        <v>0</v>
      </c>
      <c r="AC163" s="55">
        <f>SUM('ANTUNES - SON PRODUCE, INC.:TECNISPICE'!AT163)</f>
        <v>0</v>
      </c>
      <c r="AD163" s="55">
        <f>SUM('ANTUNES - SON PRODUCE, INC.:TECNISPICE'!AU163)</f>
        <v>0</v>
      </c>
      <c r="AE163" s="55">
        <f>SUM('ANTUNES - SON PRODUCE, INC.:TECNISPICE'!AV163)</f>
        <v>0</v>
      </c>
      <c r="AF163" s="55">
        <f>SUM('ANTUNES - SON PRODUCE, INC.:TECNISPICE'!AW163)</f>
        <v>0</v>
      </c>
      <c r="AG163" s="55">
        <f>SUM('ANTUNES - SON PRODUCE, INC.:TECNISPICE'!AX163)</f>
        <v>0</v>
      </c>
      <c r="AH163" s="55">
        <f>SUM('ANTUNES - SON PRODUCE, INC.:TECNISPICE'!AY163)</f>
        <v>0</v>
      </c>
      <c r="AI163" s="55">
        <f>SUM('ANTUNES - SON PRODUCE, INC.:TECNISPICE'!AZ163)</f>
        <v>0</v>
      </c>
      <c r="AJ163" s="55">
        <f>SUM('ANTUNES - SON PRODUCE, INC.:TECNISPICE'!BA163)</f>
        <v>0</v>
      </c>
      <c r="AK163" s="55">
        <f>SUM('ANTUNES - SON PRODUCE, INC.:TECNISPICE'!BB163)</f>
        <v>0</v>
      </c>
      <c r="AL163" s="55">
        <f>SUM('ANTUNES - SON PRODUCE, INC.:TECNISPICE'!BC163)</f>
        <v>0</v>
      </c>
      <c r="AM163" s="55">
        <f>SUM('ANTUNES - SON PRODUCE, INC.:TECNISPICE'!BD163)</f>
        <v>0</v>
      </c>
      <c r="AN163" s="55">
        <f>SUM('ANTUNES - SON PRODUCE, INC.:TECNISPICE'!BE163)</f>
        <v>0</v>
      </c>
      <c r="AO163" s="55">
        <f>SUM('ANTUNES - SON PRODUCE, INC.:TECNISPICE'!BF163)</f>
        <v>0</v>
      </c>
      <c r="AP163" s="56">
        <f t="shared" si="26"/>
        <v>0</v>
      </c>
    </row>
    <row r="164" spans="2:42" x14ac:dyDescent="0.35">
      <c r="B164" s="8">
        <f t="shared" si="27"/>
        <v>157</v>
      </c>
      <c r="C164" s="8" t="s">
        <v>116</v>
      </c>
      <c r="D164" s="8">
        <v>310023</v>
      </c>
      <c r="E164" s="8" t="s">
        <v>174</v>
      </c>
      <c r="F164" s="28">
        <v>0</v>
      </c>
      <c r="G164" s="28">
        <v>0</v>
      </c>
      <c r="H164" s="29">
        <f>SUM('ANTUNES - SON PRODUCE, INC.:TECNISPICE'!G164)</f>
        <v>400</v>
      </c>
      <c r="I164" s="29">
        <f>SUM('ANTUNES - SON PRODUCE, INC.:TECNISPICE'!H164)</f>
        <v>0</v>
      </c>
      <c r="J164" s="29">
        <f>SUM('ANTUNES - SON PRODUCE, INC.:TECNISPICE'!I164)</f>
        <v>0</v>
      </c>
      <c r="K164" s="29">
        <f>SUM('ANTUNES - SON PRODUCE, INC.:TECNISPICE'!J164)</f>
        <v>0</v>
      </c>
      <c r="L164" s="29">
        <f>SUM('ANTUNES - SON PRODUCE, INC.:TECNISPICE'!K164)</f>
        <v>600</v>
      </c>
      <c r="M164" s="29">
        <f>SUM('ANTUNES - SON PRODUCE, INC.:TECNISPICE'!L164)</f>
        <v>0</v>
      </c>
      <c r="N164" s="29">
        <f>SUM('ANTUNES - SON PRODUCE, INC.:TECNISPICE'!M164)</f>
        <v>0</v>
      </c>
      <c r="O164" s="29">
        <f>SUM('ANTUNES - SON PRODUCE, INC.:TECNISPICE'!N164)</f>
        <v>400</v>
      </c>
      <c r="P164" s="29">
        <f>SUM('ANTUNES - SON PRODUCE, INC.:TECNISPICE'!O164)</f>
        <v>200</v>
      </c>
      <c r="Q164" s="29">
        <f>SUM('ANTUNES - SON PRODUCE, INC.:TECNISPICE'!P164)</f>
        <v>0</v>
      </c>
      <c r="R164" s="29">
        <f>SUM('ANTUNES - SON PRODUCE, INC.:TECNISPICE'!Q164)</f>
        <v>400</v>
      </c>
      <c r="S164" s="29">
        <f>SUM('ANTUNES - SON PRODUCE, INC.:TECNISPICE'!R164)</f>
        <v>0</v>
      </c>
      <c r="T164" s="29"/>
      <c r="U164" s="29"/>
      <c r="V164" s="29"/>
      <c r="W164" s="29"/>
      <c r="X164" s="28">
        <f t="shared" si="25"/>
        <v>2000</v>
      </c>
      <c r="Y164" s="9"/>
      <c r="Z164" s="55">
        <f>SUM('ANTUNES - SON PRODUCE, INC.:TECNISPICE'!AQ164)</f>
        <v>6400</v>
      </c>
      <c r="AA164" s="55">
        <f>SUM('ANTUNES - SON PRODUCE, INC.:TECNISPICE'!AR164)</f>
        <v>0</v>
      </c>
      <c r="AB164" s="55">
        <f>SUM('ANTUNES - SON PRODUCE, INC.:TECNISPICE'!AS164)</f>
        <v>0</v>
      </c>
      <c r="AC164" s="55">
        <f>SUM('ANTUNES - SON PRODUCE, INC.:TECNISPICE'!AT164)</f>
        <v>0</v>
      </c>
      <c r="AD164" s="55">
        <f>SUM('ANTUNES - SON PRODUCE, INC.:TECNISPICE'!AU164)</f>
        <v>0</v>
      </c>
      <c r="AE164" s="55">
        <f>SUM('ANTUNES - SON PRODUCE, INC.:TECNISPICE'!AV164)</f>
        <v>0</v>
      </c>
      <c r="AF164" s="55">
        <f>SUM('ANTUNES - SON PRODUCE, INC.:TECNISPICE'!AW164)</f>
        <v>0</v>
      </c>
      <c r="AG164" s="55">
        <f>SUM('ANTUNES - SON PRODUCE, INC.:TECNISPICE'!AX164)</f>
        <v>0</v>
      </c>
      <c r="AH164" s="55">
        <f>SUM('ANTUNES - SON PRODUCE, INC.:TECNISPICE'!AY164)</f>
        <v>0</v>
      </c>
      <c r="AI164" s="55">
        <f>SUM('ANTUNES - SON PRODUCE, INC.:TECNISPICE'!AZ164)</f>
        <v>0</v>
      </c>
      <c r="AJ164" s="55">
        <f>SUM('ANTUNES - SON PRODUCE, INC.:TECNISPICE'!BA164)</f>
        <v>0</v>
      </c>
      <c r="AK164" s="55">
        <f>SUM('ANTUNES - SON PRODUCE, INC.:TECNISPICE'!BB164)</f>
        <v>0</v>
      </c>
      <c r="AL164" s="55">
        <f>SUM('ANTUNES - SON PRODUCE, INC.:TECNISPICE'!BC164)</f>
        <v>0</v>
      </c>
      <c r="AM164" s="55">
        <f>SUM('ANTUNES - SON PRODUCE, INC.:TECNISPICE'!BD164)</f>
        <v>0</v>
      </c>
      <c r="AN164" s="55">
        <f>SUM('ANTUNES - SON PRODUCE, INC.:TECNISPICE'!BE164)</f>
        <v>0</v>
      </c>
      <c r="AO164" s="55">
        <f>SUM('ANTUNES - SON PRODUCE, INC.:TECNISPICE'!BF164)</f>
        <v>0</v>
      </c>
      <c r="AP164" s="56">
        <f t="shared" si="26"/>
        <v>6400</v>
      </c>
    </row>
    <row r="165" spans="2:42" x14ac:dyDescent="0.35">
      <c r="B165" s="8">
        <f t="shared" si="27"/>
        <v>158</v>
      </c>
      <c r="C165" s="8" t="s">
        <v>116</v>
      </c>
      <c r="D165" s="26">
        <v>310024</v>
      </c>
      <c r="E165" s="26" t="s">
        <v>189</v>
      </c>
      <c r="F165" s="28">
        <v>0</v>
      </c>
      <c r="G165" s="28">
        <v>0</v>
      </c>
      <c r="H165" s="29">
        <f>SUM('ANTUNES - SON PRODUCE, INC.:TECNISPICE'!G165)</f>
        <v>0</v>
      </c>
      <c r="I165" s="29">
        <f>SUM('ANTUNES - SON PRODUCE, INC.:TECNISPICE'!H165)</f>
        <v>0</v>
      </c>
      <c r="J165" s="29">
        <f>SUM('ANTUNES - SON PRODUCE, INC.:TECNISPICE'!I165)</f>
        <v>0</v>
      </c>
      <c r="K165" s="29">
        <f>SUM('ANTUNES - SON PRODUCE, INC.:TECNISPICE'!J165)</f>
        <v>0</v>
      </c>
      <c r="L165" s="29">
        <f>SUM('ANTUNES - SON PRODUCE, INC.:TECNISPICE'!K165)</f>
        <v>0</v>
      </c>
      <c r="M165" s="29">
        <f>SUM('ANTUNES - SON PRODUCE, INC.:TECNISPICE'!L165)</f>
        <v>0</v>
      </c>
      <c r="N165" s="29">
        <f>SUM('ANTUNES - SON PRODUCE, INC.:TECNISPICE'!M165)</f>
        <v>0</v>
      </c>
      <c r="O165" s="29">
        <f>SUM('ANTUNES - SON PRODUCE, INC.:TECNISPICE'!N165)</f>
        <v>0</v>
      </c>
      <c r="P165" s="29">
        <f>SUM('ANTUNES - SON PRODUCE, INC.:TECNISPICE'!O165)</f>
        <v>0</v>
      </c>
      <c r="Q165" s="29">
        <f>SUM('ANTUNES - SON PRODUCE, INC.:TECNISPICE'!P165)</f>
        <v>0</v>
      </c>
      <c r="R165" s="29">
        <f>SUM('ANTUNES - SON PRODUCE, INC.:TECNISPICE'!Q165)</f>
        <v>0</v>
      </c>
      <c r="S165" s="29">
        <f>SUM('ANTUNES - SON PRODUCE, INC.:TECNISPICE'!R165)</f>
        <v>0</v>
      </c>
      <c r="T165" s="29"/>
      <c r="U165" s="29"/>
      <c r="V165" s="29"/>
      <c r="W165" s="29"/>
      <c r="X165" s="28">
        <f t="shared" si="25"/>
        <v>0</v>
      </c>
      <c r="Y165" s="9"/>
      <c r="Z165" s="55">
        <f>SUM('ANTUNES - SON PRODUCE, INC.:TECNISPICE'!AQ165)</f>
        <v>0</v>
      </c>
      <c r="AA165" s="55">
        <f>SUM('ANTUNES - SON PRODUCE, INC.:TECNISPICE'!AR165)</f>
        <v>0</v>
      </c>
      <c r="AB165" s="55">
        <f>SUM('ANTUNES - SON PRODUCE, INC.:TECNISPICE'!AS165)</f>
        <v>0</v>
      </c>
      <c r="AC165" s="55">
        <f>SUM('ANTUNES - SON PRODUCE, INC.:TECNISPICE'!AT165)</f>
        <v>0</v>
      </c>
      <c r="AD165" s="55">
        <f>SUM('ANTUNES - SON PRODUCE, INC.:TECNISPICE'!AU165)</f>
        <v>0</v>
      </c>
      <c r="AE165" s="55">
        <f>SUM('ANTUNES - SON PRODUCE, INC.:TECNISPICE'!AV165)</f>
        <v>0</v>
      </c>
      <c r="AF165" s="55">
        <f>SUM('ANTUNES - SON PRODUCE, INC.:TECNISPICE'!AW165)</f>
        <v>0</v>
      </c>
      <c r="AG165" s="55">
        <f>SUM('ANTUNES - SON PRODUCE, INC.:TECNISPICE'!AX165)</f>
        <v>0</v>
      </c>
      <c r="AH165" s="55">
        <f>SUM('ANTUNES - SON PRODUCE, INC.:TECNISPICE'!AY165)</f>
        <v>0</v>
      </c>
      <c r="AI165" s="55">
        <f>SUM('ANTUNES - SON PRODUCE, INC.:TECNISPICE'!AZ165)</f>
        <v>0</v>
      </c>
      <c r="AJ165" s="55">
        <f>SUM('ANTUNES - SON PRODUCE, INC.:TECNISPICE'!BA165)</f>
        <v>0</v>
      </c>
      <c r="AK165" s="55">
        <f>SUM('ANTUNES - SON PRODUCE, INC.:TECNISPICE'!BB165)</f>
        <v>0</v>
      </c>
      <c r="AL165" s="55">
        <f>SUM('ANTUNES - SON PRODUCE, INC.:TECNISPICE'!BC165)</f>
        <v>0</v>
      </c>
      <c r="AM165" s="55">
        <f>SUM('ANTUNES - SON PRODUCE, INC.:TECNISPICE'!BD165)</f>
        <v>0</v>
      </c>
      <c r="AN165" s="55">
        <f>SUM('ANTUNES - SON PRODUCE, INC.:TECNISPICE'!BE165)</f>
        <v>0</v>
      </c>
      <c r="AO165" s="55">
        <f>SUM('ANTUNES - SON PRODUCE, INC.:TECNISPICE'!BF165)</f>
        <v>0</v>
      </c>
      <c r="AP165" s="56">
        <f t="shared" si="26"/>
        <v>0</v>
      </c>
    </row>
    <row r="166" spans="2:42" x14ac:dyDescent="0.35">
      <c r="B166" s="8">
        <f t="shared" si="27"/>
        <v>159</v>
      </c>
      <c r="C166" s="8" t="s">
        <v>116</v>
      </c>
      <c r="D166" s="8">
        <v>320001</v>
      </c>
      <c r="E166" s="8" t="s">
        <v>126</v>
      </c>
      <c r="F166" s="28">
        <v>0</v>
      </c>
      <c r="G166" s="28">
        <v>0</v>
      </c>
      <c r="H166" s="29">
        <f>SUM('ANTUNES - SON PRODUCE, INC.:TECNISPICE'!G166)</f>
        <v>0</v>
      </c>
      <c r="I166" s="29">
        <f>SUM('ANTUNES - SON PRODUCE, INC.:TECNISPICE'!H166)</f>
        <v>0</v>
      </c>
      <c r="J166" s="29">
        <f>SUM('ANTUNES - SON PRODUCE, INC.:TECNISPICE'!I166)</f>
        <v>0</v>
      </c>
      <c r="K166" s="29">
        <f>SUM('ANTUNES - SON PRODUCE, INC.:TECNISPICE'!J166)</f>
        <v>0</v>
      </c>
      <c r="L166" s="29">
        <f>SUM('ANTUNES - SON PRODUCE, INC.:TECNISPICE'!K166)</f>
        <v>0</v>
      </c>
      <c r="M166" s="29">
        <f>SUM('ANTUNES - SON PRODUCE, INC.:TECNISPICE'!L166)</f>
        <v>0</v>
      </c>
      <c r="N166" s="29">
        <f>SUM('ANTUNES - SON PRODUCE, INC.:TECNISPICE'!M166)</f>
        <v>0</v>
      </c>
      <c r="O166" s="29">
        <f>SUM('ANTUNES - SON PRODUCE, INC.:TECNISPICE'!N166)</f>
        <v>0</v>
      </c>
      <c r="P166" s="29">
        <f>SUM('ANTUNES - SON PRODUCE, INC.:TECNISPICE'!O166)</f>
        <v>0</v>
      </c>
      <c r="Q166" s="29">
        <f>SUM('ANTUNES - SON PRODUCE, INC.:TECNISPICE'!P166)</f>
        <v>0</v>
      </c>
      <c r="R166" s="29">
        <f>SUM('ANTUNES - SON PRODUCE, INC.:TECNISPICE'!Q166)</f>
        <v>0</v>
      </c>
      <c r="S166" s="29">
        <f>SUM('ANTUNES - SON PRODUCE, INC.:TECNISPICE'!R166)</f>
        <v>0</v>
      </c>
      <c r="T166" s="29"/>
      <c r="U166" s="29"/>
      <c r="V166" s="29"/>
      <c r="W166" s="29"/>
      <c r="X166" s="28">
        <f t="shared" si="25"/>
        <v>0</v>
      </c>
      <c r="Y166" s="9"/>
      <c r="Z166" s="55">
        <f>SUM('ANTUNES - SON PRODUCE, INC.:TECNISPICE'!AQ166)</f>
        <v>0</v>
      </c>
      <c r="AA166" s="55">
        <f>SUM('ANTUNES - SON PRODUCE, INC.:TECNISPICE'!AR166)</f>
        <v>0</v>
      </c>
      <c r="AB166" s="55">
        <f>SUM('ANTUNES - SON PRODUCE, INC.:TECNISPICE'!AS166)</f>
        <v>0</v>
      </c>
      <c r="AC166" s="55">
        <f>SUM('ANTUNES - SON PRODUCE, INC.:TECNISPICE'!AT166)</f>
        <v>0</v>
      </c>
      <c r="AD166" s="55">
        <f>SUM('ANTUNES - SON PRODUCE, INC.:TECNISPICE'!AU166)</f>
        <v>0</v>
      </c>
      <c r="AE166" s="55">
        <f>SUM('ANTUNES - SON PRODUCE, INC.:TECNISPICE'!AV166)</f>
        <v>0</v>
      </c>
      <c r="AF166" s="55">
        <f>SUM('ANTUNES - SON PRODUCE, INC.:TECNISPICE'!AW166)</f>
        <v>0</v>
      </c>
      <c r="AG166" s="55">
        <f>SUM('ANTUNES - SON PRODUCE, INC.:TECNISPICE'!AX166)</f>
        <v>0</v>
      </c>
      <c r="AH166" s="55">
        <f>SUM('ANTUNES - SON PRODUCE, INC.:TECNISPICE'!AY166)</f>
        <v>0</v>
      </c>
      <c r="AI166" s="55">
        <f>SUM('ANTUNES - SON PRODUCE, INC.:TECNISPICE'!AZ166)</f>
        <v>0</v>
      </c>
      <c r="AJ166" s="55">
        <f>SUM('ANTUNES - SON PRODUCE, INC.:TECNISPICE'!BA166)</f>
        <v>0</v>
      </c>
      <c r="AK166" s="55">
        <f>SUM('ANTUNES - SON PRODUCE, INC.:TECNISPICE'!BB166)</f>
        <v>0</v>
      </c>
      <c r="AL166" s="55">
        <f>SUM('ANTUNES - SON PRODUCE, INC.:TECNISPICE'!BC166)</f>
        <v>0</v>
      </c>
      <c r="AM166" s="55">
        <f>SUM('ANTUNES - SON PRODUCE, INC.:TECNISPICE'!BD166)</f>
        <v>0</v>
      </c>
      <c r="AN166" s="55">
        <f>SUM('ANTUNES - SON PRODUCE, INC.:TECNISPICE'!BE166)</f>
        <v>0</v>
      </c>
      <c r="AO166" s="55">
        <f>SUM('ANTUNES - SON PRODUCE, INC.:TECNISPICE'!BF166)</f>
        <v>0</v>
      </c>
      <c r="AP166" s="56">
        <f t="shared" si="26"/>
        <v>0</v>
      </c>
    </row>
    <row r="167" spans="2:42" x14ac:dyDescent="0.35">
      <c r="B167" s="8">
        <f t="shared" si="27"/>
        <v>160</v>
      </c>
      <c r="C167" s="8" t="s">
        <v>116</v>
      </c>
      <c r="D167" s="8">
        <v>320002</v>
      </c>
      <c r="E167" s="8" t="s">
        <v>165</v>
      </c>
      <c r="F167" s="28">
        <v>0</v>
      </c>
      <c r="G167" s="28">
        <v>0</v>
      </c>
      <c r="H167" s="29">
        <f>SUM('ANTUNES - SON PRODUCE, INC.:TECNISPICE'!G167)</f>
        <v>0</v>
      </c>
      <c r="I167" s="29">
        <f>SUM('ANTUNES - SON PRODUCE, INC.:TECNISPICE'!H167)</f>
        <v>0</v>
      </c>
      <c r="J167" s="29">
        <f>SUM('ANTUNES - SON PRODUCE, INC.:TECNISPICE'!I167)</f>
        <v>0</v>
      </c>
      <c r="K167" s="29">
        <f>SUM('ANTUNES - SON PRODUCE, INC.:TECNISPICE'!J167)</f>
        <v>0</v>
      </c>
      <c r="L167" s="29">
        <f>SUM('ANTUNES - SON PRODUCE, INC.:TECNISPICE'!K167)</f>
        <v>0</v>
      </c>
      <c r="M167" s="29">
        <f>SUM('ANTUNES - SON PRODUCE, INC.:TECNISPICE'!L167)</f>
        <v>0</v>
      </c>
      <c r="N167" s="29">
        <f>SUM('ANTUNES - SON PRODUCE, INC.:TECNISPICE'!M167)</f>
        <v>0</v>
      </c>
      <c r="O167" s="29">
        <f>SUM('ANTUNES - SON PRODUCE, INC.:TECNISPICE'!N167)</f>
        <v>0</v>
      </c>
      <c r="P167" s="29">
        <f>SUM('ANTUNES - SON PRODUCE, INC.:TECNISPICE'!O167)</f>
        <v>0</v>
      </c>
      <c r="Q167" s="29">
        <f>SUM('ANTUNES - SON PRODUCE, INC.:TECNISPICE'!P167)</f>
        <v>0</v>
      </c>
      <c r="R167" s="29">
        <f>SUM('ANTUNES - SON PRODUCE, INC.:TECNISPICE'!Q167)</f>
        <v>0</v>
      </c>
      <c r="S167" s="29">
        <f>SUM('ANTUNES - SON PRODUCE, INC.:TECNISPICE'!R167)</f>
        <v>0</v>
      </c>
      <c r="T167" s="29"/>
      <c r="U167" s="29"/>
      <c r="V167" s="29"/>
      <c r="W167" s="29"/>
      <c r="X167" s="28">
        <f t="shared" si="25"/>
        <v>0</v>
      </c>
      <c r="Y167" s="9"/>
      <c r="Z167" s="55">
        <f>SUM('ANTUNES - SON PRODUCE, INC.:TECNISPICE'!AQ167)</f>
        <v>0</v>
      </c>
      <c r="AA167" s="55">
        <f>SUM('ANTUNES - SON PRODUCE, INC.:TECNISPICE'!AR167)</f>
        <v>0</v>
      </c>
      <c r="AB167" s="55">
        <f>SUM('ANTUNES - SON PRODUCE, INC.:TECNISPICE'!AS167)</f>
        <v>0</v>
      </c>
      <c r="AC167" s="55">
        <f>SUM('ANTUNES - SON PRODUCE, INC.:TECNISPICE'!AT167)</f>
        <v>0</v>
      </c>
      <c r="AD167" s="55">
        <f>SUM('ANTUNES - SON PRODUCE, INC.:TECNISPICE'!AU167)</f>
        <v>0</v>
      </c>
      <c r="AE167" s="55">
        <f>SUM('ANTUNES - SON PRODUCE, INC.:TECNISPICE'!AV167)</f>
        <v>0</v>
      </c>
      <c r="AF167" s="55">
        <f>SUM('ANTUNES - SON PRODUCE, INC.:TECNISPICE'!AW167)</f>
        <v>0</v>
      </c>
      <c r="AG167" s="55">
        <f>SUM('ANTUNES - SON PRODUCE, INC.:TECNISPICE'!AX167)</f>
        <v>0</v>
      </c>
      <c r="AH167" s="55">
        <f>SUM('ANTUNES - SON PRODUCE, INC.:TECNISPICE'!AY167)</f>
        <v>0</v>
      </c>
      <c r="AI167" s="55">
        <f>SUM('ANTUNES - SON PRODUCE, INC.:TECNISPICE'!AZ167)</f>
        <v>0</v>
      </c>
      <c r="AJ167" s="55">
        <f>SUM('ANTUNES - SON PRODUCE, INC.:TECNISPICE'!BA167)</f>
        <v>0</v>
      </c>
      <c r="AK167" s="55">
        <f>SUM('ANTUNES - SON PRODUCE, INC.:TECNISPICE'!BB167)</f>
        <v>0</v>
      </c>
      <c r="AL167" s="55">
        <f>SUM('ANTUNES - SON PRODUCE, INC.:TECNISPICE'!BC167)</f>
        <v>0</v>
      </c>
      <c r="AM167" s="55">
        <f>SUM('ANTUNES - SON PRODUCE, INC.:TECNISPICE'!BD167)</f>
        <v>0</v>
      </c>
      <c r="AN167" s="55">
        <f>SUM('ANTUNES - SON PRODUCE, INC.:TECNISPICE'!BE167)</f>
        <v>0</v>
      </c>
      <c r="AO167" s="55">
        <f>SUM('ANTUNES - SON PRODUCE, INC.:TECNISPICE'!BF167)</f>
        <v>0</v>
      </c>
      <c r="AP167" s="56">
        <f t="shared" si="26"/>
        <v>0</v>
      </c>
    </row>
    <row r="168" spans="2:42" x14ac:dyDescent="0.35">
      <c r="B168" s="8">
        <f t="shared" si="27"/>
        <v>161</v>
      </c>
      <c r="C168" s="8" t="s">
        <v>116</v>
      </c>
      <c r="D168" s="8">
        <v>320004</v>
      </c>
      <c r="E168" s="8" t="s">
        <v>127</v>
      </c>
      <c r="F168" s="28">
        <v>0</v>
      </c>
      <c r="G168" s="28">
        <v>0</v>
      </c>
      <c r="H168" s="29">
        <f>SUM('ANTUNES - SON PRODUCE, INC.:TECNISPICE'!G168)</f>
        <v>0</v>
      </c>
      <c r="I168" s="29">
        <f>SUM('ANTUNES - SON PRODUCE, INC.:TECNISPICE'!H168)</f>
        <v>0</v>
      </c>
      <c r="J168" s="29">
        <f>SUM('ANTUNES - SON PRODUCE, INC.:TECNISPICE'!I168)</f>
        <v>0</v>
      </c>
      <c r="K168" s="29">
        <f>SUM('ANTUNES - SON PRODUCE, INC.:TECNISPICE'!J168)</f>
        <v>0</v>
      </c>
      <c r="L168" s="29">
        <f>SUM('ANTUNES - SON PRODUCE, INC.:TECNISPICE'!K168)</f>
        <v>0</v>
      </c>
      <c r="M168" s="29">
        <f>SUM('ANTUNES - SON PRODUCE, INC.:TECNISPICE'!L168)</f>
        <v>0</v>
      </c>
      <c r="N168" s="29">
        <f>SUM('ANTUNES - SON PRODUCE, INC.:TECNISPICE'!M168)</f>
        <v>0</v>
      </c>
      <c r="O168" s="29">
        <f>SUM('ANTUNES - SON PRODUCE, INC.:TECNISPICE'!N168)</f>
        <v>0</v>
      </c>
      <c r="P168" s="29">
        <f>SUM('ANTUNES - SON PRODUCE, INC.:TECNISPICE'!O168)</f>
        <v>0</v>
      </c>
      <c r="Q168" s="29">
        <f>SUM('ANTUNES - SON PRODUCE, INC.:TECNISPICE'!P168)</f>
        <v>0</v>
      </c>
      <c r="R168" s="29">
        <f>SUM('ANTUNES - SON PRODUCE, INC.:TECNISPICE'!Q168)</f>
        <v>0</v>
      </c>
      <c r="S168" s="29">
        <f>SUM('ANTUNES - SON PRODUCE, INC.:TECNISPICE'!R168)</f>
        <v>0</v>
      </c>
      <c r="T168" s="29"/>
      <c r="U168" s="29"/>
      <c r="V168" s="29"/>
      <c r="W168" s="29"/>
      <c r="X168" s="28">
        <f t="shared" si="25"/>
        <v>0</v>
      </c>
      <c r="Y168" s="9"/>
      <c r="Z168" s="55">
        <f>SUM('ANTUNES - SON PRODUCE, INC.:TECNISPICE'!AQ168)</f>
        <v>0</v>
      </c>
      <c r="AA168" s="55">
        <f>SUM('ANTUNES - SON PRODUCE, INC.:TECNISPICE'!AR168)</f>
        <v>0</v>
      </c>
      <c r="AB168" s="55">
        <f>SUM('ANTUNES - SON PRODUCE, INC.:TECNISPICE'!AS168)</f>
        <v>0</v>
      </c>
      <c r="AC168" s="55">
        <f>SUM('ANTUNES - SON PRODUCE, INC.:TECNISPICE'!AT168)</f>
        <v>0</v>
      </c>
      <c r="AD168" s="55">
        <f>SUM('ANTUNES - SON PRODUCE, INC.:TECNISPICE'!AU168)</f>
        <v>0</v>
      </c>
      <c r="AE168" s="55">
        <f>SUM('ANTUNES - SON PRODUCE, INC.:TECNISPICE'!AV168)</f>
        <v>0</v>
      </c>
      <c r="AF168" s="55">
        <f>SUM('ANTUNES - SON PRODUCE, INC.:TECNISPICE'!AW168)</f>
        <v>0</v>
      </c>
      <c r="AG168" s="55">
        <f>SUM('ANTUNES - SON PRODUCE, INC.:TECNISPICE'!AX168)</f>
        <v>0</v>
      </c>
      <c r="AH168" s="55">
        <f>SUM('ANTUNES - SON PRODUCE, INC.:TECNISPICE'!AY168)</f>
        <v>0</v>
      </c>
      <c r="AI168" s="55">
        <f>SUM('ANTUNES - SON PRODUCE, INC.:TECNISPICE'!AZ168)</f>
        <v>0</v>
      </c>
      <c r="AJ168" s="55">
        <f>SUM('ANTUNES - SON PRODUCE, INC.:TECNISPICE'!BA168)</f>
        <v>0</v>
      </c>
      <c r="AK168" s="55">
        <f>SUM('ANTUNES - SON PRODUCE, INC.:TECNISPICE'!BB168)</f>
        <v>0</v>
      </c>
      <c r="AL168" s="55">
        <f>SUM('ANTUNES - SON PRODUCE, INC.:TECNISPICE'!BC168)</f>
        <v>0</v>
      </c>
      <c r="AM168" s="55">
        <f>SUM('ANTUNES - SON PRODUCE, INC.:TECNISPICE'!BD168)</f>
        <v>0</v>
      </c>
      <c r="AN168" s="55">
        <f>SUM('ANTUNES - SON PRODUCE, INC.:TECNISPICE'!BE168)</f>
        <v>0</v>
      </c>
      <c r="AO168" s="55">
        <f>SUM('ANTUNES - SON PRODUCE, INC.:TECNISPICE'!BF168)</f>
        <v>0</v>
      </c>
      <c r="AP168" s="56">
        <f t="shared" si="26"/>
        <v>0</v>
      </c>
    </row>
    <row r="169" spans="2:42" x14ac:dyDescent="0.35">
      <c r="B169" s="8">
        <f t="shared" si="27"/>
        <v>162</v>
      </c>
      <c r="C169" s="8" t="s">
        <v>116</v>
      </c>
      <c r="D169" s="8">
        <v>330002</v>
      </c>
      <c r="E169" s="8" t="s">
        <v>164</v>
      </c>
      <c r="F169" s="28">
        <v>160</v>
      </c>
      <c r="G169" s="28">
        <v>0</v>
      </c>
      <c r="H169" s="29">
        <f>SUM('ANTUNES - SON PRODUCE, INC.:TECNISPICE'!G169)</f>
        <v>700</v>
      </c>
      <c r="I169" s="29">
        <f>SUM('ANTUNES - SON PRODUCE, INC.:TECNISPICE'!H169)</f>
        <v>0</v>
      </c>
      <c r="J169" s="29">
        <f>SUM('ANTUNES - SON PRODUCE, INC.:TECNISPICE'!I169)</f>
        <v>0</v>
      </c>
      <c r="K169" s="29">
        <f>SUM('ANTUNES - SON PRODUCE, INC.:TECNISPICE'!J169)</f>
        <v>700</v>
      </c>
      <c r="L169" s="29">
        <f>SUM('ANTUNES - SON PRODUCE, INC.:TECNISPICE'!K169)</f>
        <v>0</v>
      </c>
      <c r="M169" s="29">
        <f>SUM('ANTUNES - SON PRODUCE, INC.:TECNISPICE'!L169)</f>
        <v>0</v>
      </c>
      <c r="N169" s="29">
        <f>SUM('ANTUNES - SON PRODUCE, INC.:TECNISPICE'!M169)</f>
        <v>700</v>
      </c>
      <c r="O169" s="29">
        <f>SUM('ANTUNES - SON PRODUCE, INC.:TECNISPICE'!N169)</f>
        <v>0</v>
      </c>
      <c r="P169" s="29">
        <f>SUM('ANTUNES - SON PRODUCE, INC.:TECNISPICE'!O169)</f>
        <v>0</v>
      </c>
      <c r="Q169" s="29">
        <f>SUM('ANTUNES - SON PRODUCE, INC.:TECNISPICE'!P169)</f>
        <v>700</v>
      </c>
      <c r="R169" s="29">
        <f>SUM('ANTUNES - SON PRODUCE, INC.:TECNISPICE'!Q169)</f>
        <v>0</v>
      </c>
      <c r="S169" s="29">
        <f>SUM('ANTUNES - SON PRODUCE, INC.:TECNISPICE'!R169)</f>
        <v>0</v>
      </c>
      <c r="T169" s="29"/>
      <c r="U169" s="29"/>
      <c r="V169" s="29"/>
      <c r="W169" s="29"/>
      <c r="X169" s="28">
        <f t="shared" si="25"/>
        <v>2800</v>
      </c>
      <c r="Y169" s="9"/>
      <c r="Z169" s="55">
        <f>SUM('ANTUNES - SON PRODUCE, INC.:TECNISPICE'!AQ169)</f>
        <v>15029</v>
      </c>
      <c r="AA169" s="55">
        <f>SUM('ANTUNES - SON PRODUCE, INC.:TECNISPICE'!AR169)</f>
        <v>0</v>
      </c>
      <c r="AB169" s="55">
        <f>SUM('ANTUNES - SON PRODUCE, INC.:TECNISPICE'!AS169)</f>
        <v>0</v>
      </c>
      <c r="AC169" s="55">
        <f>SUM('ANTUNES - SON PRODUCE, INC.:TECNISPICE'!AT169)</f>
        <v>0</v>
      </c>
      <c r="AD169" s="55">
        <f>SUM('ANTUNES - SON PRODUCE, INC.:TECNISPICE'!AU169)</f>
        <v>0</v>
      </c>
      <c r="AE169" s="55">
        <f>SUM('ANTUNES - SON PRODUCE, INC.:TECNISPICE'!AV169)</f>
        <v>0</v>
      </c>
      <c r="AF169" s="55">
        <f>SUM('ANTUNES - SON PRODUCE, INC.:TECNISPICE'!AW169)</f>
        <v>0</v>
      </c>
      <c r="AG169" s="55">
        <f>SUM('ANTUNES - SON PRODUCE, INC.:TECNISPICE'!AX169)</f>
        <v>0</v>
      </c>
      <c r="AH169" s="55">
        <f>SUM('ANTUNES - SON PRODUCE, INC.:TECNISPICE'!AY169)</f>
        <v>0</v>
      </c>
      <c r="AI169" s="55">
        <f>SUM('ANTUNES - SON PRODUCE, INC.:TECNISPICE'!AZ169)</f>
        <v>0</v>
      </c>
      <c r="AJ169" s="55">
        <f>SUM('ANTUNES - SON PRODUCE, INC.:TECNISPICE'!BA169)</f>
        <v>0</v>
      </c>
      <c r="AK169" s="55">
        <f>SUM('ANTUNES - SON PRODUCE, INC.:TECNISPICE'!BB169)</f>
        <v>0</v>
      </c>
      <c r="AL169" s="55">
        <f>SUM('ANTUNES - SON PRODUCE, INC.:TECNISPICE'!BC169)</f>
        <v>0</v>
      </c>
      <c r="AM169" s="55">
        <f>SUM('ANTUNES - SON PRODUCE, INC.:TECNISPICE'!BD169)</f>
        <v>0</v>
      </c>
      <c r="AN169" s="55">
        <f>SUM('ANTUNES - SON PRODUCE, INC.:TECNISPICE'!BE169)</f>
        <v>0</v>
      </c>
      <c r="AO169" s="55">
        <f>SUM('ANTUNES - SON PRODUCE, INC.:TECNISPICE'!BF169)</f>
        <v>0</v>
      </c>
      <c r="AP169" s="56">
        <f t="shared" si="26"/>
        <v>15029</v>
      </c>
    </row>
    <row r="170" spans="2:42" x14ac:dyDescent="0.35">
      <c r="B170" s="8">
        <f t="shared" si="27"/>
        <v>163</v>
      </c>
      <c r="C170" s="8" t="s">
        <v>116</v>
      </c>
      <c r="D170" s="8">
        <v>330003</v>
      </c>
      <c r="E170" s="8" t="s">
        <v>128</v>
      </c>
      <c r="F170" s="28">
        <v>193.33333333333334</v>
      </c>
      <c r="G170" s="28">
        <v>196</v>
      </c>
      <c r="H170" s="29">
        <f>SUM('ANTUNES - SON PRODUCE, INC.:TECNISPICE'!G170)</f>
        <v>70</v>
      </c>
      <c r="I170" s="29">
        <f>SUM('ANTUNES - SON PRODUCE, INC.:TECNISPICE'!H170)</f>
        <v>70</v>
      </c>
      <c r="J170" s="29">
        <f>SUM('ANTUNES - SON PRODUCE, INC.:TECNISPICE'!I170)</f>
        <v>60</v>
      </c>
      <c r="K170" s="29">
        <f>SUM('ANTUNES - SON PRODUCE, INC.:TECNISPICE'!J170)</f>
        <v>60</v>
      </c>
      <c r="L170" s="29">
        <f>SUM('ANTUNES - SON PRODUCE, INC.:TECNISPICE'!K170)</f>
        <v>60</v>
      </c>
      <c r="M170" s="29">
        <f>SUM('ANTUNES - SON PRODUCE, INC.:TECNISPICE'!L170)</f>
        <v>60</v>
      </c>
      <c r="N170" s="29">
        <f>SUM('ANTUNES - SON PRODUCE, INC.:TECNISPICE'!M170)</f>
        <v>60</v>
      </c>
      <c r="O170" s="29">
        <f>SUM('ANTUNES - SON PRODUCE, INC.:TECNISPICE'!N170)</f>
        <v>60</v>
      </c>
      <c r="P170" s="29">
        <f>SUM('ANTUNES - SON PRODUCE, INC.:TECNISPICE'!O170)</f>
        <v>60</v>
      </c>
      <c r="Q170" s="29">
        <f>SUM('ANTUNES - SON PRODUCE, INC.:TECNISPICE'!P170)</f>
        <v>60</v>
      </c>
      <c r="R170" s="29">
        <f>SUM('ANTUNES - SON PRODUCE, INC.:TECNISPICE'!Q170)</f>
        <v>60</v>
      </c>
      <c r="S170" s="29">
        <f>SUM('ANTUNES - SON PRODUCE, INC.:TECNISPICE'!R170)</f>
        <v>60</v>
      </c>
      <c r="T170" s="29"/>
      <c r="U170" s="29"/>
      <c r="V170" s="29"/>
      <c r="W170" s="29"/>
      <c r="X170" s="28">
        <f t="shared" si="25"/>
        <v>740</v>
      </c>
      <c r="Y170" s="9"/>
      <c r="Z170" s="55">
        <f>SUM('ANTUNES - SON PRODUCE, INC.:TECNISPICE'!AQ170)</f>
        <v>1400</v>
      </c>
      <c r="AA170" s="55">
        <f>SUM('ANTUNES - SON PRODUCE, INC.:TECNISPICE'!AR170)</f>
        <v>1400</v>
      </c>
      <c r="AB170" s="55">
        <f>SUM('ANTUNES - SON PRODUCE, INC.:TECNISPICE'!AS170)</f>
        <v>0</v>
      </c>
      <c r="AC170" s="55">
        <f>SUM('ANTUNES - SON PRODUCE, INC.:TECNISPICE'!AT170)</f>
        <v>0</v>
      </c>
      <c r="AD170" s="55">
        <f>SUM('ANTUNES - SON PRODUCE, INC.:TECNISPICE'!AU170)</f>
        <v>0</v>
      </c>
      <c r="AE170" s="55">
        <f>SUM('ANTUNES - SON PRODUCE, INC.:TECNISPICE'!AV170)</f>
        <v>0</v>
      </c>
      <c r="AF170" s="55">
        <f>SUM('ANTUNES - SON PRODUCE, INC.:TECNISPICE'!AW170)</f>
        <v>0</v>
      </c>
      <c r="AG170" s="55">
        <f>SUM('ANTUNES - SON PRODUCE, INC.:TECNISPICE'!AX170)</f>
        <v>0</v>
      </c>
      <c r="AH170" s="55">
        <f>SUM('ANTUNES - SON PRODUCE, INC.:TECNISPICE'!AY170)</f>
        <v>0</v>
      </c>
      <c r="AI170" s="55">
        <f>SUM('ANTUNES - SON PRODUCE, INC.:TECNISPICE'!AZ170)</f>
        <v>0</v>
      </c>
      <c r="AJ170" s="55">
        <f>SUM('ANTUNES - SON PRODUCE, INC.:TECNISPICE'!BA170)</f>
        <v>0</v>
      </c>
      <c r="AK170" s="55">
        <f>SUM('ANTUNES - SON PRODUCE, INC.:TECNISPICE'!BB170)</f>
        <v>0</v>
      </c>
      <c r="AL170" s="55">
        <f>SUM('ANTUNES - SON PRODUCE, INC.:TECNISPICE'!BC170)</f>
        <v>0</v>
      </c>
      <c r="AM170" s="55">
        <f>SUM('ANTUNES - SON PRODUCE, INC.:TECNISPICE'!BD170)</f>
        <v>0</v>
      </c>
      <c r="AN170" s="55">
        <f>SUM('ANTUNES - SON PRODUCE, INC.:TECNISPICE'!BE170)</f>
        <v>0</v>
      </c>
      <c r="AO170" s="55">
        <f>SUM('ANTUNES - SON PRODUCE, INC.:TECNISPICE'!BF170)</f>
        <v>0</v>
      </c>
      <c r="AP170" s="56">
        <f t="shared" si="26"/>
        <v>2800</v>
      </c>
    </row>
    <row r="171" spans="2:42" x14ac:dyDescent="0.35">
      <c r="B171" s="8">
        <f t="shared" si="27"/>
        <v>164</v>
      </c>
      <c r="C171" s="8" t="s">
        <v>116</v>
      </c>
      <c r="D171" s="8">
        <v>330004</v>
      </c>
      <c r="E171" s="8" t="s">
        <v>162</v>
      </c>
      <c r="F171" s="28">
        <v>0</v>
      </c>
      <c r="G171" s="28">
        <v>0</v>
      </c>
      <c r="H171" s="29">
        <f>SUM('ANTUNES - SON PRODUCE, INC.:TECNISPICE'!G171)</f>
        <v>140</v>
      </c>
      <c r="I171" s="29">
        <f>SUM('ANTUNES - SON PRODUCE, INC.:TECNISPICE'!H171)</f>
        <v>0</v>
      </c>
      <c r="J171" s="29">
        <f>SUM('ANTUNES - SON PRODUCE, INC.:TECNISPICE'!I171)</f>
        <v>140</v>
      </c>
      <c r="K171" s="29">
        <f>SUM('ANTUNES - SON PRODUCE, INC.:TECNISPICE'!J171)</f>
        <v>0</v>
      </c>
      <c r="L171" s="29">
        <f>SUM('ANTUNES - SON PRODUCE, INC.:TECNISPICE'!K171)</f>
        <v>0</v>
      </c>
      <c r="M171" s="29">
        <f>SUM('ANTUNES - SON PRODUCE, INC.:TECNISPICE'!L171)</f>
        <v>140</v>
      </c>
      <c r="N171" s="29">
        <f>SUM('ANTUNES - SON PRODUCE, INC.:TECNISPICE'!M171)</f>
        <v>0</v>
      </c>
      <c r="O171" s="29">
        <f>SUM('ANTUNES - SON PRODUCE, INC.:TECNISPICE'!N171)</f>
        <v>0</v>
      </c>
      <c r="P171" s="29">
        <f>SUM('ANTUNES - SON PRODUCE, INC.:TECNISPICE'!O171)</f>
        <v>0</v>
      </c>
      <c r="Q171" s="29">
        <f>SUM('ANTUNES - SON PRODUCE, INC.:TECNISPICE'!P171)</f>
        <v>0</v>
      </c>
      <c r="R171" s="29">
        <f>SUM('ANTUNES - SON PRODUCE, INC.:TECNISPICE'!Q171)</f>
        <v>140</v>
      </c>
      <c r="S171" s="29">
        <f>SUM('ANTUNES - SON PRODUCE, INC.:TECNISPICE'!R171)</f>
        <v>0</v>
      </c>
      <c r="T171" s="29"/>
      <c r="U171" s="29"/>
      <c r="V171" s="29"/>
      <c r="W171" s="29"/>
      <c r="X171" s="28">
        <f t="shared" si="25"/>
        <v>560</v>
      </c>
      <c r="Y171" s="9"/>
      <c r="Z171" s="55">
        <f>SUM('ANTUNES - SON PRODUCE, INC.:TECNISPICE'!AQ171)</f>
        <v>2660</v>
      </c>
      <c r="AA171" s="55">
        <f>SUM('ANTUNES - SON PRODUCE, INC.:TECNISPICE'!AR171)</f>
        <v>0</v>
      </c>
      <c r="AB171" s="55">
        <f>SUM('ANTUNES - SON PRODUCE, INC.:TECNISPICE'!AS171)</f>
        <v>2660</v>
      </c>
      <c r="AC171" s="55">
        <f>SUM('ANTUNES - SON PRODUCE, INC.:TECNISPICE'!AT171)</f>
        <v>0</v>
      </c>
      <c r="AD171" s="55">
        <f>SUM('ANTUNES - SON PRODUCE, INC.:TECNISPICE'!AU171)</f>
        <v>0</v>
      </c>
      <c r="AE171" s="55">
        <f>SUM('ANTUNES - SON PRODUCE, INC.:TECNISPICE'!AV171)</f>
        <v>0</v>
      </c>
      <c r="AF171" s="55">
        <f>SUM('ANTUNES - SON PRODUCE, INC.:TECNISPICE'!AW171)</f>
        <v>0</v>
      </c>
      <c r="AG171" s="55">
        <f>SUM('ANTUNES - SON PRODUCE, INC.:TECNISPICE'!AX171)</f>
        <v>0</v>
      </c>
      <c r="AH171" s="55">
        <f>SUM('ANTUNES - SON PRODUCE, INC.:TECNISPICE'!AY171)</f>
        <v>0</v>
      </c>
      <c r="AI171" s="55">
        <f>SUM('ANTUNES - SON PRODUCE, INC.:TECNISPICE'!AZ171)</f>
        <v>0</v>
      </c>
      <c r="AJ171" s="55">
        <f>SUM('ANTUNES - SON PRODUCE, INC.:TECNISPICE'!BA171)</f>
        <v>0</v>
      </c>
      <c r="AK171" s="55">
        <f>SUM('ANTUNES - SON PRODUCE, INC.:TECNISPICE'!BB171)</f>
        <v>0</v>
      </c>
      <c r="AL171" s="55">
        <f>SUM('ANTUNES - SON PRODUCE, INC.:TECNISPICE'!BC171)</f>
        <v>0</v>
      </c>
      <c r="AM171" s="55">
        <f>SUM('ANTUNES - SON PRODUCE, INC.:TECNISPICE'!BD171)</f>
        <v>0</v>
      </c>
      <c r="AN171" s="55">
        <f>SUM('ANTUNES - SON PRODUCE, INC.:TECNISPICE'!BE171)</f>
        <v>0</v>
      </c>
      <c r="AO171" s="55">
        <f>SUM('ANTUNES - SON PRODUCE, INC.:TECNISPICE'!BF171)</f>
        <v>0</v>
      </c>
      <c r="AP171" s="56">
        <f t="shared" si="26"/>
        <v>5320</v>
      </c>
    </row>
    <row r="172" spans="2:42" x14ac:dyDescent="0.35">
      <c r="B172" s="8">
        <f t="shared" si="27"/>
        <v>165</v>
      </c>
      <c r="C172" s="8" t="s">
        <v>116</v>
      </c>
      <c r="D172" s="8">
        <v>330005</v>
      </c>
      <c r="E172" s="8" t="s">
        <v>157</v>
      </c>
      <c r="F172" s="28">
        <v>50</v>
      </c>
      <c r="G172" s="28">
        <v>0</v>
      </c>
      <c r="H172" s="29">
        <f>SUM('ANTUNES - SON PRODUCE, INC.:TECNISPICE'!G172)</f>
        <v>50</v>
      </c>
      <c r="I172" s="29">
        <f>SUM('ANTUNES - SON PRODUCE, INC.:TECNISPICE'!H172)</f>
        <v>50</v>
      </c>
      <c r="J172" s="29">
        <f>SUM('ANTUNES - SON PRODUCE, INC.:TECNISPICE'!I172)</f>
        <v>50</v>
      </c>
      <c r="K172" s="29">
        <f>SUM('ANTUNES - SON PRODUCE, INC.:TECNISPICE'!J172)</f>
        <v>50</v>
      </c>
      <c r="L172" s="29">
        <f>SUM('ANTUNES - SON PRODUCE, INC.:TECNISPICE'!K172)</f>
        <v>50</v>
      </c>
      <c r="M172" s="29">
        <f>SUM('ANTUNES - SON PRODUCE, INC.:TECNISPICE'!L172)</f>
        <v>50</v>
      </c>
      <c r="N172" s="29">
        <f>SUM('ANTUNES - SON PRODUCE, INC.:TECNISPICE'!M172)</f>
        <v>50</v>
      </c>
      <c r="O172" s="29">
        <f>SUM('ANTUNES - SON PRODUCE, INC.:TECNISPICE'!N172)</f>
        <v>50</v>
      </c>
      <c r="P172" s="29">
        <f>SUM('ANTUNES - SON PRODUCE, INC.:TECNISPICE'!O172)</f>
        <v>50</v>
      </c>
      <c r="Q172" s="29">
        <f>SUM('ANTUNES - SON PRODUCE, INC.:TECNISPICE'!P172)</f>
        <v>50</v>
      </c>
      <c r="R172" s="29">
        <f>SUM('ANTUNES - SON PRODUCE, INC.:TECNISPICE'!Q172)</f>
        <v>50</v>
      </c>
      <c r="S172" s="29">
        <f>SUM('ANTUNES - SON PRODUCE, INC.:TECNISPICE'!R172)</f>
        <v>50</v>
      </c>
      <c r="T172" s="29"/>
      <c r="U172" s="29"/>
      <c r="V172" s="29"/>
      <c r="W172" s="29"/>
      <c r="X172" s="28">
        <f t="shared" si="25"/>
        <v>600</v>
      </c>
      <c r="Y172" s="9"/>
      <c r="Z172" s="55">
        <f>SUM('ANTUNES - SON PRODUCE, INC.:TECNISPICE'!AQ172)</f>
        <v>2148.5</v>
      </c>
      <c r="AA172" s="55">
        <f>SUM('ANTUNES - SON PRODUCE, INC.:TECNISPICE'!AR172)</f>
        <v>2148.5</v>
      </c>
      <c r="AB172" s="55">
        <f>SUM('ANTUNES - SON PRODUCE, INC.:TECNISPICE'!AS172)</f>
        <v>0</v>
      </c>
      <c r="AC172" s="55">
        <f>SUM('ANTUNES - SON PRODUCE, INC.:TECNISPICE'!AT172)</f>
        <v>0</v>
      </c>
      <c r="AD172" s="55">
        <f>SUM('ANTUNES - SON PRODUCE, INC.:TECNISPICE'!AU172)</f>
        <v>0</v>
      </c>
      <c r="AE172" s="55">
        <f>SUM('ANTUNES - SON PRODUCE, INC.:TECNISPICE'!AV172)</f>
        <v>0</v>
      </c>
      <c r="AF172" s="55">
        <f>SUM('ANTUNES - SON PRODUCE, INC.:TECNISPICE'!AW172)</f>
        <v>0</v>
      </c>
      <c r="AG172" s="55">
        <f>SUM('ANTUNES - SON PRODUCE, INC.:TECNISPICE'!AX172)</f>
        <v>0</v>
      </c>
      <c r="AH172" s="55">
        <f>SUM('ANTUNES - SON PRODUCE, INC.:TECNISPICE'!AY172)</f>
        <v>0</v>
      </c>
      <c r="AI172" s="55">
        <f>SUM('ANTUNES - SON PRODUCE, INC.:TECNISPICE'!AZ172)</f>
        <v>0</v>
      </c>
      <c r="AJ172" s="55">
        <f>SUM('ANTUNES - SON PRODUCE, INC.:TECNISPICE'!BA172)</f>
        <v>0</v>
      </c>
      <c r="AK172" s="55">
        <f>SUM('ANTUNES - SON PRODUCE, INC.:TECNISPICE'!BB172)</f>
        <v>0</v>
      </c>
      <c r="AL172" s="55">
        <f>SUM('ANTUNES - SON PRODUCE, INC.:TECNISPICE'!BC172)</f>
        <v>0</v>
      </c>
      <c r="AM172" s="55">
        <f>SUM('ANTUNES - SON PRODUCE, INC.:TECNISPICE'!BD172)</f>
        <v>0</v>
      </c>
      <c r="AN172" s="55">
        <f>SUM('ANTUNES - SON PRODUCE, INC.:TECNISPICE'!BE172)</f>
        <v>0</v>
      </c>
      <c r="AO172" s="55">
        <f>SUM('ANTUNES - SON PRODUCE, INC.:TECNISPICE'!BF172)</f>
        <v>0</v>
      </c>
      <c r="AP172" s="56">
        <f t="shared" si="26"/>
        <v>4297</v>
      </c>
    </row>
    <row r="173" spans="2:42" x14ac:dyDescent="0.35">
      <c r="B173" s="8">
        <f t="shared" si="27"/>
        <v>166</v>
      </c>
      <c r="C173" s="8" t="s">
        <v>116</v>
      </c>
      <c r="D173" s="8">
        <v>330007</v>
      </c>
      <c r="E173" s="8" t="s">
        <v>158</v>
      </c>
      <c r="F173" s="28">
        <v>83.333333333333329</v>
      </c>
      <c r="G173" s="28">
        <v>0</v>
      </c>
      <c r="H173" s="29">
        <f>SUM('ANTUNES - SON PRODUCE, INC.:TECNISPICE'!G173)</f>
        <v>100</v>
      </c>
      <c r="I173" s="29">
        <f>SUM('ANTUNES - SON PRODUCE, INC.:TECNISPICE'!H173)</f>
        <v>100</v>
      </c>
      <c r="J173" s="29">
        <f>SUM('ANTUNES - SON PRODUCE, INC.:TECNISPICE'!I173)</f>
        <v>100</v>
      </c>
      <c r="K173" s="29">
        <f>SUM('ANTUNES - SON PRODUCE, INC.:TECNISPICE'!J173)</f>
        <v>100</v>
      </c>
      <c r="L173" s="29">
        <f>SUM('ANTUNES - SON PRODUCE, INC.:TECNISPICE'!K173)</f>
        <v>100</v>
      </c>
      <c r="M173" s="29">
        <f>SUM('ANTUNES - SON PRODUCE, INC.:TECNISPICE'!L173)</f>
        <v>100</v>
      </c>
      <c r="N173" s="29">
        <f>SUM('ANTUNES - SON PRODUCE, INC.:TECNISPICE'!M173)</f>
        <v>100</v>
      </c>
      <c r="O173" s="29">
        <f>SUM('ANTUNES - SON PRODUCE, INC.:TECNISPICE'!N173)</f>
        <v>100</v>
      </c>
      <c r="P173" s="29">
        <f>SUM('ANTUNES - SON PRODUCE, INC.:TECNISPICE'!O173)</f>
        <v>100</v>
      </c>
      <c r="Q173" s="29">
        <f>SUM('ANTUNES - SON PRODUCE, INC.:TECNISPICE'!P173)</f>
        <v>100</v>
      </c>
      <c r="R173" s="29">
        <f>SUM('ANTUNES - SON PRODUCE, INC.:TECNISPICE'!Q173)</f>
        <v>100</v>
      </c>
      <c r="S173" s="29">
        <f>SUM('ANTUNES - SON PRODUCE, INC.:TECNISPICE'!R173)</f>
        <v>100</v>
      </c>
      <c r="T173" s="29"/>
      <c r="U173" s="29"/>
      <c r="V173" s="29"/>
      <c r="W173" s="29"/>
      <c r="X173" s="28">
        <f t="shared" si="25"/>
        <v>1200</v>
      </c>
      <c r="Y173" s="9"/>
      <c r="Z173" s="55">
        <f>SUM('ANTUNES - SON PRODUCE, INC.:TECNISPICE'!AQ173)</f>
        <v>4072</v>
      </c>
      <c r="AA173" s="55">
        <f>SUM('ANTUNES - SON PRODUCE, INC.:TECNISPICE'!AR173)</f>
        <v>4072</v>
      </c>
      <c r="AB173" s="55">
        <f>SUM('ANTUNES - SON PRODUCE, INC.:TECNISPICE'!AS173)</f>
        <v>0</v>
      </c>
      <c r="AC173" s="55">
        <f>SUM('ANTUNES - SON PRODUCE, INC.:TECNISPICE'!AT173)</f>
        <v>0</v>
      </c>
      <c r="AD173" s="55">
        <f>SUM('ANTUNES - SON PRODUCE, INC.:TECNISPICE'!AU173)</f>
        <v>0</v>
      </c>
      <c r="AE173" s="55">
        <f>SUM('ANTUNES - SON PRODUCE, INC.:TECNISPICE'!AV173)</f>
        <v>0</v>
      </c>
      <c r="AF173" s="55">
        <f>SUM('ANTUNES - SON PRODUCE, INC.:TECNISPICE'!AW173)</f>
        <v>0</v>
      </c>
      <c r="AG173" s="55">
        <f>SUM('ANTUNES - SON PRODUCE, INC.:TECNISPICE'!AX173)</f>
        <v>0</v>
      </c>
      <c r="AH173" s="55">
        <f>SUM('ANTUNES - SON PRODUCE, INC.:TECNISPICE'!AY173)</f>
        <v>0</v>
      </c>
      <c r="AI173" s="55">
        <f>SUM('ANTUNES - SON PRODUCE, INC.:TECNISPICE'!AZ173)</f>
        <v>0</v>
      </c>
      <c r="AJ173" s="55">
        <f>SUM('ANTUNES - SON PRODUCE, INC.:TECNISPICE'!BA173)</f>
        <v>0</v>
      </c>
      <c r="AK173" s="55">
        <f>SUM('ANTUNES - SON PRODUCE, INC.:TECNISPICE'!BB173)</f>
        <v>0</v>
      </c>
      <c r="AL173" s="55">
        <f>SUM('ANTUNES - SON PRODUCE, INC.:TECNISPICE'!BC173)</f>
        <v>0</v>
      </c>
      <c r="AM173" s="55">
        <f>SUM('ANTUNES - SON PRODUCE, INC.:TECNISPICE'!BD173)</f>
        <v>0</v>
      </c>
      <c r="AN173" s="55">
        <f>SUM('ANTUNES - SON PRODUCE, INC.:TECNISPICE'!BE173)</f>
        <v>0</v>
      </c>
      <c r="AO173" s="55">
        <f>SUM('ANTUNES - SON PRODUCE, INC.:TECNISPICE'!BF173)</f>
        <v>0</v>
      </c>
      <c r="AP173" s="56">
        <f t="shared" si="26"/>
        <v>8144</v>
      </c>
    </row>
    <row r="174" spans="2:42" x14ac:dyDescent="0.35">
      <c r="B174" s="8">
        <f t="shared" si="27"/>
        <v>167</v>
      </c>
      <c r="C174" s="8" t="s">
        <v>116</v>
      </c>
      <c r="D174" s="8">
        <v>330008</v>
      </c>
      <c r="E174" s="8" t="s">
        <v>129</v>
      </c>
      <c r="F174" s="28">
        <v>0</v>
      </c>
      <c r="G174" s="28">
        <v>0</v>
      </c>
      <c r="H174" s="29">
        <f>SUM('ANTUNES - SON PRODUCE, INC.:TECNISPICE'!G174)</f>
        <v>0</v>
      </c>
      <c r="I174" s="29">
        <f>SUM('ANTUNES - SON PRODUCE, INC.:TECNISPICE'!H174)</f>
        <v>0</v>
      </c>
      <c r="J174" s="29">
        <f>SUM('ANTUNES - SON PRODUCE, INC.:TECNISPICE'!I174)</f>
        <v>0</v>
      </c>
      <c r="K174" s="29">
        <f>SUM('ANTUNES - SON PRODUCE, INC.:TECNISPICE'!J174)</f>
        <v>0</v>
      </c>
      <c r="L174" s="29">
        <f>SUM('ANTUNES - SON PRODUCE, INC.:TECNISPICE'!K174)</f>
        <v>0</v>
      </c>
      <c r="M174" s="29">
        <f>SUM('ANTUNES - SON PRODUCE, INC.:TECNISPICE'!L174)</f>
        <v>0</v>
      </c>
      <c r="N174" s="29">
        <f>SUM('ANTUNES - SON PRODUCE, INC.:TECNISPICE'!M174)</f>
        <v>0</v>
      </c>
      <c r="O174" s="29">
        <f>SUM('ANTUNES - SON PRODUCE, INC.:TECNISPICE'!N174)</f>
        <v>0</v>
      </c>
      <c r="P174" s="29">
        <f>SUM('ANTUNES - SON PRODUCE, INC.:TECNISPICE'!O174)</f>
        <v>0</v>
      </c>
      <c r="Q174" s="29">
        <f>SUM('ANTUNES - SON PRODUCE, INC.:TECNISPICE'!P174)</f>
        <v>0</v>
      </c>
      <c r="R174" s="29">
        <f>SUM('ANTUNES - SON PRODUCE, INC.:TECNISPICE'!Q174)</f>
        <v>0</v>
      </c>
      <c r="S174" s="29">
        <f>SUM('ANTUNES - SON PRODUCE, INC.:TECNISPICE'!R174)</f>
        <v>0</v>
      </c>
      <c r="T174" s="29"/>
      <c r="U174" s="29"/>
      <c r="V174" s="29"/>
      <c r="W174" s="29"/>
      <c r="X174" s="28">
        <f t="shared" si="25"/>
        <v>0</v>
      </c>
      <c r="Y174" s="9"/>
      <c r="Z174" s="55">
        <f>SUM('ANTUNES - SON PRODUCE, INC.:TECNISPICE'!AQ174)</f>
        <v>0</v>
      </c>
      <c r="AA174" s="55">
        <f>SUM('ANTUNES - SON PRODUCE, INC.:TECNISPICE'!AR174)</f>
        <v>0</v>
      </c>
      <c r="AB174" s="55">
        <f>SUM('ANTUNES - SON PRODUCE, INC.:TECNISPICE'!AS174)</f>
        <v>0</v>
      </c>
      <c r="AC174" s="55">
        <f>SUM('ANTUNES - SON PRODUCE, INC.:TECNISPICE'!AT174)</f>
        <v>0</v>
      </c>
      <c r="AD174" s="55">
        <f>SUM('ANTUNES - SON PRODUCE, INC.:TECNISPICE'!AU174)</f>
        <v>0</v>
      </c>
      <c r="AE174" s="55">
        <f>SUM('ANTUNES - SON PRODUCE, INC.:TECNISPICE'!AV174)</f>
        <v>0</v>
      </c>
      <c r="AF174" s="55">
        <f>SUM('ANTUNES - SON PRODUCE, INC.:TECNISPICE'!AW174)</f>
        <v>0</v>
      </c>
      <c r="AG174" s="55">
        <f>SUM('ANTUNES - SON PRODUCE, INC.:TECNISPICE'!AX174)</f>
        <v>0</v>
      </c>
      <c r="AH174" s="55">
        <f>SUM('ANTUNES - SON PRODUCE, INC.:TECNISPICE'!AY174)</f>
        <v>0</v>
      </c>
      <c r="AI174" s="55">
        <f>SUM('ANTUNES - SON PRODUCE, INC.:TECNISPICE'!AZ174)</f>
        <v>0</v>
      </c>
      <c r="AJ174" s="55">
        <f>SUM('ANTUNES - SON PRODUCE, INC.:TECNISPICE'!BA174)</f>
        <v>0</v>
      </c>
      <c r="AK174" s="55">
        <f>SUM('ANTUNES - SON PRODUCE, INC.:TECNISPICE'!BB174)</f>
        <v>0</v>
      </c>
      <c r="AL174" s="55">
        <f>SUM('ANTUNES - SON PRODUCE, INC.:TECNISPICE'!BC174)</f>
        <v>0</v>
      </c>
      <c r="AM174" s="55">
        <f>SUM('ANTUNES - SON PRODUCE, INC.:TECNISPICE'!BD174)</f>
        <v>0</v>
      </c>
      <c r="AN174" s="55">
        <f>SUM('ANTUNES - SON PRODUCE, INC.:TECNISPICE'!BE174)</f>
        <v>0</v>
      </c>
      <c r="AO174" s="55">
        <f>SUM('ANTUNES - SON PRODUCE, INC.:TECNISPICE'!BF174)</f>
        <v>0</v>
      </c>
      <c r="AP174" s="56">
        <f t="shared" si="26"/>
        <v>0</v>
      </c>
    </row>
    <row r="175" spans="2:42" x14ac:dyDescent="0.35">
      <c r="B175" s="8">
        <f t="shared" si="27"/>
        <v>168</v>
      </c>
      <c r="C175" s="8" t="s">
        <v>116</v>
      </c>
      <c r="D175" s="8">
        <v>330009</v>
      </c>
      <c r="E175" s="8" t="s">
        <v>130</v>
      </c>
      <c r="F175" s="28">
        <v>42.666666666666664</v>
      </c>
      <c r="G175" s="28">
        <v>64</v>
      </c>
      <c r="H175" s="29">
        <f>SUM('ANTUNES - SON PRODUCE, INC.:TECNISPICE'!G175)</f>
        <v>35</v>
      </c>
      <c r="I175" s="29">
        <f>SUM('ANTUNES - SON PRODUCE, INC.:TECNISPICE'!H175)</f>
        <v>35</v>
      </c>
      <c r="J175" s="29">
        <f>SUM('ANTUNES - SON PRODUCE, INC.:TECNISPICE'!I175)</f>
        <v>75</v>
      </c>
      <c r="K175" s="29">
        <f>SUM('ANTUNES - SON PRODUCE, INC.:TECNISPICE'!J175)</f>
        <v>75</v>
      </c>
      <c r="L175" s="29">
        <f>SUM('ANTUNES - SON PRODUCE, INC.:TECNISPICE'!K175)</f>
        <v>75</v>
      </c>
      <c r="M175" s="29">
        <f>SUM('ANTUNES - SON PRODUCE, INC.:TECNISPICE'!L175)</f>
        <v>75</v>
      </c>
      <c r="N175" s="29">
        <f>SUM('ANTUNES - SON PRODUCE, INC.:TECNISPICE'!M175)</f>
        <v>75</v>
      </c>
      <c r="O175" s="29">
        <f>SUM('ANTUNES - SON PRODUCE, INC.:TECNISPICE'!N175)</f>
        <v>75</v>
      </c>
      <c r="P175" s="29">
        <f>SUM('ANTUNES - SON PRODUCE, INC.:TECNISPICE'!O175)</f>
        <v>75</v>
      </c>
      <c r="Q175" s="29">
        <f>SUM('ANTUNES - SON PRODUCE, INC.:TECNISPICE'!P175)</f>
        <v>75</v>
      </c>
      <c r="R175" s="29">
        <f>SUM('ANTUNES - SON PRODUCE, INC.:TECNISPICE'!Q175)</f>
        <v>75</v>
      </c>
      <c r="S175" s="29">
        <f>SUM('ANTUNES - SON PRODUCE, INC.:TECNISPICE'!R175)</f>
        <v>75</v>
      </c>
      <c r="T175" s="29"/>
      <c r="U175" s="29"/>
      <c r="V175" s="29"/>
      <c r="W175" s="29"/>
      <c r="X175" s="28">
        <f t="shared" si="25"/>
        <v>820</v>
      </c>
      <c r="Y175" s="9"/>
      <c r="Z175" s="55">
        <f>SUM('ANTUNES - SON PRODUCE, INC.:TECNISPICE'!AQ175)</f>
        <v>711.9</v>
      </c>
      <c r="AA175" s="55">
        <f>SUM('ANTUNES - SON PRODUCE, INC.:TECNISPICE'!AR175)</f>
        <v>711.9</v>
      </c>
      <c r="AB175" s="55">
        <f>SUM('ANTUNES - SON PRODUCE, INC.:TECNISPICE'!AS175)</f>
        <v>0</v>
      </c>
      <c r="AC175" s="55">
        <f>SUM('ANTUNES - SON PRODUCE, INC.:TECNISPICE'!AT175)</f>
        <v>0</v>
      </c>
      <c r="AD175" s="55">
        <f>SUM('ANTUNES - SON PRODUCE, INC.:TECNISPICE'!AU175)</f>
        <v>0</v>
      </c>
      <c r="AE175" s="55">
        <f>SUM('ANTUNES - SON PRODUCE, INC.:TECNISPICE'!AV175)</f>
        <v>0</v>
      </c>
      <c r="AF175" s="55">
        <f>SUM('ANTUNES - SON PRODUCE, INC.:TECNISPICE'!AW175)</f>
        <v>0</v>
      </c>
      <c r="AG175" s="55">
        <f>SUM('ANTUNES - SON PRODUCE, INC.:TECNISPICE'!AX175)</f>
        <v>0</v>
      </c>
      <c r="AH175" s="55">
        <f>SUM('ANTUNES - SON PRODUCE, INC.:TECNISPICE'!AY175)</f>
        <v>0</v>
      </c>
      <c r="AI175" s="55">
        <f>SUM('ANTUNES - SON PRODUCE, INC.:TECNISPICE'!AZ175)</f>
        <v>0</v>
      </c>
      <c r="AJ175" s="55">
        <f>SUM('ANTUNES - SON PRODUCE, INC.:TECNISPICE'!BA175)</f>
        <v>0</v>
      </c>
      <c r="AK175" s="55">
        <f>SUM('ANTUNES - SON PRODUCE, INC.:TECNISPICE'!BB175)</f>
        <v>0</v>
      </c>
      <c r="AL175" s="55">
        <f>SUM('ANTUNES - SON PRODUCE, INC.:TECNISPICE'!BC175)</f>
        <v>0</v>
      </c>
      <c r="AM175" s="55">
        <f>SUM('ANTUNES - SON PRODUCE, INC.:TECNISPICE'!BD175)</f>
        <v>0</v>
      </c>
      <c r="AN175" s="55">
        <f>SUM('ANTUNES - SON PRODUCE, INC.:TECNISPICE'!BE175)</f>
        <v>0</v>
      </c>
      <c r="AO175" s="55">
        <f>SUM('ANTUNES - SON PRODUCE, INC.:TECNISPICE'!BF175)</f>
        <v>0</v>
      </c>
      <c r="AP175" s="56">
        <f t="shared" si="26"/>
        <v>1423.8</v>
      </c>
    </row>
    <row r="176" spans="2:42" x14ac:dyDescent="0.35">
      <c r="B176" s="8">
        <f t="shared" si="27"/>
        <v>169</v>
      </c>
      <c r="C176" s="8" t="s">
        <v>116</v>
      </c>
      <c r="D176" s="8">
        <v>330011</v>
      </c>
      <c r="E176" s="8" t="s">
        <v>131</v>
      </c>
      <c r="F176" s="28">
        <v>32</v>
      </c>
      <c r="G176" s="28">
        <v>32</v>
      </c>
      <c r="H176" s="29">
        <f>SUM('ANTUNES - SON PRODUCE, INC.:TECNISPICE'!G176)</f>
        <v>118</v>
      </c>
      <c r="I176" s="29">
        <f>SUM('ANTUNES - SON PRODUCE, INC.:TECNISPICE'!H176)</f>
        <v>128</v>
      </c>
      <c r="J176" s="29">
        <f>SUM('ANTUNES - SON PRODUCE, INC.:TECNISPICE'!I176)</f>
        <v>123</v>
      </c>
      <c r="K176" s="29">
        <f>SUM('ANTUNES - SON PRODUCE, INC.:TECNISPICE'!J176)</f>
        <v>123</v>
      </c>
      <c r="L176" s="29">
        <f>SUM('ANTUNES - SON PRODUCE, INC.:TECNISPICE'!K176)</f>
        <v>123</v>
      </c>
      <c r="M176" s="29">
        <f>SUM('ANTUNES - SON PRODUCE, INC.:TECNISPICE'!L176)</f>
        <v>123</v>
      </c>
      <c r="N176" s="29">
        <f>SUM('ANTUNES - SON PRODUCE, INC.:TECNISPICE'!M176)</f>
        <v>123</v>
      </c>
      <c r="O176" s="29">
        <f>SUM('ANTUNES - SON PRODUCE, INC.:TECNISPICE'!N176)</f>
        <v>123</v>
      </c>
      <c r="P176" s="29">
        <f>SUM('ANTUNES - SON PRODUCE, INC.:TECNISPICE'!O176)</f>
        <v>123</v>
      </c>
      <c r="Q176" s="29">
        <f>SUM('ANTUNES - SON PRODUCE, INC.:TECNISPICE'!P176)</f>
        <v>123</v>
      </c>
      <c r="R176" s="29">
        <f>SUM('ANTUNES - SON PRODUCE, INC.:TECNISPICE'!Q176)</f>
        <v>123</v>
      </c>
      <c r="S176" s="29">
        <f>SUM('ANTUNES - SON PRODUCE, INC.:TECNISPICE'!R176)</f>
        <v>99</v>
      </c>
      <c r="T176" s="29"/>
      <c r="U176" s="29"/>
      <c r="V176" s="29"/>
      <c r="W176" s="29"/>
      <c r="X176" s="28">
        <f t="shared" si="25"/>
        <v>1452</v>
      </c>
      <c r="Y176" s="9"/>
      <c r="Z176" s="55">
        <f>SUM('ANTUNES - SON PRODUCE, INC.:TECNISPICE'!AQ176)</f>
        <v>2651.8</v>
      </c>
      <c r="AA176" s="55">
        <f>SUM('ANTUNES - SON PRODUCE, INC.:TECNISPICE'!AR176)</f>
        <v>2902.3999999999996</v>
      </c>
      <c r="AB176" s="55">
        <f>SUM('ANTUNES - SON PRODUCE, INC.:TECNISPICE'!AS176)</f>
        <v>897.59999999999991</v>
      </c>
      <c r="AC176" s="55">
        <f>SUM('ANTUNES - SON PRODUCE, INC.:TECNISPICE'!AT176)</f>
        <v>897.59999999999991</v>
      </c>
      <c r="AD176" s="55">
        <f>SUM('ANTUNES - SON PRODUCE, INC.:TECNISPICE'!AU176)</f>
        <v>0</v>
      </c>
      <c r="AE176" s="55">
        <f>SUM('ANTUNES - SON PRODUCE, INC.:TECNISPICE'!AV176)</f>
        <v>0</v>
      </c>
      <c r="AF176" s="55">
        <f>SUM('ANTUNES - SON PRODUCE, INC.:TECNISPICE'!AW176)</f>
        <v>0</v>
      </c>
      <c r="AG176" s="55">
        <f>SUM('ANTUNES - SON PRODUCE, INC.:TECNISPICE'!AX176)</f>
        <v>0</v>
      </c>
      <c r="AH176" s="55">
        <f>SUM('ANTUNES - SON PRODUCE, INC.:TECNISPICE'!AY176)</f>
        <v>0</v>
      </c>
      <c r="AI176" s="55">
        <f>SUM('ANTUNES - SON PRODUCE, INC.:TECNISPICE'!AZ176)</f>
        <v>0</v>
      </c>
      <c r="AJ176" s="55">
        <f>SUM('ANTUNES - SON PRODUCE, INC.:TECNISPICE'!BA176)</f>
        <v>0</v>
      </c>
      <c r="AK176" s="55">
        <f>SUM('ANTUNES - SON PRODUCE, INC.:TECNISPICE'!BB176)</f>
        <v>0</v>
      </c>
      <c r="AL176" s="55">
        <f>SUM('ANTUNES - SON PRODUCE, INC.:TECNISPICE'!BC176)</f>
        <v>0</v>
      </c>
      <c r="AM176" s="55">
        <f>SUM('ANTUNES - SON PRODUCE, INC.:TECNISPICE'!BD176)</f>
        <v>0</v>
      </c>
      <c r="AN176" s="55">
        <f>SUM('ANTUNES - SON PRODUCE, INC.:TECNISPICE'!BE176)</f>
        <v>0</v>
      </c>
      <c r="AO176" s="55">
        <f>SUM('ANTUNES - SON PRODUCE, INC.:TECNISPICE'!BF176)</f>
        <v>0</v>
      </c>
      <c r="AP176" s="56">
        <f t="shared" si="26"/>
        <v>7349.4</v>
      </c>
    </row>
    <row r="177" spans="2:42" x14ac:dyDescent="0.35">
      <c r="B177" s="8">
        <f t="shared" si="27"/>
        <v>170</v>
      </c>
      <c r="C177" s="8" t="s">
        <v>116</v>
      </c>
      <c r="D177" s="8">
        <v>330012</v>
      </c>
      <c r="E177" s="8" t="s">
        <v>132</v>
      </c>
      <c r="F177" s="28">
        <v>0</v>
      </c>
      <c r="G177" s="28">
        <v>0</v>
      </c>
      <c r="H177" s="29">
        <f>SUM('ANTUNES - SON PRODUCE, INC.:TECNISPICE'!G177)</f>
        <v>70</v>
      </c>
      <c r="I177" s="29">
        <f>SUM('ANTUNES - SON PRODUCE, INC.:TECNISPICE'!H177)</f>
        <v>70</v>
      </c>
      <c r="J177" s="29">
        <f>SUM('ANTUNES - SON PRODUCE, INC.:TECNISPICE'!I177)</f>
        <v>50</v>
      </c>
      <c r="K177" s="29">
        <f>SUM('ANTUNES - SON PRODUCE, INC.:TECNISPICE'!J177)</f>
        <v>50</v>
      </c>
      <c r="L177" s="29">
        <f>SUM('ANTUNES - SON PRODUCE, INC.:TECNISPICE'!K177)</f>
        <v>50</v>
      </c>
      <c r="M177" s="29">
        <f>SUM('ANTUNES - SON PRODUCE, INC.:TECNISPICE'!L177)</f>
        <v>50</v>
      </c>
      <c r="N177" s="29">
        <f>SUM('ANTUNES - SON PRODUCE, INC.:TECNISPICE'!M177)</f>
        <v>50</v>
      </c>
      <c r="O177" s="29">
        <f>SUM('ANTUNES - SON PRODUCE, INC.:TECNISPICE'!N177)</f>
        <v>50</v>
      </c>
      <c r="P177" s="29">
        <f>SUM('ANTUNES - SON PRODUCE, INC.:TECNISPICE'!O177)</f>
        <v>50</v>
      </c>
      <c r="Q177" s="29">
        <f>SUM('ANTUNES - SON PRODUCE, INC.:TECNISPICE'!P177)</f>
        <v>50</v>
      </c>
      <c r="R177" s="29">
        <f>SUM('ANTUNES - SON PRODUCE, INC.:TECNISPICE'!Q177)</f>
        <v>50</v>
      </c>
      <c r="S177" s="29">
        <f>SUM('ANTUNES - SON PRODUCE, INC.:TECNISPICE'!R177)</f>
        <v>50</v>
      </c>
      <c r="T177" s="29"/>
      <c r="U177" s="29"/>
      <c r="V177" s="29"/>
      <c r="W177" s="29"/>
      <c r="X177" s="28">
        <f t="shared" si="25"/>
        <v>640</v>
      </c>
      <c r="Y177" s="9"/>
      <c r="Z177" s="55">
        <f>SUM('ANTUNES - SON PRODUCE, INC.:TECNISPICE'!AQ177)</f>
        <v>1266.3</v>
      </c>
      <c r="AA177" s="55">
        <f>SUM('ANTUNES - SON PRODUCE, INC.:TECNISPICE'!AR177)</f>
        <v>1266.3</v>
      </c>
      <c r="AB177" s="55">
        <f>SUM('ANTUNES - SON PRODUCE, INC.:TECNISPICE'!AS177)</f>
        <v>0</v>
      </c>
      <c r="AC177" s="55">
        <f>SUM('ANTUNES - SON PRODUCE, INC.:TECNISPICE'!AT177)</f>
        <v>0</v>
      </c>
      <c r="AD177" s="55">
        <f>SUM('ANTUNES - SON PRODUCE, INC.:TECNISPICE'!AU177)</f>
        <v>0</v>
      </c>
      <c r="AE177" s="55">
        <f>SUM('ANTUNES - SON PRODUCE, INC.:TECNISPICE'!AV177)</f>
        <v>0</v>
      </c>
      <c r="AF177" s="55">
        <f>SUM('ANTUNES - SON PRODUCE, INC.:TECNISPICE'!AW177)</f>
        <v>0</v>
      </c>
      <c r="AG177" s="55">
        <f>SUM('ANTUNES - SON PRODUCE, INC.:TECNISPICE'!AX177)</f>
        <v>0</v>
      </c>
      <c r="AH177" s="55">
        <f>SUM('ANTUNES - SON PRODUCE, INC.:TECNISPICE'!AY177)</f>
        <v>0</v>
      </c>
      <c r="AI177" s="55">
        <f>SUM('ANTUNES - SON PRODUCE, INC.:TECNISPICE'!AZ177)</f>
        <v>0</v>
      </c>
      <c r="AJ177" s="55">
        <f>SUM('ANTUNES - SON PRODUCE, INC.:TECNISPICE'!BA177)</f>
        <v>0</v>
      </c>
      <c r="AK177" s="55">
        <f>SUM('ANTUNES - SON PRODUCE, INC.:TECNISPICE'!BB177)</f>
        <v>0</v>
      </c>
      <c r="AL177" s="55">
        <f>SUM('ANTUNES - SON PRODUCE, INC.:TECNISPICE'!BC177)</f>
        <v>0</v>
      </c>
      <c r="AM177" s="55">
        <f>SUM('ANTUNES - SON PRODUCE, INC.:TECNISPICE'!BD177)</f>
        <v>0</v>
      </c>
      <c r="AN177" s="55">
        <f>SUM('ANTUNES - SON PRODUCE, INC.:TECNISPICE'!BE177)</f>
        <v>0</v>
      </c>
      <c r="AO177" s="55">
        <f>SUM('ANTUNES - SON PRODUCE, INC.:TECNISPICE'!BF177)</f>
        <v>0</v>
      </c>
      <c r="AP177" s="56">
        <f t="shared" si="26"/>
        <v>2532.6</v>
      </c>
    </row>
    <row r="178" spans="2:42" x14ac:dyDescent="0.35">
      <c r="B178" s="8">
        <f t="shared" si="27"/>
        <v>171</v>
      </c>
      <c r="C178" s="8" t="s">
        <v>116</v>
      </c>
      <c r="D178" s="8">
        <v>330015</v>
      </c>
      <c r="E178" s="8" t="s">
        <v>133</v>
      </c>
      <c r="F178" s="28">
        <v>0</v>
      </c>
      <c r="G178" s="28">
        <v>0</v>
      </c>
      <c r="H178" s="29">
        <f>SUM('ANTUNES - SON PRODUCE, INC.:TECNISPICE'!G178)</f>
        <v>0</v>
      </c>
      <c r="I178" s="29">
        <f>SUM('ANTUNES - SON PRODUCE, INC.:TECNISPICE'!H178)</f>
        <v>0</v>
      </c>
      <c r="J178" s="29">
        <f>SUM('ANTUNES - SON PRODUCE, INC.:TECNISPICE'!I178)</f>
        <v>0</v>
      </c>
      <c r="K178" s="29">
        <f>SUM('ANTUNES - SON PRODUCE, INC.:TECNISPICE'!J178)</f>
        <v>0</v>
      </c>
      <c r="L178" s="29">
        <f>SUM('ANTUNES - SON PRODUCE, INC.:TECNISPICE'!K178)</f>
        <v>0</v>
      </c>
      <c r="M178" s="29">
        <f>SUM('ANTUNES - SON PRODUCE, INC.:TECNISPICE'!L178)</f>
        <v>0</v>
      </c>
      <c r="N178" s="29">
        <f>SUM('ANTUNES - SON PRODUCE, INC.:TECNISPICE'!M178)</f>
        <v>0</v>
      </c>
      <c r="O178" s="29">
        <f>SUM('ANTUNES - SON PRODUCE, INC.:TECNISPICE'!N178)</f>
        <v>0</v>
      </c>
      <c r="P178" s="29">
        <f>SUM('ANTUNES - SON PRODUCE, INC.:TECNISPICE'!O178)</f>
        <v>0</v>
      </c>
      <c r="Q178" s="29">
        <f>SUM('ANTUNES - SON PRODUCE, INC.:TECNISPICE'!P178)</f>
        <v>0</v>
      </c>
      <c r="R178" s="29">
        <f>SUM('ANTUNES - SON PRODUCE, INC.:TECNISPICE'!Q178)</f>
        <v>0</v>
      </c>
      <c r="S178" s="29">
        <f>SUM('ANTUNES - SON PRODUCE, INC.:TECNISPICE'!R178)</f>
        <v>0</v>
      </c>
      <c r="T178" s="29"/>
      <c r="U178" s="29"/>
      <c r="V178" s="29"/>
      <c r="W178" s="29"/>
      <c r="X178" s="28">
        <f t="shared" si="25"/>
        <v>0</v>
      </c>
      <c r="Y178" s="9"/>
      <c r="Z178" s="55">
        <f>SUM('ANTUNES - SON PRODUCE, INC.:TECNISPICE'!AQ178)</f>
        <v>0</v>
      </c>
      <c r="AA178" s="55">
        <f>SUM('ANTUNES - SON PRODUCE, INC.:TECNISPICE'!AR178)</f>
        <v>0</v>
      </c>
      <c r="AB178" s="55">
        <f>SUM('ANTUNES - SON PRODUCE, INC.:TECNISPICE'!AS178)</f>
        <v>0</v>
      </c>
      <c r="AC178" s="55">
        <f>SUM('ANTUNES - SON PRODUCE, INC.:TECNISPICE'!AT178)</f>
        <v>0</v>
      </c>
      <c r="AD178" s="55">
        <f>SUM('ANTUNES - SON PRODUCE, INC.:TECNISPICE'!AU178)</f>
        <v>0</v>
      </c>
      <c r="AE178" s="55">
        <f>SUM('ANTUNES - SON PRODUCE, INC.:TECNISPICE'!AV178)</f>
        <v>0</v>
      </c>
      <c r="AF178" s="55">
        <f>SUM('ANTUNES - SON PRODUCE, INC.:TECNISPICE'!AW178)</f>
        <v>0</v>
      </c>
      <c r="AG178" s="55">
        <f>SUM('ANTUNES - SON PRODUCE, INC.:TECNISPICE'!AX178)</f>
        <v>0</v>
      </c>
      <c r="AH178" s="55">
        <f>SUM('ANTUNES - SON PRODUCE, INC.:TECNISPICE'!AY178)</f>
        <v>0</v>
      </c>
      <c r="AI178" s="55">
        <f>SUM('ANTUNES - SON PRODUCE, INC.:TECNISPICE'!AZ178)</f>
        <v>0</v>
      </c>
      <c r="AJ178" s="55">
        <f>SUM('ANTUNES - SON PRODUCE, INC.:TECNISPICE'!BA178)</f>
        <v>0</v>
      </c>
      <c r="AK178" s="55">
        <f>SUM('ANTUNES - SON PRODUCE, INC.:TECNISPICE'!BB178)</f>
        <v>0</v>
      </c>
      <c r="AL178" s="55">
        <f>SUM('ANTUNES - SON PRODUCE, INC.:TECNISPICE'!BC178)</f>
        <v>0</v>
      </c>
      <c r="AM178" s="55">
        <f>SUM('ANTUNES - SON PRODUCE, INC.:TECNISPICE'!BD178)</f>
        <v>0</v>
      </c>
      <c r="AN178" s="55">
        <f>SUM('ANTUNES - SON PRODUCE, INC.:TECNISPICE'!BE178)</f>
        <v>0</v>
      </c>
      <c r="AO178" s="55">
        <f>SUM('ANTUNES - SON PRODUCE, INC.:TECNISPICE'!BF178)</f>
        <v>0</v>
      </c>
      <c r="AP178" s="56">
        <f t="shared" si="26"/>
        <v>0</v>
      </c>
    </row>
    <row r="179" spans="2:42" x14ac:dyDescent="0.35">
      <c r="B179" s="8">
        <f t="shared" si="27"/>
        <v>172</v>
      </c>
      <c r="C179" s="8" t="s">
        <v>116</v>
      </c>
      <c r="D179" s="8">
        <v>330016</v>
      </c>
      <c r="E179" s="8" t="s">
        <v>134</v>
      </c>
      <c r="F179" s="28">
        <v>0</v>
      </c>
      <c r="G179" s="28">
        <v>0</v>
      </c>
      <c r="H179" s="29">
        <f>SUM('ANTUNES - SON PRODUCE, INC.:TECNISPICE'!G179)</f>
        <v>0</v>
      </c>
      <c r="I179" s="29">
        <f>SUM('ANTUNES - SON PRODUCE, INC.:TECNISPICE'!H179)</f>
        <v>0</v>
      </c>
      <c r="J179" s="29">
        <f>SUM('ANTUNES - SON PRODUCE, INC.:TECNISPICE'!I179)</f>
        <v>0</v>
      </c>
      <c r="K179" s="29">
        <f>SUM('ANTUNES - SON PRODUCE, INC.:TECNISPICE'!J179)</f>
        <v>0</v>
      </c>
      <c r="L179" s="29">
        <f>SUM('ANTUNES - SON PRODUCE, INC.:TECNISPICE'!K179)</f>
        <v>0</v>
      </c>
      <c r="M179" s="29">
        <f>SUM('ANTUNES - SON PRODUCE, INC.:TECNISPICE'!L179)</f>
        <v>0</v>
      </c>
      <c r="N179" s="29">
        <f>SUM('ANTUNES - SON PRODUCE, INC.:TECNISPICE'!M179)</f>
        <v>0</v>
      </c>
      <c r="O179" s="29">
        <f>SUM('ANTUNES - SON PRODUCE, INC.:TECNISPICE'!N179)</f>
        <v>0</v>
      </c>
      <c r="P179" s="29">
        <f>SUM('ANTUNES - SON PRODUCE, INC.:TECNISPICE'!O179)</f>
        <v>0</v>
      </c>
      <c r="Q179" s="29">
        <f>SUM('ANTUNES - SON PRODUCE, INC.:TECNISPICE'!P179)</f>
        <v>0</v>
      </c>
      <c r="R179" s="29">
        <f>SUM('ANTUNES - SON PRODUCE, INC.:TECNISPICE'!Q179)</f>
        <v>0</v>
      </c>
      <c r="S179" s="29">
        <f>SUM('ANTUNES - SON PRODUCE, INC.:TECNISPICE'!R179)</f>
        <v>0</v>
      </c>
      <c r="T179" s="29"/>
      <c r="U179" s="29"/>
      <c r="V179" s="29"/>
      <c r="W179" s="29"/>
      <c r="X179" s="28">
        <f t="shared" si="25"/>
        <v>0</v>
      </c>
      <c r="Y179" s="9"/>
      <c r="Z179" s="55">
        <f>SUM('ANTUNES - SON PRODUCE, INC.:TECNISPICE'!AQ179)</f>
        <v>0</v>
      </c>
      <c r="AA179" s="55">
        <f>SUM('ANTUNES - SON PRODUCE, INC.:TECNISPICE'!AR179)</f>
        <v>0</v>
      </c>
      <c r="AB179" s="55">
        <f>SUM('ANTUNES - SON PRODUCE, INC.:TECNISPICE'!AS179)</f>
        <v>0</v>
      </c>
      <c r="AC179" s="55">
        <f>SUM('ANTUNES - SON PRODUCE, INC.:TECNISPICE'!AT179)</f>
        <v>0</v>
      </c>
      <c r="AD179" s="55">
        <f>SUM('ANTUNES - SON PRODUCE, INC.:TECNISPICE'!AU179)</f>
        <v>0</v>
      </c>
      <c r="AE179" s="55">
        <f>SUM('ANTUNES - SON PRODUCE, INC.:TECNISPICE'!AV179)</f>
        <v>0</v>
      </c>
      <c r="AF179" s="55">
        <f>SUM('ANTUNES - SON PRODUCE, INC.:TECNISPICE'!AW179)</f>
        <v>0</v>
      </c>
      <c r="AG179" s="55">
        <f>SUM('ANTUNES - SON PRODUCE, INC.:TECNISPICE'!AX179)</f>
        <v>0</v>
      </c>
      <c r="AH179" s="55">
        <f>SUM('ANTUNES - SON PRODUCE, INC.:TECNISPICE'!AY179)</f>
        <v>0</v>
      </c>
      <c r="AI179" s="55">
        <f>SUM('ANTUNES - SON PRODUCE, INC.:TECNISPICE'!AZ179)</f>
        <v>0</v>
      </c>
      <c r="AJ179" s="55">
        <f>SUM('ANTUNES - SON PRODUCE, INC.:TECNISPICE'!BA179)</f>
        <v>0</v>
      </c>
      <c r="AK179" s="55">
        <f>SUM('ANTUNES - SON PRODUCE, INC.:TECNISPICE'!BB179)</f>
        <v>0</v>
      </c>
      <c r="AL179" s="55">
        <f>SUM('ANTUNES - SON PRODUCE, INC.:TECNISPICE'!BC179)</f>
        <v>0</v>
      </c>
      <c r="AM179" s="55">
        <f>SUM('ANTUNES - SON PRODUCE, INC.:TECNISPICE'!BD179)</f>
        <v>0</v>
      </c>
      <c r="AN179" s="55">
        <f>SUM('ANTUNES - SON PRODUCE, INC.:TECNISPICE'!BE179)</f>
        <v>0</v>
      </c>
      <c r="AO179" s="55">
        <f>SUM('ANTUNES - SON PRODUCE, INC.:TECNISPICE'!BF179)</f>
        <v>0</v>
      </c>
      <c r="AP179" s="56">
        <f t="shared" si="26"/>
        <v>0</v>
      </c>
    </row>
    <row r="180" spans="2:42" x14ac:dyDescent="0.35">
      <c r="B180" s="8">
        <f t="shared" si="27"/>
        <v>173</v>
      </c>
      <c r="C180" s="8" t="s">
        <v>116</v>
      </c>
      <c r="D180" s="8">
        <v>330017</v>
      </c>
      <c r="E180" s="8" t="s">
        <v>135</v>
      </c>
      <c r="F180" s="28">
        <v>0</v>
      </c>
      <c r="G180" s="28">
        <v>0</v>
      </c>
      <c r="H180" s="29">
        <f>SUM('ANTUNES - SON PRODUCE, INC.:TECNISPICE'!G180)</f>
        <v>0</v>
      </c>
      <c r="I180" s="29">
        <f>SUM('ANTUNES - SON PRODUCE, INC.:TECNISPICE'!H180)</f>
        <v>0</v>
      </c>
      <c r="J180" s="29">
        <f>SUM('ANTUNES - SON PRODUCE, INC.:TECNISPICE'!I180)</f>
        <v>0</v>
      </c>
      <c r="K180" s="29">
        <f>SUM('ANTUNES - SON PRODUCE, INC.:TECNISPICE'!J180)</f>
        <v>0</v>
      </c>
      <c r="L180" s="29">
        <f>SUM('ANTUNES - SON PRODUCE, INC.:TECNISPICE'!K180)</f>
        <v>0</v>
      </c>
      <c r="M180" s="29">
        <f>SUM('ANTUNES - SON PRODUCE, INC.:TECNISPICE'!L180)</f>
        <v>0</v>
      </c>
      <c r="N180" s="29">
        <f>SUM('ANTUNES - SON PRODUCE, INC.:TECNISPICE'!M180)</f>
        <v>0</v>
      </c>
      <c r="O180" s="29">
        <f>SUM('ANTUNES - SON PRODUCE, INC.:TECNISPICE'!N180)</f>
        <v>0</v>
      </c>
      <c r="P180" s="29">
        <f>SUM('ANTUNES - SON PRODUCE, INC.:TECNISPICE'!O180)</f>
        <v>0</v>
      </c>
      <c r="Q180" s="29">
        <f>SUM('ANTUNES - SON PRODUCE, INC.:TECNISPICE'!P180)</f>
        <v>0</v>
      </c>
      <c r="R180" s="29">
        <f>SUM('ANTUNES - SON PRODUCE, INC.:TECNISPICE'!Q180)</f>
        <v>0</v>
      </c>
      <c r="S180" s="29">
        <f>SUM('ANTUNES - SON PRODUCE, INC.:TECNISPICE'!R180)</f>
        <v>0</v>
      </c>
      <c r="T180" s="29"/>
      <c r="U180" s="29"/>
      <c r="V180" s="29"/>
      <c r="W180" s="29"/>
      <c r="X180" s="28">
        <f t="shared" si="25"/>
        <v>0</v>
      </c>
      <c r="Y180" s="9"/>
      <c r="Z180" s="55">
        <f>SUM('ANTUNES - SON PRODUCE, INC.:TECNISPICE'!AQ180)</f>
        <v>0</v>
      </c>
      <c r="AA180" s="55">
        <f>SUM('ANTUNES - SON PRODUCE, INC.:TECNISPICE'!AR180)</f>
        <v>0</v>
      </c>
      <c r="AB180" s="55">
        <f>SUM('ANTUNES - SON PRODUCE, INC.:TECNISPICE'!AS180)</f>
        <v>0</v>
      </c>
      <c r="AC180" s="55">
        <f>SUM('ANTUNES - SON PRODUCE, INC.:TECNISPICE'!AT180)</f>
        <v>0</v>
      </c>
      <c r="AD180" s="55">
        <f>SUM('ANTUNES - SON PRODUCE, INC.:TECNISPICE'!AU180)</f>
        <v>0</v>
      </c>
      <c r="AE180" s="55">
        <f>SUM('ANTUNES - SON PRODUCE, INC.:TECNISPICE'!AV180)</f>
        <v>0</v>
      </c>
      <c r="AF180" s="55">
        <f>SUM('ANTUNES - SON PRODUCE, INC.:TECNISPICE'!AW180)</f>
        <v>0</v>
      </c>
      <c r="AG180" s="55">
        <f>SUM('ANTUNES - SON PRODUCE, INC.:TECNISPICE'!AX180)</f>
        <v>0</v>
      </c>
      <c r="AH180" s="55">
        <f>SUM('ANTUNES - SON PRODUCE, INC.:TECNISPICE'!AY180)</f>
        <v>0</v>
      </c>
      <c r="AI180" s="55">
        <f>SUM('ANTUNES - SON PRODUCE, INC.:TECNISPICE'!AZ180)</f>
        <v>0</v>
      </c>
      <c r="AJ180" s="55">
        <f>SUM('ANTUNES - SON PRODUCE, INC.:TECNISPICE'!BA180)</f>
        <v>0</v>
      </c>
      <c r="AK180" s="55">
        <f>SUM('ANTUNES - SON PRODUCE, INC.:TECNISPICE'!BB180)</f>
        <v>0</v>
      </c>
      <c r="AL180" s="55">
        <f>SUM('ANTUNES - SON PRODUCE, INC.:TECNISPICE'!BC180)</f>
        <v>0</v>
      </c>
      <c r="AM180" s="55">
        <f>SUM('ANTUNES - SON PRODUCE, INC.:TECNISPICE'!BD180)</f>
        <v>0</v>
      </c>
      <c r="AN180" s="55">
        <f>SUM('ANTUNES - SON PRODUCE, INC.:TECNISPICE'!BE180)</f>
        <v>0</v>
      </c>
      <c r="AO180" s="55">
        <f>SUM('ANTUNES - SON PRODUCE, INC.:TECNISPICE'!BF180)</f>
        <v>0</v>
      </c>
      <c r="AP180" s="56">
        <f t="shared" si="26"/>
        <v>0</v>
      </c>
    </row>
    <row r="181" spans="2:42" x14ac:dyDescent="0.35">
      <c r="B181" s="8">
        <f t="shared" si="27"/>
        <v>174</v>
      </c>
      <c r="C181" s="8" t="s">
        <v>116</v>
      </c>
      <c r="D181" s="8">
        <v>330024</v>
      </c>
      <c r="E181" s="8" t="s">
        <v>136</v>
      </c>
      <c r="F181" s="28">
        <v>0</v>
      </c>
      <c r="G181" s="28">
        <v>0</v>
      </c>
      <c r="H181" s="29">
        <f>SUM('ANTUNES - SON PRODUCE, INC.:TECNISPICE'!G181)</f>
        <v>0</v>
      </c>
      <c r="I181" s="29">
        <f>SUM('ANTUNES - SON PRODUCE, INC.:TECNISPICE'!H181)</f>
        <v>0</v>
      </c>
      <c r="J181" s="29">
        <f>SUM('ANTUNES - SON PRODUCE, INC.:TECNISPICE'!I181)</f>
        <v>0</v>
      </c>
      <c r="K181" s="29">
        <f>SUM('ANTUNES - SON PRODUCE, INC.:TECNISPICE'!J181)</f>
        <v>0</v>
      </c>
      <c r="L181" s="29">
        <f>SUM('ANTUNES - SON PRODUCE, INC.:TECNISPICE'!K181)</f>
        <v>0</v>
      </c>
      <c r="M181" s="29">
        <f>SUM('ANTUNES - SON PRODUCE, INC.:TECNISPICE'!L181)</f>
        <v>0</v>
      </c>
      <c r="N181" s="29">
        <f>SUM('ANTUNES - SON PRODUCE, INC.:TECNISPICE'!M181)</f>
        <v>0</v>
      </c>
      <c r="O181" s="29">
        <f>SUM('ANTUNES - SON PRODUCE, INC.:TECNISPICE'!N181)</f>
        <v>0</v>
      </c>
      <c r="P181" s="29">
        <f>SUM('ANTUNES - SON PRODUCE, INC.:TECNISPICE'!O181)</f>
        <v>0</v>
      </c>
      <c r="Q181" s="29">
        <f>SUM('ANTUNES - SON PRODUCE, INC.:TECNISPICE'!P181)</f>
        <v>0</v>
      </c>
      <c r="R181" s="29">
        <f>SUM('ANTUNES - SON PRODUCE, INC.:TECNISPICE'!Q181)</f>
        <v>0</v>
      </c>
      <c r="S181" s="29">
        <f>SUM('ANTUNES - SON PRODUCE, INC.:TECNISPICE'!R181)</f>
        <v>0</v>
      </c>
      <c r="T181" s="29"/>
      <c r="U181" s="29"/>
      <c r="V181" s="29"/>
      <c r="W181" s="29"/>
      <c r="X181" s="28">
        <f t="shared" si="25"/>
        <v>0</v>
      </c>
      <c r="Y181" s="9"/>
      <c r="Z181" s="55">
        <f>SUM('ANTUNES - SON PRODUCE, INC.:TECNISPICE'!AQ181)</f>
        <v>0</v>
      </c>
      <c r="AA181" s="55">
        <f>SUM('ANTUNES - SON PRODUCE, INC.:TECNISPICE'!AR181)</f>
        <v>0</v>
      </c>
      <c r="AB181" s="55">
        <f>SUM('ANTUNES - SON PRODUCE, INC.:TECNISPICE'!AS181)</f>
        <v>0</v>
      </c>
      <c r="AC181" s="55">
        <f>SUM('ANTUNES - SON PRODUCE, INC.:TECNISPICE'!AT181)</f>
        <v>0</v>
      </c>
      <c r="AD181" s="55">
        <f>SUM('ANTUNES - SON PRODUCE, INC.:TECNISPICE'!AU181)</f>
        <v>0</v>
      </c>
      <c r="AE181" s="55">
        <f>SUM('ANTUNES - SON PRODUCE, INC.:TECNISPICE'!AV181)</f>
        <v>0</v>
      </c>
      <c r="AF181" s="55">
        <f>SUM('ANTUNES - SON PRODUCE, INC.:TECNISPICE'!AW181)</f>
        <v>0</v>
      </c>
      <c r="AG181" s="55">
        <f>SUM('ANTUNES - SON PRODUCE, INC.:TECNISPICE'!AX181)</f>
        <v>0</v>
      </c>
      <c r="AH181" s="55">
        <f>SUM('ANTUNES - SON PRODUCE, INC.:TECNISPICE'!AY181)</f>
        <v>0</v>
      </c>
      <c r="AI181" s="55">
        <f>SUM('ANTUNES - SON PRODUCE, INC.:TECNISPICE'!AZ181)</f>
        <v>0</v>
      </c>
      <c r="AJ181" s="55">
        <f>SUM('ANTUNES - SON PRODUCE, INC.:TECNISPICE'!BA181)</f>
        <v>0</v>
      </c>
      <c r="AK181" s="55">
        <f>SUM('ANTUNES - SON PRODUCE, INC.:TECNISPICE'!BB181)</f>
        <v>0</v>
      </c>
      <c r="AL181" s="55">
        <f>SUM('ANTUNES - SON PRODUCE, INC.:TECNISPICE'!BC181)</f>
        <v>0</v>
      </c>
      <c r="AM181" s="55">
        <f>SUM('ANTUNES - SON PRODUCE, INC.:TECNISPICE'!BD181)</f>
        <v>0</v>
      </c>
      <c r="AN181" s="55">
        <f>SUM('ANTUNES - SON PRODUCE, INC.:TECNISPICE'!BE181)</f>
        <v>0</v>
      </c>
      <c r="AO181" s="55">
        <f>SUM('ANTUNES - SON PRODUCE, INC.:TECNISPICE'!BF181)</f>
        <v>0</v>
      </c>
      <c r="AP181" s="56">
        <f t="shared" si="26"/>
        <v>0</v>
      </c>
    </row>
    <row r="182" spans="2:42" x14ac:dyDescent="0.35">
      <c r="B182" s="8">
        <f t="shared" si="27"/>
        <v>175</v>
      </c>
      <c r="C182" s="8" t="s">
        <v>116</v>
      </c>
      <c r="D182" s="8">
        <v>330026</v>
      </c>
      <c r="E182" s="8" t="s">
        <v>137</v>
      </c>
      <c r="F182" s="28">
        <v>0</v>
      </c>
      <c r="G182" s="28">
        <v>0</v>
      </c>
      <c r="H182" s="29">
        <f>SUM('ANTUNES - SON PRODUCE, INC.:TECNISPICE'!G182)</f>
        <v>0</v>
      </c>
      <c r="I182" s="29">
        <f>SUM('ANTUNES - SON PRODUCE, INC.:TECNISPICE'!H182)</f>
        <v>0</v>
      </c>
      <c r="J182" s="29">
        <f>SUM('ANTUNES - SON PRODUCE, INC.:TECNISPICE'!I182)</f>
        <v>0</v>
      </c>
      <c r="K182" s="29">
        <f>SUM('ANTUNES - SON PRODUCE, INC.:TECNISPICE'!J182)</f>
        <v>0</v>
      </c>
      <c r="L182" s="29">
        <f>SUM('ANTUNES - SON PRODUCE, INC.:TECNISPICE'!K182)</f>
        <v>0</v>
      </c>
      <c r="M182" s="29">
        <f>SUM('ANTUNES - SON PRODUCE, INC.:TECNISPICE'!L182)</f>
        <v>0</v>
      </c>
      <c r="N182" s="29">
        <f>SUM('ANTUNES - SON PRODUCE, INC.:TECNISPICE'!M182)</f>
        <v>0</v>
      </c>
      <c r="O182" s="29">
        <f>SUM('ANTUNES - SON PRODUCE, INC.:TECNISPICE'!N182)</f>
        <v>0</v>
      </c>
      <c r="P182" s="29">
        <f>SUM('ANTUNES - SON PRODUCE, INC.:TECNISPICE'!O182)</f>
        <v>0</v>
      </c>
      <c r="Q182" s="29">
        <f>SUM('ANTUNES - SON PRODUCE, INC.:TECNISPICE'!P182)</f>
        <v>0</v>
      </c>
      <c r="R182" s="29">
        <f>SUM('ANTUNES - SON PRODUCE, INC.:TECNISPICE'!Q182)</f>
        <v>0</v>
      </c>
      <c r="S182" s="29">
        <f>SUM('ANTUNES - SON PRODUCE, INC.:TECNISPICE'!R182)</f>
        <v>0</v>
      </c>
      <c r="T182" s="29"/>
      <c r="U182" s="29"/>
      <c r="V182" s="29"/>
      <c r="W182" s="29"/>
      <c r="X182" s="28">
        <f t="shared" si="25"/>
        <v>0</v>
      </c>
      <c r="Y182" s="9"/>
      <c r="Z182" s="55">
        <f>SUM('ANTUNES - SON PRODUCE, INC.:TECNISPICE'!AQ182)</f>
        <v>0</v>
      </c>
      <c r="AA182" s="55">
        <f>SUM('ANTUNES - SON PRODUCE, INC.:TECNISPICE'!AR182)</f>
        <v>0</v>
      </c>
      <c r="AB182" s="55">
        <f>SUM('ANTUNES - SON PRODUCE, INC.:TECNISPICE'!AS182)</f>
        <v>0</v>
      </c>
      <c r="AC182" s="55">
        <f>SUM('ANTUNES - SON PRODUCE, INC.:TECNISPICE'!AT182)</f>
        <v>0</v>
      </c>
      <c r="AD182" s="55">
        <f>SUM('ANTUNES - SON PRODUCE, INC.:TECNISPICE'!AU182)</f>
        <v>0</v>
      </c>
      <c r="AE182" s="55">
        <f>SUM('ANTUNES - SON PRODUCE, INC.:TECNISPICE'!AV182)</f>
        <v>0</v>
      </c>
      <c r="AF182" s="55">
        <f>SUM('ANTUNES - SON PRODUCE, INC.:TECNISPICE'!AW182)</f>
        <v>0</v>
      </c>
      <c r="AG182" s="55">
        <f>SUM('ANTUNES - SON PRODUCE, INC.:TECNISPICE'!AX182)</f>
        <v>0</v>
      </c>
      <c r="AH182" s="55">
        <f>SUM('ANTUNES - SON PRODUCE, INC.:TECNISPICE'!AY182)</f>
        <v>0</v>
      </c>
      <c r="AI182" s="55">
        <f>SUM('ANTUNES - SON PRODUCE, INC.:TECNISPICE'!AZ182)</f>
        <v>0</v>
      </c>
      <c r="AJ182" s="55">
        <f>SUM('ANTUNES - SON PRODUCE, INC.:TECNISPICE'!BA182)</f>
        <v>0</v>
      </c>
      <c r="AK182" s="55">
        <f>SUM('ANTUNES - SON PRODUCE, INC.:TECNISPICE'!BB182)</f>
        <v>0</v>
      </c>
      <c r="AL182" s="55">
        <f>SUM('ANTUNES - SON PRODUCE, INC.:TECNISPICE'!BC182)</f>
        <v>0</v>
      </c>
      <c r="AM182" s="55">
        <f>SUM('ANTUNES - SON PRODUCE, INC.:TECNISPICE'!BD182)</f>
        <v>0</v>
      </c>
      <c r="AN182" s="55">
        <f>SUM('ANTUNES - SON PRODUCE, INC.:TECNISPICE'!BE182)</f>
        <v>0</v>
      </c>
      <c r="AO182" s="55">
        <f>SUM('ANTUNES - SON PRODUCE, INC.:TECNISPICE'!BF182)</f>
        <v>0</v>
      </c>
      <c r="AP182" s="56">
        <f t="shared" si="26"/>
        <v>0</v>
      </c>
    </row>
    <row r="183" spans="2:42" x14ac:dyDescent="0.35">
      <c r="B183" s="8">
        <f t="shared" si="27"/>
        <v>176</v>
      </c>
      <c r="C183" s="8" t="s">
        <v>116</v>
      </c>
      <c r="D183" s="30">
        <v>330030</v>
      </c>
      <c r="E183" t="s">
        <v>211</v>
      </c>
      <c r="F183" s="28">
        <v>0</v>
      </c>
      <c r="G183" s="28">
        <v>0</v>
      </c>
      <c r="H183" s="29">
        <f>SUM('ANTUNES - SON PRODUCE, INC.:TECNISPICE'!G183)</f>
        <v>0</v>
      </c>
      <c r="I183" s="29">
        <f>SUM('ANTUNES - SON PRODUCE, INC.:TECNISPICE'!H183)</f>
        <v>0</v>
      </c>
      <c r="J183" s="29">
        <f>SUM('ANTUNES - SON PRODUCE, INC.:TECNISPICE'!I183)</f>
        <v>0</v>
      </c>
      <c r="K183" s="29">
        <f>SUM('ANTUNES - SON PRODUCE, INC.:TECNISPICE'!J183)</f>
        <v>0</v>
      </c>
      <c r="L183" s="29">
        <f>SUM('ANTUNES - SON PRODUCE, INC.:TECNISPICE'!K183)</f>
        <v>0</v>
      </c>
      <c r="M183" s="29">
        <f>SUM('ANTUNES - SON PRODUCE, INC.:TECNISPICE'!L183)</f>
        <v>0</v>
      </c>
      <c r="N183" s="29">
        <f>SUM('ANTUNES - SON PRODUCE, INC.:TECNISPICE'!M183)</f>
        <v>0</v>
      </c>
      <c r="O183" s="29">
        <f>SUM('ANTUNES - SON PRODUCE, INC.:TECNISPICE'!N183)</f>
        <v>0</v>
      </c>
      <c r="P183" s="29">
        <f>SUM('ANTUNES - SON PRODUCE, INC.:TECNISPICE'!O183)</f>
        <v>0</v>
      </c>
      <c r="Q183" s="29">
        <f>SUM('ANTUNES - SON PRODUCE, INC.:TECNISPICE'!P183)</f>
        <v>0</v>
      </c>
      <c r="R183" s="29">
        <f>SUM('ANTUNES - SON PRODUCE, INC.:TECNISPICE'!Q183)</f>
        <v>0</v>
      </c>
      <c r="S183" s="29">
        <f>SUM('ANTUNES - SON PRODUCE, INC.:TECNISPICE'!R183)</f>
        <v>0</v>
      </c>
      <c r="T183" s="29"/>
      <c r="U183" s="29"/>
      <c r="V183" s="29"/>
      <c r="W183" s="29"/>
      <c r="X183" s="28">
        <f t="shared" si="25"/>
        <v>0</v>
      </c>
      <c r="Y183" s="9"/>
      <c r="Z183" s="55">
        <f>SUM('ANTUNES - SON PRODUCE, INC.:TECNISPICE'!AQ183)</f>
        <v>0</v>
      </c>
      <c r="AA183" s="55">
        <f>SUM('ANTUNES - SON PRODUCE, INC.:TECNISPICE'!AR183)</f>
        <v>0</v>
      </c>
      <c r="AB183" s="55">
        <f>SUM('ANTUNES - SON PRODUCE, INC.:TECNISPICE'!AS183)</f>
        <v>0</v>
      </c>
      <c r="AC183" s="55">
        <f>SUM('ANTUNES - SON PRODUCE, INC.:TECNISPICE'!AT183)</f>
        <v>0</v>
      </c>
      <c r="AD183" s="55">
        <f>SUM('ANTUNES - SON PRODUCE, INC.:TECNISPICE'!AU183)</f>
        <v>0</v>
      </c>
      <c r="AE183" s="55">
        <f>SUM('ANTUNES - SON PRODUCE, INC.:TECNISPICE'!AV183)</f>
        <v>0</v>
      </c>
      <c r="AF183" s="55">
        <f>SUM('ANTUNES - SON PRODUCE, INC.:TECNISPICE'!AW183)</f>
        <v>0</v>
      </c>
      <c r="AG183" s="55">
        <f>SUM('ANTUNES - SON PRODUCE, INC.:TECNISPICE'!AX183)</f>
        <v>0</v>
      </c>
      <c r="AH183" s="55">
        <f>SUM('ANTUNES - SON PRODUCE, INC.:TECNISPICE'!AY183)</f>
        <v>0</v>
      </c>
      <c r="AI183" s="55">
        <f>SUM('ANTUNES - SON PRODUCE, INC.:TECNISPICE'!AZ183)</f>
        <v>0</v>
      </c>
      <c r="AJ183" s="55">
        <f>SUM('ANTUNES - SON PRODUCE, INC.:TECNISPICE'!BA183)</f>
        <v>0</v>
      </c>
      <c r="AK183" s="55">
        <f>SUM('ANTUNES - SON PRODUCE, INC.:TECNISPICE'!BB183)</f>
        <v>0</v>
      </c>
      <c r="AL183" s="55">
        <f>SUM('ANTUNES - SON PRODUCE, INC.:TECNISPICE'!BC183)</f>
        <v>0</v>
      </c>
      <c r="AM183" s="55">
        <f>SUM('ANTUNES - SON PRODUCE, INC.:TECNISPICE'!BD183)</f>
        <v>0</v>
      </c>
      <c r="AN183" s="55">
        <f>SUM('ANTUNES - SON PRODUCE, INC.:TECNISPICE'!BE183)</f>
        <v>0</v>
      </c>
      <c r="AO183" s="55">
        <f>SUM('ANTUNES - SON PRODUCE, INC.:TECNISPICE'!BF183)</f>
        <v>0</v>
      </c>
      <c r="AP183" s="56">
        <f t="shared" si="26"/>
        <v>0</v>
      </c>
    </row>
    <row r="184" spans="2:42" x14ac:dyDescent="0.35">
      <c r="B184" s="8">
        <f t="shared" si="27"/>
        <v>177</v>
      </c>
      <c r="C184" s="8" t="s">
        <v>116</v>
      </c>
      <c r="D184" s="26">
        <v>330031</v>
      </c>
      <c r="E184" s="26" t="s">
        <v>188</v>
      </c>
      <c r="F184" s="28">
        <v>0</v>
      </c>
      <c r="G184" s="28">
        <v>0</v>
      </c>
      <c r="H184" s="29">
        <f>SUM('ANTUNES - SON PRODUCE, INC.:TECNISPICE'!G184)</f>
        <v>0</v>
      </c>
      <c r="I184" s="29">
        <f>SUM('ANTUNES - SON PRODUCE, INC.:TECNISPICE'!H184)</f>
        <v>0</v>
      </c>
      <c r="J184" s="29">
        <f>SUM('ANTUNES - SON PRODUCE, INC.:TECNISPICE'!I184)</f>
        <v>0</v>
      </c>
      <c r="K184" s="29">
        <f>SUM('ANTUNES - SON PRODUCE, INC.:TECNISPICE'!J184)</f>
        <v>0</v>
      </c>
      <c r="L184" s="29">
        <f>SUM('ANTUNES - SON PRODUCE, INC.:TECNISPICE'!K184)</f>
        <v>0</v>
      </c>
      <c r="M184" s="29">
        <f>SUM('ANTUNES - SON PRODUCE, INC.:TECNISPICE'!L184)</f>
        <v>0</v>
      </c>
      <c r="N184" s="29">
        <f>SUM('ANTUNES - SON PRODUCE, INC.:TECNISPICE'!M184)</f>
        <v>0</v>
      </c>
      <c r="O184" s="29">
        <f>SUM('ANTUNES - SON PRODUCE, INC.:TECNISPICE'!N184)</f>
        <v>0</v>
      </c>
      <c r="P184" s="29">
        <f>SUM('ANTUNES - SON PRODUCE, INC.:TECNISPICE'!O184)</f>
        <v>0</v>
      </c>
      <c r="Q184" s="29">
        <f>SUM('ANTUNES - SON PRODUCE, INC.:TECNISPICE'!P184)</f>
        <v>0</v>
      </c>
      <c r="R184" s="29">
        <f>SUM('ANTUNES - SON PRODUCE, INC.:TECNISPICE'!Q184)</f>
        <v>0</v>
      </c>
      <c r="S184" s="29">
        <f>SUM('ANTUNES - SON PRODUCE, INC.:TECNISPICE'!R184)</f>
        <v>0</v>
      </c>
      <c r="T184" s="29"/>
      <c r="U184" s="29"/>
      <c r="V184" s="29"/>
      <c r="W184" s="29"/>
      <c r="X184" s="28">
        <f t="shared" si="25"/>
        <v>0</v>
      </c>
      <c r="Y184" s="9"/>
      <c r="Z184" s="55">
        <f>SUM('ANTUNES - SON PRODUCE, INC.:TECNISPICE'!AQ184)</f>
        <v>0</v>
      </c>
      <c r="AA184" s="55">
        <f>SUM('ANTUNES - SON PRODUCE, INC.:TECNISPICE'!AR184)</f>
        <v>0</v>
      </c>
      <c r="AB184" s="55">
        <f>SUM('ANTUNES - SON PRODUCE, INC.:TECNISPICE'!AS184)</f>
        <v>0</v>
      </c>
      <c r="AC184" s="55">
        <f>SUM('ANTUNES - SON PRODUCE, INC.:TECNISPICE'!AT184)</f>
        <v>0</v>
      </c>
      <c r="AD184" s="55">
        <f>SUM('ANTUNES - SON PRODUCE, INC.:TECNISPICE'!AU184)</f>
        <v>0</v>
      </c>
      <c r="AE184" s="55">
        <f>SUM('ANTUNES - SON PRODUCE, INC.:TECNISPICE'!AV184)</f>
        <v>0</v>
      </c>
      <c r="AF184" s="55">
        <f>SUM('ANTUNES - SON PRODUCE, INC.:TECNISPICE'!AW184)</f>
        <v>0</v>
      </c>
      <c r="AG184" s="55">
        <f>SUM('ANTUNES - SON PRODUCE, INC.:TECNISPICE'!AX184)</f>
        <v>0</v>
      </c>
      <c r="AH184" s="55">
        <f>SUM('ANTUNES - SON PRODUCE, INC.:TECNISPICE'!AY184)</f>
        <v>0</v>
      </c>
      <c r="AI184" s="55">
        <f>SUM('ANTUNES - SON PRODUCE, INC.:TECNISPICE'!AZ184)</f>
        <v>0</v>
      </c>
      <c r="AJ184" s="55">
        <f>SUM('ANTUNES - SON PRODUCE, INC.:TECNISPICE'!BA184)</f>
        <v>0</v>
      </c>
      <c r="AK184" s="55">
        <f>SUM('ANTUNES - SON PRODUCE, INC.:TECNISPICE'!BB184)</f>
        <v>0</v>
      </c>
      <c r="AL184" s="55">
        <f>SUM('ANTUNES - SON PRODUCE, INC.:TECNISPICE'!BC184)</f>
        <v>0</v>
      </c>
      <c r="AM184" s="55">
        <f>SUM('ANTUNES - SON PRODUCE, INC.:TECNISPICE'!BD184)</f>
        <v>0</v>
      </c>
      <c r="AN184" s="55">
        <f>SUM('ANTUNES - SON PRODUCE, INC.:TECNISPICE'!BE184)</f>
        <v>0</v>
      </c>
      <c r="AO184" s="55">
        <f>SUM('ANTUNES - SON PRODUCE, INC.:TECNISPICE'!BF184)</f>
        <v>0</v>
      </c>
      <c r="AP184" s="56">
        <f t="shared" si="26"/>
        <v>0</v>
      </c>
    </row>
    <row r="185" spans="2:42" x14ac:dyDescent="0.35">
      <c r="B185" s="8">
        <f>B184+1</f>
        <v>178</v>
      </c>
      <c r="C185" s="8" t="s">
        <v>116</v>
      </c>
      <c r="D185" s="26">
        <v>360001</v>
      </c>
      <c r="E185" s="26" t="s">
        <v>221</v>
      </c>
      <c r="F185" s="28">
        <v>0</v>
      </c>
      <c r="G185" s="28">
        <v>0</v>
      </c>
      <c r="H185" s="29">
        <f>SUM('ANTUNES - SON PRODUCE, INC.:TECNISPICE'!G185)</f>
        <v>0</v>
      </c>
      <c r="I185" s="29">
        <f>SUM('ANTUNES - SON PRODUCE, INC.:TECNISPICE'!H185)</f>
        <v>0</v>
      </c>
      <c r="J185" s="29">
        <f>SUM('ANTUNES - SON PRODUCE, INC.:TECNISPICE'!I185)</f>
        <v>0</v>
      </c>
      <c r="K185" s="29">
        <f>SUM('ANTUNES - SON PRODUCE, INC.:TECNISPICE'!J185)</f>
        <v>0</v>
      </c>
      <c r="L185" s="29">
        <f>SUM('ANTUNES - SON PRODUCE, INC.:TECNISPICE'!K185)</f>
        <v>0</v>
      </c>
      <c r="M185" s="29">
        <f>SUM('ANTUNES - SON PRODUCE, INC.:TECNISPICE'!L185)</f>
        <v>0</v>
      </c>
      <c r="N185" s="29">
        <f>SUM('ANTUNES - SON PRODUCE, INC.:TECNISPICE'!M185)</f>
        <v>0</v>
      </c>
      <c r="O185" s="29">
        <f>SUM('ANTUNES - SON PRODUCE, INC.:TECNISPICE'!N185)</f>
        <v>0</v>
      </c>
      <c r="P185" s="29">
        <f>SUM('ANTUNES - SON PRODUCE, INC.:TECNISPICE'!O185)</f>
        <v>0</v>
      </c>
      <c r="Q185" s="29">
        <f>SUM('ANTUNES - SON PRODUCE, INC.:TECNISPICE'!P185)</f>
        <v>0</v>
      </c>
      <c r="R185" s="29">
        <f>SUM('ANTUNES - SON PRODUCE, INC.:TECNISPICE'!Q185)</f>
        <v>0</v>
      </c>
      <c r="S185" s="29">
        <f>SUM('ANTUNES - SON PRODUCE, INC.:TECNISPICE'!R185)</f>
        <v>0</v>
      </c>
      <c r="T185" s="29"/>
      <c r="U185" s="29"/>
      <c r="V185" s="29"/>
      <c r="W185" s="29"/>
      <c r="X185" s="28">
        <f t="shared" si="25"/>
        <v>0</v>
      </c>
      <c r="Y185" s="9"/>
      <c r="Z185" s="55">
        <f>SUM('ANTUNES - SON PRODUCE, INC.:TECNISPICE'!AQ185)</f>
        <v>0</v>
      </c>
      <c r="AA185" s="55">
        <f>SUM('ANTUNES - SON PRODUCE, INC.:TECNISPICE'!AR185)</f>
        <v>0</v>
      </c>
      <c r="AB185" s="55">
        <f>SUM('ANTUNES - SON PRODUCE, INC.:TECNISPICE'!AS185)</f>
        <v>0</v>
      </c>
      <c r="AC185" s="55">
        <f>SUM('ANTUNES - SON PRODUCE, INC.:TECNISPICE'!AT185)</f>
        <v>0</v>
      </c>
      <c r="AD185" s="55">
        <f>SUM('ANTUNES - SON PRODUCE, INC.:TECNISPICE'!AU185)</f>
        <v>0</v>
      </c>
      <c r="AE185" s="55">
        <f>SUM('ANTUNES - SON PRODUCE, INC.:TECNISPICE'!AV185)</f>
        <v>0</v>
      </c>
      <c r="AF185" s="55">
        <f>SUM('ANTUNES - SON PRODUCE, INC.:TECNISPICE'!AW185)</f>
        <v>0</v>
      </c>
      <c r="AG185" s="55">
        <f>SUM('ANTUNES - SON PRODUCE, INC.:TECNISPICE'!AX185)</f>
        <v>0</v>
      </c>
      <c r="AH185" s="55">
        <f>SUM('ANTUNES - SON PRODUCE, INC.:TECNISPICE'!AY185)</f>
        <v>0</v>
      </c>
      <c r="AI185" s="55">
        <f>SUM('ANTUNES - SON PRODUCE, INC.:TECNISPICE'!AZ185)</f>
        <v>0</v>
      </c>
      <c r="AJ185" s="55">
        <f>SUM('ANTUNES - SON PRODUCE, INC.:TECNISPICE'!BA185)</f>
        <v>0</v>
      </c>
      <c r="AK185" s="55">
        <f>SUM('ANTUNES - SON PRODUCE, INC.:TECNISPICE'!BB185)</f>
        <v>0</v>
      </c>
      <c r="AL185" s="55">
        <f>SUM('ANTUNES - SON PRODUCE, INC.:TECNISPICE'!BC185)</f>
        <v>0</v>
      </c>
      <c r="AM185" s="55">
        <f>SUM('ANTUNES - SON PRODUCE, INC.:TECNISPICE'!BD185)</f>
        <v>0</v>
      </c>
      <c r="AN185" s="55">
        <f>SUM('ANTUNES - SON PRODUCE, INC.:TECNISPICE'!BE185)</f>
        <v>0</v>
      </c>
      <c r="AO185" s="55">
        <f>SUM('ANTUNES - SON PRODUCE, INC.:TECNISPICE'!BF185)</f>
        <v>0</v>
      </c>
      <c r="AP185" s="56">
        <f t="shared" si="26"/>
        <v>0</v>
      </c>
    </row>
    <row r="186" spans="2:42" x14ac:dyDescent="0.35">
      <c r="B186" s="8">
        <f>B185+1</f>
        <v>179</v>
      </c>
      <c r="C186" s="8" t="s">
        <v>116</v>
      </c>
      <c r="D186" s="8">
        <v>370002</v>
      </c>
      <c r="E186" s="8" t="s">
        <v>138</v>
      </c>
      <c r="F186" s="28">
        <v>0</v>
      </c>
      <c r="G186" s="28">
        <v>0</v>
      </c>
      <c r="H186" s="29">
        <f>SUM('ANTUNES - SON PRODUCE, INC.:TECNISPICE'!G186)</f>
        <v>0</v>
      </c>
      <c r="I186" s="29">
        <f>SUM('ANTUNES - SON PRODUCE, INC.:TECNISPICE'!H186)</f>
        <v>0</v>
      </c>
      <c r="J186" s="29">
        <f>SUM('ANTUNES - SON PRODUCE, INC.:TECNISPICE'!I186)</f>
        <v>0</v>
      </c>
      <c r="K186" s="29">
        <f>SUM('ANTUNES - SON PRODUCE, INC.:TECNISPICE'!J186)</f>
        <v>0</v>
      </c>
      <c r="L186" s="29">
        <f>SUM('ANTUNES - SON PRODUCE, INC.:TECNISPICE'!K186)</f>
        <v>0</v>
      </c>
      <c r="M186" s="29">
        <f>SUM('ANTUNES - SON PRODUCE, INC.:TECNISPICE'!L186)</f>
        <v>0</v>
      </c>
      <c r="N186" s="29">
        <f>SUM('ANTUNES - SON PRODUCE, INC.:TECNISPICE'!M186)</f>
        <v>0</v>
      </c>
      <c r="O186" s="29">
        <f>SUM('ANTUNES - SON PRODUCE, INC.:TECNISPICE'!N186)</f>
        <v>0</v>
      </c>
      <c r="P186" s="29">
        <f>SUM('ANTUNES - SON PRODUCE, INC.:TECNISPICE'!O186)</f>
        <v>0</v>
      </c>
      <c r="Q186" s="29">
        <f>SUM('ANTUNES - SON PRODUCE, INC.:TECNISPICE'!P186)</f>
        <v>0</v>
      </c>
      <c r="R186" s="29">
        <f>SUM('ANTUNES - SON PRODUCE, INC.:TECNISPICE'!Q186)</f>
        <v>0</v>
      </c>
      <c r="S186" s="29">
        <f>SUM('ANTUNES - SON PRODUCE, INC.:TECNISPICE'!R186)</f>
        <v>0</v>
      </c>
      <c r="T186" s="29"/>
      <c r="U186" s="29"/>
      <c r="V186" s="29"/>
      <c r="W186" s="29"/>
      <c r="X186" s="28">
        <f t="shared" si="25"/>
        <v>0</v>
      </c>
      <c r="Y186" s="9"/>
      <c r="Z186" s="55">
        <f>SUM('ANTUNES - SON PRODUCE, INC.:TECNISPICE'!AQ186)</f>
        <v>0</v>
      </c>
      <c r="AA186" s="55">
        <f>SUM('ANTUNES - SON PRODUCE, INC.:TECNISPICE'!AR186)</f>
        <v>0</v>
      </c>
      <c r="AB186" s="55">
        <f>SUM('ANTUNES - SON PRODUCE, INC.:TECNISPICE'!AS186)</f>
        <v>0</v>
      </c>
      <c r="AC186" s="55">
        <f>SUM('ANTUNES - SON PRODUCE, INC.:TECNISPICE'!AT186)</f>
        <v>0</v>
      </c>
      <c r="AD186" s="55">
        <f>SUM('ANTUNES - SON PRODUCE, INC.:TECNISPICE'!AU186)</f>
        <v>0</v>
      </c>
      <c r="AE186" s="55">
        <f>SUM('ANTUNES - SON PRODUCE, INC.:TECNISPICE'!AV186)</f>
        <v>0</v>
      </c>
      <c r="AF186" s="55">
        <f>SUM('ANTUNES - SON PRODUCE, INC.:TECNISPICE'!AW186)</f>
        <v>0</v>
      </c>
      <c r="AG186" s="55">
        <f>SUM('ANTUNES - SON PRODUCE, INC.:TECNISPICE'!AX186)</f>
        <v>0</v>
      </c>
      <c r="AH186" s="55">
        <f>SUM('ANTUNES - SON PRODUCE, INC.:TECNISPICE'!AY186)</f>
        <v>0</v>
      </c>
      <c r="AI186" s="55">
        <f>SUM('ANTUNES - SON PRODUCE, INC.:TECNISPICE'!AZ186)</f>
        <v>0</v>
      </c>
      <c r="AJ186" s="55">
        <f>SUM('ANTUNES - SON PRODUCE, INC.:TECNISPICE'!BA186)</f>
        <v>0</v>
      </c>
      <c r="AK186" s="55">
        <f>SUM('ANTUNES - SON PRODUCE, INC.:TECNISPICE'!BB186)</f>
        <v>0</v>
      </c>
      <c r="AL186" s="55">
        <f>SUM('ANTUNES - SON PRODUCE, INC.:TECNISPICE'!BC186)</f>
        <v>0</v>
      </c>
      <c r="AM186" s="55">
        <f>SUM('ANTUNES - SON PRODUCE, INC.:TECNISPICE'!BD186)</f>
        <v>0</v>
      </c>
      <c r="AN186" s="55">
        <f>SUM('ANTUNES - SON PRODUCE, INC.:TECNISPICE'!BE186)</f>
        <v>0</v>
      </c>
      <c r="AO186" s="55">
        <f>SUM('ANTUNES - SON PRODUCE, INC.:TECNISPICE'!BF186)</f>
        <v>0</v>
      </c>
      <c r="AP186" s="56">
        <f t="shared" si="26"/>
        <v>0</v>
      </c>
    </row>
    <row r="187" spans="2:42" x14ac:dyDescent="0.35">
      <c r="B187" s="8">
        <f t="shared" si="27"/>
        <v>180</v>
      </c>
      <c r="C187" s="8" t="s">
        <v>116</v>
      </c>
      <c r="D187" s="8">
        <v>370003</v>
      </c>
      <c r="E187" s="8" t="s">
        <v>160</v>
      </c>
      <c r="F187" s="28">
        <v>30</v>
      </c>
      <c r="G187" s="28">
        <v>44</v>
      </c>
      <c r="H187" s="29">
        <f>SUM('ANTUNES - SON PRODUCE, INC.:TECNISPICE'!G187)</f>
        <v>90</v>
      </c>
      <c r="I187" s="29">
        <f>SUM('ANTUNES - SON PRODUCE, INC.:TECNISPICE'!H187)</f>
        <v>90</v>
      </c>
      <c r="J187" s="29">
        <f>SUM('ANTUNES - SON PRODUCE, INC.:TECNISPICE'!I187)</f>
        <v>90</v>
      </c>
      <c r="K187" s="29">
        <f>SUM('ANTUNES - SON PRODUCE, INC.:TECNISPICE'!J187)</f>
        <v>90</v>
      </c>
      <c r="L187" s="29">
        <f>SUM('ANTUNES - SON PRODUCE, INC.:TECNISPICE'!K187)</f>
        <v>90</v>
      </c>
      <c r="M187" s="29">
        <f>SUM('ANTUNES - SON PRODUCE, INC.:TECNISPICE'!L187)</f>
        <v>90</v>
      </c>
      <c r="N187" s="29">
        <f>SUM('ANTUNES - SON PRODUCE, INC.:TECNISPICE'!M187)</f>
        <v>90</v>
      </c>
      <c r="O187" s="29">
        <f>SUM('ANTUNES - SON PRODUCE, INC.:TECNISPICE'!N187)</f>
        <v>90</v>
      </c>
      <c r="P187" s="29">
        <f>SUM('ANTUNES - SON PRODUCE, INC.:TECNISPICE'!O187)</f>
        <v>90</v>
      </c>
      <c r="Q187" s="29">
        <f>SUM('ANTUNES - SON PRODUCE, INC.:TECNISPICE'!P187)</f>
        <v>90</v>
      </c>
      <c r="R187" s="29">
        <f>SUM('ANTUNES - SON PRODUCE, INC.:TECNISPICE'!Q187)</f>
        <v>90</v>
      </c>
      <c r="S187" s="29">
        <f>SUM('ANTUNES - SON PRODUCE, INC.:TECNISPICE'!R187)</f>
        <v>90</v>
      </c>
      <c r="T187" s="29"/>
      <c r="U187" s="29"/>
      <c r="V187" s="29"/>
      <c r="W187" s="29"/>
      <c r="X187" s="28">
        <f t="shared" si="25"/>
        <v>1080</v>
      </c>
      <c r="Y187" s="9"/>
      <c r="Z187" s="55">
        <f>SUM('ANTUNES - SON PRODUCE, INC.:TECNISPICE'!AQ187)</f>
        <v>4203.3</v>
      </c>
      <c r="AA187" s="55">
        <f>SUM('ANTUNES - SON PRODUCE, INC.:TECNISPICE'!AR187)</f>
        <v>4203.3</v>
      </c>
      <c r="AB187" s="55">
        <f>SUM('ANTUNES - SON PRODUCE, INC.:TECNISPICE'!AS187)</f>
        <v>2640</v>
      </c>
      <c r="AC187" s="55">
        <f>SUM('ANTUNES - SON PRODUCE, INC.:TECNISPICE'!AT187)</f>
        <v>2640</v>
      </c>
      <c r="AD187" s="55">
        <f>SUM('ANTUNES - SON PRODUCE, INC.:TECNISPICE'!AU187)</f>
        <v>0</v>
      </c>
      <c r="AE187" s="55">
        <f>SUM('ANTUNES - SON PRODUCE, INC.:TECNISPICE'!AV187)</f>
        <v>0</v>
      </c>
      <c r="AF187" s="55">
        <f>SUM('ANTUNES - SON PRODUCE, INC.:TECNISPICE'!AW187)</f>
        <v>0</v>
      </c>
      <c r="AG187" s="55">
        <f>SUM('ANTUNES - SON PRODUCE, INC.:TECNISPICE'!AX187)</f>
        <v>0</v>
      </c>
      <c r="AH187" s="55">
        <f>SUM('ANTUNES - SON PRODUCE, INC.:TECNISPICE'!AY187)</f>
        <v>0</v>
      </c>
      <c r="AI187" s="55">
        <f>SUM('ANTUNES - SON PRODUCE, INC.:TECNISPICE'!AZ187)</f>
        <v>0</v>
      </c>
      <c r="AJ187" s="55">
        <f>SUM('ANTUNES - SON PRODUCE, INC.:TECNISPICE'!BA187)</f>
        <v>0</v>
      </c>
      <c r="AK187" s="55">
        <f>SUM('ANTUNES - SON PRODUCE, INC.:TECNISPICE'!BB187)</f>
        <v>0</v>
      </c>
      <c r="AL187" s="55">
        <f>SUM('ANTUNES - SON PRODUCE, INC.:TECNISPICE'!BC187)</f>
        <v>0</v>
      </c>
      <c r="AM187" s="55">
        <f>SUM('ANTUNES - SON PRODUCE, INC.:TECNISPICE'!BD187)</f>
        <v>0</v>
      </c>
      <c r="AN187" s="55">
        <f>SUM('ANTUNES - SON PRODUCE, INC.:TECNISPICE'!BE187)</f>
        <v>0</v>
      </c>
      <c r="AO187" s="55">
        <f>SUM('ANTUNES - SON PRODUCE, INC.:TECNISPICE'!BF187)</f>
        <v>0</v>
      </c>
      <c r="AP187" s="56">
        <f t="shared" si="26"/>
        <v>13686.6</v>
      </c>
    </row>
    <row r="188" spans="2:42" x14ac:dyDescent="0.35">
      <c r="B188" s="8">
        <f t="shared" si="27"/>
        <v>181</v>
      </c>
      <c r="C188" s="8" t="s">
        <v>116</v>
      </c>
      <c r="D188" s="8">
        <v>370004</v>
      </c>
      <c r="E188" s="8" t="s">
        <v>139</v>
      </c>
      <c r="F188" s="28">
        <v>10.666666666666666</v>
      </c>
      <c r="G188" s="28">
        <v>32</v>
      </c>
      <c r="H188" s="29">
        <f>SUM('ANTUNES - SON PRODUCE, INC.:TECNISPICE'!G188)</f>
        <v>25</v>
      </c>
      <c r="I188" s="29">
        <f>SUM('ANTUNES - SON PRODUCE, INC.:TECNISPICE'!H188)</f>
        <v>25</v>
      </c>
      <c r="J188" s="29">
        <f>SUM('ANTUNES - SON PRODUCE, INC.:TECNISPICE'!I188)</f>
        <v>25</v>
      </c>
      <c r="K188" s="29">
        <f>SUM('ANTUNES - SON PRODUCE, INC.:TECNISPICE'!J188)</f>
        <v>25</v>
      </c>
      <c r="L188" s="29">
        <f>SUM('ANTUNES - SON PRODUCE, INC.:TECNISPICE'!K188)</f>
        <v>25</v>
      </c>
      <c r="M188" s="29">
        <f>SUM('ANTUNES - SON PRODUCE, INC.:TECNISPICE'!L188)</f>
        <v>25</v>
      </c>
      <c r="N188" s="29">
        <f>SUM('ANTUNES - SON PRODUCE, INC.:TECNISPICE'!M188)</f>
        <v>25</v>
      </c>
      <c r="O188" s="29">
        <f>SUM('ANTUNES - SON PRODUCE, INC.:TECNISPICE'!N188)</f>
        <v>25</v>
      </c>
      <c r="P188" s="29">
        <f>SUM('ANTUNES - SON PRODUCE, INC.:TECNISPICE'!O188)</f>
        <v>25</v>
      </c>
      <c r="Q188" s="29">
        <f>SUM('ANTUNES - SON PRODUCE, INC.:TECNISPICE'!P188)</f>
        <v>25</v>
      </c>
      <c r="R188" s="29">
        <f>SUM('ANTUNES - SON PRODUCE, INC.:TECNISPICE'!Q188)</f>
        <v>25</v>
      </c>
      <c r="S188" s="29">
        <f>SUM('ANTUNES - SON PRODUCE, INC.:TECNISPICE'!R188)</f>
        <v>25</v>
      </c>
      <c r="T188" s="29"/>
      <c r="U188" s="29"/>
      <c r="V188" s="29"/>
      <c r="W188" s="29"/>
      <c r="X188" s="28">
        <f t="shared" si="25"/>
        <v>300</v>
      </c>
      <c r="Y188" s="9"/>
      <c r="Z188" s="55">
        <f>SUM('ANTUNES - SON PRODUCE, INC.:TECNISPICE'!AQ188)</f>
        <v>1209</v>
      </c>
      <c r="AA188" s="55">
        <f>SUM('ANTUNES - SON PRODUCE, INC.:TECNISPICE'!AR188)</f>
        <v>1209</v>
      </c>
      <c r="AB188" s="55">
        <f>SUM('ANTUNES - SON PRODUCE, INC.:TECNISPICE'!AS188)</f>
        <v>0</v>
      </c>
      <c r="AC188" s="55">
        <f>SUM('ANTUNES - SON PRODUCE, INC.:TECNISPICE'!AT188)</f>
        <v>0</v>
      </c>
      <c r="AD188" s="55">
        <f>SUM('ANTUNES - SON PRODUCE, INC.:TECNISPICE'!AU188)</f>
        <v>0</v>
      </c>
      <c r="AE188" s="55">
        <f>SUM('ANTUNES - SON PRODUCE, INC.:TECNISPICE'!AV188)</f>
        <v>0</v>
      </c>
      <c r="AF188" s="55">
        <f>SUM('ANTUNES - SON PRODUCE, INC.:TECNISPICE'!AW188)</f>
        <v>0</v>
      </c>
      <c r="AG188" s="55">
        <f>SUM('ANTUNES - SON PRODUCE, INC.:TECNISPICE'!AX188)</f>
        <v>0</v>
      </c>
      <c r="AH188" s="55">
        <f>SUM('ANTUNES - SON PRODUCE, INC.:TECNISPICE'!AY188)</f>
        <v>0</v>
      </c>
      <c r="AI188" s="55">
        <f>SUM('ANTUNES - SON PRODUCE, INC.:TECNISPICE'!AZ188)</f>
        <v>0</v>
      </c>
      <c r="AJ188" s="55">
        <f>SUM('ANTUNES - SON PRODUCE, INC.:TECNISPICE'!BA188)</f>
        <v>0</v>
      </c>
      <c r="AK188" s="55">
        <f>SUM('ANTUNES - SON PRODUCE, INC.:TECNISPICE'!BB188)</f>
        <v>0</v>
      </c>
      <c r="AL188" s="55">
        <f>SUM('ANTUNES - SON PRODUCE, INC.:TECNISPICE'!BC188)</f>
        <v>0</v>
      </c>
      <c r="AM188" s="55">
        <f>SUM('ANTUNES - SON PRODUCE, INC.:TECNISPICE'!BD188)</f>
        <v>0</v>
      </c>
      <c r="AN188" s="55">
        <f>SUM('ANTUNES - SON PRODUCE, INC.:TECNISPICE'!BE188)</f>
        <v>0</v>
      </c>
      <c r="AO188" s="55">
        <f>SUM('ANTUNES - SON PRODUCE, INC.:TECNISPICE'!BF188)</f>
        <v>0</v>
      </c>
      <c r="AP188" s="56">
        <f t="shared" si="26"/>
        <v>2418</v>
      </c>
    </row>
    <row r="189" spans="2:42" x14ac:dyDescent="0.35">
      <c r="B189" s="8">
        <f t="shared" si="27"/>
        <v>182</v>
      </c>
      <c r="C189" s="8" t="s">
        <v>39</v>
      </c>
      <c r="D189" s="30">
        <v>370005</v>
      </c>
      <c r="E189" t="s">
        <v>212</v>
      </c>
      <c r="F189" s="28">
        <v>0</v>
      </c>
      <c r="G189" s="28">
        <v>0</v>
      </c>
      <c r="H189" s="29">
        <f>SUM('ANTUNES - SON PRODUCE, INC.:TECNISPICE'!G189)</f>
        <v>0</v>
      </c>
      <c r="I189" s="29">
        <f>SUM('ANTUNES - SON PRODUCE, INC.:TECNISPICE'!H189)</f>
        <v>0</v>
      </c>
      <c r="J189" s="29">
        <f>SUM('ANTUNES - SON PRODUCE, INC.:TECNISPICE'!I189)</f>
        <v>0</v>
      </c>
      <c r="K189" s="29">
        <f>SUM('ANTUNES - SON PRODUCE, INC.:TECNISPICE'!J189)</f>
        <v>0</v>
      </c>
      <c r="L189" s="29">
        <f>SUM('ANTUNES - SON PRODUCE, INC.:TECNISPICE'!K189)</f>
        <v>0</v>
      </c>
      <c r="M189" s="29">
        <f>SUM('ANTUNES - SON PRODUCE, INC.:TECNISPICE'!L189)</f>
        <v>0</v>
      </c>
      <c r="N189" s="29">
        <f>SUM('ANTUNES - SON PRODUCE, INC.:TECNISPICE'!M189)</f>
        <v>0</v>
      </c>
      <c r="O189" s="29">
        <f>SUM('ANTUNES - SON PRODUCE, INC.:TECNISPICE'!N189)</f>
        <v>0</v>
      </c>
      <c r="P189" s="29">
        <f>SUM('ANTUNES - SON PRODUCE, INC.:TECNISPICE'!O189)</f>
        <v>0</v>
      </c>
      <c r="Q189" s="29">
        <f>SUM('ANTUNES - SON PRODUCE, INC.:TECNISPICE'!P189)</f>
        <v>0</v>
      </c>
      <c r="R189" s="29">
        <f>SUM('ANTUNES - SON PRODUCE, INC.:TECNISPICE'!Q189)</f>
        <v>0</v>
      </c>
      <c r="S189" s="29">
        <f>SUM('ANTUNES - SON PRODUCE, INC.:TECNISPICE'!R189)</f>
        <v>0</v>
      </c>
      <c r="T189" s="29"/>
      <c r="U189" s="29"/>
      <c r="V189" s="29"/>
      <c r="W189" s="29"/>
      <c r="X189" s="28">
        <f t="shared" si="25"/>
        <v>0</v>
      </c>
      <c r="Z189" s="55">
        <f>SUM('ANTUNES - SON PRODUCE, INC.:TECNISPICE'!AQ189)</f>
        <v>0</v>
      </c>
      <c r="AA189" s="55">
        <f>SUM('ANTUNES - SON PRODUCE, INC.:TECNISPICE'!AR189)</f>
        <v>0</v>
      </c>
      <c r="AB189" s="55">
        <f>SUM('ANTUNES - SON PRODUCE, INC.:TECNISPICE'!AS189)</f>
        <v>0</v>
      </c>
      <c r="AC189" s="55">
        <f>SUM('ANTUNES - SON PRODUCE, INC.:TECNISPICE'!AT189)</f>
        <v>0</v>
      </c>
      <c r="AD189" s="55">
        <f>SUM('ANTUNES - SON PRODUCE, INC.:TECNISPICE'!AU189)</f>
        <v>0</v>
      </c>
      <c r="AE189" s="55">
        <f>SUM('ANTUNES - SON PRODUCE, INC.:TECNISPICE'!AV189)</f>
        <v>0</v>
      </c>
      <c r="AF189" s="55">
        <f>SUM('ANTUNES - SON PRODUCE, INC.:TECNISPICE'!AW189)</f>
        <v>0</v>
      </c>
      <c r="AG189" s="55">
        <f>SUM('ANTUNES - SON PRODUCE, INC.:TECNISPICE'!AX189)</f>
        <v>0</v>
      </c>
      <c r="AH189" s="55">
        <f>SUM('ANTUNES - SON PRODUCE, INC.:TECNISPICE'!AY189)</f>
        <v>0</v>
      </c>
      <c r="AI189" s="55">
        <f>SUM('ANTUNES - SON PRODUCE, INC.:TECNISPICE'!AZ189)</f>
        <v>0</v>
      </c>
      <c r="AJ189" s="55">
        <f>SUM('ANTUNES - SON PRODUCE, INC.:TECNISPICE'!BA189)</f>
        <v>0</v>
      </c>
      <c r="AK189" s="55">
        <f>SUM('ANTUNES - SON PRODUCE, INC.:TECNISPICE'!BB189)</f>
        <v>0</v>
      </c>
      <c r="AL189" s="55">
        <f>SUM('ANTUNES - SON PRODUCE, INC.:TECNISPICE'!BC189)</f>
        <v>0</v>
      </c>
      <c r="AM189" s="55">
        <f>SUM('ANTUNES - SON PRODUCE, INC.:TECNISPICE'!BD189)</f>
        <v>0</v>
      </c>
      <c r="AN189" s="55">
        <f>SUM('ANTUNES - SON PRODUCE, INC.:TECNISPICE'!BE189)</f>
        <v>0</v>
      </c>
      <c r="AO189" s="55">
        <f>SUM('ANTUNES - SON PRODUCE, INC.:TECNISPICE'!BF189)</f>
        <v>0</v>
      </c>
      <c r="AP189" s="56">
        <f t="shared" si="26"/>
        <v>0</v>
      </c>
    </row>
    <row r="190" spans="2:42" x14ac:dyDescent="0.35">
      <c r="B190" s="8">
        <f t="shared" si="27"/>
        <v>183</v>
      </c>
      <c r="C190" s="8" t="s">
        <v>116</v>
      </c>
      <c r="D190" s="8">
        <v>390001</v>
      </c>
      <c r="E190" s="8" t="s">
        <v>140</v>
      </c>
      <c r="F190" s="28">
        <v>0</v>
      </c>
      <c r="G190" s="28">
        <v>0</v>
      </c>
      <c r="H190" s="29">
        <f>SUM('ANTUNES - SON PRODUCE, INC.:TECNISPICE'!G190)</f>
        <v>0</v>
      </c>
      <c r="I190" s="29">
        <f>SUM('ANTUNES - SON PRODUCE, INC.:TECNISPICE'!H190)</f>
        <v>0</v>
      </c>
      <c r="J190" s="29">
        <f>SUM('ANTUNES - SON PRODUCE, INC.:TECNISPICE'!I190)</f>
        <v>0</v>
      </c>
      <c r="K190" s="29">
        <f>SUM('ANTUNES - SON PRODUCE, INC.:TECNISPICE'!J190)</f>
        <v>0</v>
      </c>
      <c r="L190" s="29">
        <f>SUM('ANTUNES - SON PRODUCE, INC.:TECNISPICE'!K190)</f>
        <v>0</v>
      </c>
      <c r="M190" s="29">
        <f>SUM('ANTUNES - SON PRODUCE, INC.:TECNISPICE'!L190)</f>
        <v>0</v>
      </c>
      <c r="N190" s="29">
        <f>SUM('ANTUNES - SON PRODUCE, INC.:TECNISPICE'!M190)</f>
        <v>0</v>
      </c>
      <c r="O190" s="29">
        <f>SUM('ANTUNES - SON PRODUCE, INC.:TECNISPICE'!N190)</f>
        <v>0</v>
      </c>
      <c r="P190" s="29">
        <f>SUM('ANTUNES - SON PRODUCE, INC.:TECNISPICE'!O190)</f>
        <v>0</v>
      </c>
      <c r="Q190" s="29">
        <f>SUM('ANTUNES - SON PRODUCE, INC.:TECNISPICE'!P190)</f>
        <v>0</v>
      </c>
      <c r="R190" s="29">
        <f>SUM('ANTUNES - SON PRODUCE, INC.:TECNISPICE'!Q190)</f>
        <v>0</v>
      </c>
      <c r="S190" s="29">
        <f>SUM('ANTUNES - SON PRODUCE, INC.:TECNISPICE'!R190)</f>
        <v>0</v>
      </c>
      <c r="T190" s="29"/>
      <c r="U190" s="29"/>
      <c r="V190" s="29"/>
      <c r="W190" s="29"/>
      <c r="X190" s="28">
        <f t="shared" si="25"/>
        <v>0</v>
      </c>
      <c r="Z190" s="55">
        <f>SUM('ANTUNES - SON PRODUCE, INC.:TECNISPICE'!AQ190)</f>
        <v>0</v>
      </c>
      <c r="AA190" s="55">
        <f>SUM('ANTUNES - SON PRODUCE, INC.:TECNISPICE'!AR190)</f>
        <v>0</v>
      </c>
      <c r="AB190" s="55">
        <f>SUM('ANTUNES - SON PRODUCE, INC.:TECNISPICE'!AS190)</f>
        <v>0</v>
      </c>
      <c r="AC190" s="55">
        <f>SUM('ANTUNES - SON PRODUCE, INC.:TECNISPICE'!AT190)</f>
        <v>0</v>
      </c>
      <c r="AD190" s="55">
        <f>SUM('ANTUNES - SON PRODUCE, INC.:TECNISPICE'!AU190)</f>
        <v>0</v>
      </c>
      <c r="AE190" s="55">
        <f>SUM('ANTUNES - SON PRODUCE, INC.:TECNISPICE'!AV190)</f>
        <v>0</v>
      </c>
      <c r="AF190" s="55">
        <f>SUM('ANTUNES - SON PRODUCE, INC.:TECNISPICE'!AW190)</f>
        <v>0</v>
      </c>
      <c r="AG190" s="55">
        <f>SUM('ANTUNES - SON PRODUCE, INC.:TECNISPICE'!AX190)</f>
        <v>0</v>
      </c>
      <c r="AH190" s="55">
        <f>SUM('ANTUNES - SON PRODUCE, INC.:TECNISPICE'!AY190)</f>
        <v>0</v>
      </c>
      <c r="AI190" s="55">
        <f>SUM('ANTUNES - SON PRODUCE, INC.:TECNISPICE'!AZ190)</f>
        <v>0</v>
      </c>
      <c r="AJ190" s="55">
        <f>SUM('ANTUNES - SON PRODUCE, INC.:TECNISPICE'!BA190)</f>
        <v>0</v>
      </c>
      <c r="AK190" s="55">
        <f>SUM('ANTUNES - SON PRODUCE, INC.:TECNISPICE'!BB190)</f>
        <v>0</v>
      </c>
      <c r="AL190" s="55">
        <f>SUM('ANTUNES - SON PRODUCE, INC.:TECNISPICE'!BC190)</f>
        <v>0</v>
      </c>
      <c r="AM190" s="55">
        <f>SUM('ANTUNES - SON PRODUCE, INC.:TECNISPICE'!BD190)</f>
        <v>0</v>
      </c>
      <c r="AN190" s="55">
        <f>SUM('ANTUNES - SON PRODUCE, INC.:TECNISPICE'!BE190)</f>
        <v>0</v>
      </c>
      <c r="AO190" s="55">
        <f>SUM('ANTUNES - SON PRODUCE, INC.:TECNISPICE'!BF190)</f>
        <v>0</v>
      </c>
      <c r="AP190" s="56">
        <f t="shared" si="26"/>
        <v>0</v>
      </c>
    </row>
    <row r="191" spans="2:42" x14ac:dyDescent="0.35">
      <c r="B191" s="8">
        <f t="shared" si="27"/>
        <v>184</v>
      </c>
      <c r="C191" s="8" t="s">
        <v>116</v>
      </c>
      <c r="D191" s="23">
        <v>390002</v>
      </c>
      <c r="E191" s="23" t="s">
        <v>177</v>
      </c>
      <c r="F191" s="28">
        <v>11.666666666666666</v>
      </c>
      <c r="G191" s="28">
        <v>0</v>
      </c>
      <c r="H191" s="29">
        <f>SUM('ANTUNES - SON PRODUCE, INC.:TECNISPICE'!G191)</f>
        <v>0</v>
      </c>
      <c r="I191" s="29">
        <f>SUM('ANTUNES - SON PRODUCE, INC.:TECNISPICE'!H191)</f>
        <v>0</v>
      </c>
      <c r="J191" s="29">
        <f>SUM('ANTUNES - SON PRODUCE, INC.:TECNISPICE'!I191)</f>
        <v>0</v>
      </c>
      <c r="K191" s="29">
        <f>SUM('ANTUNES - SON PRODUCE, INC.:TECNISPICE'!J191)</f>
        <v>0</v>
      </c>
      <c r="L191" s="29">
        <f>SUM('ANTUNES - SON PRODUCE, INC.:TECNISPICE'!K191)</f>
        <v>0</v>
      </c>
      <c r="M191" s="29">
        <f>SUM('ANTUNES - SON PRODUCE, INC.:TECNISPICE'!L191)</f>
        <v>0</v>
      </c>
      <c r="N191" s="29">
        <f>SUM('ANTUNES - SON PRODUCE, INC.:TECNISPICE'!M191)</f>
        <v>0</v>
      </c>
      <c r="O191" s="29">
        <f>SUM('ANTUNES - SON PRODUCE, INC.:TECNISPICE'!N191)</f>
        <v>0</v>
      </c>
      <c r="P191" s="29">
        <f>SUM('ANTUNES - SON PRODUCE, INC.:TECNISPICE'!O191)</f>
        <v>0</v>
      </c>
      <c r="Q191" s="29">
        <f>SUM('ANTUNES - SON PRODUCE, INC.:TECNISPICE'!P191)</f>
        <v>0</v>
      </c>
      <c r="R191" s="29">
        <f>SUM('ANTUNES - SON PRODUCE, INC.:TECNISPICE'!Q191)</f>
        <v>0</v>
      </c>
      <c r="S191" s="29">
        <f>SUM('ANTUNES - SON PRODUCE, INC.:TECNISPICE'!R191)</f>
        <v>0</v>
      </c>
      <c r="T191" s="29"/>
      <c r="U191" s="29"/>
      <c r="V191" s="29"/>
      <c r="W191" s="29"/>
      <c r="X191" s="28">
        <f t="shared" si="25"/>
        <v>0</v>
      </c>
      <c r="Z191" s="55">
        <f>SUM('ANTUNES - SON PRODUCE, INC.:TECNISPICE'!AQ191)</f>
        <v>0</v>
      </c>
      <c r="AA191" s="55">
        <f>SUM('ANTUNES - SON PRODUCE, INC.:TECNISPICE'!AR191)</f>
        <v>0</v>
      </c>
      <c r="AB191" s="55">
        <f>SUM('ANTUNES - SON PRODUCE, INC.:TECNISPICE'!AS191)</f>
        <v>0</v>
      </c>
      <c r="AC191" s="55">
        <f>SUM('ANTUNES - SON PRODUCE, INC.:TECNISPICE'!AT191)</f>
        <v>0</v>
      </c>
      <c r="AD191" s="55">
        <f>SUM('ANTUNES - SON PRODUCE, INC.:TECNISPICE'!AU191)</f>
        <v>0</v>
      </c>
      <c r="AE191" s="55">
        <f>SUM('ANTUNES - SON PRODUCE, INC.:TECNISPICE'!AV191)</f>
        <v>0</v>
      </c>
      <c r="AF191" s="55">
        <f>SUM('ANTUNES - SON PRODUCE, INC.:TECNISPICE'!AW191)</f>
        <v>0</v>
      </c>
      <c r="AG191" s="55">
        <f>SUM('ANTUNES - SON PRODUCE, INC.:TECNISPICE'!AX191)</f>
        <v>0</v>
      </c>
      <c r="AH191" s="55">
        <f>SUM('ANTUNES - SON PRODUCE, INC.:TECNISPICE'!AY191)</f>
        <v>0</v>
      </c>
      <c r="AI191" s="55">
        <f>SUM('ANTUNES - SON PRODUCE, INC.:TECNISPICE'!AZ191)</f>
        <v>0</v>
      </c>
      <c r="AJ191" s="55">
        <f>SUM('ANTUNES - SON PRODUCE, INC.:TECNISPICE'!BA191)</f>
        <v>0</v>
      </c>
      <c r="AK191" s="55">
        <f>SUM('ANTUNES - SON PRODUCE, INC.:TECNISPICE'!BB191)</f>
        <v>0</v>
      </c>
      <c r="AL191" s="55">
        <f>SUM('ANTUNES - SON PRODUCE, INC.:TECNISPICE'!BC191)</f>
        <v>0</v>
      </c>
      <c r="AM191" s="55">
        <f>SUM('ANTUNES - SON PRODUCE, INC.:TECNISPICE'!BD191)</f>
        <v>0</v>
      </c>
      <c r="AN191" s="55">
        <f>SUM('ANTUNES - SON PRODUCE, INC.:TECNISPICE'!BE191)</f>
        <v>0</v>
      </c>
      <c r="AO191" s="55">
        <f>SUM('ANTUNES - SON PRODUCE, INC.:TECNISPICE'!BF191)</f>
        <v>0</v>
      </c>
      <c r="AP191" s="56">
        <f t="shared" si="26"/>
        <v>0</v>
      </c>
    </row>
    <row r="192" spans="2:42" x14ac:dyDescent="0.35">
      <c r="B192" s="8">
        <f t="shared" si="27"/>
        <v>185</v>
      </c>
      <c r="C192" s="8" t="s">
        <v>116</v>
      </c>
      <c r="D192" s="8">
        <v>390003</v>
      </c>
      <c r="E192" s="8" t="s">
        <v>141</v>
      </c>
      <c r="F192" s="28">
        <v>0</v>
      </c>
      <c r="G192" s="28">
        <v>0</v>
      </c>
      <c r="H192" s="29">
        <f>SUM('ANTUNES - SON PRODUCE, INC.:TECNISPICE'!G192)</f>
        <v>40</v>
      </c>
      <c r="I192" s="29">
        <f>SUM('ANTUNES - SON PRODUCE, INC.:TECNISPICE'!H192)</f>
        <v>40</v>
      </c>
      <c r="J192" s="29">
        <f>SUM('ANTUNES - SON PRODUCE, INC.:TECNISPICE'!I192)</f>
        <v>40</v>
      </c>
      <c r="K192" s="29">
        <f>SUM('ANTUNES - SON PRODUCE, INC.:TECNISPICE'!J192)</f>
        <v>40</v>
      </c>
      <c r="L192" s="29">
        <f>SUM('ANTUNES - SON PRODUCE, INC.:TECNISPICE'!K192)</f>
        <v>40</v>
      </c>
      <c r="M192" s="29">
        <f>SUM('ANTUNES - SON PRODUCE, INC.:TECNISPICE'!L192)</f>
        <v>40</v>
      </c>
      <c r="N192" s="29">
        <f>SUM('ANTUNES - SON PRODUCE, INC.:TECNISPICE'!M192)</f>
        <v>40</v>
      </c>
      <c r="O192" s="29">
        <f>SUM('ANTUNES - SON PRODUCE, INC.:TECNISPICE'!N192)</f>
        <v>40</v>
      </c>
      <c r="P192" s="29">
        <f>SUM('ANTUNES - SON PRODUCE, INC.:TECNISPICE'!O192)</f>
        <v>40</v>
      </c>
      <c r="Q192" s="29">
        <f>SUM('ANTUNES - SON PRODUCE, INC.:TECNISPICE'!P192)</f>
        <v>40</v>
      </c>
      <c r="R192" s="29">
        <f>SUM('ANTUNES - SON PRODUCE, INC.:TECNISPICE'!Q192)</f>
        <v>40</v>
      </c>
      <c r="S192" s="29">
        <f>SUM('ANTUNES - SON PRODUCE, INC.:TECNISPICE'!R192)</f>
        <v>40</v>
      </c>
      <c r="T192" s="29"/>
      <c r="U192" s="29"/>
      <c r="V192" s="29"/>
      <c r="W192" s="29"/>
      <c r="X192" s="28">
        <f t="shared" si="25"/>
        <v>480</v>
      </c>
      <c r="Z192" s="55">
        <f>SUM('ANTUNES - SON PRODUCE, INC.:TECNISPICE'!AQ192)</f>
        <v>960</v>
      </c>
      <c r="AA192" s="55">
        <f>SUM('ANTUNES - SON PRODUCE, INC.:TECNISPICE'!AR192)</f>
        <v>960</v>
      </c>
      <c r="AB192" s="55">
        <f>SUM('ANTUNES - SON PRODUCE, INC.:TECNISPICE'!AS192)</f>
        <v>0</v>
      </c>
      <c r="AC192" s="55">
        <f>SUM('ANTUNES - SON PRODUCE, INC.:TECNISPICE'!AT192)</f>
        <v>0</v>
      </c>
      <c r="AD192" s="55">
        <f>SUM('ANTUNES - SON PRODUCE, INC.:TECNISPICE'!AU192)</f>
        <v>0</v>
      </c>
      <c r="AE192" s="55">
        <f>SUM('ANTUNES - SON PRODUCE, INC.:TECNISPICE'!AV192)</f>
        <v>0</v>
      </c>
      <c r="AF192" s="55">
        <f>SUM('ANTUNES - SON PRODUCE, INC.:TECNISPICE'!AW192)</f>
        <v>0</v>
      </c>
      <c r="AG192" s="55">
        <f>SUM('ANTUNES - SON PRODUCE, INC.:TECNISPICE'!AX192)</f>
        <v>0</v>
      </c>
      <c r="AH192" s="55">
        <f>SUM('ANTUNES - SON PRODUCE, INC.:TECNISPICE'!AY192)</f>
        <v>0</v>
      </c>
      <c r="AI192" s="55">
        <f>SUM('ANTUNES - SON PRODUCE, INC.:TECNISPICE'!AZ192)</f>
        <v>0</v>
      </c>
      <c r="AJ192" s="55">
        <f>SUM('ANTUNES - SON PRODUCE, INC.:TECNISPICE'!BA192)</f>
        <v>0</v>
      </c>
      <c r="AK192" s="55">
        <f>SUM('ANTUNES - SON PRODUCE, INC.:TECNISPICE'!BB192)</f>
        <v>0</v>
      </c>
      <c r="AL192" s="55">
        <f>SUM('ANTUNES - SON PRODUCE, INC.:TECNISPICE'!BC192)</f>
        <v>0</v>
      </c>
      <c r="AM192" s="55">
        <f>SUM('ANTUNES - SON PRODUCE, INC.:TECNISPICE'!BD192)</f>
        <v>0</v>
      </c>
      <c r="AN192" s="55">
        <f>SUM('ANTUNES - SON PRODUCE, INC.:TECNISPICE'!BE192)</f>
        <v>0</v>
      </c>
      <c r="AO192" s="55">
        <f>SUM('ANTUNES - SON PRODUCE, INC.:TECNISPICE'!BF192)</f>
        <v>0</v>
      </c>
      <c r="AP192" s="56">
        <f t="shared" si="26"/>
        <v>1920</v>
      </c>
    </row>
    <row r="193" spans="2:42" x14ac:dyDescent="0.35">
      <c r="B193" s="8">
        <f t="shared" si="27"/>
        <v>186</v>
      </c>
      <c r="C193" s="8" t="s">
        <v>116</v>
      </c>
      <c r="D193" s="8">
        <v>390004</v>
      </c>
      <c r="E193" s="8" t="s">
        <v>167</v>
      </c>
      <c r="F193" s="28">
        <v>0</v>
      </c>
      <c r="G193" s="28">
        <v>0</v>
      </c>
      <c r="H193" s="29">
        <f>SUM('ANTUNES - SON PRODUCE, INC.:TECNISPICE'!G193)</f>
        <v>0</v>
      </c>
      <c r="I193" s="29">
        <f>SUM('ANTUNES - SON PRODUCE, INC.:TECNISPICE'!H193)</f>
        <v>0</v>
      </c>
      <c r="J193" s="29">
        <f>SUM('ANTUNES - SON PRODUCE, INC.:TECNISPICE'!I193)</f>
        <v>0</v>
      </c>
      <c r="K193" s="29">
        <f>SUM('ANTUNES - SON PRODUCE, INC.:TECNISPICE'!J193)</f>
        <v>0</v>
      </c>
      <c r="L193" s="29">
        <f>SUM('ANTUNES - SON PRODUCE, INC.:TECNISPICE'!K193)</f>
        <v>0</v>
      </c>
      <c r="M193" s="29">
        <f>SUM('ANTUNES - SON PRODUCE, INC.:TECNISPICE'!L193)</f>
        <v>0</v>
      </c>
      <c r="N193" s="29">
        <f>SUM('ANTUNES - SON PRODUCE, INC.:TECNISPICE'!M193)</f>
        <v>0</v>
      </c>
      <c r="O193" s="29">
        <f>SUM('ANTUNES - SON PRODUCE, INC.:TECNISPICE'!N193)</f>
        <v>0</v>
      </c>
      <c r="P193" s="29">
        <f>SUM('ANTUNES - SON PRODUCE, INC.:TECNISPICE'!O193)</f>
        <v>0</v>
      </c>
      <c r="Q193" s="29">
        <f>SUM('ANTUNES - SON PRODUCE, INC.:TECNISPICE'!P193)</f>
        <v>0</v>
      </c>
      <c r="R193" s="29">
        <f>SUM('ANTUNES - SON PRODUCE, INC.:TECNISPICE'!Q193)</f>
        <v>0</v>
      </c>
      <c r="S193" s="29">
        <f>SUM('ANTUNES - SON PRODUCE, INC.:TECNISPICE'!R193)</f>
        <v>0</v>
      </c>
      <c r="T193" s="29"/>
      <c r="U193" s="29"/>
      <c r="V193" s="29"/>
      <c r="W193" s="29"/>
      <c r="X193" s="28">
        <f t="shared" si="25"/>
        <v>0</v>
      </c>
      <c r="Z193" s="55">
        <f>SUM('ANTUNES - SON PRODUCE, INC.:TECNISPICE'!AQ193)</f>
        <v>0</v>
      </c>
      <c r="AA193" s="55">
        <f>SUM('ANTUNES - SON PRODUCE, INC.:TECNISPICE'!AR193)</f>
        <v>0</v>
      </c>
      <c r="AB193" s="55">
        <f>SUM('ANTUNES - SON PRODUCE, INC.:TECNISPICE'!AS193)</f>
        <v>0</v>
      </c>
      <c r="AC193" s="55">
        <f>SUM('ANTUNES - SON PRODUCE, INC.:TECNISPICE'!AT193)</f>
        <v>0</v>
      </c>
      <c r="AD193" s="55">
        <f>SUM('ANTUNES - SON PRODUCE, INC.:TECNISPICE'!AU193)</f>
        <v>0</v>
      </c>
      <c r="AE193" s="55">
        <f>SUM('ANTUNES - SON PRODUCE, INC.:TECNISPICE'!AV193)</f>
        <v>0</v>
      </c>
      <c r="AF193" s="55">
        <f>SUM('ANTUNES - SON PRODUCE, INC.:TECNISPICE'!AW193)</f>
        <v>0</v>
      </c>
      <c r="AG193" s="55">
        <f>SUM('ANTUNES - SON PRODUCE, INC.:TECNISPICE'!AX193)</f>
        <v>0</v>
      </c>
      <c r="AH193" s="55">
        <f>SUM('ANTUNES - SON PRODUCE, INC.:TECNISPICE'!AY193)</f>
        <v>0</v>
      </c>
      <c r="AI193" s="55">
        <f>SUM('ANTUNES - SON PRODUCE, INC.:TECNISPICE'!AZ193)</f>
        <v>0</v>
      </c>
      <c r="AJ193" s="55">
        <f>SUM('ANTUNES - SON PRODUCE, INC.:TECNISPICE'!BA193)</f>
        <v>0</v>
      </c>
      <c r="AK193" s="55">
        <f>SUM('ANTUNES - SON PRODUCE, INC.:TECNISPICE'!BB193)</f>
        <v>0</v>
      </c>
      <c r="AL193" s="55">
        <f>SUM('ANTUNES - SON PRODUCE, INC.:TECNISPICE'!BC193)</f>
        <v>0</v>
      </c>
      <c r="AM193" s="55">
        <f>SUM('ANTUNES - SON PRODUCE, INC.:TECNISPICE'!BD193)</f>
        <v>0</v>
      </c>
      <c r="AN193" s="55">
        <f>SUM('ANTUNES - SON PRODUCE, INC.:TECNISPICE'!BE193)</f>
        <v>0</v>
      </c>
      <c r="AO193" s="55">
        <f>SUM('ANTUNES - SON PRODUCE, INC.:TECNISPICE'!BF193)</f>
        <v>0</v>
      </c>
      <c r="AP193" s="56">
        <f t="shared" si="26"/>
        <v>0</v>
      </c>
    </row>
    <row r="194" spans="2:42" x14ac:dyDescent="0.35">
      <c r="B194" s="8">
        <f t="shared" si="27"/>
        <v>187</v>
      </c>
      <c r="C194" s="8" t="s">
        <v>116</v>
      </c>
      <c r="D194" s="8">
        <v>390005</v>
      </c>
      <c r="E194" s="8" t="s">
        <v>169</v>
      </c>
      <c r="F194" s="28">
        <v>0</v>
      </c>
      <c r="G194" s="28">
        <v>0</v>
      </c>
      <c r="H194" s="29">
        <f>SUM('ANTUNES - SON PRODUCE, INC.:TECNISPICE'!G194)</f>
        <v>0</v>
      </c>
      <c r="I194" s="29">
        <f>SUM('ANTUNES - SON PRODUCE, INC.:TECNISPICE'!H194)</f>
        <v>0</v>
      </c>
      <c r="J194" s="29">
        <f>SUM('ANTUNES - SON PRODUCE, INC.:TECNISPICE'!I194)</f>
        <v>0</v>
      </c>
      <c r="K194" s="29">
        <f>SUM('ANTUNES - SON PRODUCE, INC.:TECNISPICE'!J194)</f>
        <v>0</v>
      </c>
      <c r="L194" s="29">
        <f>SUM('ANTUNES - SON PRODUCE, INC.:TECNISPICE'!K194)</f>
        <v>0</v>
      </c>
      <c r="M194" s="29">
        <f>SUM('ANTUNES - SON PRODUCE, INC.:TECNISPICE'!L194)</f>
        <v>0</v>
      </c>
      <c r="N194" s="29">
        <f>SUM('ANTUNES - SON PRODUCE, INC.:TECNISPICE'!M194)</f>
        <v>0</v>
      </c>
      <c r="O194" s="29">
        <f>SUM('ANTUNES - SON PRODUCE, INC.:TECNISPICE'!N194)</f>
        <v>0</v>
      </c>
      <c r="P194" s="29">
        <f>SUM('ANTUNES - SON PRODUCE, INC.:TECNISPICE'!O194)</f>
        <v>0</v>
      </c>
      <c r="Q194" s="29">
        <f>SUM('ANTUNES - SON PRODUCE, INC.:TECNISPICE'!P194)</f>
        <v>0</v>
      </c>
      <c r="R194" s="29">
        <f>SUM('ANTUNES - SON PRODUCE, INC.:TECNISPICE'!Q194)</f>
        <v>0</v>
      </c>
      <c r="S194" s="29">
        <f>SUM('ANTUNES - SON PRODUCE, INC.:TECNISPICE'!R194)</f>
        <v>0</v>
      </c>
      <c r="T194" s="29"/>
      <c r="U194" s="29"/>
      <c r="V194" s="29"/>
      <c r="W194" s="29"/>
      <c r="X194" s="28">
        <f t="shared" si="25"/>
        <v>0</v>
      </c>
      <c r="Z194" s="55">
        <f>SUM('ANTUNES - SON PRODUCE, INC.:TECNISPICE'!AQ194)</f>
        <v>0</v>
      </c>
      <c r="AA194" s="55">
        <f>SUM('ANTUNES - SON PRODUCE, INC.:TECNISPICE'!AR194)</f>
        <v>0</v>
      </c>
      <c r="AB194" s="55">
        <f>SUM('ANTUNES - SON PRODUCE, INC.:TECNISPICE'!AS194)</f>
        <v>0</v>
      </c>
      <c r="AC194" s="55">
        <f>SUM('ANTUNES - SON PRODUCE, INC.:TECNISPICE'!AT194)</f>
        <v>0</v>
      </c>
      <c r="AD194" s="55">
        <f>SUM('ANTUNES - SON PRODUCE, INC.:TECNISPICE'!AU194)</f>
        <v>0</v>
      </c>
      <c r="AE194" s="55">
        <f>SUM('ANTUNES - SON PRODUCE, INC.:TECNISPICE'!AV194)</f>
        <v>0</v>
      </c>
      <c r="AF194" s="55">
        <f>SUM('ANTUNES - SON PRODUCE, INC.:TECNISPICE'!AW194)</f>
        <v>0</v>
      </c>
      <c r="AG194" s="55">
        <f>SUM('ANTUNES - SON PRODUCE, INC.:TECNISPICE'!AX194)</f>
        <v>0</v>
      </c>
      <c r="AH194" s="55">
        <f>SUM('ANTUNES - SON PRODUCE, INC.:TECNISPICE'!AY194)</f>
        <v>0</v>
      </c>
      <c r="AI194" s="55">
        <f>SUM('ANTUNES - SON PRODUCE, INC.:TECNISPICE'!AZ194)</f>
        <v>0</v>
      </c>
      <c r="AJ194" s="55">
        <f>SUM('ANTUNES - SON PRODUCE, INC.:TECNISPICE'!BA194)</f>
        <v>0</v>
      </c>
      <c r="AK194" s="55">
        <f>SUM('ANTUNES - SON PRODUCE, INC.:TECNISPICE'!BB194)</f>
        <v>0</v>
      </c>
      <c r="AL194" s="55">
        <f>SUM('ANTUNES - SON PRODUCE, INC.:TECNISPICE'!BC194)</f>
        <v>0</v>
      </c>
      <c r="AM194" s="55">
        <f>SUM('ANTUNES - SON PRODUCE, INC.:TECNISPICE'!BD194)</f>
        <v>0</v>
      </c>
      <c r="AN194" s="55">
        <f>SUM('ANTUNES - SON PRODUCE, INC.:TECNISPICE'!BE194)</f>
        <v>0</v>
      </c>
      <c r="AO194" s="55">
        <f>SUM('ANTUNES - SON PRODUCE, INC.:TECNISPICE'!BF194)</f>
        <v>0</v>
      </c>
      <c r="AP194" s="56">
        <f t="shared" si="26"/>
        <v>0</v>
      </c>
    </row>
    <row r="195" spans="2:42" x14ac:dyDescent="0.35">
      <c r="B195" s="8">
        <f t="shared" si="27"/>
        <v>188</v>
      </c>
      <c r="C195" s="8" t="s">
        <v>116</v>
      </c>
      <c r="D195" s="8">
        <v>390006</v>
      </c>
      <c r="E195" s="8" t="s">
        <v>170</v>
      </c>
      <c r="F195" s="28">
        <v>0</v>
      </c>
      <c r="G195" s="28">
        <v>0</v>
      </c>
      <c r="H195" s="29">
        <f>SUM('ANTUNES - SON PRODUCE, INC.:TECNISPICE'!G195)</f>
        <v>0</v>
      </c>
      <c r="I195" s="29">
        <f>SUM('ANTUNES - SON PRODUCE, INC.:TECNISPICE'!H195)</f>
        <v>0</v>
      </c>
      <c r="J195" s="29">
        <f>SUM('ANTUNES - SON PRODUCE, INC.:TECNISPICE'!I195)</f>
        <v>0</v>
      </c>
      <c r="K195" s="29">
        <f>SUM('ANTUNES - SON PRODUCE, INC.:TECNISPICE'!J195)</f>
        <v>0</v>
      </c>
      <c r="L195" s="29">
        <f>SUM('ANTUNES - SON PRODUCE, INC.:TECNISPICE'!K195)</f>
        <v>0</v>
      </c>
      <c r="M195" s="29">
        <f>SUM('ANTUNES - SON PRODUCE, INC.:TECNISPICE'!L195)</f>
        <v>0</v>
      </c>
      <c r="N195" s="29">
        <f>SUM('ANTUNES - SON PRODUCE, INC.:TECNISPICE'!M195)</f>
        <v>0</v>
      </c>
      <c r="O195" s="29">
        <f>SUM('ANTUNES - SON PRODUCE, INC.:TECNISPICE'!N195)</f>
        <v>0</v>
      </c>
      <c r="P195" s="29">
        <f>SUM('ANTUNES - SON PRODUCE, INC.:TECNISPICE'!O195)</f>
        <v>0</v>
      </c>
      <c r="Q195" s="29">
        <f>SUM('ANTUNES - SON PRODUCE, INC.:TECNISPICE'!P195)</f>
        <v>0</v>
      </c>
      <c r="R195" s="29">
        <f>SUM('ANTUNES - SON PRODUCE, INC.:TECNISPICE'!Q195)</f>
        <v>0</v>
      </c>
      <c r="S195" s="29">
        <f>SUM('ANTUNES - SON PRODUCE, INC.:TECNISPICE'!R195)</f>
        <v>0</v>
      </c>
      <c r="T195" s="29"/>
      <c r="U195" s="29"/>
      <c r="V195" s="29"/>
      <c r="W195" s="29"/>
      <c r="X195" s="28">
        <f t="shared" si="25"/>
        <v>0</v>
      </c>
      <c r="Z195" s="55">
        <f>SUM('ANTUNES - SON PRODUCE, INC.:TECNISPICE'!AQ195)</f>
        <v>0</v>
      </c>
      <c r="AA195" s="55">
        <f>SUM('ANTUNES - SON PRODUCE, INC.:TECNISPICE'!AR195)</f>
        <v>0</v>
      </c>
      <c r="AB195" s="55">
        <f>SUM('ANTUNES - SON PRODUCE, INC.:TECNISPICE'!AS195)</f>
        <v>0</v>
      </c>
      <c r="AC195" s="55">
        <f>SUM('ANTUNES - SON PRODUCE, INC.:TECNISPICE'!AT195)</f>
        <v>0</v>
      </c>
      <c r="AD195" s="55">
        <f>SUM('ANTUNES - SON PRODUCE, INC.:TECNISPICE'!AU195)</f>
        <v>0</v>
      </c>
      <c r="AE195" s="55">
        <f>SUM('ANTUNES - SON PRODUCE, INC.:TECNISPICE'!AV195)</f>
        <v>0</v>
      </c>
      <c r="AF195" s="55">
        <f>SUM('ANTUNES - SON PRODUCE, INC.:TECNISPICE'!AW195)</f>
        <v>0</v>
      </c>
      <c r="AG195" s="55">
        <f>SUM('ANTUNES - SON PRODUCE, INC.:TECNISPICE'!AX195)</f>
        <v>0</v>
      </c>
      <c r="AH195" s="55">
        <f>SUM('ANTUNES - SON PRODUCE, INC.:TECNISPICE'!AY195)</f>
        <v>0</v>
      </c>
      <c r="AI195" s="55">
        <f>SUM('ANTUNES - SON PRODUCE, INC.:TECNISPICE'!AZ195)</f>
        <v>0</v>
      </c>
      <c r="AJ195" s="55">
        <f>SUM('ANTUNES - SON PRODUCE, INC.:TECNISPICE'!BA195)</f>
        <v>0</v>
      </c>
      <c r="AK195" s="55">
        <f>SUM('ANTUNES - SON PRODUCE, INC.:TECNISPICE'!BB195)</f>
        <v>0</v>
      </c>
      <c r="AL195" s="55">
        <f>SUM('ANTUNES - SON PRODUCE, INC.:TECNISPICE'!BC195)</f>
        <v>0</v>
      </c>
      <c r="AM195" s="55">
        <f>SUM('ANTUNES - SON PRODUCE, INC.:TECNISPICE'!BD195)</f>
        <v>0</v>
      </c>
      <c r="AN195" s="55">
        <f>SUM('ANTUNES - SON PRODUCE, INC.:TECNISPICE'!BE195)</f>
        <v>0</v>
      </c>
      <c r="AO195" s="55">
        <f>SUM('ANTUNES - SON PRODUCE, INC.:TECNISPICE'!BF195)</f>
        <v>0</v>
      </c>
      <c r="AP195" s="56">
        <f t="shared" si="26"/>
        <v>0</v>
      </c>
    </row>
    <row r="196" spans="2:42" x14ac:dyDescent="0.35">
      <c r="B196" s="8">
        <f t="shared" si="27"/>
        <v>189</v>
      </c>
      <c r="C196" s="8" t="s">
        <v>116</v>
      </c>
      <c r="D196" s="8">
        <v>390007</v>
      </c>
      <c r="E196" s="8" t="s">
        <v>166</v>
      </c>
      <c r="F196" s="28">
        <v>0</v>
      </c>
      <c r="G196" s="28">
        <v>0</v>
      </c>
      <c r="H196" s="29">
        <f>SUM('ANTUNES - SON PRODUCE, INC.:TECNISPICE'!G196)</f>
        <v>50</v>
      </c>
      <c r="I196" s="29">
        <f>SUM('ANTUNES - SON PRODUCE, INC.:TECNISPICE'!H196)</f>
        <v>50</v>
      </c>
      <c r="J196" s="29">
        <f>SUM('ANTUNES - SON PRODUCE, INC.:TECNISPICE'!I196)</f>
        <v>50</v>
      </c>
      <c r="K196" s="29">
        <f>SUM('ANTUNES - SON PRODUCE, INC.:TECNISPICE'!J196)</f>
        <v>50</v>
      </c>
      <c r="L196" s="29">
        <f>SUM('ANTUNES - SON PRODUCE, INC.:TECNISPICE'!K196)</f>
        <v>50</v>
      </c>
      <c r="M196" s="29">
        <f>SUM('ANTUNES - SON PRODUCE, INC.:TECNISPICE'!L196)</f>
        <v>50</v>
      </c>
      <c r="N196" s="29">
        <f>SUM('ANTUNES - SON PRODUCE, INC.:TECNISPICE'!M196)</f>
        <v>50</v>
      </c>
      <c r="O196" s="29">
        <f>SUM('ANTUNES - SON PRODUCE, INC.:TECNISPICE'!N196)</f>
        <v>50</v>
      </c>
      <c r="P196" s="29">
        <f>SUM('ANTUNES - SON PRODUCE, INC.:TECNISPICE'!O196)</f>
        <v>50</v>
      </c>
      <c r="Q196" s="29">
        <f>SUM('ANTUNES - SON PRODUCE, INC.:TECNISPICE'!P196)</f>
        <v>50</v>
      </c>
      <c r="R196" s="29">
        <f>SUM('ANTUNES - SON PRODUCE, INC.:TECNISPICE'!Q196)</f>
        <v>50</v>
      </c>
      <c r="S196" s="29">
        <f>SUM('ANTUNES - SON PRODUCE, INC.:TECNISPICE'!R196)</f>
        <v>50</v>
      </c>
      <c r="T196" s="29"/>
      <c r="U196" s="29"/>
      <c r="V196" s="29"/>
      <c r="W196" s="29"/>
      <c r="X196" s="28">
        <f t="shared" si="25"/>
        <v>600</v>
      </c>
      <c r="Z196" s="55">
        <f>SUM('ANTUNES - SON PRODUCE, INC.:TECNISPICE'!AQ196)</f>
        <v>1200</v>
      </c>
      <c r="AA196" s="55">
        <f>SUM('ANTUNES - SON PRODUCE, INC.:TECNISPICE'!AR196)</f>
        <v>1200</v>
      </c>
      <c r="AB196" s="55">
        <f>SUM('ANTUNES - SON PRODUCE, INC.:TECNISPICE'!AS196)</f>
        <v>0</v>
      </c>
      <c r="AC196" s="55">
        <f>SUM('ANTUNES - SON PRODUCE, INC.:TECNISPICE'!AT196)</f>
        <v>0</v>
      </c>
      <c r="AD196" s="55">
        <f>SUM('ANTUNES - SON PRODUCE, INC.:TECNISPICE'!AU196)</f>
        <v>0</v>
      </c>
      <c r="AE196" s="55">
        <f>SUM('ANTUNES - SON PRODUCE, INC.:TECNISPICE'!AV196)</f>
        <v>0</v>
      </c>
      <c r="AF196" s="55">
        <f>SUM('ANTUNES - SON PRODUCE, INC.:TECNISPICE'!AW196)</f>
        <v>0</v>
      </c>
      <c r="AG196" s="55">
        <f>SUM('ANTUNES - SON PRODUCE, INC.:TECNISPICE'!AX196)</f>
        <v>0</v>
      </c>
      <c r="AH196" s="55">
        <f>SUM('ANTUNES - SON PRODUCE, INC.:TECNISPICE'!AY196)</f>
        <v>0</v>
      </c>
      <c r="AI196" s="55">
        <f>SUM('ANTUNES - SON PRODUCE, INC.:TECNISPICE'!AZ196)</f>
        <v>0</v>
      </c>
      <c r="AJ196" s="55">
        <f>SUM('ANTUNES - SON PRODUCE, INC.:TECNISPICE'!BA196)</f>
        <v>0</v>
      </c>
      <c r="AK196" s="55">
        <f>SUM('ANTUNES - SON PRODUCE, INC.:TECNISPICE'!BB196)</f>
        <v>0</v>
      </c>
      <c r="AL196" s="55">
        <f>SUM('ANTUNES - SON PRODUCE, INC.:TECNISPICE'!BC196)</f>
        <v>0</v>
      </c>
      <c r="AM196" s="55">
        <f>SUM('ANTUNES - SON PRODUCE, INC.:TECNISPICE'!BD196)</f>
        <v>0</v>
      </c>
      <c r="AN196" s="55">
        <f>SUM('ANTUNES - SON PRODUCE, INC.:TECNISPICE'!BE196)</f>
        <v>0</v>
      </c>
      <c r="AO196" s="55">
        <f>SUM('ANTUNES - SON PRODUCE, INC.:TECNISPICE'!BF196)</f>
        <v>0</v>
      </c>
      <c r="AP196" s="56">
        <f t="shared" si="26"/>
        <v>2400</v>
      </c>
    </row>
    <row r="197" spans="2:42" x14ac:dyDescent="0.35">
      <c r="B197" s="8">
        <f t="shared" si="27"/>
        <v>190</v>
      </c>
      <c r="C197" s="8" t="s">
        <v>116</v>
      </c>
      <c r="D197" s="22">
        <v>390010</v>
      </c>
      <c r="E197" s="8" t="s">
        <v>168</v>
      </c>
      <c r="F197" s="28">
        <v>0</v>
      </c>
      <c r="G197" s="28">
        <v>0</v>
      </c>
      <c r="H197" s="29">
        <f>SUM('ANTUNES - SON PRODUCE, INC.:TECNISPICE'!G197)</f>
        <v>0</v>
      </c>
      <c r="I197" s="29">
        <f>SUM('ANTUNES - SON PRODUCE, INC.:TECNISPICE'!H197)</f>
        <v>0</v>
      </c>
      <c r="J197" s="29">
        <f>SUM('ANTUNES - SON PRODUCE, INC.:TECNISPICE'!I197)</f>
        <v>0</v>
      </c>
      <c r="K197" s="29">
        <f>SUM('ANTUNES - SON PRODUCE, INC.:TECNISPICE'!J197)</f>
        <v>0</v>
      </c>
      <c r="L197" s="29">
        <f>SUM('ANTUNES - SON PRODUCE, INC.:TECNISPICE'!K197)</f>
        <v>0</v>
      </c>
      <c r="M197" s="29">
        <f>SUM('ANTUNES - SON PRODUCE, INC.:TECNISPICE'!L197)</f>
        <v>0</v>
      </c>
      <c r="N197" s="29">
        <f>SUM('ANTUNES - SON PRODUCE, INC.:TECNISPICE'!M197)</f>
        <v>0</v>
      </c>
      <c r="O197" s="29">
        <f>SUM('ANTUNES - SON PRODUCE, INC.:TECNISPICE'!N197)</f>
        <v>0</v>
      </c>
      <c r="P197" s="29">
        <f>SUM('ANTUNES - SON PRODUCE, INC.:TECNISPICE'!O197)</f>
        <v>0</v>
      </c>
      <c r="Q197" s="29">
        <f>SUM('ANTUNES - SON PRODUCE, INC.:TECNISPICE'!P197)</f>
        <v>0</v>
      </c>
      <c r="R197" s="29">
        <f>SUM('ANTUNES - SON PRODUCE, INC.:TECNISPICE'!Q197)</f>
        <v>0</v>
      </c>
      <c r="S197" s="29">
        <f>SUM('ANTUNES - SON PRODUCE, INC.:TECNISPICE'!R197)</f>
        <v>0</v>
      </c>
      <c r="T197" s="29"/>
      <c r="U197" s="29"/>
      <c r="V197" s="29"/>
      <c r="W197" s="29"/>
      <c r="X197" s="28">
        <f t="shared" si="25"/>
        <v>0</v>
      </c>
      <c r="Z197" s="55">
        <f>SUM('ANTUNES - SON PRODUCE, INC.:TECNISPICE'!AQ197)</f>
        <v>0</v>
      </c>
      <c r="AA197" s="55">
        <f>SUM('ANTUNES - SON PRODUCE, INC.:TECNISPICE'!AR197)</f>
        <v>0</v>
      </c>
      <c r="AB197" s="55">
        <f>SUM('ANTUNES - SON PRODUCE, INC.:TECNISPICE'!AS197)</f>
        <v>0</v>
      </c>
      <c r="AC197" s="55">
        <f>SUM('ANTUNES - SON PRODUCE, INC.:TECNISPICE'!AT197)</f>
        <v>0</v>
      </c>
      <c r="AD197" s="55">
        <f>SUM('ANTUNES - SON PRODUCE, INC.:TECNISPICE'!AU197)</f>
        <v>0</v>
      </c>
      <c r="AE197" s="55">
        <f>SUM('ANTUNES - SON PRODUCE, INC.:TECNISPICE'!AV197)</f>
        <v>0</v>
      </c>
      <c r="AF197" s="55">
        <f>SUM('ANTUNES - SON PRODUCE, INC.:TECNISPICE'!AW197)</f>
        <v>0</v>
      </c>
      <c r="AG197" s="55">
        <f>SUM('ANTUNES - SON PRODUCE, INC.:TECNISPICE'!AX197)</f>
        <v>0</v>
      </c>
      <c r="AH197" s="55">
        <f>SUM('ANTUNES - SON PRODUCE, INC.:TECNISPICE'!AY197)</f>
        <v>0</v>
      </c>
      <c r="AI197" s="55">
        <f>SUM('ANTUNES - SON PRODUCE, INC.:TECNISPICE'!AZ197)</f>
        <v>0</v>
      </c>
      <c r="AJ197" s="55">
        <f>SUM('ANTUNES - SON PRODUCE, INC.:TECNISPICE'!BA197)</f>
        <v>0</v>
      </c>
      <c r="AK197" s="55">
        <f>SUM('ANTUNES - SON PRODUCE, INC.:TECNISPICE'!BB197)</f>
        <v>0</v>
      </c>
      <c r="AL197" s="55">
        <f>SUM('ANTUNES - SON PRODUCE, INC.:TECNISPICE'!BC197)</f>
        <v>0</v>
      </c>
      <c r="AM197" s="55">
        <f>SUM('ANTUNES - SON PRODUCE, INC.:TECNISPICE'!BD197)</f>
        <v>0</v>
      </c>
      <c r="AN197" s="55">
        <f>SUM('ANTUNES - SON PRODUCE, INC.:TECNISPICE'!BE197)</f>
        <v>0</v>
      </c>
      <c r="AO197" s="55">
        <f>SUM('ANTUNES - SON PRODUCE, INC.:TECNISPICE'!BF197)</f>
        <v>0</v>
      </c>
      <c r="AP197" s="56">
        <f t="shared" si="26"/>
        <v>0</v>
      </c>
    </row>
    <row r="198" spans="2:42" x14ac:dyDescent="0.35">
      <c r="B198" s="8">
        <f t="shared" si="27"/>
        <v>191</v>
      </c>
      <c r="C198" s="8" t="s">
        <v>116</v>
      </c>
      <c r="D198" s="23">
        <v>390011</v>
      </c>
      <c r="E198" s="23" t="s">
        <v>176</v>
      </c>
      <c r="F198" s="28">
        <v>0</v>
      </c>
      <c r="G198" s="28">
        <v>0</v>
      </c>
      <c r="H198" s="29">
        <f>SUM('ANTUNES - SON PRODUCE, INC.:TECNISPICE'!G198)</f>
        <v>0</v>
      </c>
      <c r="I198" s="29">
        <f>SUM('ANTUNES - SON PRODUCE, INC.:TECNISPICE'!H198)</f>
        <v>0</v>
      </c>
      <c r="J198" s="29">
        <f>SUM('ANTUNES - SON PRODUCE, INC.:TECNISPICE'!I198)</f>
        <v>0</v>
      </c>
      <c r="K198" s="29">
        <f>SUM('ANTUNES - SON PRODUCE, INC.:TECNISPICE'!J198)</f>
        <v>0</v>
      </c>
      <c r="L198" s="29">
        <f>SUM('ANTUNES - SON PRODUCE, INC.:TECNISPICE'!K198)</f>
        <v>0</v>
      </c>
      <c r="M198" s="29">
        <f>SUM('ANTUNES - SON PRODUCE, INC.:TECNISPICE'!L198)</f>
        <v>0</v>
      </c>
      <c r="N198" s="29">
        <f>SUM('ANTUNES - SON PRODUCE, INC.:TECNISPICE'!M198)</f>
        <v>0</v>
      </c>
      <c r="O198" s="29">
        <f>SUM('ANTUNES - SON PRODUCE, INC.:TECNISPICE'!N198)</f>
        <v>0</v>
      </c>
      <c r="P198" s="29">
        <f>SUM('ANTUNES - SON PRODUCE, INC.:TECNISPICE'!O198)</f>
        <v>0</v>
      </c>
      <c r="Q198" s="29">
        <f>SUM('ANTUNES - SON PRODUCE, INC.:TECNISPICE'!P198)</f>
        <v>0</v>
      </c>
      <c r="R198" s="29">
        <f>SUM('ANTUNES - SON PRODUCE, INC.:TECNISPICE'!Q198)</f>
        <v>0</v>
      </c>
      <c r="S198" s="29">
        <f>SUM('ANTUNES - SON PRODUCE, INC.:TECNISPICE'!R198)</f>
        <v>0</v>
      </c>
      <c r="T198" s="29"/>
      <c r="U198" s="29"/>
      <c r="V198" s="29"/>
      <c r="W198" s="29"/>
      <c r="X198" s="28">
        <f t="shared" si="25"/>
        <v>0</v>
      </c>
      <c r="Z198" s="55">
        <f>SUM('ANTUNES - SON PRODUCE, INC.:TECNISPICE'!AQ198)</f>
        <v>0</v>
      </c>
      <c r="AA198" s="55">
        <f>SUM('ANTUNES - SON PRODUCE, INC.:TECNISPICE'!AR198)</f>
        <v>0</v>
      </c>
      <c r="AB198" s="55">
        <f>SUM('ANTUNES - SON PRODUCE, INC.:TECNISPICE'!AS198)</f>
        <v>0</v>
      </c>
      <c r="AC198" s="55">
        <f>SUM('ANTUNES - SON PRODUCE, INC.:TECNISPICE'!AT198)</f>
        <v>0</v>
      </c>
      <c r="AD198" s="55">
        <f>SUM('ANTUNES - SON PRODUCE, INC.:TECNISPICE'!AU198)</f>
        <v>0</v>
      </c>
      <c r="AE198" s="55">
        <f>SUM('ANTUNES - SON PRODUCE, INC.:TECNISPICE'!AV198)</f>
        <v>0</v>
      </c>
      <c r="AF198" s="55">
        <f>SUM('ANTUNES - SON PRODUCE, INC.:TECNISPICE'!AW198)</f>
        <v>0</v>
      </c>
      <c r="AG198" s="55">
        <f>SUM('ANTUNES - SON PRODUCE, INC.:TECNISPICE'!AX198)</f>
        <v>0</v>
      </c>
      <c r="AH198" s="55">
        <f>SUM('ANTUNES - SON PRODUCE, INC.:TECNISPICE'!AY198)</f>
        <v>0</v>
      </c>
      <c r="AI198" s="55">
        <f>SUM('ANTUNES - SON PRODUCE, INC.:TECNISPICE'!AZ198)</f>
        <v>0</v>
      </c>
      <c r="AJ198" s="55">
        <f>SUM('ANTUNES - SON PRODUCE, INC.:TECNISPICE'!BA198)</f>
        <v>0</v>
      </c>
      <c r="AK198" s="55">
        <f>SUM('ANTUNES - SON PRODUCE, INC.:TECNISPICE'!BB198)</f>
        <v>0</v>
      </c>
      <c r="AL198" s="55">
        <f>SUM('ANTUNES - SON PRODUCE, INC.:TECNISPICE'!BC198)</f>
        <v>0</v>
      </c>
      <c r="AM198" s="55">
        <f>SUM('ANTUNES - SON PRODUCE, INC.:TECNISPICE'!BD198)</f>
        <v>0</v>
      </c>
      <c r="AN198" s="55">
        <f>SUM('ANTUNES - SON PRODUCE, INC.:TECNISPICE'!BE198)</f>
        <v>0</v>
      </c>
      <c r="AO198" s="55">
        <f>SUM('ANTUNES - SON PRODUCE, INC.:TECNISPICE'!BF198)</f>
        <v>0</v>
      </c>
      <c r="AP198" s="56">
        <f t="shared" si="26"/>
        <v>0</v>
      </c>
    </row>
    <row r="199" spans="2:42" x14ac:dyDescent="0.35">
      <c r="B199" s="8">
        <f t="shared" si="27"/>
        <v>192</v>
      </c>
      <c r="C199" s="8" t="s">
        <v>116</v>
      </c>
      <c r="D199" s="26">
        <v>390014</v>
      </c>
      <c r="E199" s="26" t="s">
        <v>184</v>
      </c>
      <c r="F199" s="28">
        <v>0</v>
      </c>
      <c r="G199" s="28">
        <v>0</v>
      </c>
      <c r="H199" s="29">
        <f>SUM('ANTUNES - SON PRODUCE, INC.:TECNISPICE'!G199)</f>
        <v>0</v>
      </c>
      <c r="I199" s="29">
        <f>SUM('ANTUNES - SON PRODUCE, INC.:TECNISPICE'!H199)</f>
        <v>0</v>
      </c>
      <c r="J199" s="29">
        <f>SUM('ANTUNES - SON PRODUCE, INC.:TECNISPICE'!I199)</f>
        <v>0</v>
      </c>
      <c r="K199" s="29">
        <f>SUM('ANTUNES - SON PRODUCE, INC.:TECNISPICE'!J199)</f>
        <v>0</v>
      </c>
      <c r="L199" s="29">
        <f>SUM('ANTUNES - SON PRODUCE, INC.:TECNISPICE'!K199)</f>
        <v>0</v>
      </c>
      <c r="M199" s="29">
        <f>SUM('ANTUNES - SON PRODUCE, INC.:TECNISPICE'!L199)</f>
        <v>0</v>
      </c>
      <c r="N199" s="29">
        <f>SUM('ANTUNES - SON PRODUCE, INC.:TECNISPICE'!M199)</f>
        <v>0</v>
      </c>
      <c r="O199" s="29">
        <f>SUM('ANTUNES - SON PRODUCE, INC.:TECNISPICE'!N199)</f>
        <v>0</v>
      </c>
      <c r="P199" s="29">
        <f>SUM('ANTUNES - SON PRODUCE, INC.:TECNISPICE'!O199)</f>
        <v>0</v>
      </c>
      <c r="Q199" s="29">
        <f>SUM('ANTUNES - SON PRODUCE, INC.:TECNISPICE'!P199)</f>
        <v>0</v>
      </c>
      <c r="R199" s="29">
        <f>SUM('ANTUNES - SON PRODUCE, INC.:TECNISPICE'!Q199)</f>
        <v>0</v>
      </c>
      <c r="S199" s="29">
        <f>SUM('ANTUNES - SON PRODUCE, INC.:TECNISPICE'!R199)</f>
        <v>0</v>
      </c>
      <c r="T199" s="29"/>
      <c r="U199" s="29"/>
      <c r="V199" s="29"/>
      <c r="W199" s="29"/>
      <c r="X199" s="28">
        <f t="shared" si="25"/>
        <v>0</v>
      </c>
      <c r="Z199" s="55">
        <f>SUM('ANTUNES - SON PRODUCE, INC.:TECNISPICE'!AQ199)</f>
        <v>0</v>
      </c>
      <c r="AA199" s="55">
        <f>SUM('ANTUNES - SON PRODUCE, INC.:TECNISPICE'!AR199)</f>
        <v>0</v>
      </c>
      <c r="AB199" s="55">
        <f>SUM('ANTUNES - SON PRODUCE, INC.:TECNISPICE'!AS199)</f>
        <v>0</v>
      </c>
      <c r="AC199" s="55">
        <f>SUM('ANTUNES - SON PRODUCE, INC.:TECNISPICE'!AT199)</f>
        <v>0</v>
      </c>
      <c r="AD199" s="55">
        <f>SUM('ANTUNES - SON PRODUCE, INC.:TECNISPICE'!AU199)</f>
        <v>0</v>
      </c>
      <c r="AE199" s="55">
        <f>SUM('ANTUNES - SON PRODUCE, INC.:TECNISPICE'!AV199)</f>
        <v>0</v>
      </c>
      <c r="AF199" s="55">
        <f>SUM('ANTUNES - SON PRODUCE, INC.:TECNISPICE'!AW199)</f>
        <v>0</v>
      </c>
      <c r="AG199" s="55">
        <f>SUM('ANTUNES - SON PRODUCE, INC.:TECNISPICE'!AX199)</f>
        <v>0</v>
      </c>
      <c r="AH199" s="55">
        <f>SUM('ANTUNES - SON PRODUCE, INC.:TECNISPICE'!AY199)</f>
        <v>0</v>
      </c>
      <c r="AI199" s="55">
        <f>SUM('ANTUNES - SON PRODUCE, INC.:TECNISPICE'!AZ199)</f>
        <v>0</v>
      </c>
      <c r="AJ199" s="55">
        <f>SUM('ANTUNES - SON PRODUCE, INC.:TECNISPICE'!BA199)</f>
        <v>0</v>
      </c>
      <c r="AK199" s="55">
        <f>SUM('ANTUNES - SON PRODUCE, INC.:TECNISPICE'!BB199)</f>
        <v>0</v>
      </c>
      <c r="AL199" s="55">
        <f>SUM('ANTUNES - SON PRODUCE, INC.:TECNISPICE'!BC199)</f>
        <v>0</v>
      </c>
      <c r="AM199" s="55">
        <f>SUM('ANTUNES - SON PRODUCE, INC.:TECNISPICE'!BD199)</f>
        <v>0</v>
      </c>
      <c r="AN199" s="55">
        <f>SUM('ANTUNES - SON PRODUCE, INC.:TECNISPICE'!BE199)</f>
        <v>0</v>
      </c>
      <c r="AO199" s="55">
        <f>SUM('ANTUNES - SON PRODUCE, INC.:TECNISPICE'!BF199)</f>
        <v>0</v>
      </c>
      <c r="AP199" s="56">
        <f t="shared" si="26"/>
        <v>0</v>
      </c>
    </row>
    <row r="200" spans="2:42" x14ac:dyDescent="0.35">
      <c r="B200" s="8">
        <f t="shared" si="27"/>
        <v>193</v>
      </c>
      <c r="C200" s="8" t="s">
        <v>116</v>
      </c>
      <c r="D200" s="26">
        <v>390015</v>
      </c>
      <c r="E200" s="26" t="s">
        <v>185</v>
      </c>
      <c r="F200" s="28">
        <v>0</v>
      </c>
      <c r="G200" s="28">
        <v>0</v>
      </c>
      <c r="H200" s="29">
        <f>SUM('ANTUNES - SON PRODUCE, INC.:TECNISPICE'!G200)</f>
        <v>0</v>
      </c>
      <c r="I200" s="29">
        <f>SUM('ANTUNES - SON PRODUCE, INC.:TECNISPICE'!H200)</f>
        <v>0</v>
      </c>
      <c r="J200" s="29">
        <f>SUM('ANTUNES - SON PRODUCE, INC.:TECNISPICE'!I200)</f>
        <v>0</v>
      </c>
      <c r="K200" s="29">
        <f>SUM('ANTUNES - SON PRODUCE, INC.:TECNISPICE'!J200)</f>
        <v>0</v>
      </c>
      <c r="L200" s="29">
        <f>SUM('ANTUNES - SON PRODUCE, INC.:TECNISPICE'!K200)</f>
        <v>0</v>
      </c>
      <c r="M200" s="29">
        <f>SUM('ANTUNES - SON PRODUCE, INC.:TECNISPICE'!L200)</f>
        <v>0</v>
      </c>
      <c r="N200" s="29">
        <f>SUM('ANTUNES - SON PRODUCE, INC.:TECNISPICE'!M200)</f>
        <v>0</v>
      </c>
      <c r="O200" s="29">
        <f>SUM('ANTUNES - SON PRODUCE, INC.:TECNISPICE'!N200)</f>
        <v>0</v>
      </c>
      <c r="P200" s="29">
        <f>SUM('ANTUNES - SON PRODUCE, INC.:TECNISPICE'!O200)</f>
        <v>0</v>
      </c>
      <c r="Q200" s="29">
        <f>SUM('ANTUNES - SON PRODUCE, INC.:TECNISPICE'!P200)</f>
        <v>0</v>
      </c>
      <c r="R200" s="29">
        <f>SUM('ANTUNES - SON PRODUCE, INC.:TECNISPICE'!Q200)</f>
        <v>0</v>
      </c>
      <c r="S200" s="29">
        <f>SUM('ANTUNES - SON PRODUCE, INC.:TECNISPICE'!R200)</f>
        <v>0</v>
      </c>
      <c r="T200" s="29"/>
      <c r="U200" s="29"/>
      <c r="V200" s="29"/>
      <c r="W200" s="29"/>
      <c r="X200" s="28">
        <f t="shared" si="25"/>
        <v>0</v>
      </c>
      <c r="Z200" s="55">
        <f>SUM('ANTUNES - SON PRODUCE, INC.:TECNISPICE'!AQ200)</f>
        <v>0</v>
      </c>
      <c r="AA200" s="55">
        <f>SUM('ANTUNES - SON PRODUCE, INC.:TECNISPICE'!AR200)</f>
        <v>0</v>
      </c>
      <c r="AB200" s="55">
        <f>SUM('ANTUNES - SON PRODUCE, INC.:TECNISPICE'!AS200)</f>
        <v>0</v>
      </c>
      <c r="AC200" s="55">
        <f>SUM('ANTUNES - SON PRODUCE, INC.:TECNISPICE'!AT200)</f>
        <v>0</v>
      </c>
      <c r="AD200" s="55">
        <f>SUM('ANTUNES - SON PRODUCE, INC.:TECNISPICE'!AU200)</f>
        <v>0</v>
      </c>
      <c r="AE200" s="55">
        <f>SUM('ANTUNES - SON PRODUCE, INC.:TECNISPICE'!AV200)</f>
        <v>0</v>
      </c>
      <c r="AF200" s="55">
        <f>SUM('ANTUNES - SON PRODUCE, INC.:TECNISPICE'!AW200)</f>
        <v>0</v>
      </c>
      <c r="AG200" s="55">
        <f>SUM('ANTUNES - SON PRODUCE, INC.:TECNISPICE'!AX200)</f>
        <v>0</v>
      </c>
      <c r="AH200" s="55">
        <f>SUM('ANTUNES - SON PRODUCE, INC.:TECNISPICE'!AY200)</f>
        <v>0</v>
      </c>
      <c r="AI200" s="55">
        <f>SUM('ANTUNES - SON PRODUCE, INC.:TECNISPICE'!AZ200)</f>
        <v>0</v>
      </c>
      <c r="AJ200" s="55">
        <f>SUM('ANTUNES - SON PRODUCE, INC.:TECNISPICE'!BA200)</f>
        <v>0</v>
      </c>
      <c r="AK200" s="55">
        <f>SUM('ANTUNES - SON PRODUCE, INC.:TECNISPICE'!BB200)</f>
        <v>0</v>
      </c>
      <c r="AL200" s="55">
        <f>SUM('ANTUNES - SON PRODUCE, INC.:TECNISPICE'!BC200)</f>
        <v>0</v>
      </c>
      <c r="AM200" s="55">
        <f>SUM('ANTUNES - SON PRODUCE, INC.:TECNISPICE'!BD200)</f>
        <v>0</v>
      </c>
      <c r="AN200" s="55">
        <f>SUM('ANTUNES - SON PRODUCE, INC.:TECNISPICE'!BE200)</f>
        <v>0</v>
      </c>
      <c r="AO200" s="55">
        <f>SUM('ANTUNES - SON PRODUCE, INC.:TECNISPICE'!BF200)</f>
        <v>0</v>
      </c>
      <c r="AP200" s="56">
        <f t="shared" si="26"/>
        <v>0</v>
      </c>
    </row>
    <row r="201" spans="2:42" x14ac:dyDescent="0.35">
      <c r="B201" s="8">
        <f t="shared" si="27"/>
        <v>194</v>
      </c>
      <c r="C201" s="8" t="s">
        <v>116</v>
      </c>
      <c r="D201" s="26">
        <v>390016</v>
      </c>
      <c r="E201" s="26" t="s">
        <v>186</v>
      </c>
      <c r="F201" s="28">
        <v>0</v>
      </c>
      <c r="G201" s="28">
        <v>0</v>
      </c>
      <c r="H201" s="29">
        <f>SUM('ANTUNES - SON PRODUCE, INC.:TECNISPICE'!G201)</f>
        <v>0</v>
      </c>
      <c r="I201" s="29">
        <f>SUM('ANTUNES - SON PRODUCE, INC.:TECNISPICE'!H201)</f>
        <v>0</v>
      </c>
      <c r="J201" s="29">
        <f>SUM('ANTUNES - SON PRODUCE, INC.:TECNISPICE'!I201)</f>
        <v>0</v>
      </c>
      <c r="K201" s="29">
        <f>SUM('ANTUNES - SON PRODUCE, INC.:TECNISPICE'!J201)</f>
        <v>0</v>
      </c>
      <c r="L201" s="29">
        <f>SUM('ANTUNES - SON PRODUCE, INC.:TECNISPICE'!K201)</f>
        <v>0</v>
      </c>
      <c r="M201" s="29">
        <f>SUM('ANTUNES - SON PRODUCE, INC.:TECNISPICE'!L201)</f>
        <v>0</v>
      </c>
      <c r="N201" s="29">
        <f>SUM('ANTUNES - SON PRODUCE, INC.:TECNISPICE'!M201)</f>
        <v>0</v>
      </c>
      <c r="O201" s="29">
        <f>SUM('ANTUNES - SON PRODUCE, INC.:TECNISPICE'!N201)</f>
        <v>0</v>
      </c>
      <c r="P201" s="29">
        <f>SUM('ANTUNES - SON PRODUCE, INC.:TECNISPICE'!O201)</f>
        <v>0</v>
      </c>
      <c r="Q201" s="29">
        <f>SUM('ANTUNES - SON PRODUCE, INC.:TECNISPICE'!P201)</f>
        <v>0</v>
      </c>
      <c r="R201" s="29">
        <f>SUM('ANTUNES - SON PRODUCE, INC.:TECNISPICE'!Q201)</f>
        <v>0</v>
      </c>
      <c r="S201" s="29">
        <f>SUM('ANTUNES - SON PRODUCE, INC.:TECNISPICE'!R201)</f>
        <v>0</v>
      </c>
      <c r="T201" s="29"/>
      <c r="U201" s="29"/>
      <c r="V201" s="29"/>
      <c r="W201" s="29"/>
      <c r="X201" s="28">
        <f t="shared" ref="X201:X224" si="28">SUM(H201:S201)</f>
        <v>0</v>
      </c>
      <c r="Z201" s="55">
        <f>SUM('ANTUNES - SON PRODUCE, INC.:TECNISPICE'!AQ201)</f>
        <v>0</v>
      </c>
      <c r="AA201" s="55">
        <f>SUM('ANTUNES - SON PRODUCE, INC.:TECNISPICE'!AR201)</f>
        <v>0</v>
      </c>
      <c r="AB201" s="55">
        <f>SUM('ANTUNES - SON PRODUCE, INC.:TECNISPICE'!AS201)</f>
        <v>0</v>
      </c>
      <c r="AC201" s="55">
        <f>SUM('ANTUNES - SON PRODUCE, INC.:TECNISPICE'!AT201)</f>
        <v>0</v>
      </c>
      <c r="AD201" s="55">
        <f>SUM('ANTUNES - SON PRODUCE, INC.:TECNISPICE'!AU201)</f>
        <v>0</v>
      </c>
      <c r="AE201" s="55">
        <f>SUM('ANTUNES - SON PRODUCE, INC.:TECNISPICE'!AV201)</f>
        <v>0</v>
      </c>
      <c r="AF201" s="55">
        <f>SUM('ANTUNES - SON PRODUCE, INC.:TECNISPICE'!AW201)</f>
        <v>0</v>
      </c>
      <c r="AG201" s="55">
        <f>SUM('ANTUNES - SON PRODUCE, INC.:TECNISPICE'!AX201)</f>
        <v>0</v>
      </c>
      <c r="AH201" s="55">
        <f>SUM('ANTUNES - SON PRODUCE, INC.:TECNISPICE'!AY201)</f>
        <v>0</v>
      </c>
      <c r="AI201" s="55">
        <f>SUM('ANTUNES - SON PRODUCE, INC.:TECNISPICE'!AZ201)</f>
        <v>0</v>
      </c>
      <c r="AJ201" s="55">
        <f>SUM('ANTUNES - SON PRODUCE, INC.:TECNISPICE'!BA201)</f>
        <v>0</v>
      </c>
      <c r="AK201" s="55">
        <f>SUM('ANTUNES - SON PRODUCE, INC.:TECNISPICE'!BB201)</f>
        <v>0</v>
      </c>
      <c r="AL201" s="55">
        <f>SUM('ANTUNES - SON PRODUCE, INC.:TECNISPICE'!BC201)</f>
        <v>0</v>
      </c>
      <c r="AM201" s="55">
        <f>SUM('ANTUNES - SON PRODUCE, INC.:TECNISPICE'!BD201)</f>
        <v>0</v>
      </c>
      <c r="AN201" s="55">
        <f>SUM('ANTUNES - SON PRODUCE, INC.:TECNISPICE'!BE201)</f>
        <v>0</v>
      </c>
      <c r="AO201" s="55">
        <f>SUM('ANTUNES - SON PRODUCE, INC.:TECNISPICE'!BF201)</f>
        <v>0</v>
      </c>
      <c r="AP201" s="56">
        <f t="shared" ref="AP201:AP224" si="29">SUM(Z201:AO201)</f>
        <v>0</v>
      </c>
    </row>
    <row r="202" spans="2:42" x14ac:dyDescent="0.35">
      <c r="B202" s="8">
        <f t="shared" si="27"/>
        <v>195</v>
      </c>
      <c r="C202" s="8" t="s">
        <v>116</v>
      </c>
      <c r="D202" s="26">
        <v>390017</v>
      </c>
      <c r="E202" s="26" t="s">
        <v>187</v>
      </c>
      <c r="F202" s="28">
        <v>0</v>
      </c>
      <c r="G202" s="28">
        <v>0</v>
      </c>
      <c r="H202" s="29">
        <f>SUM('ANTUNES - SON PRODUCE, INC.:TECNISPICE'!G202)</f>
        <v>0</v>
      </c>
      <c r="I202" s="29">
        <f>SUM('ANTUNES - SON PRODUCE, INC.:TECNISPICE'!H202)</f>
        <v>0</v>
      </c>
      <c r="J202" s="29">
        <f>SUM('ANTUNES - SON PRODUCE, INC.:TECNISPICE'!I202)</f>
        <v>0</v>
      </c>
      <c r="K202" s="29">
        <f>SUM('ANTUNES - SON PRODUCE, INC.:TECNISPICE'!J202)</f>
        <v>0</v>
      </c>
      <c r="L202" s="29">
        <f>SUM('ANTUNES - SON PRODUCE, INC.:TECNISPICE'!K202)</f>
        <v>0</v>
      </c>
      <c r="M202" s="29">
        <f>SUM('ANTUNES - SON PRODUCE, INC.:TECNISPICE'!L202)</f>
        <v>0</v>
      </c>
      <c r="N202" s="29">
        <f>SUM('ANTUNES - SON PRODUCE, INC.:TECNISPICE'!M202)</f>
        <v>0</v>
      </c>
      <c r="O202" s="29">
        <f>SUM('ANTUNES - SON PRODUCE, INC.:TECNISPICE'!N202)</f>
        <v>0</v>
      </c>
      <c r="P202" s="29">
        <f>SUM('ANTUNES - SON PRODUCE, INC.:TECNISPICE'!O202)</f>
        <v>0</v>
      </c>
      <c r="Q202" s="29">
        <f>SUM('ANTUNES - SON PRODUCE, INC.:TECNISPICE'!P202)</f>
        <v>0</v>
      </c>
      <c r="R202" s="29">
        <f>SUM('ANTUNES - SON PRODUCE, INC.:TECNISPICE'!Q202)</f>
        <v>0</v>
      </c>
      <c r="S202" s="29">
        <f>SUM('ANTUNES - SON PRODUCE, INC.:TECNISPICE'!R202)</f>
        <v>0</v>
      </c>
      <c r="T202" s="29"/>
      <c r="U202" s="29"/>
      <c r="V202" s="29"/>
      <c r="W202" s="29"/>
      <c r="X202" s="28">
        <f t="shared" si="28"/>
        <v>0</v>
      </c>
      <c r="Z202" s="55">
        <f>SUM('ANTUNES - SON PRODUCE, INC.:TECNISPICE'!AQ202)</f>
        <v>0</v>
      </c>
      <c r="AA202" s="55">
        <f>SUM('ANTUNES - SON PRODUCE, INC.:TECNISPICE'!AR202)</f>
        <v>0</v>
      </c>
      <c r="AB202" s="55">
        <f>SUM('ANTUNES - SON PRODUCE, INC.:TECNISPICE'!AS202)</f>
        <v>0</v>
      </c>
      <c r="AC202" s="55">
        <f>SUM('ANTUNES - SON PRODUCE, INC.:TECNISPICE'!AT202)</f>
        <v>0</v>
      </c>
      <c r="AD202" s="55">
        <f>SUM('ANTUNES - SON PRODUCE, INC.:TECNISPICE'!AU202)</f>
        <v>0</v>
      </c>
      <c r="AE202" s="55">
        <f>SUM('ANTUNES - SON PRODUCE, INC.:TECNISPICE'!AV202)</f>
        <v>0</v>
      </c>
      <c r="AF202" s="55">
        <f>SUM('ANTUNES - SON PRODUCE, INC.:TECNISPICE'!AW202)</f>
        <v>0</v>
      </c>
      <c r="AG202" s="55">
        <f>SUM('ANTUNES - SON PRODUCE, INC.:TECNISPICE'!AX202)</f>
        <v>0</v>
      </c>
      <c r="AH202" s="55">
        <f>SUM('ANTUNES - SON PRODUCE, INC.:TECNISPICE'!AY202)</f>
        <v>0</v>
      </c>
      <c r="AI202" s="55">
        <f>SUM('ANTUNES - SON PRODUCE, INC.:TECNISPICE'!AZ202)</f>
        <v>0</v>
      </c>
      <c r="AJ202" s="55">
        <f>SUM('ANTUNES - SON PRODUCE, INC.:TECNISPICE'!BA202)</f>
        <v>0</v>
      </c>
      <c r="AK202" s="55">
        <f>SUM('ANTUNES - SON PRODUCE, INC.:TECNISPICE'!BB202)</f>
        <v>0</v>
      </c>
      <c r="AL202" s="55">
        <f>SUM('ANTUNES - SON PRODUCE, INC.:TECNISPICE'!BC202)</f>
        <v>0</v>
      </c>
      <c r="AM202" s="55">
        <f>SUM('ANTUNES - SON PRODUCE, INC.:TECNISPICE'!BD202)</f>
        <v>0</v>
      </c>
      <c r="AN202" s="55">
        <f>SUM('ANTUNES - SON PRODUCE, INC.:TECNISPICE'!BE202)</f>
        <v>0</v>
      </c>
      <c r="AO202" s="55">
        <f>SUM('ANTUNES - SON PRODUCE, INC.:TECNISPICE'!BF202)</f>
        <v>0</v>
      </c>
      <c r="AP202" s="56">
        <f t="shared" si="29"/>
        <v>0</v>
      </c>
    </row>
    <row r="203" spans="2:42" x14ac:dyDescent="0.35">
      <c r="B203" s="8">
        <f t="shared" si="27"/>
        <v>196</v>
      </c>
      <c r="C203" s="8" t="s">
        <v>106</v>
      </c>
      <c r="D203" s="8">
        <v>440003</v>
      </c>
      <c r="E203" s="8" t="s">
        <v>172</v>
      </c>
      <c r="F203" s="28">
        <v>0</v>
      </c>
      <c r="G203" s="28">
        <v>0</v>
      </c>
      <c r="H203" s="29">
        <f>SUM('ANTUNES - SON PRODUCE, INC.:TECNISPICE'!G203)</f>
        <v>0</v>
      </c>
      <c r="I203" s="29">
        <f>SUM('ANTUNES - SON PRODUCE, INC.:TECNISPICE'!H203)</f>
        <v>0</v>
      </c>
      <c r="J203" s="29">
        <f>SUM('ANTUNES - SON PRODUCE, INC.:TECNISPICE'!I203)</f>
        <v>0</v>
      </c>
      <c r="K203" s="29">
        <f>SUM('ANTUNES - SON PRODUCE, INC.:TECNISPICE'!J203)</f>
        <v>0</v>
      </c>
      <c r="L203" s="29">
        <f>SUM('ANTUNES - SON PRODUCE, INC.:TECNISPICE'!K203)</f>
        <v>0</v>
      </c>
      <c r="M203" s="29">
        <f>SUM('ANTUNES - SON PRODUCE, INC.:TECNISPICE'!L203)</f>
        <v>0</v>
      </c>
      <c r="N203" s="29">
        <f>SUM('ANTUNES - SON PRODUCE, INC.:TECNISPICE'!M203)</f>
        <v>0</v>
      </c>
      <c r="O203" s="29">
        <f>SUM('ANTUNES - SON PRODUCE, INC.:TECNISPICE'!N203)</f>
        <v>0</v>
      </c>
      <c r="P203" s="29">
        <f>SUM('ANTUNES - SON PRODUCE, INC.:TECNISPICE'!O203)</f>
        <v>0</v>
      </c>
      <c r="Q203" s="29">
        <f>SUM('ANTUNES - SON PRODUCE, INC.:TECNISPICE'!P203)</f>
        <v>0</v>
      </c>
      <c r="R203" s="29">
        <f>SUM('ANTUNES - SON PRODUCE, INC.:TECNISPICE'!Q203)</f>
        <v>0</v>
      </c>
      <c r="S203" s="29">
        <f>SUM('ANTUNES - SON PRODUCE, INC.:TECNISPICE'!R203)</f>
        <v>0</v>
      </c>
      <c r="T203" s="29"/>
      <c r="U203" s="29"/>
      <c r="V203" s="29"/>
      <c r="W203" s="29"/>
      <c r="X203" s="28">
        <f t="shared" si="28"/>
        <v>0</v>
      </c>
      <c r="Z203" s="55">
        <f>SUM('ANTUNES - SON PRODUCE, INC.:TECNISPICE'!AQ203)</f>
        <v>0</v>
      </c>
      <c r="AA203" s="55">
        <f>SUM('ANTUNES - SON PRODUCE, INC.:TECNISPICE'!AR203)</f>
        <v>0</v>
      </c>
      <c r="AB203" s="55">
        <f>SUM('ANTUNES - SON PRODUCE, INC.:TECNISPICE'!AS203)</f>
        <v>0</v>
      </c>
      <c r="AC203" s="55">
        <f>SUM('ANTUNES - SON PRODUCE, INC.:TECNISPICE'!AT203)</f>
        <v>0</v>
      </c>
      <c r="AD203" s="55">
        <f>SUM('ANTUNES - SON PRODUCE, INC.:TECNISPICE'!AU203)</f>
        <v>0</v>
      </c>
      <c r="AE203" s="55">
        <f>SUM('ANTUNES - SON PRODUCE, INC.:TECNISPICE'!AV203)</f>
        <v>0</v>
      </c>
      <c r="AF203" s="55">
        <f>SUM('ANTUNES - SON PRODUCE, INC.:TECNISPICE'!AW203)</f>
        <v>0</v>
      </c>
      <c r="AG203" s="55">
        <f>SUM('ANTUNES - SON PRODUCE, INC.:TECNISPICE'!AX203)</f>
        <v>0</v>
      </c>
      <c r="AH203" s="55">
        <f>SUM('ANTUNES - SON PRODUCE, INC.:TECNISPICE'!AY203)</f>
        <v>0</v>
      </c>
      <c r="AI203" s="55">
        <f>SUM('ANTUNES - SON PRODUCE, INC.:TECNISPICE'!AZ203)</f>
        <v>0</v>
      </c>
      <c r="AJ203" s="55">
        <f>SUM('ANTUNES - SON PRODUCE, INC.:TECNISPICE'!BA203)</f>
        <v>0</v>
      </c>
      <c r="AK203" s="55">
        <f>SUM('ANTUNES - SON PRODUCE, INC.:TECNISPICE'!BB203)</f>
        <v>0</v>
      </c>
      <c r="AL203" s="55">
        <f>SUM('ANTUNES - SON PRODUCE, INC.:TECNISPICE'!BC203)</f>
        <v>0</v>
      </c>
      <c r="AM203" s="55">
        <f>SUM('ANTUNES - SON PRODUCE, INC.:TECNISPICE'!BD203)</f>
        <v>0</v>
      </c>
      <c r="AN203" s="55">
        <f>SUM('ANTUNES - SON PRODUCE, INC.:TECNISPICE'!BE203)</f>
        <v>0</v>
      </c>
      <c r="AO203" s="55">
        <f>SUM('ANTUNES - SON PRODUCE, INC.:TECNISPICE'!BF203)</f>
        <v>0</v>
      </c>
      <c r="AP203" s="56">
        <f t="shared" si="29"/>
        <v>0</v>
      </c>
    </row>
    <row r="204" spans="2:42" x14ac:dyDescent="0.35">
      <c r="B204" s="8">
        <f t="shared" si="27"/>
        <v>197</v>
      </c>
      <c r="C204" s="8" t="s">
        <v>46</v>
      </c>
      <c r="D204" s="8">
        <v>470002</v>
      </c>
      <c r="E204" s="8" t="s">
        <v>142</v>
      </c>
      <c r="F204" s="28">
        <v>0</v>
      </c>
      <c r="G204" s="28">
        <v>0</v>
      </c>
      <c r="H204" s="29">
        <f>SUM('ANTUNES - SON PRODUCE, INC.:TECNISPICE'!G204)</f>
        <v>0</v>
      </c>
      <c r="I204" s="29">
        <f>SUM('ANTUNES - SON PRODUCE, INC.:TECNISPICE'!H204)</f>
        <v>0</v>
      </c>
      <c r="J204" s="29">
        <f>SUM('ANTUNES - SON PRODUCE, INC.:TECNISPICE'!I204)</f>
        <v>0</v>
      </c>
      <c r="K204" s="29">
        <f>SUM('ANTUNES - SON PRODUCE, INC.:TECNISPICE'!J204)</f>
        <v>0</v>
      </c>
      <c r="L204" s="29">
        <f>SUM('ANTUNES - SON PRODUCE, INC.:TECNISPICE'!K204)</f>
        <v>0</v>
      </c>
      <c r="M204" s="29">
        <f>SUM('ANTUNES - SON PRODUCE, INC.:TECNISPICE'!L204)</f>
        <v>0</v>
      </c>
      <c r="N204" s="29">
        <f>SUM('ANTUNES - SON PRODUCE, INC.:TECNISPICE'!M204)</f>
        <v>0</v>
      </c>
      <c r="O204" s="29">
        <f>SUM('ANTUNES - SON PRODUCE, INC.:TECNISPICE'!N204)</f>
        <v>0</v>
      </c>
      <c r="P204" s="29">
        <f>SUM('ANTUNES - SON PRODUCE, INC.:TECNISPICE'!O204)</f>
        <v>0</v>
      </c>
      <c r="Q204" s="29">
        <f>SUM('ANTUNES - SON PRODUCE, INC.:TECNISPICE'!P204)</f>
        <v>0</v>
      </c>
      <c r="R204" s="29">
        <f>SUM('ANTUNES - SON PRODUCE, INC.:TECNISPICE'!Q204)</f>
        <v>0</v>
      </c>
      <c r="S204" s="29">
        <f>SUM('ANTUNES - SON PRODUCE, INC.:TECNISPICE'!R204)</f>
        <v>0</v>
      </c>
      <c r="T204" s="29"/>
      <c r="U204" s="29"/>
      <c r="V204" s="29"/>
      <c r="W204" s="29"/>
      <c r="X204" s="28">
        <f t="shared" si="28"/>
        <v>0</v>
      </c>
      <c r="Z204" s="55">
        <f>SUM('ANTUNES - SON PRODUCE, INC.:TECNISPICE'!AQ204)</f>
        <v>0</v>
      </c>
      <c r="AA204" s="55">
        <f>SUM('ANTUNES - SON PRODUCE, INC.:TECNISPICE'!AR204)</f>
        <v>0</v>
      </c>
      <c r="AB204" s="55">
        <f>SUM('ANTUNES - SON PRODUCE, INC.:TECNISPICE'!AS204)</f>
        <v>0</v>
      </c>
      <c r="AC204" s="55">
        <f>SUM('ANTUNES - SON PRODUCE, INC.:TECNISPICE'!AT204)</f>
        <v>0</v>
      </c>
      <c r="AD204" s="55">
        <f>SUM('ANTUNES - SON PRODUCE, INC.:TECNISPICE'!AU204)</f>
        <v>0</v>
      </c>
      <c r="AE204" s="55">
        <f>SUM('ANTUNES - SON PRODUCE, INC.:TECNISPICE'!AV204)</f>
        <v>0</v>
      </c>
      <c r="AF204" s="55">
        <f>SUM('ANTUNES - SON PRODUCE, INC.:TECNISPICE'!AW204)</f>
        <v>0</v>
      </c>
      <c r="AG204" s="55">
        <f>SUM('ANTUNES - SON PRODUCE, INC.:TECNISPICE'!AX204)</f>
        <v>0</v>
      </c>
      <c r="AH204" s="55">
        <f>SUM('ANTUNES - SON PRODUCE, INC.:TECNISPICE'!AY204)</f>
        <v>0</v>
      </c>
      <c r="AI204" s="55">
        <f>SUM('ANTUNES - SON PRODUCE, INC.:TECNISPICE'!AZ204)</f>
        <v>0</v>
      </c>
      <c r="AJ204" s="55">
        <f>SUM('ANTUNES - SON PRODUCE, INC.:TECNISPICE'!BA204)</f>
        <v>0</v>
      </c>
      <c r="AK204" s="55">
        <f>SUM('ANTUNES - SON PRODUCE, INC.:TECNISPICE'!BB204)</f>
        <v>0</v>
      </c>
      <c r="AL204" s="55">
        <f>SUM('ANTUNES - SON PRODUCE, INC.:TECNISPICE'!BC204)</f>
        <v>0</v>
      </c>
      <c r="AM204" s="55">
        <f>SUM('ANTUNES - SON PRODUCE, INC.:TECNISPICE'!BD204)</f>
        <v>0</v>
      </c>
      <c r="AN204" s="55">
        <f>SUM('ANTUNES - SON PRODUCE, INC.:TECNISPICE'!BE204)</f>
        <v>0</v>
      </c>
      <c r="AO204" s="55">
        <f>SUM('ANTUNES - SON PRODUCE, INC.:TECNISPICE'!BF204)</f>
        <v>0</v>
      </c>
      <c r="AP204" s="56">
        <f t="shared" si="29"/>
        <v>0</v>
      </c>
    </row>
    <row r="205" spans="2:42" x14ac:dyDescent="0.35">
      <c r="B205" s="8">
        <f t="shared" si="27"/>
        <v>198</v>
      </c>
      <c r="C205" s="8" t="s">
        <v>46</v>
      </c>
      <c r="D205" s="30">
        <v>510010</v>
      </c>
      <c r="E205" t="s">
        <v>213</v>
      </c>
      <c r="F205" s="28">
        <v>0</v>
      </c>
      <c r="G205" s="28">
        <v>0</v>
      </c>
      <c r="H205" s="29">
        <f>SUM('ANTUNES - SON PRODUCE, INC.:TECNISPICE'!G205)</f>
        <v>0</v>
      </c>
      <c r="I205" s="29">
        <f>SUM('ANTUNES - SON PRODUCE, INC.:TECNISPICE'!H205)</f>
        <v>0</v>
      </c>
      <c r="J205" s="29">
        <f>SUM('ANTUNES - SON PRODUCE, INC.:TECNISPICE'!I205)</f>
        <v>0</v>
      </c>
      <c r="K205" s="29">
        <f>SUM('ANTUNES - SON PRODUCE, INC.:TECNISPICE'!J205)</f>
        <v>0</v>
      </c>
      <c r="L205" s="29">
        <f>SUM('ANTUNES - SON PRODUCE, INC.:TECNISPICE'!K205)</f>
        <v>0</v>
      </c>
      <c r="M205" s="29">
        <f>SUM('ANTUNES - SON PRODUCE, INC.:TECNISPICE'!L205)</f>
        <v>0</v>
      </c>
      <c r="N205" s="29">
        <f>SUM('ANTUNES - SON PRODUCE, INC.:TECNISPICE'!M205)</f>
        <v>0</v>
      </c>
      <c r="O205" s="29">
        <f>SUM('ANTUNES - SON PRODUCE, INC.:TECNISPICE'!N205)</f>
        <v>0</v>
      </c>
      <c r="P205" s="29">
        <f>SUM('ANTUNES - SON PRODUCE, INC.:TECNISPICE'!O205)</f>
        <v>0</v>
      </c>
      <c r="Q205" s="29">
        <f>SUM('ANTUNES - SON PRODUCE, INC.:TECNISPICE'!P205)</f>
        <v>0</v>
      </c>
      <c r="R205" s="29">
        <f>SUM('ANTUNES - SON PRODUCE, INC.:TECNISPICE'!Q205)</f>
        <v>0</v>
      </c>
      <c r="S205" s="29">
        <f>SUM('ANTUNES - SON PRODUCE, INC.:TECNISPICE'!R205)</f>
        <v>0</v>
      </c>
      <c r="T205" s="29"/>
      <c r="U205" s="29"/>
      <c r="V205" s="29"/>
      <c r="W205" s="29"/>
      <c r="X205" s="28">
        <f t="shared" si="28"/>
        <v>0</v>
      </c>
      <c r="Z205" s="55">
        <f>SUM('ANTUNES - SON PRODUCE, INC.:TECNISPICE'!AQ205)</f>
        <v>0</v>
      </c>
      <c r="AA205" s="55">
        <f>SUM('ANTUNES - SON PRODUCE, INC.:TECNISPICE'!AR205)</f>
        <v>0</v>
      </c>
      <c r="AB205" s="55">
        <f>SUM('ANTUNES - SON PRODUCE, INC.:TECNISPICE'!AS205)</f>
        <v>0</v>
      </c>
      <c r="AC205" s="55">
        <f>SUM('ANTUNES - SON PRODUCE, INC.:TECNISPICE'!AT205)</f>
        <v>0</v>
      </c>
      <c r="AD205" s="55">
        <f>SUM('ANTUNES - SON PRODUCE, INC.:TECNISPICE'!AU205)</f>
        <v>0</v>
      </c>
      <c r="AE205" s="55">
        <f>SUM('ANTUNES - SON PRODUCE, INC.:TECNISPICE'!AV205)</f>
        <v>0</v>
      </c>
      <c r="AF205" s="55">
        <f>SUM('ANTUNES - SON PRODUCE, INC.:TECNISPICE'!AW205)</f>
        <v>0</v>
      </c>
      <c r="AG205" s="55">
        <f>SUM('ANTUNES - SON PRODUCE, INC.:TECNISPICE'!AX205)</f>
        <v>0</v>
      </c>
      <c r="AH205" s="55">
        <f>SUM('ANTUNES - SON PRODUCE, INC.:TECNISPICE'!AY205)</f>
        <v>0</v>
      </c>
      <c r="AI205" s="55">
        <f>SUM('ANTUNES - SON PRODUCE, INC.:TECNISPICE'!AZ205)</f>
        <v>0</v>
      </c>
      <c r="AJ205" s="55">
        <f>SUM('ANTUNES - SON PRODUCE, INC.:TECNISPICE'!BA205)</f>
        <v>0</v>
      </c>
      <c r="AK205" s="55">
        <f>SUM('ANTUNES - SON PRODUCE, INC.:TECNISPICE'!BB205)</f>
        <v>0</v>
      </c>
      <c r="AL205" s="55">
        <f>SUM('ANTUNES - SON PRODUCE, INC.:TECNISPICE'!BC205)</f>
        <v>0</v>
      </c>
      <c r="AM205" s="55">
        <f>SUM('ANTUNES - SON PRODUCE, INC.:TECNISPICE'!BD205)</f>
        <v>0</v>
      </c>
      <c r="AN205" s="55">
        <f>SUM('ANTUNES - SON PRODUCE, INC.:TECNISPICE'!BE205)</f>
        <v>0</v>
      </c>
      <c r="AO205" s="55">
        <f>SUM('ANTUNES - SON PRODUCE, INC.:TECNISPICE'!BF205)</f>
        <v>0</v>
      </c>
      <c r="AP205" s="56">
        <f t="shared" si="29"/>
        <v>0</v>
      </c>
    </row>
    <row r="206" spans="2:42" x14ac:dyDescent="0.35">
      <c r="B206" s="8">
        <f t="shared" si="27"/>
        <v>199</v>
      </c>
      <c r="C206" s="8" t="s">
        <v>46</v>
      </c>
      <c r="D206" s="39">
        <v>510011</v>
      </c>
      <c r="E206" t="s">
        <v>229</v>
      </c>
      <c r="F206" s="28">
        <v>35</v>
      </c>
      <c r="G206" s="28">
        <v>45</v>
      </c>
      <c r="H206" s="29">
        <f>SUM('ANTUNES - SON PRODUCE, INC.:TECNISPICE'!G206)</f>
        <v>50</v>
      </c>
      <c r="I206" s="29">
        <f>SUM('ANTUNES - SON PRODUCE, INC.:TECNISPICE'!H206)</f>
        <v>50</v>
      </c>
      <c r="J206" s="29">
        <f>SUM('ANTUNES - SON PRODUCE, INC.:TECNISPICE'!I206)</f>
        <v>50</v>
      </c>
      <c r="K206" s="29">
        <f>SUM('ANTUNES - SON PRODUCE, INC.:TECNISPICE'!J206)</f>
        <v>50</v>
      </c>
      <c r="L206" s="29">
        <f>SUM('ANTUNES - SON PRODUCE, INC.:TECNISPICE'!K206)</f>
        <v>50</v>
      </c>
      <c r="M206" s="29">
        <f>SUM('ANTUNES - SON PRODUCE, INC.:TECNISPICE'!L206)</f>
        <v>50</v>
      </c>
      <c r="N206" s="29">
        <f>SUM('ANTUNES - SON PRODUCE, INC.:TECNISPICE'!M206)</f>
        <v>50</v>
      </c>
      <c r="O206" s="29">
        <f>SUM('ANTUNES - SON PRODUCE, INC.:TECNISPICE'!N206)</f>
        <v>50</v>
      </c>
      <c r="P206" s="29">
        <f>SUM('ANTUNES - SON PRODUCE, INC.:TECNISPICE'!O206)</f>
        <v>50</v>
      </c>
      <c r="Q206" s="29">
        <f>SUM('ANTUNES - SON PRODUCE, INC.:TECNISPICE'!P206)</f>
        <v>50</v>
      </c>
      <c r="R206" s="29">
        <f>SUM('ANTUNES - SON PRODUCE, INC.:TECNISPICE'!Q206)</f>
        <v>50</v>
      </c>
      <c r="S206" s="29">
        <f>SUM('ANTUNES - SON PRODUCE, INC.:TECNISPICE'!R206)</f>
        <v>50</v>
      </c>
      <c r="T206" s="29"/>
      <c r="U206" s="29"/>
      <c r="V206" s="29"/>
      <c r="W206" s="29"/>
      <c r="X206" s="28">
        <f t="shared" si="28"/>
        <v>600</v>
      </c>
      <c r="Z206" s="55">
        <f>SUM('ANTUNES - SON PRODUCE, INC.:TECNISPICE'!AQ206)</f>
        <v>1243</v>
      </c>
      <c r="AA206" s="55">
        <f>SUM('ANTUNES - SON PRODUCE, INC.:TECNISPICE'!AR206)</f>
        <v>1243</v>
      </c>
      <c r="AB206" s="55">
        <f>SUM('ANTUNES - SON PRODUCE, INC.:TECNISPICE'!AS206)</f>
        <v>0</v>
      </c>
      <c r="AC206" s="55">
        <f>SUM('ANTUNES - SON PRODUCE, INC.:TECNISPICE'!AT206)</f>
        <v>0</v>
      </c>
      <c r="AD206" s="55">
        <f>SUM('ANTUNES - SON PRODUCE, INC.:TECNISPICE'!AU206)</f>
        <v>0</v>
      </c>
      <c r="AE206" s="55">
        <f>SUM('ANTUNES - SON PRODUCE, INC.:TECNISPICE'!AV206)</f>
        <v>0</v>
      </c>
      <c r="AF206" s="55">
        <f>SUM('ANTUNES - SON PRODUCE, INC.:TECNISPICE'!AW206)</f>
        <v>0</v>
      </c>
      <c r="AG206" s="55">
        <f>SUM('ANTUNES - SON PRODUCE, INC.:TECNISPICE'!AX206)</f>
        <v>0</v>
      </c>
      <c r="AH206" s="55">
        <f>SUM('ANTUNES - SON PRODUCE, INC.:TECNISPICE'!AY206)</f>
        <v>0</v>
      </c>
      <c r="AI206" s="55">
        <f>SUM('ANTUNES - SON PRODUCE, INC.:TECNISPICE'!AZ206)</f>
        <v>0</v>
      </c>
      <c r="AJ206" s="55">
        <f>SUM('ANTUNES - SON PRODUCE, INC.:TECNISPICE'!BA206)</f>
        <v>0</v>
      </c>
      <c r="AK206" s="55">
        <f>SUM('ANTUNES - SON PRODUCE, INC.:TECNISPICE'!BB206)</f>
        <v>0</v>
      </c>
      <c r="AL206" s="55">
        <f>SUM('ANTUNES - SON PRODUCE, INC.:TECNISPICE'!BC206)</f>
        <v>0</v>
      </c>
      <c r="AM206" s="55">
        <f>SUM('ANTUNES - SON PRODUCE, INC.:TECNISPICE'!BD206)</f>
        <v>0</v>
      </c>
      <c r="AN206" s="55">
        <f>SUM('ANTUNES - SON PRODUCE, INC.:TECNISPICE'!BE206)</f>
        <v>0</v>
      </c>
      <c r="AO206" s="55">
        <f>SUM('ANTUNES - SON PRODUCE, INC.:TECNISPICE'!BF206)</f>
        <v>0</v>
      </c>
      <c r="AP206" s="56">
        <f t="shared" si="29"/>
        <v>2486</v>
      </c>
    </row>
    <row r="207" spans="2:42" x14ac:dyDescent="0.35">
      <c r="B207" s="8">
        <f t="shared" si="27"/>
        <v>200</v>
      </c>
      <c r="C207" s="8" t="s">
        <v>46</v>
      </c>
      <c r="D207" s="8">
        <v>520001</v>
      </c>
      <c r="E207" s="8" t="s">
        <v>143</v>
      </c>
      <c r="F207" s="28">
        <v>0</v>
      </c>
      <c r="G207" s="28">
        <v>0</v>
      </c>
      <c r="H207" s="29">
        <f>SUM('ANTUNES - SON PRODUCE, INC.:TECNISPICE'!G207)</f>
        <v>63</v>
      </c>
      <c r="I207" s="29">
        <f>SUM('ANTUNES - SON PRODUCE, INC.:TECNISPICE'!H207)</f>
        <v>63</v>
      </c>
      <c r="J207" s="29">
        <f>SUM('ANTUNES - SON PRODUCE, INC.:TECNISPICE'!I207)</f>
        <v>63</v>
      </c>
      <c r="K207" s="29">
        <f>SUM('ANTUNES - SON PRODUCE, INC.:TECNISPICE'!J207)</f>
        <v>63</v>
      </c>
      <c r="L207" s="29">
        <f>SUM('ANTUNES - SON PRODUCE, INC.:TECNISPICE'!K207)</f>
        <v>63</v>
      </c>
      <c r="M207" s="29">
        <f>SUM('ANTUNES - SON PRODUCE, INC.:TECNISPICE'!L207)</f>
        <v>63</v>
      </c>
      <c r="N207" s="29">
        <f>SUM('ANTUNES - SON PRODUCE, INC.:TECNISPICE'!M207)</f>
        <v>63</v>
      </c>
      <c r="O207" s="29">
        <f>SUM('ANTUNES - SON PRODUCE, INC.:TECNISPICE'!N207)</f>
        <v>63</v>
      </c>
      <c r="P207" s="29">
        <f>SUM('ANTUNES - SON PRODUCE, INC.:TECNISPICE'!O207)</f>
        <v>63</v>
      </c>
      <c r="Q207" s="29">
        <f>SUM('ANTUNES - SON PRODUCE, INC.:TECNISPICE'!P207)</f>
        <v>63</v>
      </c>
      <c r="R207" s="29">
        <f>SUM('ANTUNES - SON PRODUCE, INC.:TECNISPICE'!Q207)</f>
        <v>63</v>
      </c>
      <c r="S207" s="29">
        <f>SUM('ANTUNES - SON PRODUCE, INC.:TECNISPICE'!R207)</f>
        <v>63</v>
      </c>
      <c r="T207" s="29"/>
      <c r="U207" s="29"/>
      <c r="V207" s="29"/>
      <c r="W207" s="29"/>
      <c r="X207" s="28">
        <f t="shared" si="28"/>
        <v>756</v>
      </c>
      <c r="Z207" s="55">
        <f>SUM('ANTUNES - SON PRODUCE, INC.:TECNISPICE'!AQ207)</f>
        <v>2205</v>
      </c>
      <c r="AA207" s="55">
        <f>SUM('ANTUNES - SON PRODUCE, INC.:TECNISPICE'!AR207)</f>
        <v>2205</v>
      </c>
      <c r="AB207" s="55">
        <f>SUM('ANTUNES - SON PRODUCE, INC.:TECNISPICE'!AS207)</f>
        <v>0</v>
      </c>
      <c r="AC207" s="55">
        <f>SUM('ANTUNES - SON PRODUCE, INC.:TECNISPICE'!AT207)</f>
        <v>0</v>
      </c>
      <c r="AD207" s="55">
        <f>SUM('ANTUNES - SON PRODUCE, INC.:TECNISPICE'!AU207)</f>
        <v>0</v>
      </c>
      <c r="AE207" s="55">
        <f>SUM('ANTUNES - SON PRODUCE, INC.:TECNISPICE'!AV207)</f>
        <v>0</v>
      </c>
      <c r="AF207" s="55">
        <f>SUM('ANTUNES - SON PRODUCE, INC.:TECNISPICE'!AW207)</f>
        <v>0</v>
      </c>
      <c r="AG207" s="55">
        <f>SUM('ANTUNES - SON PRODUCE, INC.:TECNISPICE'!AX207)</f>
        <v>0</v>
      </c>
      <c r="AH207" s="55">
        <f>SUM('ANTUNES - SON PRODUCE, INC.:TECNISPICE'!AY207)</f>
        <v>0</v>
      </c>
      <c r="AI207" s="55">
        <f>SUM('ANTUNES - SON PRODUCE, INC.:TECNISPICE'!AZ207)</f>
        <v>0</v>
      </c>
      <c r="AJ207" s="55">
        <f>SUM('ANTUNES - SON PRODUCE, INC.:TECNISPICE'!BA207)</f>
        <v>0</v>
      </c>
      <c r="AK207" s="55">
        <f>SUM('ANTUNES - SON PRODUCE, INC.:TECNISPICE'!BB207)</f>
        <v>0</v>
      </c>
      <c r="AL207" s="55">
        <f>SUM('ANTUNES - SON PRODUCE, INC.:TECNISPICE'!BC207)</f>
        <v>0</v>
      </c>
      <c r="AM207" s="55">
        <f>SUM('ANTUNES - SON PRODUCE, INC.:TECNISPICE'!BD207)</f>
        <v>0</v>
      </c>
      <c r="AN207" s="55">
        <f>SUM('ANTUNES - SON PRODUCE, INC.:TECNISPICE'!BE207)</f>
        <v>0</v>
      </c>
      <c r="AO207" s="55">
        <f>SUM('ANTUNES - SON PRODUCE, INC.:TECNISPICE'!BF207)</f>
        <v>0</v>
      </c>
      <c r="AP207" s="56">
        <f t="shared" si="29"/>
        <v>4410</v>
      </c>
    </row>
    <row r="208" spans="2:42" x14ac:dyDescent="0.35">
      <c r="B208" s="8">
        <f t="shared" si="27"/>
        <v>201</v>
      </c>
      <c r="C208" s="8" t="s">
        <v>46</v>
      </c>
      <c r="D208" s="8">
        <v>520002</v>
      </c>
      <c r="E208" s="8" t="s">
        <v>144</v>
      </c>
      <c r="F208" s="28">
        <v>24</v>
      </c>
      <c r="G208" s="28">
        <v>0</v>
      </c>
      <c r="H208" s="29">
        <f>SUM('ANTUNES - SON PRODUCE, INC.:TECNISPICE'!G208)</f>
        <v>0</v>
      </c>
      <c r="I208" s="29">
        <f>SUM('ANTUNES - SON PRODUCE, INC.:TECNISPICE'!H208)</f>
        <v>0</v>
      </c>
      <c r="J208" s="29">
        <f>SUM('ANTUNES - SON PRODUCE, INC.:TECNISPICE'!I208)</f>
        <v>0</v>
      </c>
      <c r="K208" s="29">
        <f>SUM('ANTUNES - SON PRODUCE, INC.:TECNISPICE'!J208)</f>
        <v>0</v>
      </c>
      <c r="L208" s="29">
        <f>SUM('ANTUNES - SON PRODUCE, INC.:TECNISPICE'!K208)</f>
        <v>0</v>
      </c>
      <c r="M208" s="29">
        <f>SUM('ANTUNES - SON PRODUCE, INC.:TECNISPICE'!L208)</f>
        <v>0</v>
      </c>
      <c r="N208" s="29">
        <f>SUM('ANTUNES - SON PRODUCE, INC.:TECNISPICE'!M208)</f>
        <v>0</v>
      </c>
      <c r="O208" s="29">
        <f>SUM('ANTUNES - SON PRODUCE, INC.:TECNISPICE'!N208)</f>
        <v>0</v>
      </c>
      <c r="P208" s="29">
        <f>SUM('ANTUNES - SON PRODUCE, INC.:TECNISPICE'!O208)</f>
        <v>0</v>
      </c>
      <c r="Q208" s="29">
        <f>SUM('ANTUNES - SON PRODUCE, INC.:TECNISPICE'!P208)</f>
        <v>0</v>
      </c>
      <c r="R208" s="29">
        <f>SUM('ANTUNES - SON PRODUCE, INC.:TECNISPICE'!Q208)</f>
        <v>0</v>
      </c>
      <c r="S208" s="29">
        <f>SUM('ANTUNES - SON PRODUCE, INC.:TECNISPICE'!R208)</f>
        <v>0</v>
      </c>
      <c r="T208" s="29"/>
      <c r="U208" s="29"/>
      <c r="V208" s="29"/>
      <c r="W208" s="29"/>
      <c r="X208" s="28">
        <f t="shared" si="28"/>
        <v>0</v>
      </c>
      <c r="Z208" s="55">
        <f>SUM('ANTUNES - SON PRODUCE, INC.:TECNISPICE'!AQ208)</f>
        <v>0</v>
      </c>
      <c r="AA208" s="55">
        <f>SUM('ANTUNES - SON PRODUCE, INC.:TECNISPICE'!AR208)</f>
        <v>0</v>
      </c>
      <c r="AB208" s="55">
        <f>SUM('ANTUNES - SON PRODUCE, INC.:TECNISPICE'!AS208)</f>
        <v>0</v>
      </c>
      <c r="AC208" s="55">
        <f>SUM('ANTUNES - SON PRODUCE, INC.:TECNISPICE'!AT208)</f>
        <v>0</v>
      </c>
      <c r="AD208" s="55">
        <f>SUM('ANTUNES - SON PRODUCE, INC.:TECNISPICE'!AU208)</f>
        <v>0</v>
      </c>
      <c r="AE208" s="55">
        <f>SUM('ANTUNES - SON PRODUCE, INC.:TECNISPICE'!AV208)</f>
        <v>0</v>
      </c>
      <c r="AF208" s="55">
        <f>SUM('ANTUNES - SON PRODUCE, INC.:TECNISPICE'!AW208)</f>
        <v>0</v>
      </c>
      <c r="AG208" s="55">
        <f>SUM('ANTUNES - SON PRODUCE, INC.:TECNISPICE'!AX208)</f>
        <v>0</v>
      </c>
      <c r="AH208" s="55">
        <f>SUM('ANTUNES - SON PRODUCE, INC.:TECNISPICE'!AY208)</f>
        <v>0</v>
      </c>
      <c r="AI208" s="55">
        <f>SUM('ANTUNES - SON PRODUCE, INC.:TECNISPICE'!AZ208)</f>
        <v>0</v>
      </c>
      <c r="AJ208" s="55">
        <f>SUM('ANTUNES - SON PRODUCE, INC.:TECNISPICE'!BA208)</f>
        <v>0</v>
      </c>
      <c r="AK208" s="55">
        <f>SUM('ANTUNES - SON PRODUCE, INC.:TECNISPICE'!BB208)</f>
        <v>0</v>
      </c>
      <c r="AL208" s="55">
        <f>SUM('ANTUNES - SON PRODUCE, INC.:TECNISPICE'!BC208)</f>
        <v>0</v>
      </c>
      <c r="AM208" s="55">
        <f>SUM('ANTUNES - SON PRODUCE, INC.:TECNISPICE'!BD208)</f>
        <v>0</v>
      </c>
      <c r="AN208" s="55">
        <f>SUM('ANTUNES - SON PRODUCE, INC.:TECNISPICE'!BE208)</f>
        <v>0</v>
      </c>
      <c r="AO208" s="55">
        <f>SUM('ANTUNES - SON PRODUCE, INC.:TECNISPICE'!BF208)</f>
        <v>0</v>
      </c>
      <c r="AP208" s="56">
        <f t="shared" si="29"/>
        <v>0</v>
      </c>
    </row>
    <row r="209" spans="2:42" x14ac:dyDescent="0.35">
      <c r="B209" s="8">
        <f t="shared" si="27"/>
        <v>202</v>
      </c>
      <c r="C209" s="8" t="s">
        <v>46</v>
      </c>
      <c r="D209" s="8">
        <v>520005</v>
      </c>
      <c r="E209" s="8" t="s">
        <v>145</v>
      </c>
      <c r="F209" s="28">
        <v>0</v>
      </c>
      <c r="G209" s="28">
        <v>0</v>
      </c>
      <c r="H209" s="29">
        <f>SUM('ANTUNES - SON PRODUCE, INC.:TECNISPICE'!G209)</f>
        <v>0</v>
      </c>
      <c r="I209" s="29">
        <f>SUM('ANTUNES - SON PRODUCE, INC.:TECNISPICE'!H209)</f>
        <v>0</v>
      </c>
      <c r="J209" s="29">
        <f>SUM('ANTUNES - SON PRODUCE, INC.:TECNISPICE'!I209)</f>
        <v>0</v>
      </c>
      <c r="K209" s="29">
        <f>SUM('ANTUNES - SON PRODUCE, INC.:TECNISPICE'!J209)</f>
        <v>0</v>
      </c>
      <c r="L209" s="29">
        <f>SUM('ANTUNES - SON PRODUCE, INC.:TECNISPICE'!K209)</f>
        <v>0</v>
      </c>
      <c r="M209" s="29">
        <f>SUM('ANTUNES - SON PRODUCE, INC.:TECNISPICE'!L209)</f>
        <v>0</v>
      </c>
      <c r="N209" s="29">
        <f>SUM('ANTUNES - SON PRODUCE, INC.:TECNISPICE'!M209)</f>
        <v>0</v>
      </c>
      <c r="O209" s="29">
        <f>SUM('ANTUNES - SON PRODUCE, INC.:TECNISPICE'!N209)</f>
        <v>0</v>
      </c>
      <c r="P209" s="29">
        <f>SUM('ANTUNES - SON PRODUCE, INC.:TECNISPICE'!O209)</f>
        <v>0</v>
      </c>
      <c r="Q209" s="29">
        <f>SUM('ANTUNES - SON PRODUCE, INC.:TECNISPICE'!P209)</f>
        <v>0</v>
      </c>
      <c r="R209" s="29">
        <f>SUM('ANTUNES - SON PRODUCE, INC.:TECNISPICE'!Q209)</f>
        <v>0</v>
      </c>
      <c r="S209" s="29">
        <f>SUM('ANTUNES - SON PRODUCE, INC.:TECNISPICE'!R209)</f>
        <v>0</v>
      </c>
      <c r="T209" s="29"/>
      <c r="U209" s="29"/>
      <c r="V209" s="29"/>
      <c r="W209" s="29"/>
      <c r="X209" s="28">
        <f t="shared" si="28"/>
        <v>0</v>
      </c>
      <c r="Z209" s="55">
        <f>SUM('ANTUNES - SON PRODUCE, INC.:TECNISPICE'!AQ209)</f>
        <v>0</v>
      </c>
      <c r="AA209" s="55">
        <f>SUM('ANTUNES - SON PRODUCE, INC.:TECNISPICE'!AR209)</f>
        <v>0</v>
      </c>
      <c r="AB209" s="55">
        <f>SUM('ANTUNES - SON PRODUCE, INC.:TECNISPICE'!AS209)</f>
        <v>0</v>
      </c>
      <c r="AC209" s="55">
        <f>SUM('ANTUNES - SON PRODUCE, INC.:TECNISPICE'!AT209)</f>
        <v>0</v>
      </c>
      <c r="AD209" s="55">
        <f>SUM('ANTUNES - SON PRODUCE, INC.:TECNISPICE'!AU209)</f>
        <v>0</v>
      </c>
      <c r="AE209" s="55">
        <f>SUM('ANTUNES - SON PRODUCE, INC.:TECNISPICE'!AV209)</f>
        <v>0</v>
      </c>
      <c r="AF209" s="55">
        <f>SUM('ANTUNES - SON PRODUCE, INC.:TECNISPICE'!AW209)</f>
        <v>0</v>
      </c>
      <c r="AG209" s="55">
        <f>SUM('ANTUNES - SON PRODUCE, INC.:TECNISPICE'!AX209)</f>
        <v>0</v>
      </c>
      <c r="AH209" s="55">
        <f>SUM('ANTUNES - SON PRODUCE, INC.:TECNISPICE'!AY209)</f>
        <v>0</v>
      </c>
      <c r="AI209" s="55">
        <f>SUM('ANTUNES - SON PRODUCE, INC.:TECNISPICE'!AZ209)</f>
        <v>0</v>
      </c>
      <c r="AJ209" s="55">
        <f>SUM('ANTUNES - SON PRODUCE, INC.:TECNISPICE'!BA209)</f>
        <v>0</v>
      </c>
      <c r="AK209" s="55">
        <f>SUM('ANTUNES - SON PRODUCE, INC.:TECNISPICE'!BB209)</f>
        <v>0</v>
      </c>
      <c r="AL209" s="55">
        <f>SUM('ANTUNES - SON PRODUCE, INC.:TECNISPICE'!BC209)</f>
        <v>0</v>
      </c>
      <c r="AM209" s="55">
        <f>SUM('ANTUNES - SON PRODUCE, INC.:TECNISPICE'!BD209)</f>
        <v>0</v>
      </c>
      <c r="AN209" s="55">
        <f>SUM('ANTUNES - SON PRODUCE, INC.:TECNISPICE'!BE209)</f>
        <v>0</v>
      </c>
      <c r="AO209" s="55">
        <f>SUM('ANTUNES - SON PRODUCE, INC.:TECNISPICE'!BF209)</f>
        <v>0</v>
      </c>
      <c r="AP209" s="56">
        <f t="shared" si="29"/>
        <v>0</v>
      </c>
    </row>
    <row r="210" spans="2:42" x14ac:dyDescent="0.35">
      <c r="B210" s="8">
        <f t="shared" si="27"/>
        <v>203</v>
      </c>
      <c r="C210" s="8" t="s">
        <v>46</v>
      </c>
      <c r="D210" s="8">
        <v>520009</v>
      </c>
      <c r="E210" s="8" t="s">
        <v>146</v>
      </c>
      <c r="F210" s="28">
        <v>0</v>
      </c>
      <c r="G210" s="28">
        <v>0</v>
      </c>
      <c r="H210" s="29">
        <f>SUM('ANTUNES - SON PRODUCE, INC.:TECNISPICE'!G210)</f>
        <v>0</v>
      </c>
      <c r="I210" s="29">
        <f>SUM('ANTUNES - SON PRODUCE, INC.:TECNISPICE'!H210)</f>
        <v>0</v>
      </c>
      <c r="J210" s="29">
        <f>SUM('ANTUNES - SON PRODUCE, INC.:TECNISPICE'!I210)</f>
        <v>0</v>
      </c>
      <c r="K210" s="29">
        <f>SUM('ANTUNES - SON PRODUCE, INC.:TECNISPICE'!J210)</f>
        <v>0</v>
      </c>
      <c r="L210" s="29">
        <f>SUM('ANTUNES - SON PRODUCE, INC.:TECNISPICE'!K210)</f>
        <v>0</v>
      </c>
      <c r="M210" s="29">
        <f>SUM('ANTUNES - SON PRODUCE, INC.:TECNISPICE'!L210)</f>
        <v>0</v>
      </c>
      <c r="N210" s="29">
        <f>SUM('ANTUNES - SON PRODUCE, INC.:TECNISPICE'!M210)</f>
        <v>0</v>
      </c>
      <c r="O210" s="29">
        <f>SUM('ANTUNES - SON PRODUCE, INC.:TECNISPICE'!N210)</f>
        <v>0</v>
      </c>
      <c r="P210" s="29">
        <f>SUM('ANTUNES - SON PRODUCE, INC.:TECNISPICE'!O210)</f>
        <v>0</v>
      </c>
      <c r="Q210" s="29">
        <f>SUM('ANTUNES - SON PRODUCE, INC.:TECNISPICE'!P210)</f>
        <v>0</v>
      </c>
      <c r="R210" s="29">
        <f>SUM('ANTUNES - SON PRODUCE, INC.:TECNISPICE'!Q210)</f>
        <v>0</v>
      </c>
      <c r="S210" s="29">
        <f>SUM('ANTUNES - SON PRODUCE, INC.:TECNISPICE'!R210)</f>
        <v>0</v>
      </c>
      <c r="T210" s="29"/>
      <c r="U210" s="29"/>
      <c r="V210" s="29"/>
      <c r="W210" s="29"/>
      <c r="X210" s="28">
        <f t="shared" si="28"/>
        <v>0</v>
      </c>
      <c r="Z210" s="55">
        <f>SUM('ANTUNES - SON PRODUCE, INC.:TECNISPICE'!AQ210)</f>
        <v>0</v>
      </c>
      <c r="AA210" s="55">
        <f>SUM('ANTUNES - SON PRODUCE, INC.:TECNISPICE'!AR210)</f>
        <v>0</v>
      </c>
      <c r="AB210" s="55">
        <f>SUM('ANTUNES - SON PRODUCE, INC.:TECNISPICE'!AS210)</f>
        <v>0</v>
      </c>
      <c r="AC210" s="55">
        <f>SUM('ANTUNES - SON PRODUCE, INC.:TECNISPICE'!AT210)</f>
        <v>0</v>
      </c>
      <c r="AD210" s="55">
        <f>SUM('ANTUNES - SON PRODUCE, INC.:TECNISPICE'!AU210)</f>
        <v>0</v>
      </c>
      <c r="AE210" s="55">
        <f>SUM('ANTUNES - SON PRODUCE, INC.:TECNISPICE'!AV210)</f>
        <v>0</v>
      </c>
      <c r="AF210" s="55">
        <f>SUM('ANTUNES - SON PRODUCE, INC.:TECNISPICE'!AW210)</f>
        <v>0</v>
      </c>
      <c r="AG210" s="55">
        <f>SUM('ANTUNES - SON PRODUCE, INC.:TECNISPICE'!AX210)</f>
        <v>0</v>
      </c>
      <c r="AH210" s="55">
        <f>SUM('ANTUNES - SON PRODUCE, INC.:TECNISPICE'!AY210)</f>
        <v>0</v>
      </c>
      <c r="AI210" s="55">
        <f>SUM('ANTUNES - SON PRODUCE, INC.:TECNISPICE'!AZ210)</f>
        <v>0</v>
      </c>
      <c r="AJ210" s="55">
        <f>SUM('ANTUNES - SON PRODUCE, INC.:TECNISPICE'!BA210)</f>
        <v>0</v>
      </c>
      <c r="AK210" s="55">
        <f>SUM('ANTUNES - SON PRODUCE, INC.:TECNISPICE'!BB210)</f>
        <v>0</v>
      </c>
      <c r="AL210" s="55">
        <f>SUM('ANTUNES - SON PRODUCE, INC.:TECNISPICE'!BC210)</f>
        <v>0</v>
      </c>
      <c r="AM210" s="55">
        <f>SUM('ANTUNES - SON PRODUCE, INC.:TECNISPICE'!BD210)</f>
        <v>0</v>
      </c>
      <c r="AN210" s="55">
        <f>SUM('ANTUNES - SON PRODUCE, INC.:TECNISPICE'!BE210)</f>
        <v>0</v>
      </c>
      <c r="AO210" s="55">
        <f>SUM('ANTUNES - SON PRODUCE, INC.:TECNISPICE'!BF210)</f>
        <v>0</v>
      </c>
      <c r="AP210" s="56">
        <f t="shared" si="29"/>
        <v>0</v>
      </c>
    </row>
    <row r="211" spans="2:42" x14ac:dyDescent="0.35">
      <c r="B211" s="8">
        <f t="shared" ref="B211:B224" si="30">B210+1</f>
        <v>204</v>
      </c>
      <c r="C211" s="8" t="s">
        <v>46</v>
      </c>
      <c r="D211" s="30">
        <v>520010</v>
      </c>
      <c r="E211" t="s">
        <v>214</v>
      </c>
      <c r="F211" s="28">
        <v>0</v>
      </c>
      <c r="G211" s="28">
        <v>0</v>
      </c>
      <c r="H211" s="29">
        <f>SUM('ANTUNES - SON PRODUCE, INC.:TECNISPICE'!G211)</f>
        <v>0</v>
      </c>
      <c r="I211" s="29">
        <f>SUM('ANTUNES - SON PRODUCE, INC.:TECNISPICE'!H211)</f>
        <v>0</v>
      </c>
      <c r="J211" s="29">
        <f>SUM('ANTUNES - SON PRODUCE, INC.:TECNISPICE'!I211)</f>
        <v>0</v>
      </c>
      <c r="K211" s="29">
        <f>SUM('ANTUNES - SON PRODUCE, INC.:TECNISPICE'!J211)</f>
        <v>0</v>
      </c>
      <c r="L211" s="29">
        <f>SUM('ANTUNES - SON PRODUCE, INC.:TECNISPICE'!K211)</f>
        <v>0</v>
      </c>
      <c r="M211" s="29">
        <f>SUM('ANTUNES - SON PRODUCE, INC.:TECNISPICE'!L211)</f>
        <v>0</v>
      </c>
      <c r="N211" s="29">
        <f>SUM('ANTUNES - SON PRODUCE, INC.:TECNISPICE'!M211)</f>
        <v>0</v>
      </c>
      <c r="O211" s="29">
        <f>SUM('ANTUNES - SON PRODUCE, INC.:TECNISPICE'!N211)</f>
        <v>0</v>
      </c>
      <c r="P211" s="29">
        <f>SUM('ANTUNES - SON PRODUCE, INC.:TECNISPICE'!O211)</f>
        <v>0</v>
      </c>
      <c r="Q211" s="29">
        <f>SUM('ANTUNES - SON PRODUCE, INC.:TECNISPICE'!P211)</f>
        <v>0</v>
      </c>
      <c r="R211" s="29">
        <f>SUM('ANTUNES - SON PRODUCE, INC.:TECNISPICE'!Q211)</f>
        <v>0</v>
      </c>
      <c r="S211" s="29">
        <f>SUM('ANTUNES - SON PRODUCE, INC.:TECNISPICE'!R211)</f>
        <v>0</v>
      </c>
      <c r="T211" s="29"/>
      <c r="U211" s="29"/>
      <c r="V211" s="29"/>
      <c r="W211" s="29"/>
      <c r="X211" s="28">
        <f t="shared" si="28"/>
        <v>0</v>
      </c>
      <c r="Z211" s="55">
        <f>SUM('ANTUNES - SON PRODUCE, INC.:TECNISPICE'!AQ211)</f>
        <v>0</v>
      </c>
      <c r="AA211" s="55">
        <f>SUM('ANTUNES - SON PRODUCE, INC.:TECNISPICE'!AR211)</f>
        <v>0</v>
      </c>
      <c r="AB211" s="55">
        <f>SUM('ANTUNES - SON PRODUCE, INC.:TECNISPICE'!AS211)</f>
        <v>0</v>
      </c>
      <c r="AC211" s="55">
        <f>SUM('ANTUNES - SON PRODUCE, INC.:TECNISPICE'!AT211)</f>
        <v>0</v>
      </c>
      <c r="AD211" s="55">
        <f>SUM('ANTUNES - SON PRODUCE, INC.:TECNISPICE'!AU211)</f>
        <v>0</v>
      </c>
      <c r="AE211" s="55">
        <f>SUM('ANTUNES - SON PRODUCE, INC.:TECNISPICE'!AV211)</f>
        <v>0</v>
      </c>
      <c r="AF211" s="55">
        <f>SUM('ANTUNES - SON PRODUCE, INC.:TECNISPICE'!AW211)</f>
        <v>0</v>
      </c>
      <c r="AG211" s="55">
        <f>SUM('ANTUNES - SON PRODUCE, INC.:TECNISPICE'!AX211)</f>
        <v>0</v>
      </c>
      <c r="AH211" s="55">
        <f>SUM('ANTUNES - SON PRODUCE, INC.:TECNISPICE'!AY211)</f>
        <v>0</v>
      </c>
      <c r="AI211" s="55">
        <f>SUM('ANTUNES - SON PRODUCE, INC.:TECNISPICE'!AZ211)</f>
        <v>0</v>
      </c>
      <c r="AJ211" s="55">
        <f>SUM('ANTUNES - SON PRODUCE, INC.:TECNISPICE'!BA211)</f>
        <v>0</v>
      </c>
      <c r="AK211" s="55">
        <f>SUM('ANTUNES - SON PRODUCE, INC.:TECNISPICE'!BB211)</f>
        <v>0</v>
      </c>
      <c r="AL211" s="55">
        <f>SUM('ANTUNES - SON PRODUCE, INC.:TECNISPICE'!BC211)</f>
        <v>0</v>
      </c>
      <c r="AM211" s="55">
        <f>SUM('ANTUNES - SON PRODUCE, INC.:TECNISPICE'!BD211)</f>
        <v>0</v>
      </c>
      <c r="AN211" s="55">
        <f>SUM('ANTUNES - SON PRODUCE, INC.:TECNISPICE'!BE211)</f>
        <v>0</v>
      </c>
      <c r="AO211" s="55">
        <f>SUM('ANTUNES - SON PRODUCE, INC.:TECNISPICE'!BF211)</f>
        <v>0</v>
      </c>
      <c r="AP211" s="56">
        <f t="shared" si="29"/>
        <v>0</v>
      </c>
    </row>
    <row r="212" spans="2:42" x14ac:dyDescent="0.35">
      <c r="B212" s="8">
        <f t="shared" si="30"/>
        <v>205</v>
      </c>
      <c r="C212" s="8" t="s">
        <v>46</v>
      </c>
      <c r="D212" s="8">
        <v>520011</v>
      </c>
      <c r="E212" s="8" t="s">
        <v>195</v>
      </c>
      <c r="F212" s="28">
        <v>0</v>
      </c>
      <c r="G212" s="28">
        <v>0</v>
      </c>
      <c r="H212" s="29">
        <f>SUM('ANTUNES - SON PRODUCE, INC.:TECNISPICE'!G212)</f>
        <v>0</v>
      </c>
      <c r="I212" s="29">
        <f>SUM('ANTUNES - SON PRODUCE, INC.:TECNISPICE'!H212)</f>
        <v>0</v>
      </c>
      <c r="J212" s="29">
        <f>SUM('ANTUNES - SON PRODUCE, INC.:TECNISPICE'!I212)</f>
        <v>0</v>
      </c>
      <c r="K212" s="29">
        <f>SUM('ANTUNES - SON PRODUCE, INC.:TECNISPICE'!J212)</f>
        <v>0</v>
      </c>
      <c r="L212" s="29">
        <f>SUM('ANTUNES - SON PRODUCE, INC.:TECNISPICE'!K212)</f>
        <v>0</v>
      </c>
      <c r="M212" s="29">
        <f>SUM('ANTUNES - SON PRODUCE, INC.:TECNISPICE'!L212)</f>
        <v>0</v>
      </c>
      <c r="N212" s="29">
        <f>SUM('ANTUNES - SON PRODUCE, INC.:TECNISPICE'!M212)</f>
        <v>0</v>
      </c>
      <c r="O212" s="29">
        <f>SUM('ANTUNES - SON PRODUCE, INC.:TECNISPICE'!N212)</f>
        <v>0</v>
      </c>
      <c r="P212" s="29">
        <f>SUM('ANTUNES - SON PRODUCE, INC.:TECNISPICE'!O212)</f>
        <v>0</v>
      </c>
      <c r="Q212" s="29">
        <f>SUM('ANTUNES - SON PRODUCE, INC.:TECNISPICE'!P212)</f>
        <v>0</v>
      </c>
      <c r="R212" s="29">
        <f>SUM('ANTUNES - SON PRODUCE, INC.:TECNISPICE'!Q212)</f>
        <v>0</v>
      </c>
      <c r="S212" s="29">
        <f>SUM('ANTUNES - SON PRODUCE, INC.:TECNISPICE'!R212)</f>
        <v>0</v>
      </c>
      <c r="T212" s="29"/>
      <c r="U212" s="29"/>
      <c r="V212" s="29"/>
      <c r="W212" s="29"/>
      <c r="X212" s="28">
        <f t="shared" si="28"/>
        <v>0</v>
      </c>
      <c r="Z212" s="55">
        <f>SUM('ANTUNES - SON PRODUCE, INC.:TECNISPICE'!AQ212)</f>
        <v>0</v>
      </c>
      <c r="AA212" s="55">
        <f>SUM('ANTUNES - SON PRODUCE, INC.:TECNISPICE'!AR212)</f>
        <v>0</v>
      </c>
      <c r="AB212" s="55">
        <f>SUM('ANTUNES - SON PRODUCE, INC.:TECNISPICE'!AS212)</f>
        <v>0</v>
      </c>
      <c r="AC212" s="55">
        <f>SUM('ANTUNES - SON PRODUCE, INC.:TECNISPICE'!AT212)</f>
        <v>0</v>
      </c>
      <c r="AD212" s="55">
        <f>SUM('ANTUNES - SON PRODUCE, INC.:TECNISPICE'!AU212)</f>
        <v>0</v>
      </c>
      <c r="AE212" s="55">
        <f>SUM('ANTUNES - SON PRODUCE, INC.:TECNISPICE'!AV212)</f>
        <v>0</v>
      </c>
      <c r="AF212" s="55">
        <f>SUM('ANTUNES - SON PRODUCE, INC.:TECNISPICE'!AW212)</f>
        <v>0</v>
      </c>
      <c r="AG212" s="55">
        <f>SUM('ANTUNES - SON PRODUCE, INC.:TECNISPICE'!AX212)</f>
        <v>0</v>
      </c>
      <c r="AH212" s="55">
        <f>SUM('ANTUNES - SON PRODUCE, INC.:TECNISPICE'!AY212)</f>
        <v>0</v>
      </c>
      <c r="AI212" s="55">
        <f>SUM('ANTUNES - SON PRODUCE, INC.:TECNISPICE'!AZ212)</f>
        <v>0</v>
      </c>
      <c r="AJ212" s="55">
        <f>SUM('ANTUNES - SON PRODUCE, INC.:TECNISPICE'!BA212)</f>
        <v>0</v>
      </c>
      <c r="AK212" s="55">
        <f>SUM('ANTUNES - SON PRODUCE, INC.:TECNISPICE'!BB212)</f>
        <v>0</v>
      </c>
      <c r="AL212" s="55">
        <f>SUM('ANTUNES - SON PRODUCE, INC.:TECNISPICE'!BC212)</f>
        <v>0</v>
      </c>
      <c r="AM212" s="55">
        <f>SUM('ANTUNES - SON PRODUCE, INC.:TECNISPICE'!BD212)</f>
        <v>0</v>
      </c>
      <c r="AN212" s="55">
        <f>SUM('ANTUNES - SON PRODUCE, INC.:TECNISPICE'!BE212)</f>
        <v>0</v>
      </c>
      <c r="AO212" s="55">
        <f>SUM('ANTUNES - SON PRODUCE, INC.:TECNISPICE'!BF212)</f>
        <v>0</v>
      </c>
      <c r="AP212" s="56">
        <f t="shared" si="29"/>
        <v>0</v>
      </c>
    </row>
    <row r="213" spans="2:42" x14ac:dyDescent="0.35">
      <c r="B213" s="8">
        <f t="shared" si="30"/>
        <v>206</v>
      </c>
      <c r="C213" s="8" t="s">
        <v>46</v>
      </c>
      <c r="D213" s="39">
        <v>520012</v>
      </c>
      <c r="E213" t="s">
        <v>228</v>
      </c>
      <c r="F213" s="28">
        <v>23.333333333333332</v>
      </c>
      <c r="G213" s="28">
        <v>70</v>
      </c>
      <c r="H213" s="29">
        <f>SUM('ANTUNES - SON PRODUCE, INC.:TECNISPICE'!G213)</f>
        <v>0</v>
      </c>
      <c r="I213" s="29">
        <f>SUM('ANTUNES - SON PRODUCE, INC.:TECNISPICE'!H213)</f>
        <v>0</v>
      </c>
      <c r="J213" s="29">
        <f>SUM('ANTUNES - SON PRODUCE, INC.:TECNISPICE'!I213)</f>
        <v>0</v>
      </c>
      <c r="K213" s="29">
        <f>SUM('ANTUNES - SON PRODUCE, INC.:TECNISPICE'!J213)</f>
        <v>0</v>
      </c>
      <c r="L213" s="29">
        <f>SUM('ANTUNES - SON PRODUCE, INC.:TECNISPICE'!K213)</f>
        <v>0</v>
      </c>
      <c r="M213" s="29">
        <f>SUM('ANTUNES - SON PRODUCE, INC.:TECNISPICE'!L213)</f>
        <v>0</v>
      </c>
      <c r="N213" s="29">
        <f>SUM('ANTUNES - SON PRODUCE, INC.:TECNISPICE'!M213)</f>
        <v>0</v>
      </c>
      <c r="O213" s="29">
        <f>SUM('ANTUNES - SON PRODUCE, INC.:TECNISPICE'!N213)</f>
        <v>0</v>
      </c>
      <c r="P213" s="29">
        <f>SUM('ANTUNES - SON PRODUCE, INC.:TECNISPICE'!O213)</f>
        <v>0</v>
      </c>
      <c r="Q213" s="29">
        <f>SUM('ANTUNES - SON PRODUCE, INC.:TECNISPICE'!P213)</f>
        <v>0</v>
      </c>
      <c r="R213" s="29">
        <f>SUM('ANTUNES - SON PRODUCE, INC.:TECNISPICE'!Q213)</f>
        <v>0</v>
      </c>
      <c r="S213" s="29">
        <f>SUM('ANTUNES - SON PRODUCE, INC.:TECNISPICE'!R213)</f>
        <v>0</v>
      </c>
      <c r="T213" s="29"/>
      <c r="U213" s="29"/>
      <c r="V213" s="29"/>
      <c r="W213" s="29"/>
      <c r="X213" s="28">
        <f t="shared" si="28"/>
        <v>0</v>
      </c>
      <c r="Z213" s="55">
        <f>SUM('ANTUNES - SON PRODUCE, INC.:TECNISPICE'!AQ213)</f>
        <v>0</v>
      </c>
      <c r="AA213" s="55">
        <f>SUM('ANTUNES - SON PRODUCE, INC.:TECNISPICE'!AR213)</f>
        <v>0</v>
      </c>
      <c r="AB213" s="55">
        <f>SUM('ANTUNES - SON PRODUCE, INC.:TECNISPICE'!AS213)</f>
        <v>0</v>
      </c>
      <c r="AC213" s="55">
        <f>SUM('ANTUNES - SON PRODUCE, INC.:TECNISPICE'!AT213)</f>
        <v>0</v>
      </c>
      <c r="AD213" s="55">
        <f>SUM('ANTUNES - SON PRODUCE, INC.:TECNISPICE'!AU213)</f>
        <v>0</v>
      </c>
      <c r="AE213" s="55">
        <f>SUM('ANTUNES - SON PRODUCE, INC.:TECNISPICE'!AV213)</f>
        <v>0</v>
      </c>
      <c r="AF213" s="55">
        <f>SUM('ANTUNES - SON PRODUCE, INC.:TECNISPICE'!AW213)</f>
        <v>0</v>
      </c>
      <c r="AG213" s="55">
        <f>SUM('ANTUNES - SON PRODUCE, INC.:TECNISPICE'!AX213)</f>
        <v>0</v>
      </c>
      <c r="AH213" s="55">
        <f>SUM('ANTUNES - SON PRODUCE, INC.:TECNISPICE'!AY213)</f>
        <v>0</v>
      </c>
      <c r="AI213" s="55">
        <f>SUM('ANTUNES - SON PRODUCE, INC.:TECNISPICE'!AZ213)</f>
        <v>0</v>
      </c>
      <c r="AJ213" s="55">
        <f>SUM('ANTUNES - SON PRODUCE, INC.:TECNISPICE'!BA213)</f>
        <v>0</v>
      </c>
      <c r="AK213" s="55">
        <f>SUM('ANTUNES - SON PRODUCE, INC.:TECNISPICE'!BB213)</f>
        <v>0</v>
      </c>
      <c r="AL213" s="55">
        <f>SUM('ANTUNES - SON PRODUCE, INC.:TECNISPICE'!BC213)</f>
        <v>0</v>
      </c>
      <c r="AM213" s="55">
        <f>SUM('ANTUNES - SON PRODUCE, INC.:TECNISPICE'!BD213)</f>
        <v>0</v>
      </c>
      <c r="AN213" s="55">
        <f>SUM('ANTUNES - SON PRODUCE, INC.:TECNISPICE'!BE213)</f>
        <v>0</v>
      </c>
      <c r="AO213" s="55">
        <f>SUM('ANTUNES - SON PRODUCE, INC.:TECNISPICE'!BF213)</f>
        <v>0</v>
      </c>
      <c r="AP213" s="56">
        <f t="shared" si="29"/>
        <v>0</v>
      </c>
    </row>
    <row r="214" spans="2:42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28">
        <v>263.66666666666669</v>
      </c>
      <c r="G214" s="28">
        <v>430</v>
      </c>
      <c r="H214" s="29">
        <f>SUM('ANTUNES - SON PRODUCE, INC.:TECNISPICE'!G214)</f>
        <v>60</v>
      </c>
      <c r="I214" s="29">
        <f>SUM('ANTUNES - SON PRODUCE, INC.:TECNISPICE'!H214)</f>
        <v>60</v>
      </c>
      <c r="J214" s="29">
        <f>SUM('ANTUNES - SON PRODUCE, INC.:TECNISPICE'!I214)</f>
        <v>0</v>
      </c>
      <c r="K214" s="29">
        <f>SUM('ANTUNES - SON PRODUCE, INC.:TECNISPICE'!J214)</f>
        <v>0</v>
      </c>
      <c r="L214" s="29">
        <f>SUM('ANTUNES - SON PRODUCE, INC.:TECNISPICE'!K214)</f>
        <v>0</v>
      </c>
      <c r="M214" s="29">
        <f>SUM('ANTUNES - SON PRODUCE, INC.:TECNISPICE'!L214)</f>
        <v>0</v>
      </c>
      <c r="N214" s="29">
        <f>SUM('ANTUNES - SON PRODUCE, INC.:TECNISPICE'!M214)</f>
        <v>0</v>
      </c>
      <c r="O214" s="29">
        <f>SUM('ANTUNES - SON PRODUCE, INC.:TECNISPICE'!N214)</f>
        <v>0</v>
      </c>
      <c r="P214" s="29">
        <f>SUM('ANTUNES - SON PRODUCE, INC.:TECNISPICE'!O214)</f>
        <v>0</v>
      </c>
      <c r="Q214" s="29">
        <f>SUM('ANTUNES - SON PRODUCE, INC.:TECNISPICE'!P214)</f>
        <v>0</v>
      </c>
      <c r="R214" s="29">
        <f>SUM('ANTUNES - SON PRODUCE, INC.:TECNISPICE'!Q214)</f>
        <v>0</v>
      </c>
      <c r="S214" s="29">
        <f>SUM('ANTUNES - SON PRODUCE, INC.:TECNISPICE'!R214)</f>
        <v>0</v>
      </c>
      <c r="T214" s="29"/>
      <c r="U214" s="29"/>
      <c r="V214" s="29"/>
      <c r="W214" s="29"/>
      <c r="X214" s="28">
        <f t="shared" si="28"/>
        <v>120</v>
      </c>
      <c r="Z214" s="55">
        <f>SUM('ANTUNES - SON PRODUCE, INC.:TECNISPICE'!AQ214)</f>
        <v>1320</v>
      </c>
      <c r="AA214" s="55">
        <f>SUM('ANTUNES - SON PRODUCE, INC.:TECNISPICE'!AR214)</f>
        <v>0</v>
      </c>
      <c r="AB214" s="55">
        <f>SUM('ANTUNES - SON PRODUCE, INC.:TECNISPICE'!AS214)</f>
        <v>0</v>
      </c>
      <c r="AC214" s="55">
        <f>SUM('ANTUNES - SON PRODUCE, INC.:TECNISPICE'!AT214)</f>
        <v>0</v>
      </c>
      <c r="AD214" s="55">
        <f>SUM('ANTUNES - SON PRODUCE, INC.:TECNISPICE'!AU214)</f>
        <v>0</v>
      </c>
      <c r="AE214" s="55">
        <f>SUM('ANTUNES - SON PRODUCE, INC.:TECNISPICE'!AV214)</f>
        <v>0</v>
      </c>
      <c r="AF214" s="55">
        <f>SUM('ANTUNES - SON PRODUCE, INC.:TECNISPICE'!AW214)</f>
        <v>0</v>
      </c>
      <c r="AG214" s="55">
        <f>SUM('ANTUNES - SON PRODUCE, INC.:TECNISPICE'!AX214)</f>
        <v>0</v>
      </c>
      <c r="AH214" s="55">
        <f>SUM('ANTUNES - SON PRODUCE, INC.:TECNISPICE'!AY214)</f>
        <v>0</v>
      </c>
      <c r="AI214" s="55">
        <f>SUM('ANTUNES - SON PRODUCE, INC.:TECNISPICE'!AZ214)</f>
        <v>0</v>
      </c>
      <c r="AJ214" s="55">
        <f>SUM('ANTUNES - SON PRODUCE, INC.:TECNISPICE'!BA214)</f>
        <v>0</v>
      </c>
      <c r="AK214" s="55">
        <f>SUM('ANTUNES - SON PRODUCE, INC.:TECNISPICE'!BB214)</f>
        <v>0</v>
      </c>
      <c r="AL214" s="55">
        <f>SUM('ANTUNES - SON PRODUCE, INC.:TECNISPICE'!BC214)</f>
        <v>0</v>
      </c>
      <c r="AM214" s="55">
        <f>SUM('ANTUNES - SON PRODUCE, INC.:TECNISPICE'!BD214)</f>
        <v>0</v>
      </c>
      <c r="AN214" s="55">
        <f>SUM('ANTUNES - SON PRODUCE, INC.:TECNISPICE'!BE214)</f>
        <v>0</v>
      </c>
      <c r="AO214" s="55">
        <f>SUM('ANTUNES - SON PRODUCE, INC.:TECNISPICE'!BF214)</f>
        <v>0</v>
      </c>
      <c r="AP214" s="56">
        <f t="shared" si="29"/>
        <v>1320</v>
      </c>
    </row>
    <row r="215" spans="2:42" x14ac:dyDescent="0.35">
      <c r="B215" s="8">
        <f t="shared" si="30"/>
        <v>208</v>
      </c>
      <c r="C215" s="8" t="s">
        <v>106</v>
      </c>
      <c r="D215" s="8">
        <v>810006</v>
      </c>
      <c r="E215" s="8" t="s">
        <v>148</v>
      </c>
      <c r="F215" s="28">
        <v>0</v>
      </c>
      <c r="G215" s="28">
        <v>0</v>
      </c>
      <c r="H215" s="29">
        <f>SUM('ANTUNES - SON PRODUCE, INC.:TECNISPICE'!G215)</f>
        <v>0</v>
      </c>
      <c r="I215" s="29">
        <f>SUM('ANTUNES - SON PRODUCE, INC.:TECNISPICE'!H215)</f>
        <v>0</v>
      </c>
      <c r="J215" s="29">
        <f>SUM('ANTUNES - SON PRODUCE, INC.:TECNISPICE'!I215)</f>
        <v>0</v>
      </c>
      <c r="K215" s="29">
        <f>SUM('ANTUNES - SON PRODUCE, INC.:TECNISPICE'!J215)</f>
        <v>0</v>
      </c>
      <c r="L215" s="29">
        <f>SUM('ANTUNES - SON PRODUCE, INC.:TECNISPICE'!K215)</f>
        <v>0</v>
      </c>
      <c r="M215" s="29">
        <f>SUM('ANTUNES - SON PRODUCE, INC.:TECNISPICE'!L215)</f>
        <v>0</v>
      </c>
      <c r="N215" s="29">
        <f>SUM('ANTUNES - SON PRODUCE, INC.:TECNISPICE'!M215)</f>
        <v>0</v>
      </c>
      <c r="O215" s="29">
        <f>SUM('ANTUNES - SON PRODUCE, INC.:TECNISPICE'!N215)</f>
        <v>0</v>
      </c>
      <c r="P215" s="29">
        <f>SUM('ANTUNES - SON PRODUCE, INC.:TECNISPICE'!O215)</f>
        <v>0</v>
      </c>
      <c r="Q215" s="29">
        <f>SUM('ANTUNES - SON PRODUCE, INC.:TECNISPICE'!P215)</f>
        <v>0</v>
      </c>
      <c r="R215" s="29">
        <f>SUM('ANTUNES - SON PRODUCE, INC.:TECNISPICE'!Q215)</f>
        <v>0</v>
      </c>
      <c r="S215" s="29">
        <f>SUM('ANTUNES - SON PRODUCE, INC.:TECNISPICE'!R215)</f>
        <v>0</v>
      </c>
      <c r="T215" s="29"/>
      <c r="U215" s="29"/>
      <c r="V215" s="29"/>
      <c r="W215" s="29"/>
      <c r="X215" s="28">
        <f t="shared" si="28"/>
        <v>0</v>
      </c>
      <c r="Z215" s="55">
        <f>SUM('ANTUNES - SON PRODUCE, INC.:TECNISPICE'!AQ215)</f>
        <v>0</v>
      </c>
      <c r="AA215" s="55">
        <f>SUM('ANTUNES - SON PRODUCE, INC.:TECNISPICE'!AR215)</f>
        <v>0</v>
      </c>
      <c r="AB215" s="55">
        <f>SUM('ANTUNES - SON PRODUCE, INC.:TECNISPICE'!AS215)</f>
        <v>0</v>
      </c>
      <c r="AC215" s="55">
        <f>SUM('ANTUNES - SON PRODUCE, INC.:TECNISPICE'!AT215)</f>
        <v>0</v>
      </c>
      <c r="AD215" s="55">
        <f>SUM('ANTUNES - SON PRODUCE, INC.:TECNISPICE'!AU215)</f>
        <v>0</v>
      </c>
      <c r="AE215" s="55">
        <f>SUM('ANTUNES - SON PRODUCE, INC.:TECNISPICE'!AV215)</f>
        <v>0</v>
      </c>
      <c r="AF215" s="55">
        <f>SUM('ANTUNES - SON PRODUCE, INC.:TECNISPICE'!AW215)</f>
        <v>0</v>
      </c>
      <c r="AG215" s="55">
        <f>SUM('ANTUNES - SON PRODUCE, INC.:TECNISPICE'!AX215)</f>
        <v>0</v>
      </c>
      <c r="AH215" s="55">
        <f>SUM('ANTUNES - SON PRODUCE, INC.:TECNISPICE'!AY215)</f>
        <v>0</v>
      </c>
      <c r="AI215" s="55">
        <f>SUM('ANTUNES - SON PRODUCE, INC.:TECNISPICE'!AZ215)</f>
        <v>0</v>
      </c>
      <c r="AJ215" s="55">
        <f>SUM('ANTUNES - SON PRODUCE, INC.:TECNISPICE'!BA215)</f>
        <v>0</v>
      </c>
      <c r="AK215" s="55">
        <f>SUM('ANTUNES - SON PRODUCE, INC.:TECNISPICE'!BB215)</f>
        <v>0</v>
      </c>
      <c r="AL215" s="55">
        <f>SUM('ANTUNES - SON PRODUCE, INC.:TECNISPICE'!BC215)</f>
        <v>0</v>
      </c>
      <c r="AM215" s="55">
        <f>SUM('ANTUNES - SON PRODUCE, INC.:TECNISPICE'!BD215)</f>
        <v>0</v>
      </c>
      <c r="AN215" s="55">
        <f>SUM('ANTUNES - SON PRODUCE, INC.:TECNISPICE'!BE215)</f>
        <v>0</v>
      </c>
      <c r="AO215" s="55">
        <f>SUM('ANTUNES - SON PRODUCE, INC.:TECNISPICE'!BF215)</f>
        <v>0</v>
      </c>
      <c r="AP215" s="56">
        <f t="shared" si="29"/>
        <v>0</v>
      </c>
    </row>
    <row r="216" spans="2:42" x14ac:dyDescent="0.35">
      <c r="B216" s="8">
        <f t="shared" si="30"/>
        <v>209</v>
      </c>
      <c r="C216" s="8" t="s">
        <v>5</v>
      </c>
      <c r="D216" s="8">
        <v>810007</v>
      </c>
      <c r="E216" s="8" t="s">
        <v>149</v>
      </c>
      <c r="F216" s="28">
        <v>0</v>
      </c>
      <c r="G216" s="28">
        <v>0</v>
      </c>
      <c r="H216" s="29">
        <f>SUM('ANTUNES - SON PRODUCE, INC.:TECNISPICE'!G216)</f>
        <v>0</v>
      </c>
      <c r="I216" s="29">
        <f>SUM('ANTUNES - SON PRODUCE, INC.:TECNISPICE'!H216)</f>
        <v>0</v>
      </c>
      <c r="J216" s="29">
        <f>SUM('ANTUNES - SON PRODUCE, INC.:TECNISPICE'!I216)</f>
        <v>0</v>
      </c>
      <c r="K216" s="29">
        <f>SUM('ANTUNES - SON PRODUCE, INC.:TECNISPICE'!J216)</f>
        <v>0</v>
      </c>
      <c r="L216" s="29">
        <f>SUM('ANTUNES - SON PRODUCE, INC.:TECNISPICE'!K216)</f>
        <v>0</v>
      </c>
      <c r="M216" s="29">
        <f>SUM('ANTUNES - SON PRODUCE, INC.:TECNISPICE'!L216)</f>
        <v>0</v>
      </c>
      <c r="N216" s="29">
        <f>SUM('ANTUNES - SON PRODUCE, INC.:TECNISPICE'!M216)</f>
        <v>0</v>
      </c>
      <c r="O216" s="29">
        <f>SUM('ANTUNES - SON PRODUCE, INC.:TECNISPICE'!N216)</f>
        <v>0</v>
      </c>
      <c r="P216" s="29">
        <f>SUM('ANTUNES - SON PRODUCE, INC.:TECNISPICE'!O216)</f>
        <v>0</v>
      </c>
      <c r="Q216" s="29">
        <f>SUM('ANTUNES - SON PRODUCE, INC.:TECNISPICE'!P216)</f>
        <v>0</v>
      </c>
      <c r="R216" s="29">
        <f>SUM('ANTUNES - SON PRODUCE, INC.:TECNISPICE'!Q216)</f>
        <v>0</v>
      </c>
      <c r="S216" s="29">
        <f>SUM('ANTUNES - SON PRODUCE, INC.:TECNISPICE'!R216)</f>
        <v>0</v>
      </c>
      <c r="T216" s="29"/>
      <c r="U216" s="29"/>
      <c r="V216" s="29"/>
      <c r="W216" s="29"/>
      <c r="X216" s="28">
        <f t="shared" si="28"/>
        <v>0</v>
      </c>
      <c r="Z216" s="55">
        <f>SUM('ANTUNES - SON PRODUCE, INC.:TECNISPICE'!AQ216)</f>
        <v>0</v>
      </c>
      <c r="AA216" s="55">
        <f>SUM('ANTUNES - SON PRODUCE, INC.:TECNISPICE'!AR216)</f>
        <v>0</v>
      </c>
      <c r="AB216" s="55">
        <f>SUM('ANTUNES - SON PRODUCE, INC.:TECNISPICE'!AS216)</f>
        <v>0</v>
      </c>
      <c r="AC216" s="55">
        <f>SUM('ANTUNES - SON PRODUCE, INC.:TECNISPICE'!AT216)</f>
        <v>0</v>
      </c>
      <c r="AD216" s="55">
        <f>SUM('ANTUNES - SON PRODUCE, INC.:TECNISPICE'!AU216)</f>
        <v>0</v>
      </c>
      <c r="AE216" s="55">
        <f>SUM('ANTUNES - SON PRODUCE, INC.:TECNISPICE'!AV216)</f>
        <v>0</v>
      </c>
      <c r="AF216" s="55">
        <f>SUM('ANTUNES - SON PRODUCE, INC.:TECNISPICE'!AW216)</f>
        <v>0</v>
      </c>
      <c r="AG216" s="55">
        <f>SUM('ANTUNES - SON PRODUCE, INC.:TECNISPICE'!AX216)</f>
        <v>0</v>
      </c>
      <c r="AH216" s="55">
        <f>SUM('ANTUNES - SON PRODUCE, INC.:TECNISPICE'!AY216)</f>
        <v>0</v>
      </c>
      <c r="AI216" s="55">
        <f>SUM('ANTUNES - SON PRODUCE, INC.:TECNISPICE'!AZ216)</f>
        <v>0</v>
      </c>
      <c r="AJ216" s="55">
        <f>SUM('ANTUNES - SON PRODUCE, INC.:TECNISPICE'!BA216)</f>
        <v>0</v>
      </c>
      <c r="AK216" s="55">
        <f>SUM('ANTUNES - SON PRODUCE, INC.:TECNISPICE'!BB216)</f>
        <v>0</v>
      </c>
      <c r="AL216" s="55">
        <f>SUM('ANTUNES - SON PRODUCE, INC.:TECNISPICE'!BC216)</f>
        <v>0</v>
      </c>
      <c r="AM216" s="55">
        <f>SUM('ANTUNES - SON PRODUCE, INC.:TECNISPICE'!BD216)</f>
        <v>0</v>
      </c>
      <c r="AN216" s="55">
        <f>SUM('ANTUNES - SON PRODUCE, INC.:TECNISPICE'!BE216)</f>
        <v>0</v>
      </c>
      <c r="AO216" s="55">
        <f>SUM('ANTUNES - SON PRODUCE, INC.:TECNISPICE'!BF216)</f>
        <v>0</v>
      </c>
      <c r="AP216" s="56">
        <f t="shared" si="29"/>
        <v>0</v>
      </c>
    </row>
    <row r="217" spans="2:42" x14ac:dyDescent="0.35">
      <c r="B217" s="8">
        <f t="shared" si="30"/>
        <v>210</v>
      </c>
      <c r="C217" s="8" t="s">
        <v>39</v>
      </c>
      <c r="D217" s="8">
        <v>810008</v>
      </c>
      <c r="E217" s="8" t="s">
        <v>150</v>
      </c>
      <c r="F217" s="28">
        <v>0</v>
      </c>
      <c r="G217" s="28">
        <v>0</v>
      </c>
      <c r="H217" s="29">
        <f>SUM('ANTUNES - SON PRODUCE, INC.:TECNISPICE'!G217)</f>
        <v>0</v>
      </c>
      <c r="I217" s="29">
        <f>SUM('ANTUNES - SON PRODUCE, INC.:TECNISPICE'!H217)</f>
        <v>0</v>
      </c>
      <c r="J217" s="29">
        <f>SUM('ANTUNES - SON PRODUCE, INC.:TECNISPICE'!I217)</f>
        <v>0</v>
      </c>
      <c r="K217" s="29">
        <f>SUM('ANTUNES - SON PRODUCE, INC.:TECNISPICE'!J217)</f>
        <v>0</v>
      </c>
      <c r="L217" s="29">
        <f>SUM('ANTUNES - SON PRODUCE, INC.:TECNISPICE'!K217)</f>
        <v>0</v>
      </c>
      <c r="M217" s="29">
        <f>SUM('ANTUNES - SON PRODUCE, INC.:TECNISPICE'!L217)</f>
        <v>0</v>
      </c>
      <c r="N217" s="29">
        <f>SUM('ANTUNES - SON PRODUCE, INC.:TECNISPICE'!M217)</f>
        <v>0</v>
      </c>
      <c r="O217" s="29">
        <f>SUM('ANTUNES - SON PRODUCE, INC.:TECNISPICE'!N217)</f>
        <v>0</v>
      </c>
      <c r="P217" s="29">
        <f>SUM('ANTUNES - SON PRODUCE, INC.:TECNISPICE'!O217)</f>
        <v>0</v>
      </c>
      <c r="Q217" s="29">
        <f>SUM('ANTUNES - SON PRODUCE, INC.:TECNISPICE'!P217)</f>
        <v>0</v>
      </c>
      <c r="R217" s="29">
        <f>SUM('ANTUNES - SON PRODUCE, INC.:TECNISPICE'!Q217)</f>
        <v>0</v>
      </c>
      <c r="S217" s="29">
        <f>SUM('ANTUNES - SON PRODUCE, INC.:TECNISPICE'!R217)</f>
        <v>0</v>
      </c>
      <c r="T217" s="29"/>
      <c r="U217" s="29"/>
      <c r="V217" s="29"/>
      <c r="W217" s="29"/>
      <c r="X217" s="28">
        <f t="shared" si="28"/>
        <v>0</v>
      </c>
      <c r="Z217" s="55">
        <f>SUM('ANTUNES - SON PRODUCE, INC.:TECNISPICE'!AQ217)</f>
        <v>0</v>
      </c>
      <c r="AA217" s="55">
        <f>SUM('ANTUNES - SON PRODUCE, INC.:TECNISPICE'!AR217)</f>
        <v>0</v>
      </c>
      <c r="AB217" s="55">
        <f>SUM('ANTUNES - SON PRODUCE, INC.:TECNISPICE'!AS217)</f>
        <v>0</v>
      </c>
      <c r="AC217" s="55">
        <f>SUM('ANTUNES - SON PRODUCE, INC.:TECNISPICE'!AT217)</f>
        <v>0</v>
      </c>
      <c r="AD217" s="55">
        <f>SUM('ANTUNES - SON PRODUCE, INC.:TECNISPICE'!AU217)</f>
        <v>0</v>
      </c>
      <c r="AE217" s="55">
        <f>SUM('ANTUNES - SON PRODUCE, INC.:TECNISPICE'!AV217)</f>
        <v>0</v>
      </c>
      <c r="AF217" s="55">
        <f>SUM('ANTUNES - SON PRODUCE, INC.:TECNISPICE'!AW217)</f>
        <v>0</v>
      </c>
      <c r="AG217" s="55">
        <f>SUM('ANTUNES - SON PRODUCE, INC.:TECNISPICE'!AX217)</f>
        <v>0</v>
      </c>
      <c r="AH217" s="55">
        <f>SUM('ANTUNES - SON PRODUCE, INC.:TECNISPICE'!AY217)</f>
        <v>0</v>
      </c>
      <c r="AI217" s="55">
        <f>SUM('ANTUNES - SON PRODUCE, INC.:TECNISPICE'!AZ217)</f>
        <v>0</v>
      </c>
      <c r="AJ217" s="55">
        <f>SUM('ANTUNES - SON PRODUCE, INC.:TECNISPICE'!BA217)</f>
        <v>0</v>
      </c>
      <c r="AK217" s="55">
        <f>SUM('ANTUNES - SON PRODUCE, INC.:TECNISPICE'!BB217)</f>
        <v>0</v>
      </c>
      <c r="AL217" s="55">
        <f>SUM('ANTUNES - SON PRODUCE, INC.:TECNISPICE'!BC217)</f>
        <v>0</v>
      </c>
      <c r="AM217" s="55">
        <f>SUM('ANTUNES - SON PRODUCE, INC.:TECNISPICE'!BD217)</f>
        <v>0</v>
      </c>
      <c r="AN217" s="55">
        <f>SUM('ANTUNES - SON PRODUCE, INC.:TECNISPICE'!BE217)</f>
        <v>0</v>
      </c>
      <c r="AO217" s="55">
        <f>SUM('ANTUNES - SON PRODUCE, INC.:TECNISPICE'!BF217)</f>
        <v>0</v>
      </c>
      <c r="AP217" s="56">
        <f t="shared" si="29"/>
        <v>0</v>
      </c>
    </row>
    <row r="218" spans="2:42" x14ac:dyDescent="0.35">
      <c r="B218" s="8">
        <f t="shared" si="30"/>
        <v>211</v>
      </c>
      <c r="C218" s="8" t="s">
        <v>39</v>
      </c>
      <c r="D218" s="8">
        <v>810009</v>
      </c>
      <c r="E218" s="8" t="s">
        <v>151</v>
      </c>
      <c r="F218" s="28">
        <v>0</v>
      </c>
      <c r="G218" s="28">
        <v>0</v>
      </c>
      <c r="H218" s="29">
        <f>SUM('ANTUNES - SON PRODUCE, INC.:TECNISPICE'!G218)</f>
        <v>0</v>
      </c>
      <c r="I218" s="29">
        <f>SUM('ANTUNES - SON PRODUCE, INC.:TECNISPICE'!H218)</f>
        <v>0</v>
      </c>
      <c r="J218" s="29">
        <f>SUM('ANTUNES - SON PRODUCE, INC.:TECNISPICE'!I218)</f>
        <v>0</v>
      </c>
      <c r="K218" s="29">
        <f>SUM('ANTUNES - SON PRODUCE, INC.:TECNISPICE'!J218)</f>
        <v>0</v>
      </c>
      <c r="L218" s="29">
        <f>SUM('ANTUNES - SON PRODUCE, INC.:TECNISPICE'!K218)</f>
        <v>0</v>
      </c>
      <c r="M218" s="29">
        <f>SUM('ANTUNES - SON PRODUCE, INC.:TECNISPICE'!L218)</f>
        <v>0</v>
      </c>
      <c r="N218" s="29">
        <f>SUM('ANTUNES - SON PRODUCE, INC.:TECNISPICE'!M218)</f>
        <v>0</v>
      </c>
      <c r="O218" s="29">
        <f>SUM('ANTUNES - SON PRODUCE, INC.:TECNISPICE'!N218)</f>
        <v>0</v>
      </c>
      <c r="P218" s="29">
        <f>SUM('ANTUNES - SON PRODUCE, INC.:TECNISPICE'!O218)</f>
        <v>0</v>
      </c>
      <c r="Q218" s="29">
        <f>SUM('ANTUNES - SON PRODUCE, INC.:TECNISPICE'!P218)</f>
        <v>0</v>
      </c>
      <c r="R218" s="29">
        <f>SUM('ANTUNES - SON PRODUCE, INC.:TECNISPICE'!Q218)</f>
        <v>0</v>
      </c>
      <c r="S218" s="29">
        <f>SUM('ANTUNES - SON PRODUCE, INC.:TECNISPICE'!R218)</f>
        <v>0</v>
      </c>
      <c r="T218" s="29"/>
      <c r="U218" s="29"/>
      <c r="V218" s="29"/>
      <c r="W218" s="29"/>
      <c r="X218" s="28">
        <f t="shared" si="28"/>
        <v>0</v>
      </c>
      <c r="Z218" s="55">
        <f>SUM('ANTUNES - SON PRODUCE, INC.:TECNISPICE'!AQ218)</f>
        <v>0</v>
      </c>
      <c r="AA218" s="55">
        <f>SUM('ANTUNES - SON PRODUCE, INC.:TECNISPICE'!AR218)</f>
        <v>0</v>
      </c>
      <c r="AB218" s="55">
        <f>SUM('ANTUNES - SON PRODUCE, INC.:TECNISPICE'!AS218)</f>
        <v>0</v>
      </c>
      <c r="AC218" s="55">
        <f>SUM('ANTUNES - SON PRODUCE, INC.:TECNISPICE'!AT218)</f>
        <v>0</v>
      </c>
      <c r="AD218" s="55">
        <f>SUM('ANTUNES - SON PRODUCE, INC.:TECNISPICE'!AU218)</f>
        <v>0</v>
      </c>
      <c r="AE218" s="55">
        <f>SUM('ANTUNES - SON PRODUCE, INC.:TECNISPICE'!AV218)</f>
        <v>0</v>
      </c>
      <c r="AF218" s="55">
        <f>SUM('ANTUNES - SON PRODUCE, INC.:TECNISPICE'!AW218)</f>
        <v>0</v>
      </c>
      <c r="AG218" s="55">
        <f>SUM('ANTUNES - SON PRODUCE, INC.:TECNISPICE'!AX218)</f>
        <v>0</v>
      </c>
      <c r="AH218" s="55">
        <f>SUM('ANTUNES - SON PRODUCE, INC.:TECNISPICE'!AY218)</f>
        <v>0</v>
      </c>
      <c r="AI218" s="55">
        <f>SUM('ANTUNES - SON PRODUCE, INC.:TECNISPICE'!AZ218)</f>
        <v>0</v>
      </c>
      <c r="AJ218" s="55">
        <f>SUM('ANTUNES - SON PRODUCE, INC.:TECNISPICE'!BA218)</f>
        <v>0</v>
      </c>
      <c r="AK218" s="55">
        <f>SUM('ANTUNES - SON PRODUCE, INC.:TECNISPICE'!BB218)</f>
        <v>0</v>
      </c>
      <c r="AL218" s="55">
        <f>SUM('ANTUNES - SON PRODUCE, INC.:TECNISPICE'!BC218)</f>
        <v>0</v>
      </c>
      <c r="AM218" s="55">
        <f>SUM('ANTUNES - SON PRODUCE, INC.:TECNISPICE'!BD218)</f>
        <v>0</v>
      </c>
      <c r="AN218" s="55">
        <f>SUM('ANTUNES - SON PRODUCE, INC.:TECNISPICE'!BE218)</f>
        <v>0</v>
      </c>
      <c r="AO218" s="55">
        <f>SUM('ANTUNES - SON PRODUCE, INC.:TECNISPICE'!BF218)</f>
        <v>0</v>
      </c>
      <c r="AP218" s="56">
        <f t="shared" si="29"/>
        <v>0</v>
      </c>
    </row>
    <row r="219" spans="2:42" x14ac:dyDescent="0.35">
      <c r="B219" s="8">
        <f t="shared" si="30"/>
        <v>212</v>
      </c>
      <c r="C219" s="8" t="s">
        <v>39</v>
      </c>
      <c r="D219" s="8">
        <v>810010</v>
      </c>
      <c r="E219" s="8" t="s">
        <v>152</v>
      </c>
      <c r="F219" s="28">
        <v>0</v>
      </c>
      <c r="G219" s="28">
        <v>0</v>
      </c>
      <c r="H219" s="29">
        <f>SUM('ANTUNES - SON PRODUCE, INC.:TECNISPICE'!G219)</f>
        <v>0</v>
      </c>
      <c r="I219" s="29">
        <f>SUM('ANTUNES - SON PRODUCE, INC.:TECNISPICE'!H219)</f>
        <v>0</v>
      </c>
      <c r="J219" s="29">
        <f>SUM('ANTUNES - SON PRODUCE, INC.:TECNISPICE'!I219)</f>
        <v>0</v>
      </c>
      <c r="K219" s="29">
        <f>SUM('ANTUNES - SON PRODUCE, INC.:TECNISPICE'!J219)</f>
        <v>0</v>
      </c>
      <c r="L219" s="29">
        <f>SUM('ANTUNES - SON PRODUCE, INC.:TECNISPICE'!K219)</f>
        <v>0</v>
      </c>
      <c r="M219" s="29">
        <f>SUM('ANTUNES - SON PRODUCE, INC.:TECNISPICE'!L219)</f>
        <v>0</v>
      </c>
      <c r="N219" s="29">
        <f>SUM('ANTUNES - SON PRODUCE, INC.:TECNISPICE'!M219)</f>
        <v>0</v>
      </c>
      <c r="O219" s="29">
        <f>SUM('ANTUNES - SON PRODUCE, INC.:TECNISPICE'!N219)</f>
        <v>0</v>
      </c>
      <c r="P219" s="29">
        <f>SUM('ANTUNES - SON PRODUCE, INC.:TECNISPICE'!O219)</f>
        <v>0</v>
      </c>
      <c r="Q219" s="29">
        <f>SUM('ANTUNES - SON PRODUCE, INC.:TECNISPICE'!P219)</f>
        <v>0</v>
      </c>
      <c r="R219" s="29">
        <f>SUM('ANTUNES - SON PRODUCE, INC.:TECNISPICE'!Q219)</f>
        <v>0</v>
      </c>
      <c r="S219" s="29">
        <f>SUM('ANTUNES - SON PRODUCE, INC.:TECNISPICE'!R219)</f>
        <v>0</v>
      </c>
      <c r="T219" s="29"/>
      <c r="U219" s="29"/>
      <c r="V219" s="29"/>
      <c r="W219" s="29"/>
      <c r="X219" s="28">
        <f t="shared" si="28"/>
        <v>0</v>
      </c>
      <c r="Z219" s="55">
        <f>SUM('ANTUNES - SON PRODUCE, INC.:TECNISPICE'!AQ219)</f>
        <v>0</v>
      </c>
      <c r="AA219" s="55">
        <f>SUM('ANTUNES - SON PRODUCE, INC.:TECNISPICE'!AR219)</f>
        <v>0</v>
      </c>
      <c r="AB219" s="55">
        <f>SUM('ANTUNES - SON PRODUCE, INC.:TECNISPICE'!AS219)</f>
        <v>0</v>
      </c>
      <c r="AC219" s="55">
        <f>SUM('ANTUNES - SON PRODUCE, INC.:TECNISPICE'!AT219)</f>
        <v>0</v>
      </c>
      <c r="AD219" s="55">
        <f>SUM('ANTUNES - SON PRODUCE, INC.:TECNISPICE'!AU219)</f>
        <v>0</v>
      </c>
      <c r="AE219" s="55">
        <f>SUM('ANTUNES - SON PRODUCE, INC.:TECNISPICE'!AV219)</f>
        <v>0</v>
      </c>
      <c r="AF219" s="55">
        <f>SUM('ANTUNES - SON PRODUCE, INC.:TECNISPICE'!AW219)</f>
        <v>0</v>
      </c>
      <c r="AG219" s="55">
        <f>SUM('ANTUNES - SON PRODUCE, INC.:TECNISPICE'!AX219)</f>
        <v>0</v>
      </c>
      <c r="AH219" s="55">
        <f>SUM('ANTUNES - SON PRODUCE, INC.:TECNISPICE'!AY219)</f>
        <v>0</v>
      </c>
      <c r="AI219" s="55">
        <f>SUM('ANTUNES - SON PRODUCE, INC.:TECNISPICE'!AZ219)</f>
        <v>0</v>
      </c>
      <c r="AJ219" s="55">
        <f>SUM('ANTUNES - SON PRODUCE, INC.:TECNISPICE'!BA219)</f>
        <v>0</v>
      </c>
      <c r="AK219" s="55">
        <f>SUM('ANTUNES - SON PRODUCE, INC.:TECNISPICE'!BB219)</f>
        <v>0</v>
      </c>
      <c r="AL219" s="55">
        <f>SUM('ANTUNES - SON PRODUCE, INC.:TECNISPICE'!BC219)</f>
        <v>0</v>
      </c>
      <c r="AM219" s="55">
        <f>SUM('ANTUNES - SON PRODUCE, INC.:TECNISPICE'!BD219)</f>
        <v>0</v>
      </c>
      <c r="AN219" s="55">
        <f>SUM('ANTUNES - SON PRODUCE, INC.:TECNISPICE'!BE219)</f>
        <v>0</v>
      </c>
      <c r="AO219" s="55">
        <f>SUM('ANTUNES - SON PRODUCE, INC.:TECNISPICE'!BF219)</f>
        <v>0</v>
      </c>
      <c r="AP219" s="56">
        <f t="shared" si="29"/>
        <v>0</v>
      </c>
    </row>
    <row r="220" spans="2:42" ht="14.5" customHeight="1" x14ac:dyDescent="0.35">
      <c r="B220" s="8">
        <f t="shared" si="30"/>
        <v>213</v>
      </c>
      <c r="C220" s="8" t="s">
        <v>106</v>
      </c>
      <c r="D220" s="8">
        <v>810011</v>
      </c>
      <c r="E220" s="8" t="s">
        <v>153</v>
      </c>
      <c r="F220" s="28">
        <v>0</v>
      </c>
      <c r="G220" s="28">
        <v>0</v>
      </c>
      <c r="H220" s="29">
        <f>SUM('ANTUNES - SON PRODUCE, INC.:TECNISPICE'!G220)</f>
        <v>0</v>
      </c>
      <c r="I220" s="29">
        <f>SUM('ANTUNES - SON PRODUCE, INC.:TECNISPICE'!H220)</f>
        <v>0</v>
      </c>
      <c r="J220" s="29">
        <f>SUM('ANTUNES - SON PRODUCE, INC.:TECNISPICE'!I220)</f>
        <v>0</v>
      </c>
      <c r="K220" s="29">
        <f>SUM('ANTUNES - SON PRODUCE, INC.:TECNISPICE'!J220)</f>
        <v>0</v>
      </c>
      <c r="L220" s="29">
        <f>SUM('ANTUNES - SON PRODUCE, INC.:TECNISPICE'!K220)</f>
        <v>0</v>
      </c>
      <c r="M220" s="29">
        <f>SUM('ANTUNES - SON PRODUCE, INC.:TECNISPICE'!L220)</f>
        <v>0</v>
      </c>
      <c r="N220" s="29">
        <f>SUM('ANTUNES - SON PRODUCE, INC.:TECNISPICE'!M220)</f>
        <v>0</v>
      </c>
      <c r="O220" s="29">
        <f>SUM('ANTUNES - SON PRODUCE, INC.:TECNISPICE'!N220)</f>
        <v>0</v>
      </c>
      <c r="P220" s="29">
        <f>SUM('ANTUNES - SON PRODUCE, INC.:TECNISPICE'!O220)</f>
        <v>0</v>
      </c>
      <c r="Q220" s="29">
        <f>SUM('ANTUNES - SON PRODUCE, INC.:TECNISPICE'!P220)</f>
        <v>0</v>
      </c>
      <c r="R220" s="29">
        <f>SUM('ANTUNES - SON PRODUCE, INC.:TECNISPICE'!Q220)</f>
        <v>0</v>
      </c>
      <c r="S220" s="29">
        <f>SUM('ANTUNES - SON PRODUCE, INC.:TECNISPICE'!R220)</f>
        <v>0</v>
      </c>
      <c r="T220" s="29"/>
      <c r="U220" s="29"/>
      <c r="V220" s="29"/>
      <c r="W220" s="29"/>
      <c r="X220" s="28">
        <f t="shared" si="28"/>
        <v>0</v>
      </c>
      <c r="Z220" s="55">
        <f>SUM('ANTUNES - SON PRODUCE, INC.:TECNISPICE'!AQ220)</f>
        <v>0</v>
      </c>
      <c r="AA220" s="55">
        <f>SUM('ANTUNES - SON PRODUCE, INC.:TECNISPICE'!AR220)</f>
        <v>0</v>
      </c>
      <c r="AB220" s="55">
        <f>SUM('ANTUNES - SON PRODUCE, INC.:TECNISPICE'!AS220)</f>
        <v>0</v>
      </c>
      <c r="AC220" s="55">
        <f>SUM('ANTUNES - SON PRODUCE, INC.:TECNISPICE'!AT220)</f>
        <v>0</v>
      </c>
      <c r="AD220" s="55">
        <f>SUM('ANTUNES - SON PRODUCE, INC.:TECNISPICE'!AU220)</f>
        <v>0</v>
      </c>
      <c r="AE220" s="55">
        <f>SUM('ANTUNES - SON PRODUCE, INC.:TECNISPICE'!AV220)</f>
        <v>0</v>
      </c>
      <c r="AF220" s="55">
        <f>SUM('ANTUNES - SON PRODUCE, INC.:TECNISPICE'!AW220)</f>
        <v>0</v>
      </c>
      <c r="AG220" s="55">
        <f>SUM('ANTUNES - SON PRODUCE, INC.:TECNISPICE'!AX220)</f>
        <v>0</v>
      </c>
      <c r="AH220" s="55">
        <f>SUM('ANTUNES - SON PRODUCE, INC.:TECNISPICE'!AY220)</f>
        <v>0</v>
      </c>
      <c r="AI220" s="55">
        <f>SUM('ANTUNES - SON PRODUCE, INC.:TECNISPICE'!AZ220)</f>
        <v>0</v>
      </c>
      <c r="AJ220" s="55">
        <f>SUM('ANTUNES - SON PRODUCE, INC.:TECNISPICE'!BA220)</f>
        <v>0</v>
      </c>
      <c r="AK220" s="55">
        <f>SUM('ANTUNES - SON PRODUCE, INC.:TECNISPICE'!BB220)</f>
        <v>0</v>
      </c>
      <c r="AL220" s="55">
        <f>SUM('ANTUNES - SON PRODUCE, INC.:TECNISPICE'!BC220)</f>
        <v>0</v>
      </c>
      <c r="AM220" s="55">
        <f>SUM('ANTUNES - SON PRODUCE, INC.:TECNISPICE'!BD220)</f>
        <v>0</v>
      </c>
      <c r="AN220" s="55">
        <f>SUM('ANTUNES - SON PRODUCE, INC.:TECNISPICE'!BE220)</f>
        <v>0</v>
      </c>
      <c r="AO220" s="55">
        <f>SUM('ANTUNES - SON PRODUCE, INC.:TECNISPICE'!BF220)</f>
        <v>0</v>
      </c>
      <c r="AP220" s="56">
        <f t="shared" si="29"/>
        <v>0</v>
      </c>
    </row>
    <row r="221" spans="2:42" ht="14.5" customHeight="1" x14ac:dyDescent="0.35">
      <c r="B221" s="8">
        <f t="shared" si="30"/>
        <v>214</v>
      </c>
      <c r="C221" s="8" t="s">
        <v>106</v>
      </c>
      <c r="D221" s="8">
        <v>810012</v>
      </c>
      <c r="E221" s="8" t="s">
        <v>175</v>
      </c>
      <c r="F221" s="28">
        <v>0</v>
      </c>
      <c r="G221" s="28">
        <v>0</v>
      </c>
      <c r="H221" s="29">
        <f>SUM('ANTUNES - SON PRODUCE, INC.:TECNISPICE'!G221)</f>
        <v>0</v>
      </c>
      <c r="I221" s="29">
        <f>SUM('ANTUNES - SON PRODUCE, INC.:TECNISPICE'!H221)</f>
        <v>0</v>
      </c>
      <c r="J221" s="29">
        <f>SUM('ANTUNES - SON PRODUCE, INC.:TECNISPICE'!I221)</f>
        <v>0</v>
      </c>
      <c r="K221" s="29">
        <f>SUM('ANTUNES - SON PRODUCE, INC.:TECNISPICE'!J221)</f>
        <v>0</v>
      </c>
      <c r="L221" s="29">
        <f>SUM('ANTUNES - SON PRODUCE, INC.:TECNISPICE'!K221)</f>
        <v>0</v>
      </c>
      <c r="M221" s="29">
        <f>SUM('ANTUNES - SON PRODUCE, INC.:TECNISPICE'!L221)</f>
        <v>0</v>
      </c>
      <c r="N221" s="29">
        <f>SUM('ANTUNES - SON PRODUCE, INC.:TECNISPICE'!M221)</f>
        <v>0</v>
      </c>
      <c r="O221" s="29">
        <f>SUM('ANTUNES - SON PRODUCE, INC.:TECNISPICE'!N221)</f>
        <v>0</v>
      </c>
      <c r="P221" s="29">
        <f>SUM('ANTUNES - SON PRODUCE, INC.:TECNISPICE'!O221)</f>
        <v>0</v>
      </c>
      <c r="Q221" s="29">
        <f>SUM('ANTUNES - SON PRODUCE, INC.:TECNISPICE'!P221)</f>
        <v>0</v>
      </c>
      <c r="R221" s="29">
        <f>SUM('ANTUNES - SON PRODUCE, INC.:TECNISPICE'!Q221)</f>
        <v>0</v>
      </c>
      <c r="S221" s="29">
        <f>SUM('ANTUNES - SON PRODUCE, INC.:TECNISPICE'!R221)</f>
        <v>0</v>
      </c>
      <c r="T221" s="29"/>
      <c r="U221" s="29"/>
      <c r="V221" s="29"/>
      <c r="W221" s="29"/>
      <c r="X221" s="28">
        <f t="shared" si="28"/>
        <v>0</v>
      </c>
      <c r="Z221" s="55">
        <f>SUM('ANTUNES - SON PRODUCE, INC.:TECNISPICE'!AQ221)</f>
        <v>0</v>
      </c>
      <c r="AA221" s="55">
        <f>SUM('ANTUNES - SON PRODUCE, INC.:TECNISPICE'!AR221)</f>
        <v>0</v>
      </c>
      <c r="AB221" s="55">
        <f>SUM('ANTUNES - SON PRODUCE, INC.:TECNISPICE'!AS221)</f>
        <v>0</v>
      </c>
      <c r="AC221" s="55">
        <f>SUM('ANTUNES - SON PRODUCE, INC.:TECNISPICE'!AT221)</f>
        <v>0</v>
      </c>
      <c r="AD221" s="55">
        <f>SUM('ANTUNES - SON PRODUCE, INC.:TECNISPICE'!AU221)</f>
        <v>0</v>
      </c>
      <c r="AE221" s="55">
        <f>SUM('ANTUNES - SON PRODUCE, INC.:TECNISPICE'!AV221)</f>
        <v>0</v>
      </c>
      <c r="AF221" s="55">
        <f>SUM('ANTUNES - SON PRODUCE, INC.:TECNISPICE'!AW221)</f>
        <v>0</v>
      </c>
      <c r="AG221" s="55">
        <f>SUM('ANTUNES - SON PRODUCE, INC.:TECNISPICE'!AX221)</f>
        <v>0</v>
      </c>
      <c r="AH221" s="55">
        <f>SUM('ANTUNES - SON PRODUCE, INC.:TECNISPICE'!AY221)</f>
        <v>0</v>
      </c>
      <c r="AI221" s="55">
        <f>SUM('ANTUNES - SON PRODUCE, INC.:TECNISPICE'!AZ221)</f>
        <v>0</v>
      </c>
      <c r="AJ221" s="55">
        <f>SUM('ANTUNES - SON PRODUCE, INC.:TECNISPICE'!BA221)</f>
        <v>0</v>
      </c>
      <c r="AK221" s="55">
        <f>SUM('ANTUNES - SON PRODUCE, INC.:TECNISPICE'!BB221)</f>
        <v>0</v>
      </c>
      <c r="AL221" s="55">
        <f>SUM('ANTUNES - SON PRODUCE, INC.:TECNISPICE'!BC221)</f>
        <v>0</v>
      </c>
      <c r="AM221" s="55">
        <f>SUM('ANTUNES - SON PRODUCE, INC.:TECNISPICE'!BD221)</f>
        <v>0</v>
      </c>
      <c r="AN221" s="55">
        <f>SUM('ANTUNES - SON PRODUCE, INC.:TECNISPICE'!BE221)</f>
        <v>0</v>
      </c>
      <c r="AO221" s="55">
        <f>SUM('ANTUNES - SON PRODUCE, INC.:TECNISPICE'!BF221)</f>
        <v>0</v>
      </c>
      <c r="AP221" s="56">
        <f t="shared" si="29"/>
        <v>0</v>
      </c>
    </row>
    <row r="222" spans="2:42" ht="14.5" customHeight="1" x14ac:dyDescent="0.35">
      <c r="B222" s="8">
        <f t="shared" si="30"/>
        <v>215</v>
      </c>
      <c r="C222" s="8" t="s">
        <v>106</v>
      </c>
      <c r="D222" s="8">
        <v>820013</v>
      </c>
      <c r="E222" s="30" t="s">
        <v>234</v>
      </c>
      <c r="F222" s="28">
        <v>0</v>
      </c>
      <c r="G222" s="28">
        <v>0</v>
      </c>
      <c r="H222" s="29">
        <f>SUM('ANTUNES - SON PRODUCE, INC.:TECNISPICE'!G222)</f>
        <v>0</v>
      </c>
      <c r="I222" s="29">
        <f>SUM('ANTUNES - SON PRODUCE, INC.:TECNISPICE'!H222)</f>
        <v>0</v>
      </c>
      <c r="J222" s="29">
        <f>SUM('ANTUNES - SON PRODUCE, INC.:TECNISPICE'!I222)</f>
        <v>0</v>
      </c>
      <c r="K222" s="29">
        <f>SUM('ANTUNES - SON PRODUCE, INC.:TECNISPICE'!J222)</f>
        <v>0</v>
      </c>
      <c r="L222" s="29">
        <f>SUM('ANTUNES - SON PRODUCE, INC.:TECNISPICE'!K222)</f>
        <v>0</v>
      </c>
      <c r="M222" s="29">
        <f>SUM('ANTUNES - SON PRODUCE, INC.:TECNISPICE'!L222)</f>
        <v>0</v>
      </c>
      <c r="N222" s="29">
        <f>SUM('ANTUNES - SON PRODUCE, INC.:TECNISPICE'!M222)</f>
        <v>0</v>
      </c>
      <c r="O222" s="29">
        <f>SUM('ANTUNES - SON PRODUCE, INC.:TECNISPICE'!N222)</f>
        <v>0</v>
      </c>
      <c r="P222" s="29">
        <f>SUM('ANTUNES - SON PRODUCE, INC.:TECNISPICE'!O222)</f>
        <v>0</v>
      </c>
      <c r="Q222" s="29">
        <f>SUM('ANTUNES - SON PRODUCE, INC.:TECNISPICE'!P222)</f>
        <v>0</v>
      </c>
      <c r="R222" s="29">
        <f>SUM('ANTUNES - SON PRODUCE, INC.:TECNISPICE'!Q222)</f>
        <v>0</v>
      </c>
      <c r="S222" s="29">
        <f>SUM('ANTUNES - SON PRODUCE, INC.:TECNISPICE'!R222)</f>
        <v>0</v>
      </c>
      <c r="T222" s="29"/>
      <c r="U222" s="29"/>
      <c r="V222" s="29"/>
      <c r="W222" s="29"/>
      <c r="X222" s="28">
        <f t="shared" si="28"/>
        <v>0</v>
      </c>
      <c r="Z222" s="55">
        <f>SUM('ANTUNES - SON PRODUCE, INC.:TECNISPICE'!AQ222)</f>
        <v>0</v>
      </c>
      <c r="AA222" s="55">
        <f>SUM('ANTUNES - SON PRODUCE, INC.:TECNISPICE'!AR222)</f>
        <v>0</v>
      </c>
      <c r="AB222" s="55">
        <f>SUM('ANTUNES - SON PRODUCE, INC.:TECNISPICE'!AS222)</f>
        <v>0</v>
      </c>
      <c r="AC222" s="55">
        <f>SUM('ANTUNES - SON PRODUCE, INC.:TECNISPICE'!AT222)</f>
        <v>0</v>
      </c>
      <c r="AD222" s="55">
        <f>SUM('ANTUNES - SON PRODUCE, INC.:TECNISPICE'!AU222)</f>
        <v>0</v>
      </c>
      <c r="AE222" s="55">
        <f>SUM('ANTUNES - SON PRODUCE, INC.:TECNISPICE'!AV222)</f>
        <v>0</v>
      </c>
      <c r="AF222" s="55">
        <f>SUM('ANTUNES - SON PRODUCE, INC.:TECNISPICE'!AW222)</f>
        <v>0</v>
      </c>
      <c r="AG222" s="55">
        <f>SUM('ANTUNES - SON PRODUCE, INC.:TECNISPICE'!AX222)</f>
        <v>0</v>
      </c>
      <c r="AH222" s="55">
        <f>SUM('ANTUNES - SON PRODUCE, INC.:TECNISPICE'!AY222)</f>
        <v>0</v>
      </c>
      <c r="AI222" s="55">
        <f>SUM('ANTUNES - SON PRODUCE, INC.:TECNISPICE'!AZ222)</f>
        <v>0</v>
      </c>
      <c r="AJ222" s="55">
        <f>SUM('ANTUNES - SON PRODUCE, INC.:TECNISPICE'!BA222)</f>
        <v>0</v>
      </c>
      <c r="AK222" s="55">
        <f>SUM('ANTUNES - SON PRODUCE, INC.:TECNISPICE'!BB222)</f>
        <v>0</v>
      </c>
      <c r="AL222" s="55">
        <f>SUM('ANTUNES - SON PRODUCE, INC.:TECNISPICE'!BC222)</f>
        <v>0</v>
      </c>
      <c r="AM222" s="55">
        <f>SUM('ANTUNES - SON PRODUCE, INC.:TECNISPICE'!BD222)</f>
        <v>0</v>
      </c>
      <c r="AN222" s="55">
        <f>SUM('ANTUNES - SON PRODUCE, INC.:TECNISPICE'!BE222)</f>
        <v>0</v>
      </c>
      <c r="AO222" s="55">
        <f>SUM('ANTUNES - SON PRODUCE, INC.:TECNISPICE'!BF222)</f>
        <v>0</v>
      </c>
      <c r="AP222" s="56">
        <f t="shared" si="29"/>
        <v>0</v>
      </c>
    </row>
    <row r="223" spans="2:42" s="31" customFormat="1" ht="14.5" customHeight="1" x14ac:dyDescent="0.35">
      <c r="B223" s="8">
        <f t="shared" si="30"/>
        <v>216</v>
      </c>
      <c r="C223" s="8" t="s">
        <v>46</v>
      </c>
      <c r="D223" s="8">
        <v>820015</v>
      </c>
      <c r="E223" s="8" t="s">
        <v>154</v>
      </c>
      <c r="F223" s="28">
        <v>0</v>
      </c>
      <c r="G223" s="28">
        <v>0</v>
      </c>
      <c r="H223" s="29">
        <f>SUM('ANTUNES - SON PRODUCE, INC.:TECNISPICE'!G223)</f>
        <v>0</v>
      </c>
      <c r="I223" s="29">
        <f>SUM('ANTUNES - SON PRODUCE, INC.:TECNISPICE'!H223)</f>
        <v>0</v>
      </c>
      <c r="J223" s="29">
        <f>SUM('ANTUNES - SON PRODUCE, INC.:TECNISPICE'!I223)</f>
        <v>0</v>
      </c>
      <c r="K223" s="29">
        <f>SUM('ANTUNES - SON PRODUCE, INC.:TECNISPICE'!J223)</f>
        <v>0</v>
      </c>
      <c r="L223" s="29">
        <f>SUM('ANTUNES - SON PRODUCE, INC.:TECNISPICE'!K223)</f>
        <v>0</v>
      </c>
      <c r="M223" s="29">
        <f>SUM('ANTUNES - SON PRODUCE, INC.:TECNISPICE'!L223)</f>
        <v>0</v>
      </c>
      <c r="N223" s="29">
        <f>SUM('ANTUNES - SON PRODUCE, INC.:TECNISPICE'!M223)</f>
        <v>0</v>
      </c>
      <c r="O223" s="29">
        <f>SUM('ANTUNES - SON PRODUCE, INC.:TECNISPICE'!N223)</f>
        <v>0</v>
      </c>
      <c r="P223" s="29">
        <f>SUM('ANTUNES - SON PRODUCE, INC.:TECNISPICE'!O223)</f>
        <v>0</v>
      </c>
      <c r="Q223" s="29">
        <f>SUM('ANTUNES - SON PRODUCE, INC.:TECNISPICE'!P223)</f>
        <v>0</v>
      </c>
      <c r="R223" s="29">
        <f>SUM('ANTUNES - SON PRODUCE, INC.:TECNISPICE'!Q223)</f>
        <v>0</v>
      </c>
      <c r="S223" s="29">
        <f>SUM('ANTUNES - SON PRODUCE, INC.:TECNISPICE'!R223)</f>
        <v>0</v>
      </c>
      <c r="T223" s="29"/>
      <c r="U223" s="29"/>
      <c r="V223" s="29"/>
      <c r="W223" s="29"/>
      <c r="X223" s="28">
        <f t="shared" si="28"/>
        <v>0</v>
      </c>
      <c r="Z223" s="55">
        <f>SUM('ANTUNES - SON PRODUCE, INC.:TECNISPICE'!AQ223)</f>
        <v>0</v>
      </c>
      <c r="AA223" s="55">
        <f>SUM('ANTUNES - SON PRODUCE, INC.:TECNISPICE'!AR223)</f>
        <v>0</v>
      </c>
      <c r="AB223" s="55">
        <f>SUM('ANTUNES - SON PRODUCE, INC.:TECNISPICE'!AS223)</f>
        <v>0</v>
      </c>
      <c r="AC223" s="55">
        <f>SUM('ANTUNES - SON PRODUCE, INC.:TECNISPICE'!AT223)</f>
        <v>0</v>
      </c>
      <c r="AD223" s="55">
        <f>SUM('ANTUNES - SON PRODUCE, INC.:TECNISPICE'!AU223)</f>
        <v>0</v>
      </c>
      <c r="AE223" s="55">
        <f>SUM('ANTUNES - SON PRODUCE, INC.:TECNISPICE'!AV223)</f>
        <v>0</v>
      </c>
      <c r="AF223" s="55">
        <f>SUM('ANTUNES - SON PRODUCE, INC.:TECNISPICE'!AW223)</f>
        <v>0</v>
      </c>
      <c r="AG223" s="55">
        <f>SUM('ANTUNES - SON PRODUCE, INC.:TECNISPICE'!AX223)</f>
        <v>0</v>
      </c>
      <c r="AH223" s="55">
        <f>SUM('ANTUNES - SON PRODUCE, INC.:TECNISPICE'!AY223)</f>
        <v>0</v>
      </c>
      <c r="AI223" s="55">
        <f>SUM('ANTUNES - SON PRODUCE, INC.:TECNISPICE'!AZ223)</f>
        <v>0</v>
      </c>
      <c r="AJ223" s="55">
        <f>SUM('ANTUNES - SON PRODUCE, INC.:TECNISPICE'!BA223)</f>
        <v>0</v>
      </c>
      <c r="AK223" s="55">
        <f>SUM('ANTUNES - SON PRODUCE, INC.:TECNISPICE'!BB223)</f>
        <v>0</v>
      </c>
      <c r="AL223" s="55">
        <f>SUM('ANTUNES - SON PRODUCE, INC.:TECNISPICE'!BC223)</f>
        <v>0</v>
      </c>
      <c r="AM223" s="55">
        <f>SUM('ANTUNES - SON PRODUCE, INC.:TECNISPICE'!BD223)</f>
        <v>0</v>
      </c>
      <c r="AN223" s="55">
        <f>SUM('ANTUNES - SON PRODUCE, INC.:TECNISPICE'!BE223)</f>
        <v>0</v>
      </c>
      <c r="AO223" s="55">
        <f>SUM('ANTUNES - SON PRODUCE, INC.:TECNISPICE'!BF223)</f>
        <v>0</v>
      </c>
      <c r="AP223" s="56">
        <f t="shared" si="29"/>
        <v>0</v>
      </c>
    </row>
    <row r="224" spans="2:42" s="31" customFormat="1" ht="14.5" customHeight="1" x14ac:dyDescent="0.35">
      <c r="B224" s="8">
        <f t="shared" si="30"/>
        <v>217</v>
      </c>
      <c r="C224" s="8" t="s">
        <v>39</v>
      </c>
      <c r="D224" s="8">
        <v>820023</v>
      </c>
      <c r="E224" s="8" t="s">
        <v>215</v>
      </c>
      <c r="F224" s="28">
        <v>0</v>
      </c>
      <c r="G224" s="28">
        <v>0</v>
      </c>
      <c r="H224" s="29">
        <f>SUM('ANTUNES - SON PRODUCE, INC.:TECNISPICE'!G224)</f>
        <v>0</v>
      </c>
      <c r="I224" s="29">
        <f>SUM('ANTUNES - SON PRODUCE, INC.:TECNISPICE'!H224)</f>
        <v>0</v>
      </c>
      <c r="J224" s="29">
        <f>SUM('ANTUNES - SON PRODUCE, INC.:TECNISPICE'!I224)</f>
        <v>0</v>
      </c>
      <c r="K224" s="29">
        <f>SUM('ANTUNES - SON PRODUCE, INC.:TECNISPICE'!J224)</f>
        <v>0</v>
      </c>
      <c r="L224" s="29">
        <f>SUM('ANTUNES - SON PRODUCE, INC.:TECNISPICE'!K224)</f>
        <v>0</v>
      </c>
      <c r="M224" s="29">
        <f>SUM('ANTUNES - SON PRODUCE, INC.:TECNISPICE'!L224)</f>
        <v>0</v>
      </c>
      <c r="N224" s="29">
        <f>SUM('ANTUNES - SON PRODUCE, INC.:TECNISPICE'!M224)</f>
        <v>0</v>
      </c>
      <c r="O224" s="29">
        <f>SUM('ANTUNES - SON PRODUCE, INC.:TECNISPICE'!N224)</f>
        <v>0</v>
      </c>
      <c r="P224" s="29">
        <f>SUM('ANTUNES - SON PRODUCE, INC.:TECNISPICE'!O224)</f>
        <v>0</v>
      </c>
      <c r="Q224" s="29">
        <f>SUM('ANTUNES - SON PRODUCE, INC.:TECNISPICE'!P224)</f>
        <v>0</v>
      </c>
      <c r="R224" s="29">
        <f>SUM('ANTUNES - SON PRODUCE, INC.:TECNISPICE'!Q224)</f>
        <v>0</v>
      </c>
      <c r="S224" s="29">
        <f>SUM('ANTUNES - SON PRODUCE, INC.:TECNISPICE'!R224)</f>
        <v>0</v>
      </c>
      <c r="T224" s="29"/>
      <c r="U224" s="29"/>
      <c r="V224" s="29"/>
      <c r="W224" s="29"/>
      <c r="X224" s="28">
        <f t="shared" si="28"/>
        <v>0</v>
      </c>
      <c r="Z224" s="55">
        <f>SUM('ANTUNES - SON PRODUCE, INC.:TECNISPICE'!AQ224)</f>
        <v>0</v>
      </c>
      <c r="AA224" s="55">
        <f>SUM('ANTUNES - SON PRODUCE, INC.:TECNISPICE'!AR224)</f>
        <v>0</v>
      </c>
      <c r="AB224" s="55">
        <f>SUM('ANTUNES - SON PRODUCE, INC.:TECNISPICE'!AS224)</f>
        <v>0</v>
      </c>
      <c r="AC224" s="55">
        <f>SUM('ANTUNES - SON PRODUCE, INC.:TECNISPICE'!AT224)</f>
        <v>0</v>
      </c>
      <c r="AD224" s="55">
        <f>SUM('ANTUNES - SON PRODUCE, INC.:TECNISPICE'!AU224)</f>
        <v>0</v>
      </c>
      <c r="AE224" s="55">
        <f>SUM('ANTUNES - SON PRODUCE, INC.:TECNISPICE'!AV224)</f>
        <v>0</v>
      </c>
      <c r="AF224" s="55">
        <f>SUM('ANTUNES - SON PRODUCE, INC.:TECNISPICE'!AW224)</f>
        <v>0</v>
      </c>
      <c r="AG224" s="55">
        <f>SUM('ANTUNES - SON PRODUCE, INC.:TECNISPICE'!AX224)</f>
        <v>0</v>
      </c>
      <c r="AH224" s="55">
        <f>SUM('ANTUNES - SON PRODUCE, INC.:TECNISPICE'!AY224)</f>
        <v>0</v>
      </c>
      <c r="AI224" s="55">
        <f>SUM('ANTUNES - SON PRODUCE, INC.:TECNISPICE'!AZ224)</f>
        <v>0</v>
      </c>
      <c r="AJ224" s="55">
        <f>SUM('ANTUNES - SON PRODUCE, INC.:TECNISPICE'!BA224)</f>
        <v>0</v>
      </c>
      <c r="AK224" s="55">
        <f>SUM('ANTUNES - SON PRODUCE, INC.:TECNISPICE'!BB224)</f>
        <v>0</v>
      </c>
      <c r="AL224" s="55">
        <f>SUM('ANTUNES - SON PRODUCE, INC.:TECNISPICE'!BC224)</f>
        <v>0</v>
      </c>
      <c r="AM224" s="55">
        <f>SUM('ANTUNES - SON PRODUCE, INC.:TECNISPICE'!BD224)</f>
        <v>0</v>
      </c>
      <c r="AN224" s="55">
        <f>SUM('ANTUNES - SON PRODUCE, INC.:TECNISPICE'!BE224)</f>
        <v>0</v>
      </c>
      <c r="AO224" s="55">
        <f>SUM('ANTUNES - SON PRODUCE, INC.:TECNISPICE'!BF224)</f>
        <v>0</v>
      </c>
      <c r="AP224" s="56">
        <f t="shared" si="29"/>
        <v>0</v>
      </c>
    </row>
    <row r="225" spans="2:42" s="47" customFormat="1" ht="19" thickBot="1" x14ac:dyDescent="0.5">
      <c r="C225" s="92" t="s">
        <v>178</v>
      </c>
      <c r="D225" s="92"/>
      <c r="E225" s="92"/>
      <c r="F225" s="48">
        <f>SUM(F8:F224)</f>
        <v>4743.0000000000009</v>
      </c>
      <c r="G225" s="48">
        <f>SUM(G8:G224)</f>
        <v>5817</v>
      </c>
      <c r="H225" s="48">
        <f t="shared" ref="H225:S225" si="31">SUM(H8:H224)</f>
        <v>6515</v>
      </c>
      <c r="I225" s="48">
        <f t="shared" si="31"/>
        <v>4935</v>
      </c>
      <c r="J225" s="48">
        <f t="shared" si="31"/>
        <v>4325</v>
      </c>
      <c r="K225" s="48">
        <f t="shared" si="31"/>
        <v>5635</v>
      </c>
      <c r="L225" s="48">
        <f t="shared" si="31"/>
        <v>4785</v>
      </c>
      <c r="M225" s="48">
        <f t="shared" si="31"/>
        <v>4325</v>
      </c>
      <c r="N225" s="48">
        <f t="shared" si="31"/>
        <v>5235</v>
      </c>
      <c r="O225" s="48">
        <f t="shared" si="31"/>
        <v>4985</v>
      </c>
      <c r="P225" s="48">
        <f t="shared" si="31"/>
        <v>4385</v>
      </c>
      <c r="Q225" s="48">
        <f t="shared" si="31"/>
        <v>5235</v>
      </c>
      <c r="R225" s="48">
        <f t="shared" si="31"/>
        <v>4730</v>
      </c>
      <c r="S225" s="48">
        <f t="shared" si="31"/>
        <v>4561</v>
      </c>
      <c r="T225" s="48"/>
      <c r="U225" s="48"/>
      <c r="V225" s="48"/>
      <c r="W225" s="49"/>
      <c r="X225" s="48">
        <f>SUM(X8:X224)</f>
        <v>59651</v>
      </c>
      <c r="Z225" s="57">
        <f t="shared" ref="Z225:AP225" si="32">SUM(Z8:Z224)</f>
        <v>259456.29999999996</v>
      </c>
      <c r="AA225" s="57">
        <f t="shared" si="32"/>
        <v>228326.89999999997</v>
      </c>
      <c r="AB225" s="57">
        <f t="shared" si="32"/>
        <v>116133.6</v>
      </c>
      <c r="AC225" s="57">
        <f t="shared" si="32"/>
        <v>113473.60000000001</v>
      </c>
      <c r="AD225" s="57">
        <f t="shared" si="32"/>
        <v>0</v>
      </c>
      <c r="AE225" s="57">
        <f t="shared" si="32"/>
        <v>0</v>
      </c>
      <c r="AF225" s="57">
        <f t="shared" si="32"/>
        <v>0</v>
      </c>
      <c r="AG225" s="57">
        <f t="shared" si="32"/>
        <v>0</v>
      </c>
      <c r="AH225" s="57">
        <f t="shared" si="32"/>
        <v>0</v>
      </c>
      <c r="AI225" s="57">
        <f t="shared" si="32"/>
        <v>0</v>
      </c>
      <c r="AJ225" s="57">
        <f t="shared" si="32"/>
        <v>0</v>
      </c>
      <c r="AK225" s="57">
        <f t="shared" si="32"/>
        <v>0</v>
      </c>
      <c r="AL225" s="57">
        <f t="shared" si="32"/>
        <v>0</v>
      </c>
      <c r="AM225" s="57">
        <f t="shared" si="32"/>
        <v>0</v>
      </c>
      <c r="AN225" s="57">
        <f t="shared" si="32"/>
        <v>0</v>
      </c>
      <c r="AO225" s="57">
        <f t="shared" si="32"/>
        <v>0</v>
      </c>
      <c r="AP225" s="57">
        <f t="shared" si="32"/>
        <v>717390.4</v>
      </c>
    </row>
    <row r="226" spans="2:42" ht="19" thickBot="1" x14ac:dyDescent="0.5">
      <c r="H226" s="89"/>
      <c r="I226" s="90"/>
      <c r="J226" s="90"/>
      <c r="K226" s="90"/>
      <c r="L226" s="89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1"/>
      <c r="Y226" s="41"/>
    </row>
    <row r="227" spans="2:42" ht="29.5" thickBot="1" x14ac:dyDescent="0.4">
      <c r="B227" s="4" t="s">
        <v>0</v>
      </c>
      <c r="C227" s="4" t="s">
        <v>1</v>
      </c>
      <c r="D227" s="5" t="s">
        <v>179</v>
      </c>
      <c r="E227" s="6" t="s">
        <v>3</v>
      </c>
      <c r="F227" s="6"/>
      <c r="G227" s="6"/>
      <c r="H227" s="32">
        <f>H7</f>
        <v>45983</v>
      </c>
      <c r="I227" s="32">
        <f>H227+30</f>
        <v>46013</v>
      </c>
      <c r="J227" s="32">
        <f t="shared" ref="J227:S227" si="33">I227+30</f>
        <v>46043</v>
      </c>
      <c r="K227" s="32">
        <f t="shared" si="33"/>
        <v>46073</v>
      </c>
      <c r="L227" s="32">
        <f t="shared" si="33"/>
        <v>46103</v>
      </c>
      <c r="M227" s="32">
        <f t="shared" si="33"/>
        <v>46133</v>
      </c>
      <c r="N227" s="32">
        <f t="shared" si="33"/>
        <v>46163</v>
      </c>
      <c r="O227" s="32">
        <f t="shared" si="33"/>
        <v>46193</v>
      </c>
      <c r="P227" s="32">
        <f t="shared" si="33"/>
        <v>46223</v>
      </c>
      <c r="Q227" s="32">
        <f t="shared" si="33"/>
        <v>46253</v>
      </c>
      <c r="R227" s="32">
        <f t="shared" si="33"/>
        <v>46283</v>
      </c>
      <c r="S227" s="32">
        <f t="shared" si="33"/>
        <v>46313</v>
      </c>
      <c r="T227" s="32">
        <f t="shared" ref="T227" si="34">S227+30</f>
        <v>46343</v>
      </c>
      <c r="U227" s="32">
        <f t="shared" ref="U227:W227" si="35">T227+30</f>
        <v>46373</v>
      </c>
      <c r="V227" s="32">
        <f t="shared" si="35"/>
        <v>46403</v>
      </c>
      <c r="W227" s="32">
        <f t="shared" si="35"/>
        <v>46433</v>
      </c>
      <c r="X227" s="7" t="s">
        <v>4</v>
      </c>
    </row>
    <row r="228" spans="2:42" x14ac:dyDescent="0.35">
      <c r="C228" s="10" t="s">
        <v>237</v>
      </c>
      <c r="D228" s="53">
        <f>'ANTUNES - SON PRODUCE, INC.'!D231</f>
        <v>390019</v>
      </c>
      <c r="E228" s="2" t="str">
        <f>'ANTUNES - SON PRODUCE, INC.'!E231</f>
        <v xml:space="preserve">Squeeze Ginger 12x10oz - Garland   </v>
      </c>
      <c r="F228" s="10"/>
      <c r="G228" s="10"/>
      <c r="H228" s="84">
        <f>'ANTUNES - SON PRODUCE, INC.'!G231</f>
        <v>0</v>
      </c>
      <c r="I228" s="84">
        <f>'ANTUNES - SON PRODUCE, INC.'!H231</f>
        <v>0</v>
      </c>
      <c r="J228" s="84">
        <f>'ANTUNES - SON PRODUCE, INC.'!I231</f>
        <v>0</v>
      </c>
      <c r="K228" s="84">
        <f>'ANTUNES - SON PRODUCE, INC.'!J231</f>
        <v>0</v>
      </c>
      <c r="L228" s="84">
        <f>'ANTUNES - SON PRODUCE, INC.'!K231</f>
        <v>0</v>
      </c>
      <c r="M228" s="84">
        <f>'ANTUNES - SON PRODUCE, INC.'!L231</f>
        <v>0</v>
      </c>
      <c r="N228" s="84">
        <f>'ANTUNES - SON PRODUCE, INC.'!M231</f>
        <v>0</v>
      </c>
      <c r="O228" s="84">
        <f>'ANTUNES - SON PRODUCE, INC.'!N231</f>
        <v>0</v>
      </c>
      <c r="P228" s="84">
        <f>'ANTUNES - SON PRODUCE, INC.'!O231</f>
        <v>0</v>
      </c>
      <c r="Q228" s="84">
        <f>'ANTUNES - SON PRODUCE, INC.'!P231</f>
        <v>0</v>
      </c>
      <c r="R228" s="84">
        <f>'ANTUNES - SON PRODUCE, INC.'!Q231</f>
        <v>0</v>
      </c>
      <c r="S228" s="84">
        <f>'ANTUNES - SON PRODUCE, INC.'!R231</f>
        <v>0</v>
      </c>
      <c r="T228" s="84"/>
      <c r="U228" s="84"/>
      <c r="V228" s="84"/>
      <c r="W228" s="84"/>
      <c r="X228" s="28">
        <f t="shared" ref="X228:X231" si="36">SUM(H228:S228)</f>
        <v>0</v>
      </c>
      <c r="Z228" s="52">
        <f>'ANTUNES - SON PRODUCE, INC.'!Z231</f>
        <v>30.76</v>
      </c>
    </row>
    <row r="229" spans="2:42" x14ac:dyDescent="0.35">
      <c r="C229" s="10" t="s">
        <v>237</v>
      </c>
      <c r="D229" s="53">
        <f>'ANTUNES - SON PRODUCE, INC.'!D232</f>
        <v>130041</v>
      </c>
      <c r="E229" s="2" t="str">
        <f>'ANTUNES - SON PRODUCE, INC.'!E232</f>
        <v xml:space="preserve">Unpeeled Garlic 12 x 1LB Bag       </v>
      </c>
      <c r="F229" s="10"/>
      <c r="G229" s="10"/>
      <c r="H229" s="84">
        <f>'ANTUNES - SON PRODUCE, INC.'!G232</f>
        <v>100</v>
      </c>
      <c r="I229" s="84">
        <f>'ANTUNES - SON PRODUCE, INC.'!H232</f>
        <v>100</v>
      </c>
      <c r="J229" s="84">
        <f>'ANTUNES - SON PRODUCE, INC.'!I232</f>
        <v>50</v>
      </c>
      <c r="K229" s="84">
        <f>'ANTUNES - SON PRODUCE, INC.'!J232</f>
        <v>50</v>
      </c>
      <c r="L229" s="84">
        <f>'ANTUNES - SON PRODUCE, INC.'!K232</f>
        <v>50</v>
      </c>
      <c r="M229" s="84">
        <f>'ANTUNES - SON PRODUCE, INC.'!L232</f>
        <v>50</v>
      </c>
      <c r="N229" s="84">
        <f>'ANTUNES - SON PRODUCE, INC.'!M232</f>
        <v>50</v>
      </c>
      <c r="O229" s="84">
        <f>'ANTUNES - SON PRODUCE, INC.'!N232</f>
        <v>50</v>
      </c>
      <c r="P229" s="84">
        <f>'ANTUNES - SON PRODUCE, INC.'!O232</f>
        <v>50</v>
      </c>
      <c r="Q229" s="84">
        <f>'ANTUNES - SON PRODUCE, INC.'!P232</f>
        <v>50</v>
      </c>
      <c r="R229" s="84">
        <f>'ANTUNES - SON PRODUCE, INC.'!Q232</f>
        <v>50</v>
      </c>
      <c r="S229" s="84">
        <f>'ANTUNES - SON PRODUCE, INC.'!R232</f>
        <v>50</v>
      </c>
      <c r="T229" s="84"/>
      <c r="U229" s="84"/>
      <c r="V229" s="84"/>
      <c r="W229" s="84"/>
      <c r="X229" s="28">
        <f t="shared" si="36"/>
        <v>700</v>
      </c>
      <c r="Z229" s="52">
        <f>'ANTUNES - SON PRODUCE, INC.'!Z232</f>
        <v>32</v>
      </c>
    </row>
    <row r="230" spans="2:42" x14ac:dyDescent="0.35">
      <c r="C230" s="1" t="s">
        <v>244</v>
      </c>
      <c r="D230" s="1">
        <f>'REX DISCOUNT, INC.'!D231</f>
        <v>330038</v>
      </c>
      <c r="E230" s="1" t="str">
        <f>'REX DISCOUNT, INC.'!E231</f>
        <v xml:space="preserve">Garlic Paste 6x32 OZ REX           </v>
      </c>
      <c r="H230" s="85">
        <f>'REX DISCOUNT, INC.'!G231</f>
        <v>0</v>
      </c>
      <c r="I230" s="85">
        <f>'REX DISCOUNT, INC.'!H231</f>
        <v>0</v>
      </c>
      <c r="J230" s="85">
        <f>'REX DISCOUNT, INC.'!I231</f>
        <v>140</v>
      </c>
      <c r="K230" s="85">
        <f>'REX DISCOUNT, INC.'!J231</f>
        <v>0</v>
      </c>
      <c r="L230" s="85">
        <f>'REX DISCOUNT, INC.'!K231</f>
        <v>0</v>
      </c>
      <c r="M230" s="85">
        <f>'REX DISCOUNT, INC.'!L231</f>
        <v>140</v>
      </c>
      <c r="N230" s="85">
        <f>'REX DISCOUNT, INC.'!M231</f>
        <v>0</v>
      </c>
      <c r="O230" s="85">
        <f>'REX DISCOUNT, INC.'!N231</f>
        <v>0</v>
      </c>
      <c r="P230" s="85">
        <f>'REX DISCOUNT, INC.'!O231</f>
        <v>0</v>
      </c>
      <c r="Q230" s="85">
        <f>'REX DISCOUNT, INC.'!P231</f>
        <v>0</v>
      </c>
      <c r="R230" s="85">
        <f>'REX DISCOUNT, INC.'!Q231</f>
        <v>140</v>
      </c>
      <c r="S230" s="85">
        <f>'REX DISCOUNT, INC.'!R231</f>
        <v>0</v>
      </c>
      <c r="T230" s="85"/>
      <c r="U230" s="85"/>
      <c r="V230" s="85"/>
      <c r="W230" s="85"/>
      <c r="X230" s="28">
        <f t="shared" si="36"/>
        <v>420</v>
      </c>
      <c r="Z230" s="54">
        <f>'REX DISCOUNT, INC.'!Z231</f>
        <v>21.5</v>
      </c>
    </row>
    <row r="231" spans="2:42" x14ac:dyDescent="0.35">
      <c r="C231" s="1" t="s">
        <v>244</v>
      </c>
      <c r="D231" s="1">
        <v>310005</v>
      </c>
      <c r="E231" s="1" t="str">
        <f>'REX DISCOUNT, INC.'!E232</f>
        <v xml:space="preserve">MINced paste 12x8 OZ. - REX       </v>
      </c>
      <c r="H231" s="85">
        <f>'REX DISCOUNT, INC.'!G232</f>
        <v>140</v>
      </c>
      <c r="I231" s="85">
        <f>'REX DISCOUNT, INC.'!H232</f>
        <v>0</v>
      </c>
      <c r="J231" s="85">
        <f>'REX DISCOUNT, INC.'!I232</f>
        <v>140</v>
      </c>
      <c r="K231" s="85">
        <f>'REX DISCOUNT, INC.'!J232</f>
        <v>0</v>
      </c>
      <c r="L231" s="85">
        <f>'REX DISCOUNT, INC.'!K232</f>
        <v>0</v>
      </c>
      <c r="M231" s="85">
        <f>'REX DISCOUNT, INC.'!L232</f>
        <v>140</v>
      </c>
      <c r="N231" s="85">
        <f>'REX DISCOUNT, INC.'!M232</f>
        <v>0</v>
      </c>
      <c r="O231" s="85">
        <f>'REX DISCOUNT, INC.'!N232</f>
        <v>0</v>
      </c>
      <c r="P231" s="85">
        <f>'REX DISCOUNT, INC.'!O232</f>
        <v>0</v>
      </c>
      <c r="Q231" s="85">
        <f>'REX DISCOUNT, INC.'!P232</f>
        <v>0</v>
      </c>
      <c r="R231" s="85">
        <f>'REX DISCOUNT, INC.'!Q232</f>
        <v>140</v>
      </c>
      <c r="S231" s="85">
        <f>'REX DISCOUNT, INC.'!R232</f>
        <v>0</v>
      </c>
      <c r="T231" s="85"/>
      <c r="U231" s="85"/>
      <c r="V231" s="85"/>
      <c r="W231" s="85"/>
      <c r="X231" s="28">
        <f t="shared" si="36"/>
        <v>560</v>
      </c>
      <c r="Z231" s="54">
        <f>'REX DISCOUNT, INC.'!Z232</f>
        <v>19.5</v>
      </c>
    </row>
  </sheetData>
  <mergeCells count="8">
    <mergeCell ref="H226:K226"/>
    <mergeCell ref="L226:W226"/>
    <mergeCell ref="C225:E225"/>
    <mergeCell ref="H4:W5"/>
    <mergeCell ref="Z4:AO5"/>
    <mergeCell ref="Z6:AC6"/>
    <mergeCell ref="AD6:AO6"/>
    <mergeCell ref="H6:W6"/>
  </mergeCells>
  <pageMargins left="0.7" right="0.7" top="0.75" bottom="0.75" header="0.3" footer="0.3"/>
  <pageSetup scale="41" fitToHeight="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4FFB-419A-4744-A0BB-80958B351A12}">
  <sheetPr>
    <tabColor theme="5" tint="0.79998168889431442"/>
  </sheetPr>
  <dimension ref="B3:BF234"/>
  <sheetViews>
    <sheetView zoomScale="85" zoomScaleNormal="85" workbookViewId="0">
      <pane xSplit="5" ySplit="7" topLeftCell="G220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11.7265625" style="10" bestFit="1" customWidth="1"/>
    <col min="44" max="46" width="11.72656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W8" s="40">
        <f>SUM(G8:R8)</f>
        <v>0</v>
      </c>
      <c r="X8" s="16" t="e">
        <v>#DIV/0!</v>
      </c>
      <c r="Z8" s="42">
        <v>45</v>
      </c>
      <c r="AA8" s="42">
        <v>45</v>
      </c>
      <c r="AB8" s="42">
        <v>45</v>
      </c>
      <c r="AC8" s="42">
        <v>45</v>
      </c>
      <c r="AD8" s="42">
        <v>45</v>
      </c>
      <c r="AE8" s="42">
        <v>45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2">
        <v>0</v>
      </c>
      <c r="AM8" s="43">
        <v>0</v>
      </c>
      <c r="AN8" s="43">
        <v>0</v>
      </c>
      <c r="AO8" s="43">
        <v>0</v>
      </c>
      <c r="AP8" s="42"/>
      <c r="AQ8" s="87">
        <f>+Z8*G8</f>
        <v>0</v>
      </c>
      <c r="AR8" s="87">
        <f t="shared" ref="AR8:AR71" si="19">+AA8*H8</f>
        <v>0</v>
      </c>
      <c r="AS8" s="87">
        <f t="shared" ref="AS8:AS71" si="20">+AB8*I8</f>
        <v>0</v>
      </c>
      <c r="AT8" s="87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W9" s="40">
        <f t="shared" ref="W9:W72" si="22">SUM(G9:R9)</f>
        <v>0</v>
      </c>
      <c r="X9" s="16" t="e">
        <v>#DIV/0!</v>
      </c>
      <c r="Z9" s="42">
        <v>0</v>
      </c>
      <c r="AA9" s="42">
        <v>0</v>
      </c>
      <c r="AB9" s="43">
        <v>0</v>
      </c>
      <c r="AC9" s="42">
        <v>0</v>
      </c>
      <c r="AD9" s="43">
        <v>0</v>
      </c>
      <c r="AE9" s="42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2">
        <v>0</v>
      </c>
      <c r="AM9" s="43">
        <v>0</v>
      </c>
      <c r="AN9" s="43">
        <v>0</v>
      </c>
      <c r="AO9" s="43">
        <v>0</v>
      </c>
      <c r="AP9" s="42"/>
      <c r="AQ9" s="87">
        <f t="shared" ref="AQ9:AQ72" si="23">+Z9*G9</f>
        <v>0</v>
      </c>
      <c r="AR9" s="87">
        <f t="shared" si="19"/>
        <v>0</v>
      </c>
      <c r="AS9" s="87">
        <f t="shared" si="20"/>
        <v>0</v>
      </c>
      <c r="AT9" s="87">
        <f t="shared" si="21"/>
        <v>0</v>
      </c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W10" s="40">
        <f t="shared" si="22"/>
        <v>0</v>
      </c>
      <c r="X10" s="16" t="e">
        <v>#DIV/0!</v>
      </c>
      <c r="Z10" s="42">
        <v>0</v>
      </c>
      <c r="AA10" s="42">
        <v>0</v>
      </c>
      <c r="AB10" s="43">
        <v>0</v>
      </c>
      <c r="AC10" s="42">
        <v>0</v>
      </c>
      <c r="AD10" s="43">
        <v>0</v>
      </c>
      <c r="AE10" s="42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2">
        <v>0</v>
      </c>
      <c r="AM10" s="43">
        <v>0</v>
      </c>
      <c r="AN10" s="43">
        <v>0</v>
      </c>
      <c r="AO10" s="43">
        <v>0</v>
      </c>
      <c r="AP10" s="42"/>
      <c r="AQ10" s="87">
        <f t="shared" si="23"/>
        <v>0</v>
      </c>
      <c r="AR10" s="87">
        <f t="shared" si="19"/>
        <v>0</v>
      </c>
      <c r="AS10" s="87">
        <f t="shared" si="20"/>
        <v>0</v>
      </c>
      <c r="AT10" s="87">
        <f t="shared" si="21"/>
        <v>0</v>
      </c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88">
        <v>0</v>
      </c>
      <c r="U11" s="88">
        <v>0</v>
      </c>
      <c r="W11" s="40">
        <f t="shared" si="22"/>
        <v>0</v>
      </c>
      <c r="X11" s="16" t="e">
        <v>#DIV/0!</v>
      </c>
      <c r="Z11" s="42">
        <v>0</v>
      </c>
      <c r="AA11" s="42">
        <v>0</v>
      </c>
      <c r="AB11" s="43">
        <v>0</v>
      </c>
      <c r="AC11" s="42">
        <v>0</v>
      </c>
      <c r="AD11" s="43">
        <v>0</v>
      </c>
      <c r="AE11" s="42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2">
        <v>0</v>
      </c>
      <c r="AM11" s="43">
        <v>0</v>
      </c>
      <c r="AN11" s="43">
        <v>0</v>
      </c>
      <c r="AO11" s="43">
        <v>0</v>
      </c>
      <c r="AP11" s="42"/>
      <c r="AQ11" s="87">
        <f t="shared" si="23"/>
        <v>0</v>
      </c>
      <c r="AR11" s="87">
        <f t="shared" si="19"/>
        <v>0</v>
      </c>
      <c r="AS11" s="87">
        <f t="shared" si="20"/>
        <v>0</v>
      </c>
      <c r="AT11" s="87">
        <f t="shared" si="21"/>
        <v>0</v>
      </c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W12" s="40">
        <f t="shared" si="22"/>
        <v>0</v>
      </c>
      <c r="X12" s="16" t="e">
        <v>#DIV/0!</v>
      </c>
      <c r="Z12" s="42">
        <v>0</v>
      </c>
      <c r="AA12" s="42">
        <v>0</v>
      </c>
      <c r="AB12" s="43">
        <v>0</v>
      </c>
      <c r="AC12" s="42">
        <v>0</v>
      </c>
      <c r="AD12" s="43">
        <v>0</v>
      </c>
      <c r="AE12" s="42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2">
        <v>0</v>
      </c>
      <c r="AM12" s="43">
        <v>0</v>
      </c>
      <c r="AN12" s="43">
        <v>0</v>
      </c>
      <c r="AO12" s="43">
        <v>0</v>
      </c>
      <c r="AP12" s="42"/>
      <c r="AQ12" s="87">
        <f t="shared" si="23"/>
        <v>0</v>
      </c>
      <c r="AR12" s="87">
        <f t="shared" si="19"/>
        <v>0</v>
      </c>
      <c r="AS12" s="87">
        <f t="shared" si="20"/>
        <v>0</v>
      </c>
      <c r="AT12" s="87">
        <f t="shared" si="21"/>
        <v>0</v>
      </c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88">
        <v>400</v>
      </c>
      <c r="H13" s="88">
        <v>400</v>
      </c>
      <c r="I13" s="88">
        <v>400</v>
      </c>
      <c r="J13" s="88">
        <v>400</v>
      </c>
      <c r="K13" s="88">
        <v>400</v>
      </c>
      <c r="L13" s="88">
        <v>400</v>
      </c>
      <c r="M13" s="88">
        <v>400</v>
      </c>
      <c r="N13" s="88">
        <v>400</v>
      </c>
      <c r="O13" s="88">
        <v>400</v>
      </c>
      <c r="P13" s="88">
        <v>400</v>
      </c>
      <c r="Q13" s="88">
        <v>400</v>
      </c>
      <c r="R13" s="88">
        <v>400</v>
      </c>
      <c r="S13" s="88">
        <v>400</v>
      </c>
      <c r="T13" s="88">
        <v>400</v>
      </c>
      <c r="U13" s="88">
        <v>400</v>
      </c>
      <c r="W13" s="40">
        <f t="shared" si="22"/>
        <v>4800</v>
      </c>
      <c r="X13" s="16" t="e">
        <v>#DIV/0!</v>
      </c>
      <c r="Z13" s="42">
        <v>52</v>
      </c>
      <c r="AA13" s="42">
        <v>52</v>
      </c>
      <c r="AB13" s="43">
        <v>0</v>
      </c>
      <c r="AC13" s="42">
        <v>0</v>
      </c>
      <c r="AD13" s="43">
        <v>0</v>
      </c>
      <c r="AE13" s="42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2">
        <v>0</v>
      </c>
      <c r="AM13" s="43">
        <v>0</v>
      </c>
      <c r="AN13" s="43">
        <v>0</v>
      </c>
      <c r="AO13" s="43">
        <v>0</v>
      </c>
      <c r="AP13" s="42"/>
      <c r="AQ13" s="87">
        <f t="shared" si="23"/>
        <v>20800</v>
      </c>
      <c r="AR13" s="87">
        <f t="shared" si="19"/>
        <v>20800</v>
      </c>
      <c r="AS13" s="87">
        <f t="shared" si="20"/>
        <v>0</v>
      </c>
      <c r="AT13" s="87">
        <f t="shared" si="21"/>
        <v>0</v>
      </c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W14" s="40">
        <f t="shared" si="22"/>
        <v>0</v>
      </c>
      <c r="X14" s="16" t="e">
        <v>#DIV/0!</v>
      </c>
      <c r="Z14" s="42">
        <v>0</v>
      </c>
      <c r="AA14" s="42">
        <v>0</v>
      </c>
      <c r="AB14" s="43">
        <v>0</v>
      </c>
      <c r="AC14" s="42">
        <v>0</v>
      </c>
      <c r="AD14" s="43">
        <v>0</v>
      </c>
      <c r="AE14" s="42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2">
        <v>0</v>
      </c>
      <c r="AM14" s="43">
        <v>0</v>
      </c>
      <c r="AN14" s="43">
        <v>0</v>
      </c>
      <c r="AO14" s="43">
        <v>0</v>
      </c>
      <c r="AP14" s="42"/>
      <c r="AQ14" s="87">
        <f t="shared" si="23"/>
        <v>0</v>
      </c>
      <c r="AR14" s="87">
        <f t="shared" si="19"/>
        <v>0</v>
      </c>
      <c r="AS14" s="87">
        <f t="shared" si="20"/>
        <v>0</v>
      </c>
      <c r="AT14" s="87">
        <f t="shared" si="21"/>
        <v>0</v>
      </c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W15" s="40">
        <f t="shared" si="22"/>
        <v>0</v>
      </c>
      <c r="X15" s="16" t="e">
        <v>#DIV/0!</v>
      </c>
      <c r="Z15" s="42">
        <v>0</v>
      </c>
      <c r="AA15" s="42">
        <v>0</v>
      </c>
      <c r="AB15" s="43">
        <v>0</v>
      </c>
      <c r="AC15" s="42">
        <v>0</v>
      </c>
      <c r="AD15" s="43">
        <v>0</v>
      </c>
      <c r="AE15" s="42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2">
        <v>0</v>
      </c>
      <c r="AM15" s="43">
        <v>0</v>
      </c>
      <c r="AN15" s="43">
        <v>0</v>
      </c>
      <c r="AO15" s="43">
        <v>0</v>
      </c>
      <c r="AP15" s="42"/>
      <c r="AQ15" s="87">
        <f t="shared" si="23"/>
        <v>0</v>
      </c>
      <c r="AR15" s="87">
        <f t="shared" si="19"/>
        <v>0</v>
      </c>
      <c r="AS15" s="87">
        <f t="shared" si="20"/>
        <v>0</v>
      </c>
      <c r="AT15" s="87">
        <f t="shared" si="21"/>
        <v>0</v>
      </c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8">
        <v>0</v>
      </c>
      <c r="U16" s="88">
        <v>0</v>
      </c>
      <c r="W16" s="40">
        <f t="shared" si="22"/>
        <v>0</v>
      </c>
      <c r="X16" s="16" t="e">
        <v>#DIV/0!</v>
      </c>
      <c r="Z16" s="42">
        <v>0</v>
      </c>
      <c r="AA16" s="42">
        <v>0</v>
      </c>
      <c r="AB16" s="43">
        <v>0</v>
      </c>
      <c r="AC16" s="42">
        <v>0</v>
      </c>
      <c r="AD16" s="43">
        <v>0</v>
      </c>
      <c r="AE16" s="42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2">
        <v>0</v>
      </c>
      <c r="AM16" s="43">
        <v>0</v>
      </c>
      <c r="AN16" s="43">
        <v>0</v>
      </c>
      <c r="AO16" s="43">
        <v>0</v>
      </c>
      <c r="AP16" s="42"/>
      <c r="AQ16" s="87">
        <f t="shared" si="23"/>
        <v>0</v>
      </c>
      <c r="AR16" s="87">
        <f t="shared" si="19"/>
        <v>0</v>
      </c>
      <c r="AS16" s="87">
        <f t="shared" si="20"/>
        <v>0</v>
      </c>
      <c r="AT16" s="87">
        <f t="shared" si="21"/>
        <v>0</v>
      </c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W17" s="40">
        <f t="shared" si="22"/>
        <v>0</v>
      </c>
      <c r="X17" s="16" t="e">
        <v>#DIV/0!</v>
      </c>
      <c r="Z17" s="42">
        <v>0</v>
      </c>
      <c r="AA17" s="42">
        <v>0</v>
      </c>
      <c r="AB17" s="43">
        <v>0</v>
      </c>
      <c r="AC17" s="42">
        <v>0</v>
      </c>
      <c r="AD17" s="43">
        <v>0</v>
      </c>
      <c r="AE17" s="42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2">
        <v>0</v>
      </c>
      <c r="AM17" s="43">
        <v>0</v>
      </c>
      <c r="AN17" s="43">
        <v>0</v>
      </c>
      <c r="AO17" s="43">
        <v>0</v>
      </c>
      <c r="AP17" s="42"/>
      <c r="AQ17" s="87">
        <f t="shared" si="23"/>
        <v>0</v>
      </c>
      <c r="AR17" s="87">
        <f t="shared" si="19"/>
        <v>0</v>
      </c>
      <c r="AS17" s="87">
        <f t="shared" si="20"/>
        <v>0</v>
      </c>
      <c r="AT17" s="87">
        <f t="shared" si="21"/>
        <v>0</v>
      </c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W18" s="40">
        <f t="shared" si="22"/>
        <v>0</v>
      </c>
      <c r="X18" s="16" t="e">
        <v>#DIV/0!</v>
      </c>
      <c r="Z18" s="42">
        <v>0</v>
      </c>
      <c r="AA18" s="42">
        <v>0</v>
      </c>
      <c r="AB18" s="43">
        <v>0</v>
      </c>
      <c r="AC18" s="42">
        <v>0</v>
      </c>
      <c r="AD18" s="43">
        <v>0</v>
      </c>
      <c r="AE18" s="42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2">
        <v>0</v>
      </c>
      <c r="AM18" s="43">
        <v>0</v>
      </c>
      <c r="AN18" s="43">
        <v>0</v>
      </c>
      <c r="AO18" s="43">
        <v>0</v>
      </c>
      <c r="AP18" s="42"/>
      <c r="AQ18" s="87">
        <f t="shared" si="23"/>
        <v>0</v>
      </c>
      <c r="AR18" s="87">
        <f t="shared" si="19"/>
        <v>0</v>
      </c>
      <c r="AS18" s="87">
        <f t="shared" si="20"/>
        <v>0</v>
      </c>
      <c r="AT18" s="87">
        <f t="shared" si="21"/>
        <v>0</v>
      </c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W19" s="40">
        <f t="shared" si="22"/>
        <v>0</v>
      </c>
      <c r="X19" s="16" t="e">
        <v>#DIV/0!</v>
      </c>
      <c r="Z19" s="42">
        <v>0</v>
      </c>
      <c r="AA19" s="42">
        <v>0</v>
      </c>
      <c r="AB19" s="43">
        <v>0</v>
      </c>
      <c r="AC19" s="42">
        <v>0</v>
      </c>
      <c r="AD19" s="43">
        <v>0</v>
      </c>
      <c r="AE19" s="42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2">
        <v>0</v>
      </c>
      <c r="AM19" s="43">
        <v>0</v>
      </c>
      <c r="AN19" s="43">
        <v>0</v>
      </c>
      <c r="AO19" s="43">
        <v>0</v>
      </c>
      <c r="AP19" s="42"/>
      <c r="AQ19" s="87">
        <f t="shared" si="23"/>
        <v>0</v>
      </c>
      <c r="AR19" s="87">
        <f t="shared" si="19"/>
        <v>0</v>
      </c>
      <c r="AS19" s="87">
        <f t="shared" si="20"/>
        <v>0</v>
      </c>
      <c r="AT19" s="87">
        <f t="shared" si="21"/>
        <v>0</v>
      </c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88">
        <v>50</v>
      </c>
      <c r="H20" s="88">
        <v>50</v>
      </c>
      <c r="I20" s="88">
        <v>50</v>
      </c>
      <c r="J20" s="88">
        <v>50</v>
      </c>
      <c r="K20" s="88">
        <v>50</v>
      </c>
      <c r="L20" s="88">
        <v>50</v>
      </c>
      <c r="M20" s="88">
        <v>50</v>
      </c>
      <c r="N20" s="88">
        <v>50</v>
      </c>
      <c r="O20" s="88">
        <v>50</v>
      </c>
      <c r="P20" s="88">
        <v>50</v>
      </c>
      <c r="Q20" s="88">
        <v>50</v>
      </c>
      <c r="R20" s="88">
        <v>50</v>
      </c>
      <c r="S20" s="88">
        <v>50</v>
      </c>
      <c r="T20" s="88">
        <v>50</v>
      </c>
      <c r="U20" s="88">
        <v>50</v>
      </c>
      <c r="W20" s="40">
        <f t="shared" si="22"/>
        <v>600</v>
      </c>
      <c r="X20" s="16" t="e">
        <v>#DIV/0!</v>
      </c>
      <c r="Z20" s="42">
        <v>27</v>
      </c>
      <c r="AA20" s="42">
        <v>27</v>
      </c>
      <c r="AB20" s="43">
        <v>0</v>
      </c>
      <c r="AC20" s="42">
        <v>0</v>
      </c>
      <c r="AD20" s="43">
        <v>0</v>
      </c>
      <c r="AE20" s="42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2">
        <v>0</v>
      </c>
      <c r="AM20" s="43">
        <v>0</v>
      </c>
      <c r="AN20" s="43">
        <v>0</v>
      </c>
      <c r="AO20" s="43">
        <v>0</v>
      </c>
      <c r="AP20" s="42"/>
      <c r="AQ20" s="87">
        <f t="shared" si="23"/>
        <v>1350</v>
      </c>
      <c r="AR20" s="87">
        <f t="shared" si="19"/>
        <v>1350</v>
      </c>
      <c r="AS20" s="87">
        <f t="shared" si="20"/>
        <v>0</v>
      </c>
      <c r="AT20" s="87">
        <f t="shared" si="21"/>
        <v>0</v>
      </c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W21" s="40">
        <f t="shared" si="22"/>
        <v>0</v>
      </c>
      <c r="X21" s="16" t="e">
        <v>#DIV/0!</v>
      </c>
      <c r="Z21" s="42">
        <v>0</v>
      </c>
      <c r="AA21" s="42">
        <v>0</v>
      </c>
      <c r="AB21" s="43">
        <v>0</v>
      </c>
      <c r="AC21" s="42">
        <v>0</v>
      </c>
      <c r="AD21" s="43">
        <v>0</v>
      </c>
      <c r="AE21" s="42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2">
        <v>0</v>
      </c>
      <c r="AM21" s="43">
        <v>0</v>
      </c>
      <c r="AN21" s="43">
        <v>0</v>
      </c>
      <c r="AO21" s="43">
        <v>0</v>
      </c>
      <c r="AP21" s="42"/>
      <c r="AQ21" s="87">
        <f t="shared" si="23"/>
        <v>0</v>
      </c>
      <c r="AR21" s="87">
        <f t="shared" si="19"/>
        <v>0</v>
      </c>
      <c r="AS21" s="87">
        <f t="shared" si="20"/>
        <v>0</v>
      </c>
      <c r="AT21" s="87">
        <f t="shared" si="21"/>
        <v>0</v>
      </c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W22" s="40">
        <f t="shared" si="22"/>
        <v>0</v>
      </c>
      <c r="X22" s="16" t="e">
        <v>#DIV/0!</v>
      </c>
      <c r="Z22" s="42">
        <v>0</v>
      </c>
      <c r="AA22" s="42">
        <v>0</v>
      </c>
      <c r="AB22" s="43">
        <v>0</v>
      </c>
      <c r="AC22" s="42">
        <v>0</v>
      </c>
      <c r="AD22" s="43">
        <v>0</v>
      </c>
      <c r="AE22" s="42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2">
        <v>0</v>
      </c>
      <c r="AM22" s="43">
        <v>0</v>
      </c>
      <c r="AN22" s="43">
        <v>0</v>
      </c>
      <c r="AO22" s="43">
        <v>0</v>
      </c>
      <c r="AP22" s="42"/>
      <c r="AQ22" s="87">
        <f t="shared" si="23"/>
        <v>0</v>
      </c>
      <c r="AR22" s="87">
        <f t="shared" si="19"/>
        <v>0</v>
      </c>
      <c r="AS22" s="87">
        <f t="shared" si="20"/>
        <v>0</v>
      </c>
      <c r="AT22" s="87">
        <f t="shared" si="21"/>
        <v>0</v>
      </c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W23" s="40">
        <f t="shared" si="22"/>
        <v>0</v>
      </c>
      <c r="X23" s="16" t="e">
        <v>#DIV/0!</v>
      </c>
      <c r="Z23" s="42">
        <v>22</v>
      </c>
      <c r="AA23" s="42">
        <v>22</v>
      </c>
      <c r="AB23" s="43">
        <v>0</v>
      </c>
      <c r="AC23" s="42">
        <v>0</v>
      </c>
      <c r="AD23" s="43">
        <v>0</v>
      </c>
      <c r="AE23" s="42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2">
        <v>0</v>
      </c>
      <c r="AM23" s="43">
        <v>0</v>
      </c>
      <c r="AN23" s="43">
        <v>0</v>
      </c>
      <c r="AO23" s="43">
        <v>0</v>
      </c>
      <c r="AP23" s="42"/>
      <c r="AQ23" s="87">
        <f t="shared" si="23"/>
        <v>0</v>
      </c>
      <c r="AR23" s="87">
        <f t="shared" si="19"/>
        <v>0</v>
      </c>
      <c r="AS23" s="87">
        <f t="shared" si="20"/>
        <v>0</v>
      </c>
      <c r="AT23" s="87">
        <f t="shared" si="21"/>
        <v>0</v>
      </c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W24" s="40">
        <f t="shared" si="22"/>
        <v>0</v>
      </c>
      <c r="X24" s="16" t="e">
        <v>#DIV/0!</v>
      </c>
      <c r="Z24" s="42">
        <v>0</v>
      </c>
      <c r="AA24" s="42">
        <v>0</v>
      </c>
      <c r="AB24" s="43">
        <v>0</v>
      </c>
      <c r="AC24" s="42">
        <v>0</v>
      </c>
      <c r="AD24" s="43">
        <v>0</v>
      </c>
      <c r="AE24" s="42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2">
        <v>0</v>
      </c>
      <c r="AM24" s="43">
        <v>0</v>
      </c>
      <c r="AN24" s="43">
        <v>0</v>
      </c>
      <c r="AO24" s="43">
        <v>0</v>
      </c>
      <c r="AP24" s="42"/>
      <c r="AQ24" s="87">
        <f t="shared" si="23"/>
        <v>0</v>
      </c>
      <c r="AR24" s="87">
        <f t="shared" si="19"/>
        <v>0</v>
      </c>
      <c r="AS24" s="87">
        <f t="shared" si="20"/>
        <v>0</v>
      </c>
      <c r="AT24" s="87">
        <f t="shared" si="21"/>
        <v>0</v>
      </c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W25" s="40">
        <f t="shared" si="22"/>
        <v>0</v>
      </c>
      <c r="X25" s="16" t="e">
        <v>#DIV/0!</v>
      </c>
      <c r="Z25" s="42">
        <v>0</v>
      </c>
      <c r="AA25" s="42">
        <v>0</v>
      </c>
      <c r="AB25" s="43">
        <v>0</v>
      </c>
      <c r="AC25" s="42">
        <v>0</v>
      </c>
      <c r="AD25" s="43">
        <v>0</v>
      </c>
      <c r="AE25" s="42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2">
        <v>0</v>
      </c>
      <c r="AM25" s="43">
        <v>0</v>
      </c>
      <c r="AN25" s="43">
        <v>0</v>
      </c>
      <c r="AO25" s="43">
        <v>0</v>
      </c>
      <c r="AP25" s="42"/>
      <c r="AQ25" s="87">
        <f t="shared" si="23"/>
        <v>0</v>
      </c>
      <c r="AR25" s="87">
        <f t="shared" si="19"/>
        <v>0</v>
      </c>
      <c r="AS25" s="87">
        <f t="shared" si="20"/>
        <v>0</v>
      </c>
      <c r="AT25" s="87">
        <f t="shared" si="21"/>
        <v>0</v>
      </c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W26" s="40">
        <f t="shared" si="22"/>
        <v>0</v>
      </c>
      <c r="X26" s="16" t="e">
        <v>#DIV/0!</v>
      </c>
      <c r="Z26" s="42">
        <v>0</v>
      </c>
      <c r="AA26" s="42">
        <v>0</v>
      </c>
      <c r="AB26" s="43">
        <v>0</v>
      </c>
      <c r="AC26" s="42">
        <v>0</v>
      </c>
      <c r="AD26" s="43">
        <v>0</v>
      </c>
      <c r="AE26" s="42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2">
        <v>0</v>
      </c>
      <c r="AM26" s="43">
        <v>0</v>
      </c>
      <c r="AN26" s="43">
        <v>0</v>
      </c>
      <c r="AO26" s="43">
        <v>0</v>
      </c>
      <c r="AP26" s="42"/>
      <c r="AQ26" s="87">
        <f t="shared" si="23"/>
        <v>0</v>
      </c>
      <c r="AR26" s="87">
        <f t="shared" si="19"/>
        <v>0</v>
      </c>
      <c r="AS26" s="87">
        <f t="shared" si="20"/>
        <v>0</v>
      </c>
      <c r="AT26" s="87">
        <f t="shared" si="21"/>
        <v>0</v>
      </c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88">
        <v>0</v>
      </c>
      <c r="S27" s="88">
        <v>0</v>
      </c>
      <c r="T27" s="88">
        <v>0</v>
      </c>
      <c r="U27" s="88">
        <v>0</v>
      </c>
      <c r="W27" s="40">
        <f t="shared" si="22"/>
        <v>0</v>
      </c>
      <c r="X27" s="16" t="e">
        <v>#DIV/0!</v>
      </c>
      <c r="Z27" s="42">
        <v>0</v>
      </c>
      <c r="AA27" s="42">
        <v>0</v>
      </c>
      <c r="AB27" s="43">
        <v>0</v>
      </c>
      <c r="AC27" s="42">
        <v>0</v>
      </c>
      <c r="AD27" s="43">
        <v>0</v>
      </c>
      <c r="AE27" s="42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2">
        <v>0</v>
      </c>
      <c r="AM27" s="43">
        <v>0</v>
      </c>
      <c r="AN27" s="43">
        <v>0</v>
      </c>
      <c r="AO27" s="43">
        <v>0</v>
      </c>
      <c r="AP27" s="42"/>
      <c r="AQ27" s="87">
        <f t="shared" si="23"/>
        <v>0</v>
      </c>
      <c r="AR27" s="87">
        <f t="shared" si="19"/>
        <v>0</v>
      </c>
      <c r="AS27" s="87">
        <f t="shared" si="20"/>
        <v>0</v>
      </c>
      <c r="AT27" s="87">
        <f t="shared" si="21"/>
        <v>0</v>
      </c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W28" s="40">
        <f t="shared" si="22"/>
        <v>0</v>
      </c>
      <c r="X28" s="16" t="e">
        <v>#DIV/0!</v>
      </c>
      <c r="Z28" s="42">
        <v>0</v>
      </c>
      <c r="AA28" s="42">
        <v>0</v>
      </c>
      <c r="AB28" s="43">
        <v>0</v>
      </c>
      <c r="AC28" s="42">
        <v>0</v>
      </c>
      <c r="AD28" s="43">
        <v>0</v>
      </c>
      <c r="AE28" s="42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2">
        <v>0</v>
      </c>
      <c r="AM28" s="43">
        <v>0</v>
      </c>
      <c r="AN28" s="43">
        <v>0</v>
      </c>
      <c r="AO28" s="43">
        <v>0</v>
      </c>
      <c r="AP28" s="42"/>
      <c r="AQ28" s="87">
        <f t="shared" si="23"/>
        <v>0</v>
      </c>
      <c r="AR28" s="87">
        <f t="shared" si="19"/>
        <v>0</v>
      </c>
      <c r="AS28" s="87">
        <f t="shared" si="20"/>
        <v>0</v>
      </c>
      <c r="AT28" s="87">
        <f t="shared" si="21"/>
        <v>0</v>
      </c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W29" s="40">
        <f t="shared" si="22"/>
        <v>0</v>
      </c>
      <c r="X29" s="16" t="e">
        <v>#DIV/0!</v>
      </c>
      <c r="Z29" s="42">
        <v>0</v>
      </c>
      <c r="AA29" s="42">
        <v>0</v>
      </c>
      <c r="AB29" s="43">
        <v>0</v>
      </c>
      <c r="AC29" s="42">
        <v>0</v>
      </c>
      <c r="AD29" s="43">
        <v>0</v>
      </c>
      <c r="AE29" s="42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2">
        <v>0</v>
      </c>
      <c r="AM29" s="43">
        <v>0</v>
      </c>
      <c r="AN29" s="43">
        <v>0</v>
      </c>
      <c r="AO29" s="43">
        <v>0</v>
      </c>
      <c r="AP29" s="42"/>
      <c r="AQ29" s="87">
        <f t="shared" si="23"/>
        <v>0</v>
      </c>
      <c r="AR29" s="87">
        <f t="shared" si="19"/>
        <v>0</v>
      </c>
      <c r="AS29" s="87">
        <f t="shared" si="20"/>
        <v>0</v>
      </c>
      <c r="AT29" s="87">
        <f t="shared" si="21"/>
        <v>0</v>
      </c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W30" s="40">
        <f t="shared" si="22"/>
        <v>0</v>
      </c>
      <c r="X30" s="16" t="e">
        <v>#DIV/0!</v>
      </c>
      <c r="Z30" s="42">
        <v>0</v>
      </c>
      <c r="AA30" s="42">
        <v>0</v>
      </c>
      <c r="AB30" s="43">
        <v>0</v>
      </c>
      <c r="AC30" s="42">
        <v>0</v>
      </c>
      <c r="AD30" s="43">
        <v>0</v>
      </c>
      <c r="AE30" s="42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2">
        <v>0</v>
      </c>
      <c r="AM30" s="43">
        <v>0</v>
      </c>
      <c r="AN30" s="43">
        <v>0</v>
      </c>
      <c r="AO30" s="43">
        <v>0</v>
      </c>
      <c r="AP30" s="42"/>
      <c r="AQ30" s="87">
        <f t="shared" si="23"/>
        <v>0</v>
      </c>
      <c r="AR30" s="87">
        <f t="shared" si="19"/>
        <v>0</v>
      </c>
      <c r="AS30" s="87">
        <f t="shared" si="20"/>
        <v>0</v>
      </c>
      <c r="AT30" s="87">
        <f t="shared" si="21"/>
        <v>0</v>
      </c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W31" s="40">
        <f t="shared" si="22"/>
        <v>0</v>
      </c>
      <c r="X31" s="16" t="e">
        <v>#DIV/0!</v>
      </c>
      <c r="Z31" s="42">
        <v>0</v>
      </c>
      <c r="AA31" s="42">
        <v>0</v>
      </c>
      <c r="AB31" s="43">
        <v>0</v>
      </c>
      <c r="AC31" s="42">
        <v>0</v>
      </c>
      <c r="AD31" s="43">
        <v>0</v>
      </c>
      <c r="AE31" s="42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2">
        <v>0</v>
      </c>
      <c r="AM31" s="43">
        <v>0</v>
      </c>
      <c r="AN31" s="43">
        <v>0</v>
      </c>
      <c r="AO31" s="43">
        <v>0</v>
      </c>
      <c r="AP31" s="42"/>
      <c r="AQ31" s="87">
        <f t="shared" si="23"/>
        <v>0</v>
      </c>
      <c r="AR31" s="87">
        <f t="shared" si="19"/>
        <v>0</v>
      </c>
      <c r="AS31" s="87">
        <f t="shared" si="20"/>
        <v>0</v>
      </c>
      <c r="AT31" s="87">
        <f t="shared" si="21"/>
        <v>0</v>
      </c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W32" s="40">
        <f t="shared" si="22"/>
        <v>0</v>
      </c>
      <c r="X32" s="16" t="e">
        <v>#DIV/0!</v>
      </c>
      <c r="Z32" s="42">
        <v>0</v>
      </c>
      <c r="AA32" s="42">
        <v>0</v>
      </c>
      <c r="AB32" s="43">
        <v>0</v>
      </c>
      <c r="AC32" s="42">
        <v>0</v>
      </c>
      <c r="AD32" s="43">
        <v>0</v>
      </c>
      <c r="AE32" s="42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2">
        <v>0</v>
      </c>
      <c r="AM32" s="43">
        <v>0</v>
      </c>
      <c r="AN32" s="43">
        <v>0</v>
      </c>
      <c r="AO32" s="43">
        <v>0</v>
      </c>
      <c r="AP32" s="42"/>
      <c r="AQ32" s="87">
        <f t="shared" si="23"/>
        <v>0</v>
      </c>
      <c r="AR32" s="87">
        <f t="shared" si="19"/>
        <v>0</v>
      </c>
      <c r="AS32" s="87">
        <f t="shared" si="20"/>
        <v>0</v>
      </c>
      <c r="AT32" s="87">
        <f t="shared" si="21"/>
        <v>0</v>
      </c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W33" s="40">
        <f t="shared" si="22"/>
        <v>0</v>
      </c>
      <c r="X33" s="16" t="e">
        <v>#DIV/0!</v>
      </c>
      <c r="Z33" s="42">
        <v>0</v>
      </c>
      <c r="AA33" s="42">
        <v>0</v>
      </c>
      <c r="AB33" s="43">
        <v>0</v>
      </c>
      <c r="AC33" s="42">
        <v>0</v>
      </c>
      <c r="AD33" s="43">
        <v>0</v>
      </c>
      <c r="AE33" s="42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2">
        <v>0</v>
      </c>
      <c r="AM33" s="43">
        <v>0</v>
      </c>
      <c r="AN33" s="43">
        <v>0</v>
      </c>
      <c r="AO33" s="43">
        <v>0</v>
      </c>
      <c r="AP33" s="42"/>
      <c r="AQ33" s="87">
        <f t="shared" si="23"/>
        <v>0</v>
      </c>
      <c r="AR33" s="87">
        <f t="shared" si="19"/>
        <v>0</v>
      </c>
      <c r="AS33" s="87">
        <f t="shared" si="20"/>
        <v>0</v>
      </c>
      <c r="AT33" s="87">
        <f t="shared" si="21"/>
        <v>0</v>
      </c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W34" s="40">
        <f t="shared" si="22"/>
        <v>0</v>
      </c>
      <c r="X34" s="16" t="e">
        <v>#DIV/0!</v>
      </c>
      <c r="Z34" s="42">
        <v>0</v>
      </c>
      <c r="AA34" s="42">
        <v>0</v>
      </c>
      <c r="AB34" s="43">
        <v>0</v>
      </c>
      <c r="AC34" s="42">
        <v>0</v>
      </c>
      <c r="AD34" s="43">
        <v>0</v>
      </c>
      <c r="AE34" s="42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2">
        <v>0</v>
      </c>
      <c r="AM34" s="43">
        <v>0</v>
      </c>
      <c r="AN34" s="43">
        <v>0</v>
      </c>
      <c r="AO34" s="43">
        <v>0</v>
      </c>
      <c r="AP34" s="42"/>
      <c r="AQ34" s="87">
        <f t="shared" si="23"/>
        <v>0</v>
      </c>
      <c r="AR34" s="87">
        <f t="shared" si="19"/>
        <v>0</v>
      </c>
      <c r="AS34" s="87">
        <f t="shared" si="20"/>
        <v>0</v>
      </c>
      <c r="AT34" s="87">
        <f t="shared" si="21"/>
        <v>0</v>
      </c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W35" s="40">
        <f t="shared" si="22"/>
        <v>0</v>
      </c>
      <c r="X35" s="16" t="e">
        <v>#DIV/0!</v>
      </c>
      <c r="Z35" s="42">
        <v>0</v>
      </c>
      <c r="AA35" s="42">
        <v>0</v>
      </c>
      <c r="AB35" s="43">
        <v>0</v>
      </c>
      <c r="AC35" s="42">
        <v>0</v>
      </c>
      <c r="AD35" s="43">
        <v>0</v>
      </c>
      <c r="AE35" s="42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2">
        <v>0</v>
      </c>
      <c r="AM35" s="43">
        <v>0</v>
      </c>
      <c r="AN35" s="43">
        <v>0</v>
      </c>
      <c r="AO35" s="43">
        <v>0</v>
      </c>
      <c r="AP35" s="42"/>
      <c r="AQ35" s="87">
        <f t="shared" si="23"/>
        <v>0</v>
      </c>
      <c r="AR35" s="87">
        <f t="shared" si="19"/>
        <v>0</v>
      </c>
      <c r="AS35" s="87">
        <f t="shared" si="20"/>
        <v>0</v>
      </c>
      <c r="AT35" s="87">
        <f t="shared" si="21"/>
        <v>0</v>
      </c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0</v>
      </c>
      <c r="T36" s="88">
        <v>0</v>
      </c>
      <c r="U36" s="88">
        <v>0</v>
      </c>
      <c r="W36" s="40">
        <f t="shared" si="22"/>
        <v>0</v>
      </c>
      <c r="X36" s="16" t="e">
        <v>#DIV/0!</v>
      </c>
      <c r="Z36" s="42">
        <v>0</v>
      </c>
      <c r="AA36" s="42">
        <v>0</v>
      </c>
      <c r="AB36" s="43">
        <v>0</v>
      </c>
      <c r="AC36" s="42">
        <v>0</v>
      </c>
      <c r="AD36" s="43">
        <v>0</v>
      </c>
      <c r="AE36" s="42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2">
        <v>0</v>
      </c>
      <c r="AM36" s="43">
        <v>0</v>
      </c>
      <c r="AN36" s="43">
        <v>0</v>
      </c>
      <c r="AO36" s="43">
        <v>0</v>
      </c>
      <c r="AP36" s="42"/>
      <c r="AQ36" s="87">
        <f t="shared" si="23"/>
        <v>0</v>
      </c>
      <c r="AR36" s="87">
        <f t="shared" si="19"/>
        <v>0</v>
      </c>
      <c r="AS36" s="87">
        <f t="shared" si="20"/>
        <v>0</v>
      </c>
      <c r="AT36" s="87">
        <f t="shared" si="21"/>
        <v>0</v>
      </c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W37" s="40">
        <f t="shared" si="22"/>
        <v>0</v>
      </c>
      <c r="X37" s="16" t="e">
        <v>#DIV/0!</v>
      </c>
      <c r="Z37" s="42">
        <v>0</v>
      </c>
      <c r="AA37" s="42">
        <v>0</v>
      </c>
      <c r="AB37" s="43">
        <v>0</v>
      </c>
      <c r="AC37" s="42">
        <v>0</v>
      </c>
      <c r="AD37" s="43">
        <v>0</v>
      </c>
      <c r="AE37" s="42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2">
        <v>0</v>
      </c>
      <c r="AM37" s="43">
        <v>0</v>
      </c>
      <c r="AN37" s="43">
        <v>0</v>
      </c>
      <c r="AO37" s="43">
        <v>0</v>
      </c>
      <c r="AP37" s="42"/>
      <c r="AQ37" s="87">
        <f t="shared" si="23"/>
        <v>0</v>
      </c>
      <c r="AR37" s="87">
        <f t="shared" si="19"/>
        <v>0</v>
      </c>
      <c r="AS37" s="87">
        <f t="shared" si="20"/>
        <v>0</v>
      </c>
      <c r="AT37" s="87">
        <f t="shared" si="21"/>
        <v>0</v>
      </c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W38" s="40">
        <f t="shared" si="22"/>
        <v>0</v>
      </c>
      <c r="X38" s="16" t="e">
        <v>#DIV/0!</v>
      </c>
      <c r="Z38" s="42">
        <v>0</v>
      </c>
      <c r="AA38" s="42">
        <v>0</v>
      </c>
      <c r="AB38" s="43">
        <v>0</v>
      </c>
      <c r="AC38" s="42">
        <v>0</v>
      </c>
      <c r="AD38" s="43">
        <v>0</v>
      </c>
      <c r="AE38" s="42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2">
        <v>0</v>
      </c>
      <c r="AM38" s="43">
        <v>0</v>
      </c>
      <c r="AN38" s="43">
        <v>0</v>
      </c>
      <c r="AO38" s="43">
        <v>0</v>
      </c>
      <c r="AP38" s="42"/>
      <c r="AQ38" s="87">
        <f t="shared" si="23"/>
        <v>0</v>
      </c>
      <c r="AR38" s="87">
        <f t="shared" si="19"/>
        <v>0</v>
      </c>
      <c r="AS38" s="87">
        <f t="shared" si="20"/>
        <v>0</v>
      </c>
      <c r="AT38" s="87">
        <f t="shared" si="21"/>
        <v>0</v>
      </c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88">
        <v>0</v>
      </c>
      <c r="U39" s="88">
        <v>0</v>
      </c>
      <c r="W39" s="40">
        <f t="shared" si="22"/>
        <v>0</v>
      </c>
      <c r="X39" s="16" t="e">
        <v>#DIV/0!</v>
      </c>
      <c r="Z39" s="42">
        <v>0</v>
      </c>
      <c r="AA39" s="42">
        <v>0</v>
      </c>
      <c r="AB39" s="43">
        <v>0</v>
      </c>
      <c r="AC39" s="42">
        <v>0</v>
      </c>
      <c r="AD39" s="43">
        <v>0</v>
      </c>
      <c r="AE39" s="42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2">
        <v>0</v>
      </c>
      <c r="AM39" s="43">
        <v>0</v>
      </c>
      <c r="AN39" s="43">
        <v>0</v>
      </c>
      <c r="AO39" s="43">
        <v>0</v>
      </c>
      <c r="AP39" s="42"/>
      <c r="AQ39" s="87">
        <f t="shared" si="23"/>
        <v>0</v>
      </c>
      <c r="AR39" s="87">
        <f t="shared" si="19"/>
        <v>0</v>
      </c>
      <c r="AS39" s="87">
        <f t="shared" si="20"/>
        <v>0</v>
      </c>
      <c r="AT39" s="87">
        <f t="shared" si="21"/>
        <v>0</v>
      </c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W40" s="40">
        <f t="shared" si="22"/>
        <v>0</v>
      </c>
      <c r="X40" s="16" t="e">
        <v>#DIV/0!</v>
      </c>
      <c r="Z40" s="42">
        <v>0</v>
      </c>
      <c r="AA40" s="42">
        <v>0</v>
      </c>
      <c r="AB40" s="43">
        <v>0</v>
      </c>
      <c r="AC40" s="42">
        <v>0</v>
      </c>
      <c r="AD40" s="43">
        <v>0</v>
      </c>
      <c r="AE40" s="42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2">
        <v>0</v>
      </c>
      <c r="AM40" s="43">
        <v>0</v>
      </c>
      <c r="AN40" s="43">
        <v>0</v>
      </c>
      <c r="AO40" s="43">
        <v>0</v>
      </c>
      <c r="AP40" s="42"/>
      <c r="AQ40" s="87">
        <f t="shared" si="23"/>
        <v>0</v>
      </c>
      <c r="AR40" s="87">
        <f t="shared" si="19"/>
        <v>0</v>
      </c>
      <c r="AS40" s="87">
        <f t="shared" si="20"/>
        <v>0</v>
      </c>
      <c r="AT40" s="87">
        <f t="shared" si="21"/>
        <v>0</v>
      </c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8">
        <v>0</v>
      </c>
      <c r="U41" s="88">
        <v>0</v>
      </c>
      <c r="W41" s="40">
        <f t="shared" si="22"/>
        <v>0</v>
      </c>
      <c r="X41" s="16">
        <v>0</v>
      </c>
      <c r="Z41" s="42">
        <v>0</v>
      </c>
      <c r="AA41" s="42">
        <v>0</v>
      </c>
      <c r="AB41" s="43">
        <v>0</v>
      </c>
      <c r="AC41" s="42">
        <v>0</v>
      </c>
      <c r="AD41" s="43">
        <v>0</v>
      </c>
      <c r="AE41" s="42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2">
        <v>0</v>
      </c>
      <c r="AM41" s="43">
        <v>0</v>
      </c>
      <c r="AN41" s="43">
        <v>0</v>
      </c>
      <c r="AO41" s="43">
        <v>0</v>
      </c>
      <c r="AP41" s="42"/>
      <c r="AQ41" s="87">
        <f t="shared" si="23"/>
        <v>0</v>
      </c>
      <c r="AR41" s="87">
        <f t="shared" si="19"/>
        <v>0</v>
      </c>
      <c r="AS41" s="87">
        <f t="shared" si="20"/>
        <v>0</v>
      </c>
      <c r="AT41" s="87">
        <f t="shared" si="21"/>
        <v>0</v>
      </c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W42" s="40">
        <f t="shared" si="22"/>
        <v>0</v>
      </c>
      <c r="X42" s="16">
        <v>0</v>
      </c>
      <c r="Z42" s="42">
        <v>0</v>
      </c>
      <c r="AA42" s="42">
        <v>0</v>
      </c>
      <c r="AB42" s="43">
        <v>0</v>
      </c>
      <c r="AC42" s="42">
        <v>0</v>
      </c>
      <c r="AD42" s="43">
        <v>0</v>
      </c>
      <c r="AE42" s="42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2">
        <v>0</v>
      </c>
      <c r="AM42" s="43">
        <v>0</v>
      </c>
      <c r="AN42" s="43">
        <v>0</v>
      </c>
      <c r="AO42" s="43">
        <v>0</v>
      </c>
      <c r="AP42" s="42"/>
      <c r="AQ42" s="87">
        <f t="shared" si="23"/>
        <v>0</v>
      </c>
      <c r="AR42" s="87">
        <f t="shared" si="19"/>
        <v>0</v>
      </c>
      <c r="AS42" s="87">
        <f t="shared" si="20"/>
        <v>0</v>
      </c>
      <c r="AT42" s="87">
        <f t="shared" si="21"/>
        <v>0</v>
      </c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88">
        <v>0</v>
      </c>
      <c r="S43" s="88">
        <v>0</v>
      </c>
      <c r="T43" s="88">
        <v>0</v>
      </c>
      <c r="U43" s="88">
        <v>0</v>
      </c>
      <c r="W43" s="40">
        <f t="shared" si="22"/>
        <v>0</v>
      </c>
      <c r="X43" s="16" t="e">
        <v>#DIV/0!</v>
      </c>
      <c r="Z43" s="42">
        <v>0</v>
      </c>
      <c r="AA43" s="42">
        <v>0</v>
      </c>
      <c r="AB43" s="43">
        <v>0</v>
      </c>
      <c r="AC43" s="42">
        <v>0</v>
      </c>
      <c r="AD43" s="43">
        <v>0</v>
      </c>
      <c r="AE43" s="42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2">
        <v>0</v>
      </c>
      <c r="AM43" s="43">
        <v>0</v>
      </c>
      <c r="AN43" s="43">
        <v>0</v>
      </c>
      <c r="AO43" s="43">
        <v>0</v>
      </c>
      <c r="AP43" s="42"/>
      <c r="AQ43" s="87">
        <f t="shared" si="23"/>
        <v>0</v>
      </c>
      <c r="AR43" s="87">
        <f t="shared" si="19"/>
        <v>0</v>
      </c>
      <c r="AS43" s="87">
        <f t="shared" si="20"/>
        <v>0</v>
      </c>
      <c r="AT43" s="87">
        <f t="shared" si="21"/>
        <v>0</v>
      </c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W44" s="40">
        <f t="shared" si="22"/>
        <v>0</v>
      </c>
      <c r="X44" s="16" t="e">
        <v>#DIV/0!</v>
      </c>
      <c r="Z44" s="42">
        <v>0</v>
      </c>
      <c r="AA44" s="42">
        <v>0</v>
      </c>
      <c r="AB44" s="43">
        <v>0</v>
      </c>
      <c r="AC44" s="42">
        <v>0</v>
      </c>
      <c r="AD44" s="43">
        <v>0</v>
      </c>
      <c r="AE44" s="42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2">
        <v>0</v>
      </c>
      <c r="AM44" s="43">
        <v>0</v>
      </c>
      <c r="AN44" s="43">
        <v>0</v>
      </c>
      <c r="AO44" s="43">
        <v>0</v>
      </c>
      <c r="AP44" s="42"/>
      <c r="AQ44" s="87">
        <f t="shared" si="23"/>
        <v>0</v>
      </c>
      <c r="AR44" s="87">
        <f t="shared" si="19"/>
        <v>0</v>
      </c>
      <c r="AS44" s="87">
        <f t="shared" si="20"/>
        <v>0</v>
      </c>
      <c r="AT44" s="87">
        <f t="shared" si="21"/>
        <v>0</v>
      </c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W45" s="40">
        <f t="shared" si="22"/>
        <v>0</v>
      </c>
      <c r="X45" s="16" t="e">
        <v>#DIV/0!</v>
      </c>
      <c r="Z45" s="42">
        <v>0</v>
      </c>
      <c r="AA45" s="42">
        <v>0</v>
      </c>
      <c r="AB45" s="43">
        <v>0</v>
      </c>
      <c r="AC45" s="42">
        <v>0</v>
      </c>
      <c r="AD45" s="43">
        <v>0</v>
      </c>
      <c r="AE45" s="42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2">
        <v>0</v>
      </c>
      <c r="AM45" s="43">
        <v>0</v>
      </c>
      <c r="AN45" s="43">
        <v>0</v>
      </c>
      <c r="AO45" s="43">
        <v>0</v>
      </c>
      <c r="AP45" s="42"/>
      <c r="AQ45" s="87">
        <f t="shared" si="23"/>
        <v>0</v>
      </c>
      <c r="AR45" s="87">
        <f t="shared" si="19"/>
        <v>0</v>
      </c>
      <c r="AS45" s="87">
        <f t="shared" si="20"/>
        <v>0</v>
      </c>
      <c r="AT45" s="87">
        <f t="shared" si="21"/>
        <v>0</v>
      </c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88">
        <v>0</v>
      </c>
      <c r="U46" s="88">
        <v>0</v>
      </c>
      <c r="W46" s="40">
        <f t="shared" si="22"/>
        <v>0</v>
      </c>
      <c r="X46" s="16" t="e">
        <v>#DIV/0!</v>
      </c>
      <c r="Z46" s="42">
        <v>0</v>
      </c>
      <c r="AA46" s="42">
        <v>0</v>
      </c>
      <c r="AB46" s="43">
        <v>0</v>
      </c>
      <c r="AC46" s="42">
        <v>0</v>
      </c>
      <c r="AD46" s="43">
        <v>0</v>
      </c>
      <c r="AE46" s="42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2">
        <v>0</v>
      </c>
      <c r="AM46" s="43">
        <v>0</v>
      </c>
      <c r="AN46" s="43">
        <v>0</v>
      </c>
      <c r="AO46" s="43">
        <v>0</v>
      </c>
      <c r="AP46" s="42"/>
      <c r="AQ46" s="87">
        <f t="shared" si="23"/>
        <v>0</v>
      </c>
      <c r="AR46" s="87">
        <f t="shared" si="19"/>
        <v>0</v>
      </c>
      <c r="AS46" s="87">
        <f t="shared" si="20"/>
        <v>0</v>
      </c>
      <c r="AT46" s="87">
        <f t="shared" si="21"/>
        <v>0</v>
      </c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W47" s="40">
        <f t="shared" si="22"/>
        <v>0</v>
      </c>
      <c r="X47" s="16" t="e">
        <v>#DIV/0!</v>
      </c>
      <c r="Z47" s="42">
        <v>0</v>
      </c>
      <c r="AA47" s="42">
        <v>0</v>
      </c>
      <c r="AB47" s="43">
        <v>0</v>
      </c>
      <c r="AC47" s="42">
        <v>0</v>
      </c>
      <c r="AD47" s="43">
        <v>0</v>
      </c>
      <c r="AE47" s="42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2">
        <v>0</v>
      </c>
      <c r="AM47" s="43">
        <v>0</v>
      </c>
      <c r="AN47" s="43">
        <v>0</v>
      </c>
      <c r="AO47" s="43">
        <v>0</v>
      </c>
      <c r="AP47" s="42"/>
      <c r="AQ47" s="87">
        <f t="shared" si="23"/>
        <v>0</v>
      </c>
      <c r="AR47" s="87">
        <f t="shared" si="19"/>
        <v>0</v>
      </c>
      <c r="AS47" s="87">
        <f t="shared" si="20"/>
        <v>0</v>
      </c>
      <c r="AT47" s="87">
        <f t="shared" si="21"/>
        <v>0</v>
      </c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W48" s="40">
        <f t="shared" si="22"/>
        <v>0</v>
      </c>
      <c r="X48" s="16" t="e">
        <v>#DIV/0!</v>
      </c>
      <c r="Z48" s="42">
        <v>0</v>
      </c>
      <c r="AA48" s="42">
        <v>0</v>
      </c>
      <c r="AB48" s="43">
        <v>0</v>
      </c>
      <c r="AC48" s="42">
        <v>0</v>
      </c>
      <c r="AD48" s="43">
        <v>0</v>
      </c>
      <c r="AE48" s="42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2">
        <v>0</v>
      </c>
      <c r="AM48" s="43">
        <v>0</v>
      </c>
      <c r="AN48" s="43">
        <v>0</v>
      </c>
      <c r="AO48" s="43">
        <v>0</v>
      </c>
      <c r="AP48" s="42"/>
      <c r="AQ48" s="87">
        <f t="shared" si="23"/>
        <v>0</v>
      </c>
      <c r="AR48" s="87">
        <f t="shared" si="19"/>
        <v>0</v>
      </c>
      <c r="AS48" s="87">
        <f t="shared" si="20"/>
        <v>0</v>
      </c>
      <c r="AT48" s="87">
        <f t="shared" si="21"/>
        <v>0</v>
      </c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W49" s="40">
        <f t="shared" si="22"/>
        <v>0</v>
      </c>
      <c r="X49" s="16" t="e">
        <v>#DIV/0!</v>
      </c>
      <c r="Z49" s="42">
        <v>0</v>
      </c>
      <c r="AA49" s="42">
        <v>0</v>
      </c>
      <c r="AB49" s="43">
        <v>0</v>
      </c>
      <c r="AC49" s="42">
        <v>0</v>
      </c>
      <c r="AD49" s="43">
        <v>0</v>
      </c>
      <c r="AE49" s="42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2">
        <v>0</v>
      </c>
      <c r="AM49" s="43">
        <v>0</v>
      </c>
      <c r="AN49" s="43">
        <v>0</v>
      </c>
      <c r="AO49" s="43">
        <v>0</v>
      </c>
      <c r="AP49" s="42"/>
      <c r="AQ49" s="87">
        <f t="shared" si="23"/>
        <v>0</v>
      </c>
      <c r="AR49" s="87">
        <f t="shared" si="19"/>
        <v>0</v>
      </c>
      <c r="AS49" s="87">
        <f t="shared" si="20"/>
        <v>0</v>
      </c>
      <c r="AT49" s="87">
        <f t="shared" si="21"/>
        <v>0</v>
      </c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W50" s="40">
        <f t="shared" si="22"/>
        <v>0</v>
      </c>
      <c r="X50" s="16" t="e">
        <v>#DIV/0!</v>
      </c>
      <c r="Z50" s="42">
        <v>0</v>
      </c>
      <c r="AA50" s="42">
        <v>0</v>
      </c>
      <c r="AB50" s="43">
        <v>0</v>
      </c>
      <c r="AC50" s="42">
        <v>0</v>
      </c>
      <c r="AD50" s="43">
        <v>0</v>
      </c>
      <c r="AE50" s="42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2">
        <v>0</v>
      </c>
      <c r="AM50" s="43">
        <v>0</v>
      </c>
      <c r="AN50" s="43">
        <v>0</v>
      </c>
      <c r="AO50" s="43">
        <v>0</v>
      </c>
      <c r="AP50" s="42"/>
      <c r="AQ50" s="87">
        <f t="shared" si="23"/>
        <v>0</v>
      </c>
      <c r="AR50" s="87">
        <f t="shared" si="19"/>
        <v>0</v>
      </c>
      <c r="AS50" s="87">
        <f t="shared" si="20"/>
        <v>0</v>
      </c>
      <c r="AT50" s="87">
        <f t="shared" si="21"/>
        <v>0</v>
      </c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0</v>
      </c>
      <c r="S51" s="88">
        <v>0</v>
      </c>
      <c r="T51" s="88">
        <v>0</v>
      </c>
      <c r="U51" s="88">
        <v>0</v>
      </c>
      <c r="W51" s="40">
        <f t="shared" si="22"/>
        <v>0</v>
      </c>
      <c r="X51" s="16" t="e">
        <v>#DIV/0!</v>
      </c>
      <c r="Z51" s="42">
        <v>0</v>
      </c>
      <c r="AA51" s="42">
        <v>0</v>
      </c>
      <c r="AB51" s="43">
        <v>0</v>
      </c>
      <c r="AC51" s="42">
        <v>0</v>
      </c>
      <c r="AD51" s="43">
        <v>0</v>
      </c>
      <c r="AE51" s="42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2">
        <v>0</v>
      </c>
      <c r="AM51" s="43">
        <v>0</v>
      </c>
      <c r="AN51" s="43">
        <v>0</v>
      </c>
      <c r="AO51" s="43">
        <v>0</v>
      </c>
      <c r="AP51" s="42"/>
      <c r="AQ51" s="87">
        <f t="shared" si="23"/>
        <v>0</v>
      </c>
      <c r="AR51" s="87">
        <f t="shared" si="19"/>
        <v>0</v>
      </c>
      <c r="AS51" s="87">
        <f t="shared" si="20"/>
        <v>0</v>
      </c>
      <c r="AT51" s="87">
        <f t="shared" si="21"/>
        <v>0</v>
      </c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W52" s="40">
        <f t="shared" si="22"/>
        <v>0</v>
      </c>
      <c r="X52" s="16" t="e">
        <v>#DIV/0!</v>
      </c>
      <c r="Z52" s="42">
        <v>0</v>
      </c>
      <c r="AA52" s="42">
        <v>0</v>
      </c>
      <c r="AB52" s="43">
        <v>0</v>
      </c>
      <c r="AC52" s="42">
        <v>0</v>
      </c>
      <c r="AD52" s="43">
        <v>0</v>
      </c>
      <c r="AE52" s="42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2">
        <v>0</v>
      </c>
      <c r="AM52" s="43">
        <v>0</v>
      </c>
      <c r="AN52" s="43">
        <v>0</v>
      </c>
      <c r="AO52" s="43">
        <v>0</v>
      </c>
      <c r="AP52" s="42"/>
      <c r="AQ52" s="87">
        <f t="shared" si="23"/>
        <v>0</v>
      </c>
      <c r="AR52" s="87">
        <f t="shared" si="19"/>
        <v>0</v>
      </c>
      <c r="AS52" s="87">
        <f t="shared" si="20"/>
        <v>0</v>
      </c>
      <c r="AT52" s="87">
        <f t="shared" si="21"/>
        <v>0</v>
      </c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W53" s="40">
        <f t="shared" si="22"/>
        <v>0</v>
      </c>
      <c r="X53" s="16" t="e">
        <v>#DIV/0!</v>
      </c>
      <c r="Z53" s="42">
        <v>0</v>
      </c>
      <c r="AA53" s="42">
        <v>0</v>
      </c>
      <c r="AB53" s="43">
        <v>0</v>
      </c>
      <c r="AC53" s="42">
        <v>0</v>
      </c>
      <c r="AD53" s="43">
        <v>0</v>
      </c>
      <c r="AE53" s="42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2">
        <v>0</v>
      </c>
      <c r="AM53" s="43">
        <v>0</v>
      </c>
      <c r="AN53" s="43">
        <v>0</v>
      </c>
      <c r="AO53" s="43">
        <v>0</v>
      </c>
      <c r="AP53" s="42"/>
      <c r="AQ53" s="87">
        <f t="shared" si="23"/>
        <v>0</v>
      </c>
      <c r="AR53" s="87">
        <f t="shared" si="19"/>
        <v>0</v>
      </c>
      <c r="AS53" s="87">
        <f t="shared" si="20"/>
        <v>0</v>
      </c>
      <c r="AT53" s="87">
        <f t="shared" si="21"/>
        <v>0</v>
      </c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88">
        <v>250</v>
      </c>
      <c r="H54" s="88">
        <v>250</v>
      </c>
      <c r="I54" s="88">
        <v>200</v>
      </c>
      <c r="J54" s="88">
        <v>200</v>
      </c>
      <c r="K54" s="88">
        <v>200</v>
      </c>
      <c r="L54" s="88">
        <v>200</v>
      </c>
      <c r="M54" s="88">
        <v>200</v>
      </c>
      <c r="N54" s="88">
        <v>200</v>
      </c>
      <c r="O54" s="88">
        <v>200</v>
      </c>
      <c r="P54" s="88">
        <v>200</v>
      </c>
      <c r="Q54" s="88">
        <v>200</v>
      </c>
      <c r="R54" s="88">
        <v>200</v>
      </c>
      <c r="S54" s="88">
        <v>200</v>
      </c>
      <c r="T54" s="88">
        <v>200</v>
      </c>
      <c r="U54" s="88">
        <v>200</v>
      </c>
      <c r="W54" s="40">
        <f t="shared" si="22"/>
        <v>2500</v>
      </c>
      <c r="X54" s="16" t="e">
        <v>#DIV/0!</v>
      </c>
      <c r="Z54" s="42">
        <v>17</v>
      </c>
      <c r="AA54" s="42">
        <v>17</v>
      </c>
      <c r="AB54" s="43">
        <v>0</v>
      </c>
      <c r="AC54" s="42">
        <v>0</v>
      </c>
      <c r="AD54" s="43">
        <v>0</v>
      </c>
      <c r="AE54" s="42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2">
        <v>0</v>
      </c>
      <c r="AM54" s="43">
        <v>0</v>
      </c>
      <c r="AN54" s="43">
        <v>0</v>
      </c>
      <c r="AO54" s="43">
        <v>0</v>
      </c>
      <c r="AP54" s="42"/>
      <c r="AQ54" s="87">
        <f t="shared" si="23"/>
        <v>4250</v>
      </c>
      <c r="AR54" s="87">
        <f t="shared" si="19"/>
        <v>4250</v>
      </c>
      <c r="AS54" s="87">
        <f t="shared" si="20"/>
        <v>0</v>
      </c>
      <c r="AT54" s="87">
        <f t="shared" si="21"/>
        <v>0</v>
      </c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W55" s="40">
        <f t="shared" si="22"/>
        <v>0</v>
      </c>
      <c r="X55" s="16" t="e">
        <v>#DIV/0!</v>
      </c>
      <c r="Z55" s="42">
        <v>0</v>
      </c>
      <c r="AA55" s="42">
        <v>0</v>
      </c>
      <c r="AB55" s="43">
        <v>0</v>
      </c>
      <c r="AC55" s="42">
        <v>0</v>
      </c>
      <c r="AD55" s="43">
        <v>0</v>
      </c>
      <c r="AE55" s="42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2">
        <v>0</v>
      </c>
      <c r="AM55" s="43">
        <v>0</v>
      </c>
      <c r="AN55" s="43">
        <v>0</v>
      </c>
      <c r="AO55" s="43">
        <v>0</v>
      </c>
      <c r="AP55" s="42"/>
      <c r="AQ55" s="87">
        <f t="shared" si="23"/>
        <v>0</v>
      </c>
      <c r="AR55" s="87">
        <f t="shared" si="19"/>
        <v>0</v>
      </c>
      <c r="AS55" s="87">
        <f t="shared" si="20"/>
        <v>0</v>
      </c>
      <c r="AT55" s="87">
        <f t="shared" si="21"/>
        <v>0</v>
      </c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W56" s="40">
        <f t="shared" si="22"/>
        <v>0</v>
      </c>
      <c r="X56" s="16">
        <v>0</v>
      </c>
      <c r="Z56" s="42">
        <v>0</v>
      </c>
      <c r="AA56" s="42">
        <v>0</v>
      </c>
      <c r="AB56" s="43">
        <v>0</v>
      </c>
      <c r="AC56" s="42">
        <v>0</v>
      </c>
      <c r="AD56" s="43">
        <v>0</v>
      </c>
      <c r="AE56" s="42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2">
        <v>0</v>
      </c>
      <c r="AM56" s="43">
        <v>0</v>
      </c>
      <c r="AN56" s="43">
        <v>0</v>
      </c>
      <c r="AO56" s="43">
        <v>0</v>
      </c>
      <c r="AP56" s="42"/>
      <c r="AQ56" s="87">
        <f t="shared" si="23"/>
        <v>0</v>
      </c>
      <c r="AR56" s="87">
        <f t="shared" si="19"/>
        <v>0</v>
      </c>
      <c r="AS56" s="87">
        <f t="shared" si="20"/>
        <v>0</v>
      </c>
      <c r="AT56" s="87">
        <f t="shared" si="21"/>
        <v>0</v>
      </c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W57" s="40">
        <f t="shared" si="22"/>
        <v>0</v>
      </c>
      <c r="X57" s="16" t="e">
        <v>#DIV/0!</v>
      </c>
      <c r="Z57" s="42">
        <v>0</v>
      </c>
      <c r="AA57" s="42">
        <v>0</v>
      </c>
      <c r="AB57" s="43">
        <v>0</v>
      </c>
      <c r="AC57" s="42">
        <v>0</v>
      </c>
      <c r="AD57" s="43">
        <v>0</v>
      </c>
      <c r="AE57" s="42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2">
        <v>0</v>
      </c>
      <c r="AM57" s="43">
        <v>0</v>
      </c>
      <c r="AN57" s="43">
        <v>0</v>
      </c>
      <c r="AO57" s="43">
        <v>0</v>
      </c>
      <c r="AP57" s="42"/>
      <c r="AQ57" s="87">
        <f t="shared" si="23"/>
        <v>0</v>
      </c>
      <c r="AR57" s="87">
        <f t="shared" si="19"/>
        <v>0</v>
      </c>
      <c r="AS57" s="87">
        <f t="shared" si="20"/>
        <v>0</v>
      </c>
      <c r="AT57" s="87">
        <f t="shared" si="21"/>
        <v>0</v>
      </c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W58" s="40">
        <f t="shared" si="22"/>
        <v>0</v>
      </c>
      <c r="X58" s="16" t="e">
        <v>#DIV/0!</v>
      </c>
      <c r="Z58" s="42">
        <v>0</v>
      </c>
      <c r="AA58" s="42">
        <v>0</v>
      </c>
      <c r="AB58" s="43">
        <v>0</v>
      </c>
      <c r="AC58" s="42">
        <v>0</v>
      </c>
      <c r="AD58" s="43">
        <v>0</v>
      </c>
      <c r="AE58" s="42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2">
        <v>0</v>
      </c>
      <c r="AM58" s="43">
        <v>0</v>
      </c>
      <c r="AN58" s="43">
        <v>0</v>
      </c>
      <c r="AO58" s="43">
        <v>0</v>
      </c>
      <c r="AP58" s="42"/>
      <c r="AQ58" s="87">
        <f t="shared" si="23"/>
        <v>0</v>
      </c>
      <c r="AR58" s="87">
        <f t="shared" si="19"/>
        <v>0</v>
      </c>
      <c r="AS58" s="87">
        <f t="shared" si="20"/>
        <v>0</v>
      </c>
      <c r="AT58" s="87">
        <f t="shared" si="21"/>
        <v>0</v>
      </c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W59" s="40">
        <f t="shared" si="22"/>
        <v>0</v>
      </c>
      <c r="X59" s="16" t="e">
        <v>#DIV/0!</v>
      </c>
      <c r="Z59" s="42">
        <v>0</v>
      </c>
      <c r="AA59" s="42">
        <v>0</v>
      </c>
      <c r="AB59" s="43">
        <v>0</v>
      </c>
      <c r="AC59" s="42">
        <v>0</v>
      </c>
      <c r="AD59" s="43">
        <v>0</v>
      </c>
      <c r="AE59" s="42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2">
        <v>0</v>
      </c>
      <c r="AM59" s="43">
        <v>0</v>
      </c>
      <c r="AN59" s="43">
        <v>0</v>
      </c>
      <c r="AO59" s="43">
        <v>0</v>
      </c>
      <c r="AP59" s="42"/>
      <c r="AQ59" s="87">
        <f t="shared" si="23"/>
        <v>0</v>
      </c>
      <c r="AR59" s="87">
        <f t="shared" si="19"/>
        <v>0</v>
      </c>
      <c r="AS59" s="87">
        <f t="shared" si="20"/>
        <v>0</v>
      </c>
      <c r="AT59" s="87">
        <f t="shared" si="21"/>
        <v>0</v>
      </c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W60" s="40">
        <f t="shared" si="22"/>
        <v>0</v>
      </c>
      <c r="X60" s="16" t="e">
        <v>#DIV/0!</v>
      </c>
      <c r="Z60" s="42">
        <v>49</v>
      </c>
      <c r="AA60" s="42">
        <v>49</v>
      </c>
      <c r="AB60" s="43">
        <v>0</v>
      </c>
      <c r="AC60" s="42">
        <v>0</v>
      </c>
      <c r="AD60" s="43">
        <v>0</v>
      </c>
      <c r="AE60" s="42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2">
        <v>0</v>
      </c>
      <c r="AM60" s="43">
        <v>0</v>
      </c>
      <c r="AN60" s="43">
        <v>0</v>
      </c>
      <c r="AO60" s="43">
        <v>0</v>
      </c>
      <c r="AP60" s="42"/>
      <c r="AQ60" s="87">
        <f t="shared" si="23"/>
        <v>0</v>
      </c>
      <c r="AR60" s="87">
        <f t="shared" si="19"/>
        <v>0</v>
      </c>
      <c r="AS60" s="87">
        <f t="shared" si="20"/>
        <v>0</v>
      </c>
      <c r="AT60" s="87">
        <f t="shared" si="21"/>
        <v>0</v>
      </c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W61" s="40">
        <f t="shared" si="22"/>
        <v>0</v>
      </c>
      <c r="X61" s="16" t="e">
        <v>#DIV/0!</v>
      </c>
      <c r="Z61" s="42">
        <v>0</v>
      </c>
      <c r="AA61" s="42">
        <v>0</v>
      </c>
      <c r="AB61" s="43">
        <v>0</v>
      </c>
      <c r="AC61" s="42">
        <v>0</v>
      </c>
      <c r="AD61" s="43">
        <v>0</v>
      </c>
      <c r="AE61" s="42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2">
        <v>0</v>
      </c>
      <c r="AM61" s="43">
        <v>0</v>
      </c>
      <c r="AN61" s="43">
        <v>0</v>
      </c>
      <c r="AO61" s="43">
        <v>0</v>
      </c>
      <c r="AP61" s="42"/>
      <c r="AQ61" s="87">
        <f t="shared" si="23"/>
        <v>0</v>
      </c>
      <c r="AR61" s="87">
        <f t="shared" si="19"/>
        <v>0</v>
      </c>
      <c r="AS61" s="87">
        <f t="shared" si="20"/>
        <v>0</v>
      </c>
      <c r="AT61" s="87">
        <f t="shared" si="21"/>
        <v>0</v>
      </c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W62" s="40">
        <f t="shared" si="22"/>
        <v>0</v>
      </c>
      <c r="X62" s="16" t="e">
        <v>#DIV/0!</v>
      </c>
      <c r="Z62" s="42">
        <v>0</v>
      </c>
      <c r="AA62" s="42">
        <v>0</v>
      </c>
      <c r="AB62" s="43">
        <v>0</v>
      </c>
      <c r="AC62" s="42">
        <v>0</v>
      </c>
      <c r="AD62" s="43">
        <v>0</v>
      </c>
      <c r="AE62" s="42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2">
        <v>0</v>
      </c>
      <c r="AM62" s="43">
        <v>0</v>
      </c>
      <c r="AN62" s="43">
        <v>0</v>
      </c>
      <c r="AO62" s="43">
        <v>0</v>
      </c>
      <c r="AP62" s="42"/>
      <c r="AQ62" s="87">
        <f t="shared" si="23"/>
        <v>0</v>
      </c>
      <c r="AR62" s="87">
        <f t="shared" si="19"/>
        <v>0</v>
      </c>
      <c r="AS62" s="87">
        <f t="shared" si="20"/>
        <v>0</v>
      </c>
      <c r="AT62" s="87">
        <f t="shared" si="21"/>
        <v>0</v>
      </c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W63" s="40">
        <f t="shared" si="22"/>
        <v>0</v>
      </c>
      <c r="X63" s="16" t="e">
        <v>#DIV/0!</v>
      </c>
      <c r="Z63" s="42">
        <v>0</v>
      </c>
      <c r="AA63" s="42">
        <v>0</v>
      </c>
      <c r="AB63" s="43">
        <v>0</v>
      </c>
      <c r="AC63" s="42">
        <v>0</v>
      </c>
      <c r="AD63" s="43">
        <v>0</v>
      </c>
      <c r="AE63" s="42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2">
        <v>0</v>
      </c>
      <c r="AM63" s="43">
        <v>0</v>
      </c>
      <c r="AN63" s="43">
        <v>0</v>
      </c>
      <c r="AO63" s="43">
        <v>0</v>
      </c>
      <c r="AP63" s="42"/>
      <c r="AQ63" s="87">
        <f t="shared" si="23"/>
        <v>0</v>
      </c>
      <c r="AR63" s="87">
        <f t="shared" si="19"/>
        <v>0</v>
      </c>
      <c r="AS63" s="87">
        <f t="shared" si="20"/>
        <v>0</v>
      </c>
      <c r="AT63" s="87">
        <f t="shared" si="21"/>
        <v>0</v>
      </c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W64" s="40">
        <f t="shared" si="22"/>
        <v>0</v>
      </c>
      <c r="X64" s="16" t="e">
        <v>#DIV/0!</v>
      </c>
      <c r="Z64" s="42">
        <v>0</v>
      </c>
      <c r="AA64" s="42">
        <v>0</v>
      </c>
      <c r="AB64" s="43">
        <v>0</v>
      </c>
      <c r="AC64" s="42">
        <v>0</v>
      </c>
      <c r="AD64" s="43">
        <v>0</v>
      </c>
      <c r="AE64" s="42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2">
        <v>0</v>
      </c>
      <c r="AM64" s="43">
        <v>0</v>
      </c>
      <c r="AN64" s="43">
        <v>0</v>
      </c>
      <c r="AO64" s="43">
        <v>0</v>
      </c>
      <c r="AP64" s="42"/>
      <c r="AQ64" s="87">
        <f t="shared" si="23"/>
        <v>0</v>
      </c>
      <c r="AR64" s="87">
        <f t="shared" si="19"/>
        <v>0</v>
      </c>
      <c r="AS64" s="87">
        <f t="shared" si="20"/>
        <v>0</v>
      </c>
      <c r="AT64" s="87">
        <f t="shared" si="21"/>
        <v>0</v>
      </c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W65" s="40">
        <f t="shared" si="22"/>
        <v>0</v>
      </c>
      <c r="X65" s="16" t="e">
        <v>#DIV/0!</v>
      </c>
      <c r="Z65" s="42">
        <v>0</v>
      </c>
      <c r="AA65" s="42">
        <v>0</v>
      </c>
      <c r="AB65" s="43">
        <v>0</v>
      </c>
      <c r="AC65" s="42">
        <v>0</v>
      </c>
      <c r="AD65" s="43">
        <v>0</v>
      </c>
      <c r="AE65" s="42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2">
        <v>0</v>
      </c>
      <c r="AM65" s="43">
        <v>0</v>
      </c>
      <c r="AN65" s="43">
        <v>0</v>
      </c>
      <c r="AO65" s="43">
        <v>0</v>
      </c>
      <c r="AP65" s="42"/>
      <c r="AQ65" s="87">
        <f t="shared" si="23"/>
        <v>0</v>
      </c>
      <c r="AR65" s="87">
        <f t="shared" si="19"/>
        <v>0</v>
      </c>
      <c r="AS65" s="87">
        <f t="shared" si="20"/>
        <v>0</v>
      </c>
      <c r="AT65" s="87">
        <f t="shared" si="21"/>
        <v>0</v>
      </c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W66" s="40">
        <f t="shared" si="22"/>
        <v>0</v>
      </c>
      <c r="X66" s="16" t="e">
        <v>#DIV/0!</v>
      </c>
      <c r="Z66" s="42">
        <v>0</v>
      </c>
      <c r="AA66" s="42">
        <v>0</v>
      </c>
      <c r="AB66" s="43">
        <v>0</v>
      </c>
      <c r="AC66" s="42">
        <v>0</v>
      </c>
      <c r="AD66" s="43">
        <v>0</v>
      </c>
      <c r="AE66" s="42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2">
        <v>0</v>
      </c>
      <c r="AM66" s="43">
        <v>0</v>
      </c>
      <c r="AN66" s="43">
        <v>0</v>
      </c>
      <c r="AO66" s="43">
        <v>0</v>
      </c>
      <c r="AP66" s="42"/>
      <c r="AQ66" s="87">
        <f t="shared" si="23"/>
        <v>0</v>
      </c>
      <c r="AR66" s="87">
        <f t="shared" si="19"/>
        <v>0</v>
      </c>
      <c r="AS66" s="87">
        <f t="shared" si="20"/>
        <v>0</v>
      </c>
      <c r="AT66" s="87">
        <f t="shared" si="21"/>
        <v>0</v>
      </c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W67" s="40">
        <f t="shared" si="22"/>
        <v>0</v>
      </c>
      <c r="X67" s="16" t="e">
        <v>#DIV/0!</v>
      </c>
      <c r="Z67" s="42">
        <v>0</v>
      </c>
      <c r="AA67" s="42">
        <v>0</v>
      </c>
      <c r="AB67" s="43">
        <v>0</v>
      </c>
      <c r="AC67" s="42">
        <v>0</v>
      </c>
      <c r="AD67" s="43">
        <v>0</v>
      </c>
      <c r="AE67" s="42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2">
        <v>0</v>
      </c>
      <c r="AM67" s="43">
        <v>0</v>
      </c>
      <c r="AN67" s="43">
        <v>0</v>
      </c>
      <c r="AO67" s="43">
        <v>0</v>
      </c>
      <c r="AP67" s="42"/>
      <c r="AQ67" s="87">
        <f t="shared" si="23"/>
        <v>0</v>
      </c>
      <c r="AR67" s="87">
        <f t="shared" si="19"/>
        <v>0</v>
      </c>
      <c r="AS67" s="87">
        <f t="shared" si="20"/>
        <v>0</v>
      </c>
      <c r="AT67" s="87">
        <f t="shared" si="21"/>
        <v>0</v>
      </c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W68" s="40">
        <f t="shared" si="22"/>
        <v>0</v>
      </c>
      <c r="X68" s="16" t="e">
        <v>#DIV/0!</v>
      </c>
      <c r="Z68" s="42">
        <v>0</v>
      </c>
      <c r="AA68" s="42">
        <v>0</v>
      </c>
      <c r="AB68" s="43">
        <v>0</v>
      </c>
      <c r="AC68" s="42">
        <v>0</v>
      </c>
      <c r="AD68" s="43">
        <v>0</v>
      </c>
      <c r="AE68" s="42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2">
        <v>0</v>
      </c>
      <c r="AM68" s="43">
        <v>0</v>
      </c>
      <c r="AN68" s="43">
        <v>0</v>
      </c>
      <c r="AO68" s="43">
        <v>0</v>
      </c>
      <c r="AP68" s="42"/>
      <c r="AQ68" s="87">
        <f t="shared" si="23"/>
        <v>0</v>
      </c>
      <c r="AR68" s="87">
        <f t="shared" si="19"/>
        <v>0</v>
      </c>
      <c r="AS68" s="87">
        <f t="shared" si="20"/>
        <v>0</v>
      </c>
      <c r="AT68" s="87">
        <f t="shared" si="21"/>
        <v>0</v>
      </c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W69" s="40">
        <f t="shared" si="22"/>
        <v>0</v>
      </c>
      <c r="X69" s="16" t="e">
        <v>#DIV/0!</v>
      </c>
      <c r="Z69" s="42">
        <v>0</v>
      </c>
      <c r="AA69" s="42">
        <v>0</v>
      </c>
      <c r="AB69" s="43">
        <v>0</v>
      </c>
      <c r="AC69" s="42">
        <v>0</v>
      </c>
      <c r="AD69" s="43">
        <v>0</v>
      </c>
      <c r="AE69" s="42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2">
        <v>0</v>
      </c>
      <c r="AM69" s="43">
        <v>0</v>
      </c>
      <c r="AN69" s="43">
        <v>0</v>
      </c>
      <c r="AO69" s="43">
        <v>0</v>
      </c>
      <c r="AP69" s="42"/>
      <c r="AQ69" s="87">
        <f t="shared" si="23"/>
        <v>0</v>
      </c>
      <c r="AR69" s="87">
        <f t="shared" si="19"/>
        <v>0</v>
      </c>
      <c r="AS69" s="87">
        <f t="shared" si="20"/>
        <v>0</v>
      </c>
      <c r="AT69" s="87">
        <f t="shared" si="21"/>
        <v>0</v>
      </c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W70" s="40">
        <f t="shared" si="22"/>
        <v>0</v>
      </c>
      <c r="X70" s="16" t="e">
        <v>#DIV/0!</v>
      </c>
      <c r="Z70" s="42">
        <v>0</v>
      </c>
      <c r="AA70" s="42">
        <v>0</v>
      </c>
      <c r="AB70" s="43">
        <v>0</v>
      </c>
      <c r="AC70" s="42">
        <v>0</v>
      </c>
      <c r="AD70" s="43">
        <v>0</v>
      </c>
      <c r="AE70" s="42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2">
        <v>0</v>
      </c>
      <c r="AM70" s="43">
        <v>0</v>
      </c>
      <c r="AN70" s="43">
        <v>0</v>
      </c>
      <c r="AO70" s="43">
        <v>0</v>
      </c>
      <c r="AP70" s="42"/>
      <c r="AQ70" s="87">
        <f t="shared" si="23"/>
        <v>0</v>
      </c>
      <c r="AR70" s="87">
        <f t="shared" si="19"/>
        <v>0</v>
      </c>
      <c r="AS70" s="87">
        <f t="shared" si="20"/>
        <v>0</v>
      </c>
      <c r="AT70" s="87">
        <f t="shared" si="21"/>
        <v>0</v>
      </c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88">
        <v>0</v>
      </c>
      <c r="U71" s="88">
        <v>0</v>
      </c>
      <c r="W71" s="40">
        <f t="shared" si="22"/>
        <v>0</v>
      </c>
      <c r="X71" s="16" t="e">
        <v>#DIV/0!</v>
      </c>
      <c r="Z71" s="42">
        <v>0</v>
      </c>
      <c r="AA71" s="42">
        <v>0</v>
      </c>
      <c r="AB71" s="43">
        <v>0</v>
      </c>
      <c r="AC71" s="42">
        <v>0</v>
      </c>
      <c r="AD71" s="43">
        <v>0</v>
      </c>
      <c r="AE71" s="42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2">
        <v>0</v>
      </c>
      <c r="AM71" s="43">
        <v>0</v>
      </c>
      <c r="AN71" s="43">
        <v>0</v>
      </c>
      <c r="AO71" s="43">
        <v>0</v>
      </c>
      <c r="AP71" s="42"/>
      <c r="AQ71" s="87">
        <f t="shared" si="23"/>
        <v>0</v>
      </c>
      <c r="AR71" s="87">
        <f t="shared" si="19"/>
        <v>0</v>
      </c>
      <c r="AS71" s="87">
        <f t="shared" si="20"/>
        <v>0</v>
      </c>
      <c r="AT71" s="87">
        <f t="shared" si="21"/>
        <v>0</v>
      </c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8">
        <v>0</v>
      </c>
      <c r="U72" s="88">
        <v>0</v>
      </c>
      <c r="W72" s="40">
        <f t="shared" si="22"/>
        <v>0</v>
      </c>
      <c r="X72" s="16" t="e">
        <v>#DIV/0!</v>
      </c>
      <c r="Z72" s="42">
        <v>0</v>
      </c>
      <c r="AA72" s="42">
        <v>0</v>
      </c>
      <c r="AB72" s="43">
        <v>0</v>
      </c>
      <c r="AC72" s="42">
        <v>0</v>
      </c>
      <c r="AD72" s="43">
        <v>0</v>
      </c>
      <c r="AE72" s="42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2">
        <v>0</v>
      </c>
      <c r="AM72" s="43">
        <v>0</v>
      </c>
      <c r="AN72" s="43">
        <v>0</v>
      </c>
      <c r="AO72" s="43">
        <v>0</v>
      </c>
      <c r="AP72" s="42"/>
      <c r="AQ72" s="87">
        <f t="shared" si="23"/>
        <v>0</v>
      </c>
      <c r="AR72" s="87">
        <f t="shared" ref="AR72:AR135" si="25">+AA72*H72</f>
        <v>0</v>
      </c>
      <c r="AS72" s="87">
        <f t="shared" ref="AS72:AS135" si="26">+AB72*I72</f>
        <v>0</v>
      </c>
      <c r="AT72" s="87">
        <f t="shared" ref="AT72:AT135" si="27">+AC72*J72</f>
        <v>0</v>
      </c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W73" s="40">
        <f t="shared" ref="W73:W136" si="28">SUM(G73:R73)</f>
        <v>0</v>
      </c>
      <c r="X73" s="16" t="e">
        <v>#DIV/0!</v>
      </c>
      <c r="Z73" s="42">
        <v>0</v>
      </c>
      <c r="AA73" s="42">
        <v>0</v>
      </c>
      <c r="AB73" s="43">
        <v>0</v>
      </c>
      <c r="AC73" s="42">
        <v>0</v>
      </c>
      <c r="AD73" s="43">
        <v>0</v>
      </c>
      <c r="AE73" s="42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2">
        <v>0</v>
      </c>
      <c r="AM73" s="43">
        <v>0</v>
      </c>
      <c r="AN73" s="43">
        <v>0</v>
      </c>
      <c r="AO73" s="43">
        <v>0</v>
      </c>
      <c r="AP73" s="42"/>
      <c r="AQ73" s="87">
        <f t="shared" ref="AQ73:AQ136" si="29">+Z73*G73</f>
        <v>0</v>
      </c>
      <c r="AR73" s="87">
        <f t="shared" si="25"/>
        <v>0</v>
      </c>
      <c r="AS73" s="87">
        <f t="shared" si="26"/>
        <v>0</v>
      </c>
      <c r="AT73" s="87">
        <f t="shared" si="27"/>
        <v>0</v>
      </c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W74" s="40">
        <f t="shared" si="28"/>
        <v>0</v>
      </c>
      <c r="X74" s="16" t="e">
        <v>#DIV/0!</v>
      </c>
      <c r="Z74" s="42">
        <v>0</v>
      </c>
      <c r="AA74" s="42">
        <v>0</v>
      </c>
      <c r="AB74" s="43">
        <v>0</v>
      </c>
      <c r="AC74" s="42">
        <v>0</v>
      </c>
      <c r="AD74" s="43">
        <v>0</v>
      </c>
      <c r="AE74" s="42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2">
        <v>0</v>
      </c>
      <c r="AM74" s="43">
        <v>0</v>
      </c>
      <c r="AN74" s="43">
        <v>0</v>
      </c>
      <c r="AO74" s="43">
        <v>0</v>
      </c>
      <c r="AP74" s="42"/>
      <c r="AQ74" s="87">
        <f t="shared" si="29"/>
        <v>0</v>
      </c>
      <c r="AR74" s="87">
        <f t="shared" si="25"/>
        <v>0</v>
      </c>
      <c r="AS74" s="87">
        <f t="shared" si="26"/>
        <v>0</v>
      </c>
      <c r="AT74" s="87">
        <f t="shared" si="27"/>
        <v>0</v>
      </c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W75" s="40">
        <f t="shared" si="28"/>
        <v>0</v>
      </c>
      <c r="X75" s="16">
        <v>0</v>
      </c>
      <c r="Z75" s="42">
        <v>0</v>
      </c>
      <c r="AA75" s="42">
        <v>0</v>
      </c>
      <c r="AB75" s="43">
        <v>0</v>
      </c>
      <c r="AC75" s="42">
        <v>0</v>
      </c>
      <c r="AD75" s="43">
        <v>0</v>
      </c>
      <c r="AE75" s="42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2">
        <v>0</v>
      </c>
      <c r="AM75" s="43">
        <v>0</v>
      </c>
      <c r="AN75" s="43">
        <v>0</v>
      </c>
      <c r="AO75" s="43">
        <v>0</v>
      </c>
      <c r="AP75" s="42"/>
      <c r="AQ75" s="87">
        <f t="shared" si="29"/>
        <v>0</v>
      </c>
      <c r="AR75" s="87">
        <f t="shared" si="25"/>
        <v>0</v>
      </c>
      <c r="AS75" s="87">
        <f t="shared" si="26"/>
        <v>0</v>
      </c>
      <c r="AT75" s="87">
        <f t="shared" si="27"/>
        <v>0</v>
      </c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W76" s="40">
        <f t="shared" si="28"/>
        <v>0</v>
      </c>
      <c r="X76" s="16" t="e">
        <v>#DIV/0!</v>
      </c>
      <c r="Z76" s="42">
        <v>0</v>
      </c>
      <c r="AA76" s="42">
        <v>0</v>
      </c>
      <c r="AB76" s="43">
        <v>0</v>
      </c>
      <c r="AC76" s="42">
        <v>0</v>
      </c>
      <c r="AD76" s="43">
        <v>0</v>
      </c>
      <c r="AE76" s="42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2">
        <v>0</v>
      </c>
      <c r="AM76" s="43">
        <v>0</v>
      </c>
      <c r="AN76" s="43">
        <v>0</v>
      </c>
      <c r="AO76" s="43">
        <v>0</v>
      </c>
      <c r="AP76" s="42"/>
      <c r="AQ76" s="87">
        <f t="shared" si="29"/>
        <v>0</v>
      </c>
      <c r="AR76" s="87">
        <f t="shared" si="25"/>
        <v>0</v>
      </c>
      <c r="AS76" s="87">
        <f t="shared" si="26"/>
        <v>0</v>
      </c>
      <c r="AT76" s="87">
        <f t="shared" si="27"/>
        <v>0</v>
      </c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W77" s="40">
        <f t="shared" si="28"/>
        <v>0</v>
      </c>
      <c r="X77" s="16">
        <v>0</v>
      </c>
      <c r="Z77" s="42">
        <v>0</v>
      </c>
      <c r="AA77" s="42">
        <v>0</v>
      </c>
      <c r="AB77" s="43">
        <v>0</v>
      </c>
      <c r="AC77" s="42">
        <v>0</v>
      </c>
      <c r="AD77" s="43">
        <v>0</v>
      </c>
      <c r="AE77" s="42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2">
        <v>0</v>
      </c>
      <c r="AM77" s="43">
        <v>0</v>
      </c>
      <c r="AN77" s="43">
        <v>0</v>
      </c>
      <c r="AO77" s="43">
        <v>0</v>
      </c>
      <c r="AP77" s="42"/>
      <c r="AQ77" s="87">
        <f t="shared" si="29"/>
        <v>0</v>
      </c>
      <c r="AR77" s="87">
        <f t="shared" si="25"/>
        <v>0</v>
      </c>
      <c r="AS77" s="87">
        <f t="shared" si="26"/>
        <v>0</v>
      </c>
      <c r="AT77" s="87">
        <f t="shared" si="27"/>
        <v>0</v>
      </c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W78" s="40">
        <f t="shared" si="28"/>
        <v>0</v>
      </c>
      <c r="X78" s="16" t="e">
        <v>#DIV/0!</v>
      </c>
      <c r="Z78" s="42">
        <v>0</v>
      </c>
      <c r="AA78" s="42">
        <v>0</v>
      </c>
      <c r="AB78" s="43">
        <v>0</v>
      </c>
      <c r="AC78" s="42">
        <v>0</v>
      </c>
      <c r="AD78" s="43">
        <v>0</v>
      </c>
      <c r="AE78" s="42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2">
        <v>0</v>
      </c>
      <c r="AM78" s="43">
        <v>0</v>
      </c>
      <c r="AN78" s="43">
        <v>0</v>
      </c>
      <c r="AO78" s="43">
        <v>0</v>
      </c>
      <c r="AP78" s="42"/>
      <c r="AQ78" s="87">
        <f t="shared" si="29"/>
        <v>0</v>
      </c>
      <c r="AR78" s="87">
        <f t="shared" si="25"/>
        <v>0</v>
      </c>
      <c r="AS78" s="87">
        <f t="shared" si="26"/>
        <v>0</v>
      </c>
      <c r="AT78" s="87">
        <f t="shared" si="27"/>
        <v>0</v>
      </c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W79" s="40">
        <f t="shared" si="28"/>
        <v>0</v>
      </c>
      <c r="X79" s="16" t="e">
        <v>#DIV/0!</v>
      </c>
      <c r="Z79" s="42">
        <v>0</v>
      </c>
      <c r="AA79" s="42">
        <v>0</v>
      </c>
      <c r="AB79" s="43">
        <v>0</v>
      </c>
      <c r="AC79" s="42">
        <v>0</v>
      </c>
      <c r="AD79" s="43">
        <v>0</v>
      </c>
      <c r="AE79" s="42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2">
        <v>0</v>
      </c>
      <c r="AM79" s="43">
        <v>0</v>
      </c>
      <c r="AN79" s="43">
        <v>0</v>
      </c>
      <c r="AO79" s="43">
        <v>0</v>
      </c>
      <c r="AP79" s="42"/>
      <c r="AQ79" s="87">
        <f t="shared" si="29"/>
        <v>0</v>
      </c>
      <c r="AR79" s="87">
        <f t="shared" si="25"/>
        <v>0</v>
      </c>
      <c r="AS79" s="87">
        <f t="shared" si="26"/>
        <v>0</v>
      </c>
      <c r="AT79" s="87">
        <f t="shared" si="27"/>
        <v>0</v>
      </c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W80" s="40">
        <f t="shared" si="28"/>
        <v>0</v>
      </c>
      <c r="X80" s="16" t="e">
        <v>#DIV/0!</v>
      </c>
      <c r="Z80" s="42">
        <v>0</v>
      </c>
      <c r="AA80" s="42">
        <v>0</v>
      </c>
      <c r="AB80" s="43">
        <v>0</v>
      </c>
      <c r="AC80" s="42">
        <v>0</v>
      </c>
      <c r="AD80" s="43">
        <v>0</v>
      </c>
      <c r="AE80" s="42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2">
        <v>0</v>
      </c>
      <c r="AM80" s="43">
        <v>0</v>
      </c>
      <c r="AN80" s="43">
        <v>0</v>
      </c>
      <c r="AO80" s="43">
        <v>0</v>
      </c>
      <c r="AP80" s="42"/>
      <c r="AQ80" s="87">
        <f t="shared" si="29"/>
        <v>0</v>
      </c>
      <c r="AR80" s="87">
        <f t="shared" si="25"/>
        <v>0</v>
      </c>
      <c r="AS80" s="87">
        <f t="shared" si="26"/>
        <v>0</v>
      </c>
      <c r="AT80" s="87">
        <f t="shared" si="27"/>
        <v>0</v>
      </c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W81" s="40">
        <f t="shared" si="28"/>
        <v>0</v>
      </c>
      <c r="X81" s="16" t="e">
        <v>#DIV/0!</v>
      </c>
      <c r="Z81" s="42">
        <v>0</v>
      </c>
      <c r="AA81" s="42">
        <v>0</v>
      </c>
      <c r="AB81" s="43">
        <v>0</v>
      </c>
      <c r="AC81" s="42">
        <v>0</v>
      </c>
      <c r="AD81" s="43">
        <v>0</v>
      </c>
      <c r="AE81" s="42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2">
        <v>0</v>
      </c>
      <c r="AM81" s="43">
        <v>0</v>
      </c>
      <c r="AN81" s="43">
        <v>0</v>
      </c>
      <c r="AO81" s="43">
        <v>0</v>
      </c>
      <c r="AP81" s="42"/>
      <c r="AQ81" s="87">
        <f t="shared" si="29"/>
        <v>0</v>
      </c>
      <c r="AR81" s="87">
        <f t="shared" si="25"/>
        <v>0</v>
      </c>
      <c r="AS81" s="87">
        <f t="shared" si="26"/>
        <v>0</v>
      </c>
      <c r="AT81" s="87">
        <f t="shared" si="27"/>
        <v>0</v>
      </c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W82" s="40">
        <f t="shared" si="28"/>
        <v>0</v>
      </c>
      <c r="X82" s="16" t="e">
        <v>#DIV/0!</v>
      </c>
      <c r="Z82" s="42">
        <v>0</v>
      </c>
      <c r="AA82" s="42">
        <v>0</v>
      </c>
      <c r="AB82" s="43">
        <v>0</v>
      </c>
      <c r="AC82" s="42">
        <v>0</v>
      </c>
      <c r="AD82" s="43">
        <v>0</v>
      </c>
      <c r="AE82" s="42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2">
        <v>0</v>
      </c>
      <c r="AM82" s="43">
        <v>0</v>
      </c>
      <c r="AN82" s="43">
        <v>0</v>
      </c>
      <c r="AO82" s="43">
        <v>0</v>
      </c>
      <c r="AP82" s="42"/>
      <c r="AQ82" s="87">
        <f t="shared" si="29"/>
        <v>0</v>
      </c>
      <c r="AR82" s="87">
        <f t="shared" si="25"/>
        <v>0</v>
      </c>
      <c r="AS82" s="87">
        <f t="shared" si="26"/>
        <v>0</v>
      </c>
      <c r="AT82" s="87">
        <f t="shared" si="27"/>
        <v>0</v>
      </c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88">
        <v>0</v>
      </c>
      <c r="S83" s="88">
        <v>0</v>
      </c>
      <c r="T83" s="88">
        <v>0</v>
      </c>
      <c r="U83" s="88">
        <v>0</v>
      </c>
      <c r="W83" s="40">
        <f t="shared" si="28"/>
        <v>0</v>
      </c>
      <c r="X83" s="16" t="e">
        <v>#DIV/0!</v>
      </c>
      <c r="Z83" s="42">
        <v>0</v>
      </c>
      <c r="AA83" s="42">
        <v>0</v>
      </c>
      <c r="AB83" s="43">
        <v>0</v>
      </c>
      <c r="AC83" s="42">
        <v>0</v>
      </c>
      <c r="AD83" s="43">
        <v>0</v>
      </c>
      <c r="AE83" s="42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2">
        <v>0</v>
      </c>
      <c r="AM83" s="43">
        <v>0</v>
      </c>
      <c r="AN83" s="43">
        <v>0</v>
      </c>
      <c r="AO83" s="43">
        <v>0</v>
      </c>
      <c r="AP83" s="42"/>
      <c r="AQ83" s="87">
        <f t="shared" si="29"/>
        <v>0</v>
      </c>
      <c r="AR83" s="87">
        <f t="shared" si="25"/>
        <v>0</v>
      </c>
      <c r="AS83" s="87">
        <f t="shared" si="26"/>
        <v>0</v>
      </c>
      <c r="AT83" s="87">
        <f t="shared" si="27"/>
        <v>0</v>
      </c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88">
        <v>0</v>
      </c>
      <c r="S84" s="88">
        <v>0</v>
      </c>
      <c r="T84" s="88">
        <v>0</v>
      </c>
      <c r="U84" s="88">
        <v>0</v>
      </c>
      <c r="W84" s="40">
        <f t="shared" si="28"/>
        <v>0</v>
      </c>
      <c r="X84" s="16" t="e">
        <v>#DIV/0!</v>
      </c>
      <c r="Z84" s="42">
        <v>0</v>
      </c>
      <c r="AA84" s="42">
        <v>0</v>
      </c>
      <c r="AB84" s="43">
        <v>0</v>
      </c>
      <c r="AC84" s="42">
        <v>0</v>
      </c>
      <c r="AD84" s="43">
        <v>0</v>
      </c>
      <c r="AE84" s="42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2">
        <v>0</v>
      </c>
      <c r="AM84" s="43">
        <v>0</v>
      </c>
      <c r="AN84" s="43">
        <v>0</v>
      </c>
      <c r="AO84" s="43">
        <v>0</v>
      </c>
      <c r="AP84" s="42"/>
      <c r="AQ84" s="87">
        <f t="shared" si="29"/>
        <v>0</v>
      </c>
      <c r="AR84" s="87">
        <f t="shared" si="25"/>
        <v>0</v>
      </c>
      <c r="AS84" s="87">
        <f t="shared" si="26"/>
        <v>0</v>
      </c>
      <c r="AT84" s="87">
        <f t="shared" si="27"/>
        <v>0</v>
      </c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W85" s="40">
        <f t="shared" si="28"/>
        <v>0</v>
      </c>
      <c r="X85" s="16" t="e">
        <v>#DIV/0!</v>
      </c>
      <c r="Z85" s="42">
        <v>0</v>
      </c>
      <c r="AA85" s="42">
        <v>0</v>
      </c>
      <c r="AB85" s="43">
        <v>0</v>
      </c>
      <c r="AC85" s="42">
        <v>0</v>
      </c>
      <c r="AD85" s="43">
        <v>0</v>
      </c>
      <c r="AE85" s="42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2">
        <v>0</v>
      </c>
      <c r="AM85" s="43">
        <v>0</v>
      </c>
      <c r="AN85" s="43">
        <v>0</v>
      </c>
      <c r="AO85" s="43">
        <v>0</v>
      </c>
      <c r="AP85" s="42"/>
      <c r="AQ85" s="87">
        <f t="shared" si="29"/>
        <v>0</v>
      </c>
      <c r="AR85" s="87">
        <f t="shared" si="25"/>
        <v>0</v>
      </c>
      <c r="AS85" s="87">
        <f t="shared" si="26"/>
        <v>0</v>
      </c>
      <c r="AT85" s="87">
        <f t="shared" si="27"/>
        <v>0</v>
      </c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W86" s="40">
        <f t="shared" si="28"/>
        <v>0</v>
      </c>
      <c r="X86" s="16" t="e">
        <v>#DIV/0!</v>
      </c>
      <c r="Z86" s="42">
        <v>0</v>
      </c>
      <c r="AA86" s="42">
        <v>0</v>
      </c>
      <c r="AB86" s="43">
        <v>0</v>
      </c>
      <c r="AC86" s="42">
        <v>0</v>
      </c>
      <c r="AD86" s="43">
        <v>0</v>
      </c>
      <c r="AE86" s="42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2">
        <v>0</v>
      </c>
      <c r="AM86" s="43">
        <v>0</v>
      </c>
      <c r="AN86" s="43">
        <v>0</v>
      </c>
      <c r="AO86" s="43">
        <v>0</v>
      </c>
      <c r="AP86" s="42"/>
      <c r="AQ86" s="87">
        <f t="shared" si="29"/>
        <v>0</v>
      </c>
      <c r="AR86" s="87">
        <f t="shared" si="25"/>
        <v>0</v>
      </c>
      <c r="AS86" s="87">
        <f t="shared" si="26"/>
        <v>0</v>
      </c>
      <c r="AT86" s="87">
        <f t="shared" si="27"/>
        <v>0</v>
      </c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W87" s="40">
        <f t="shared" si="28"/>
        <v>0</v>
      </c>
      <c r="X87" s="16" t="e">
        <v>#DIV/0!</v>
      </c>
      <c r="Z87" s="42">
        <v>0</v>
      </c>
      <c r="AA87" s="42">
        <v>0</v>
      </c>
      <c r="AB87" s="43">
        <v>0</v>
      </c>
      <c r="AC87" s="42">
        <v>0</v>
      </c>
      <c r="AD87" s="43">
        <v>0</v>
      </c>
      <c r="AE87" s="42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2">
        <v>0</v>
      </c>
      <c r="AM87" s="43">
        <v>0</v>
      </c>
      <c r="AN87" s="43">
        <v>0</v>
      </c>
      <c r="AO87" s="43">
        <v>0</v>
      </c>
      <c r="AP87" s="42"/>
      <c r="AQ87" s="87">
        <f t="shared" si="29"/>
        <v>0</v>
      </c>
      <c r="AR87" s="87">
        <f t="shared" si="25"/>
        <v>0</v>
      </c>
      <c r="AS87" s="87">
        <f t="shared" si="26"/>
        <v>0</v>
      </c>
      <c r="AT87" s="87">
        <f t="shared" si="27"/>
        <v>0</v>
      </c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W88" s="40">
        <f t="shared" si="28"/>
        <v>0</v>
      </c>
      <c r="X88" s="16" t="e">
        <v>#DIV/0!</v>
      </c>
      <c r="Z88" s="42">
        <v>0</v>
      </c>
      <c r="AA88" s="42">
        <v>0</v>
      </c>
      <c r="AB88" s="43">
        <v>0</v>
      </c>
      <c r="AC88" s="42">
        <v>0</v>
      </c>
      <c r="AD88" s="43">
        <v>0</v>
      </c>
      <c r="AE88" s="42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2">
        <v>0</v>
      </c>
      <c r="AM88" s="43">
        <v>0</v>
      </c>
      <c r="AN88" s="43">
        <v>0</v>
      </c>
      <c r="AO88" s="43">
        <v>0</v>
      </c>
      <c r="AP88" s="42"/>
      <c r="AQ88" s="87">
        <f t="shared" si="29"/>
        <v>0</v>
      </c>
      <c r="AR88" s="87">
        <f t="shared" si="25"/>
        <v>0</v>
      </c>
      <c r="AS88" s="87">
        <f t="shared" si="26"/>
        <v>0</v>
      </c>
      <c r="AT88" s="87">
        <f t="shared" si="27"/>
        <v>0</v>
      </c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0</v>
      </c>
      <c r="S89" s="88">
        <v>0</v>
      </c>
      <c r="T89" s="88">
        <v>0</v>
      </c>
      <c r="U89" s="88">
        <v>0</v>
      </c>
      <c r="W89" s="40">
        <f t="shared" si="28"/>
        <v>0</v>
      </c>
      <c r="X89" s="16" t="e">
        <v>#DIV/0!</v>
      </c>
      <c r="Z89" s="42">
        <v>0</v>
      </c>
      <c r="AA89" s="42">
        <v>0</v>
      </c>
      <c r="AB89" s="43">
        <v>0</v>
      </c>
      <c r="AC89" s="42">
        <v>0</v>
      </c>
      <c r="AD89" s="43">
        <v>0</v>
      </c>
      <c r="AE89" s="42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2">
        <v>0</v>
      </c>
      <c r="AM89" s="43">
        <v>0</v>
      </c>
      <c r="AN89" s="43">
        <v>0</v>
      </c>
      <c r="AO89" s="43">
        <v>0</v>
      </c>
      <c r="AP89" s="42"/>
      <c r="AQ89" s="87">
        <f t="shared" si="29"/>
        <v>0</v>
      </c>
      <c r="AR89" s="87">
        <f t="shared" si="25"/>
        <v>0</v>
      </c>
      <c r="AS89" s="87">
        <f t="shared" si="26"/>
        <v>0</v>
      </c>
      <c r="AT89" s="87">
        <f t="shared" si="27"/>
        <v>0</v>
      </c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W90" s="40">
        <f t="shared" si="28"/>
        <v>0</v>
      </c>
      <c r="X90" s="16" t="e">
        <v>#DIV/0!</v>
      </c>
      <c r="Z90" s="42">
        <v>0</v>
      </c>
      <c r="AA90" s="42">
        <v>0</v>
      </c>
      <c r="AB90" s="43">
        <v>0</v>
      </c>
      <c r="AC90" s="42">
        <v>0</v>
      </c>
      <c r="AD90" s="43">
        <v>0</v>
      </c>
      <c r="AE90" s="42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2">
        <v>0</v>
      </c>
      <c r="AM90" s="43">
        <v>0</v>
      </c>
      <c r="AN90" s="43">
        <v>0</v>
      </c>
      <c r="AO90" s="43">
        <v>0</v>
      </c>
      <c r="AP90" s="42"/>
      <c r="AQ90" s="87">
        <f t="shared" si="29"/>
        <v>0</v>
      </c>
      <c r="AR90" s="87">
        <f t="shared" si="25"/>
        <v>0</v>
      </c>
      <c r="AS90" s="87">
        <f t="shared" si="26"/>
        <v>0</v>
      </c>
      <c r="AT90" s="87">
        <f t="shared" si="27"/>
        <v>0</v>
      </c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88">
        <v>0</v>
      </c>
      <c r="S91" s="88">
        <v>0</v>
      </c>
      <c r="T91" s="88">
        <v>0</v>
      </c>
      <c r="U91" s="88">
        <v>0</v>
      </c>
      <c r="W91" s="40">
        <f t="shared" si="28"/>
        <v>0</v>
      </c>
      <c r="X91" s="16" t="e">
        <v>#DIV/0!</v>
      </c>
      <c r="Z91" s="42">
        <v>0</v>
      </c>
      <c r="AA91" s="42">
        <v>0</v>
      </c>
      <c r="AB91" s="43">
        <v>0</v>
      </c>
      <c r="AC91" s="42">
        <v>0</v>
      </c>
      <c r="AD91" s="43">
        <v>0</v>
      </c>
      <c r="AE91" s="42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2">
        <v>0</v>
      </c>
      <c r="AM91" s="43">
        <v>0</v>
      </c>
      <c r="AN91" s="43">
        <v>0</v>
      </c>
      <c r="AO91" s="43">
        <v>0</v>
      </c>
      <c r="AP91" s="42"/>
      <c r="AQ91" s="87">
        <f t="shared" si="29"/>
        <v>0</v>
      </c>
      <c r="AR91" s="87">
        <f t="shared" si="25"/>
        <v>0</v>
      </c>
      <c r="AS91" s="87">
        <f t="shared" si="26"/>
        <v>0</v>
      </c>
      <c r="AT91" s="87">
        <f t="shared" si="27"/>
        <v>0</v>
      </c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88">
        <v>0</v>
      </c>
      <c r="U92" s="88">
        <v>0</v>
      </c>
      <c r="W92" s="40">
        <f t="shared" si="28"/>
        <v>0</v>
      </c>
      <c r="X92" s="16" t="e">
        <v>#DIV/0!</v>
      </c>
      <c r="Z92" s="42">
        <v>0</v>
      </c>
      <c r="AA92" s="42">
        <v>0</v>
      </c>
      <c r="AB92" s="43">
        <v>0</v>
      </c>
      <c r="AC92" s="42">
        <v>0</v>
      </c>
      <c r="AD92" s="43">
        <v>0</v>
      </c>
      <c r="AE92" s="42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2">
        <v>0</v>
      </c>
      <c r="AM92" s="43">
        <v>0</v>
      </c>
      <c r="AN92" s="43">
        <v>0</v>
      </c>
      <c r="AO92" s="43">
        <v>0</v>
      </c>
      <c r="AP92" s="42"/>
      <c r="AQ92" s="87">
        <f t="shared" si="29"/>
        <v>0</v>
      </c>
      <c r="AR92" s="87">
        <f t="shared" si="25"/>
        <v>0</v>
      </c>
      <c r="AS92" s="87">
        <f t="shared" si="26"/>
        <v>0</v>
      </c>
      <c r="AT92" s="87">
        <f t="shared" si="27"/>
        <v>0</v>
      </c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88">
        <v>160</v>
      </c>
      <c r="H93" s="88">
        <v>160</v>
      </c>
      <c r="I93" s="88">
        <v>80</v>
      </c>
      <c r="J93" s="88">
        <v>80</v>
      </c>
      <c r="K93" s="88">
        <v>80</v>
      </c>
      <c r="L93" s="88">
        <v>80</v>
      </c>
      <c r="M93" s="88">
        <v>80</v>
      </c>
      <c r="N93" s="88">
        <v>80</v>
      </c>
      <c r="O93" s="88">
        <v>80</v>
      </c>
      <c r="P93" s="88">
        <v>80</v>
      </c>
      <c r="Q93" s="88">
        <v>80</v>
      </c>
      <c r="R93" s="88">
        <v>80</v>
      </c>
      <c r="S93" s="88">
        <v>80</v>
      </c>
      <c r="T93" s="88">
        <v>80</v>
      </c>
      <c r="U93" s="88">
        <v>80</v>
      </c>
      <c r="W93" s="40">
        <f t="shared" si="28"/>
        <v>1120</v>
      </c>
      <c r="X93" s="16" t="e">
        <v>#DIV/0!</v>
      </c>
      <c r="Z93" s="42">
        <v>60</v>
      </c>
      <c r="AA93" s="42">
        <v>60</v>
      </c>
      <c r="AB93" s="42">
        <v>60</v>
      </c>
      <c r="AC93" s="42">
        <v>60</v>
      </c>
      <c r="AD93" s="42">
        <v>60</v>
      </c>
      <c r="AE93" s="42">
        <v>60</v>
      </c>
      <c r="AF93" s="42">
        <v>60</v>
      </c>
      <c r="AG93" s="42">
        <v>60</v>
      </c>
      <c r="AH93" s="42">
        <v>60</v>
      </c>
      <c r="AI93" s="42">
        <v>60</v>
      </c>
      <c r="AJ93" s="42">
        <v>60</v>
      </c>
      <c r="AK93" s="42">
        <v>60</v>
      </c>
      <c r="AL93" s="42">
        <v>60</v>
      </c>
      <c r="AM93" s="42">
        <v>60</v>
      </c>
      <c r="AN93" s="42">
        <v>60</v>
      </c>
      <c r="AO93" s="42">
        <v>60</v>
      </c>
      <c r="AP93" s="42"/>
      <c r="AQ93" s="87">
        <f t="shared" si="29"/>
        <v>9600</v>
      </c>
      <c r="AR93" s="87">
        <f t="shared" si="25"/>
        <v>9600</v>
      </c>
      <c r="AS93" s="87">
        <f t="shared" si="26"/>
        <v>4800</v>
      </c>
      <c r="AT93" s="87">
        <f t="shared" si="27"/>
        <v>4800</v>
      </c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W94" s="40">
        <f t="shared" si="28"/>
        <v>0</v>
      </c>
      <c r="X94" s="16" t="e">
        <v>#DIV/0!</v>
      </c>
      <c r="Z94" s="42">
        <v>0</v>
      </c>
      <c r="AA94" s="42">
        <v>0</v>
      </c>
      <c r="AB94" s="43">
        <v>0</v>
      </c>
      <c r="AC94" s="42">
        <v>0</v>
      </c>
      <c r="AD94" s="43">
        <v>0</v>
      </c>
      <c r="AE94" s="42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2">
        <v>0</v>
      </c>
      <c r="AM94" s="43">
        <v>0</v>
      </c>
      <c r="AN94" s="43">
        <v>0</v>
      </c>
      <c r="AO94" s="43">
        <v>0</v>
      </c>
      <c r="AP94" s="42"/>
      <c r="AQ94" s="87">
        <f t="shared" si="29"/>
        <v>0</v>
      </c>
      <c r="AR94" s="87">
        <f t="shared" si="25"/>
        <v>0</v>
      </c>
      <c r="AS94" s="87">
        <f t="shared" si="26"/>
        <v>0</v>
      </c>
      <c r="AT94" s="87">
        <f t="shared" si="27"/>
        <v>0</v>
      </c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88">
        <v>0</v>
      </c>
      <c r="S95" s="88">
        <v>0</v>
      </c>
      <c r="T95" s="88">
        <v>0</v>
      </c>
      <c r="U95" s="88">
        <v>0</v>
      </c>
      <c r="W95" s="40">
        <f t="shared" si="28"/>
        <v>0</v>
      </c>
      <c r="X95" s="16" t="e">
        <v>#DIV/0!</v>
      </c>
      <c r="Z95" s="42">
        <v>0</v>
      </c>
      <c r="AA95" s="42">
        <v>0</v>
      </c>
      <c r="AB95" s="43">
        <v>0</v>
      </c>
      <c r="AC95" s="42">
        <v>0</v>
      </c>
      <c r="AD95" s="43">
        <v>0</v>
      </c>
      <c r="AE95" s="42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2">
        <v>0</v>
      </c>
      <c r="AM95" s="43">
        <v>0</v>
      </c>
      <c r="AN95" s="43">
        <v>0</v>
      </c>
      <c r="AO95" s="43">
        <v>0</v>
      </c>
      <c r="AP95" s="42"/>
      <c r="AQ95" s="87">
        <f t="shared" si="29"/>
        <v>0</v>
      </c>
      <c r="AR95" s="87">
        <f t="shared" si="25"/>
        <v>0</v>
      </c>
      <c r="AS95" s="87">
        <f t="shared" si="26"/>
        <v>0</v>
      </c>
      <c r="AT95" s="87">
        <f t="shared" si="27"/>
        <v>0</v>
      </c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0</v>
      </c>
      <c r="T96" s="88">
        <v>0</v>
      </c>
      <c r="U96" s="88">
        <v>0</v>
      </c>
      <c r="W96" s="40">
        <f t="shared" si="28"/>
        <v>0</v>
      </c>
      <c r="X96" s="16" t="e">
        <v>#DIV/0!</v>
      </c>
      <c r="Z96" s="42">
        <v>0</v>
      </c>
      <c r="AA96" s="42">
        <v>0</v>
      </c>
      <c r="AB96" s="43">
        <v>0</v>
      </c>
      <c r="AC96" s="42">
        <v>0</v>
      </c>
      <c r="AD96" s="43">
        <v>0</v>
      </c>
      <c r="AE96" s="42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2">
        <v>0</v>
      </c>
      <c r="AM96" s="43">
        <v>0</v>
      </c>
      <c r="AN96" s="43">
        <v>0</v>
      </c>
      <c r="AO96" s="43">
        <v>0</v>
      </c>
      <c r="AP96" s="42"/>
      <c r="AQ96" s="87">
        <f t="shared" si="29"/>
        <v>0</v>
      </c>
      <c r="AR96" s="87">
        <f t="shared" si="25"/>
        <v>0</v>
      </c>
      <c r="AS96" s="87">
        <f t="shared" si="26"/>
        <v>0</v>
      </c>
      <c r="AT96" s="87">
        <f t="shared" si="27"/>
        <v>0</v>
      </c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88">
        <v>0</v>
      </c>
      <c r="S97" s="88">
        <v>0</v>
      </c>
      <c r="T97" s="88">
        <v>0</v>
      </c>
      <c r="U97" s="88">
        <v>0</v>
      </c>
      <c r="W97" s="40">
        <f t="shared" si="28"/>
        <v>0</v>
      </c>
      <c r="X97" s="16" t="e">
        <v>#DIV/0!</v>
      </c>
      <c r="Z97" s="42">
        <v>0</v>
      </c>
      <c r="AA97" s="42">
        <v>0</v>
      </c>
      <c r="AB97" s="43">
        <v>0</v>
      </c>
      <c r="AC97" s="42">
        <v>0</v>
      </c>
      <c r="AD97" s="43">
        <v>0</v>
      </c>
      <c r="AE97" s="42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2">
        <v>0</v>
      </c>
      <c r="AM97" s="43">
        <v>0</v>
      </c>
      <c r="AN97" s="43">
        <v>0</v>
      </c>
      <c r="AO97" s="43">
        <v>0</v>
      </c>
      <c r="AP97" s="42"/>
      <c r="AQ97" s="87">
        <f t="shared" si="29"/>
        <v>0</v>
      </c>
      <c r="AR97" s="87">
        <f t="shared" si="25"/>
        <v>0</v>
      </c>
      <c r="AS97" s="87">
        <f t="shared" si="26"/>
        <v>0</v>
      </c>
      <c r="AT97" s="87">
        <f t="shared" si="27"/>
        <v>0</v>
      </c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88">
        <v>0</v>
      </c>
      <c r="S98" s="88">
        <v>0</v>
      </c>
      <c r="T98" s="88">
        <v>0</v>
      </c>
      <c r="U98" s="88">
        <v>0</v>
      </c>
      <c r="W98" s="40">
        <f t="shared" si="28"/>
        <v>0</v>
      </c>
      <c r="X98" s="16" t="e">
        <v>#DIV/0!</v>
      </c>
      <c r="Z98" s="42">
        <v>0</v>
      </c>
      <c r="AA98" s="42">
        <v>0</v>
      </c>
      <c r="AB98" s="43">
        <v>0</v>
      </c>
      <c r="AC98" s="42">
        <v>0</v>
      </c>
      <c r="AD98" s="43">
        <v>0</v>
      </c>
      <c r="AE98" s="42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2">
        <v>0</v>
      </c>
      <c r="AM98" s="43">
        <v>0</v>
      </c>
      <c r="AN98" s="43">
        <v>0</v>
      </c>
      <c r="AO98" s="43">
        <v>0</v>
      </c>
      <c r="AP98" s="42"/>
      <c r="AQ98" s="87">
        <f t="shared" si="29"/>
        <v>0</v>
      </c>
      <c r="AR98" s="87">
        <f t="shared" si="25"/>
        <v>0</v>
      </c>
      <c r="AS98" s="87">
        <f t="shared" si="26"/>
        <v>0</v>
      </c>
      <c r="AT98" s="87">
        <f t="shared" si="27"/>
        <v>0</v>
      </c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W99" s="40">
        <f t="shared" si="28"/>
        <v>0</v>
      </c>
      <c r="X99" s="16" t="e">
        <v>#DIV/0!</v>
      </c>
      <c r="Z99" s="42">
        <v>0</v>
      </c>
      <c r="AA99" s="42">
        <v>0</v>
      </c>
      <c r="AB99" s="43">
        <v>0</v>
      </c>
      <c r="AC99" s="42">
        <v>0</v>
      </c>
      <c r="AD99" s="43">
        <v>0</v>
      </c>
      <c r="AE99" s="42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2">
        <v>0</v>
      </c>
      <c r="AM99" s="43">
        <v>0</v>
      </c>
      <c r="AN99" s="43">
        <v>0</v>
      </c>
      <c r="AO99" s="43">
        <v>0</v>
      </c>
      <c r="AP99" s="42"/>
      <c r="AQ99" s="87">
        <f t="shared" si="29"/>
        <v>0</v>
      </c>
      <c r="AR99" s="87">
        <f t="shared" si="25"/>
        <v>0</v>
      </c>
      <c r="AS99" s="87">
        <f t="shared" si="26"/>
        <v>0</v>
      </c>
      <c r="AT99" s="87">
        <f t="shared" si="27"/>
        <v>0</v>
      </c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0</v>
      </c>
      <c r="T100" s="88">
        <v>0</v>
      </c>
      <c r="U100" s="88">
        <v>0</v>
      </c>
      <c r="W100" s="40">
        <f t="shared" si="28"/>
        <v>0</v>
      </c>
      <c r="X100" s="16" t="e">
        <v>#DIV/0!</v>
      </c>
      <c r="Z100" s="42">
        <v>0</v>
      </c>
      <c r="AA100" s="42">
        <v>0</v>
      </c>
      <c r="AB100" s="43">
        <v>0</v>
      </c>
      <c r="AC100" s="42">
        <v>0</v>
      </c>
      <c r="AD100" s="43">
        <v>0</v>
      </c>
      <c r="AE100" s="42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2">
        <v>0</v>
      </c>
      <c r="AM100" s="43">
        <v>0</v>
      </c>
      <c r="AN100" s="43">
        <v>0</v>
      </c>
      <c r="AO100" s="43">
        <v>0</v>
      </c>
      <c r="AP100" s="42"/>
      <c r="AQ100" s="87">
        <f t="shared" si="29"/>
        <v>0</v>
      </c>
      <c r="AR100" s="87">
        <f t="shared" si="25"/>
        <v>0</v>
      </c>
      <c r="AS100" s="87">
        <f t="shared" si="26"/>
        <v>0</v>
      </c>
      <c r="AT100" s="87">
        <f t="shared" si="27"/>
        <v>0</v>
      </c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88">
        <v>0</v>
      </c>
      <c r="S101" s="88">
        <v>0</v>
      </c>
      <c r="T101" s="88">
        <v>0</v>
      </c>
      <c r="U101" s="88">
        <v>0</v>
      </c>
      <c r="W101" s="40">
        <f t="shared" si="28"/>
        <v>0</v>
      </c>
      <c r="X101" s="16" t="e">
        <v>#DIV/0!</v>
      </c>
      <c r="Z101" s="42">
        <v>0</v>
      </c>
      <c r="AA101" s="42">
        <v>0</v>
      </c>
      <c r="AB101" s="43">
        <v>0</v>
      </c>
      <c r="AC101" s="42">
        <v>0</v>
      </c>
      <c r="AD101" s="43">
        <v>0</v>
      </c>
      <c r="AE101" s="42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2">
        <v>0</v>
      </c>
      <c r="AM101" s="43">
        <v>0</v>
      </c>
      <c r="AN101" s="43">
        <v>0</v>
      </c>
      <c r="AO101" s="43">
        <v>0</v>
      </c>
      <c r="AP101" s="42"/>
      <c r="AQ101" s="87">
        <f t="shared" si="29"/>
        <v>0</v>
      </c>
      <c r="AR101" s="87">
        <f t="shared" si="25"/>
        <v>0</v>
      </c>
      <c r="AS101" s="87">
        <f t="shared" si="26"/>
        <v>0</v>
      </c>
      <c r="AT101" s="87">
        <f t="shared" si="27"/>
        <v>0</v>
      </c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88">
        <v>0</v>
      </c>
      <c r="S102" s="88">
        <v>0</v>
      </c>
      <c r="T102" s="88">
        <v>0</v>
      </c>
      <c r="U102" s="88">
        <v>0</v>
      </c>
      <c r="W102" s="40">
        <f t="shared" si="28"/>
        <v>0</v>
      </c>
      <c r="X102" s="16" t="e">
        <v>#DIV/0!</v>
      </c>
      <c r="Z102" s="42">
        <v>0</v>
      </c>
      <c r="AA102" s="42">
        <v>0</v>
      </c>
      <c r="AB102" s="43">
        <v>0</v>
      </c>
      <c r="AC102" s="42">
        <v>0</v>
      </c>
      <c r="AD102" s="43">
        <v>0</v>
      </c>
      <c r="AE102" s="42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2">
        <v>0</v>
      </c>
      <c r="AM102" s="43">
        <v>0</v>
      </c>
      <c r="AN102" s="43">
        <v>0</v>
      </c>
      <c r="AO102" s="43">
        <v>0</v>
      </c>
      <c r="AP102" s="42"/>
      <c r="AQ102" s="87">
        <f t="shared" si="29"/>
        <v>0</v>
      </c>
      <c r="AR102" s="87">
        <f t="shared" si="25"/>
        <v>0</v>
      </c>
      <c r="AS102" s="87">
        <f t="shared" si="26"/>
        <v>0</v>
      </c>
      <c r="AT102" s="87">
        <f t="shared" si="27"/>
        <v>0</v>
      </c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88">
        <v>0</v>
      </c>
      <c r="S103" s="88">
        <v>0</v>
      </c>
      <c r="T103" s="88">
        <v>0</v>
      </c>
      <c r="U103" s="88">
        <v>0</v>
      </c>
      <c r="W103" s="40">
        <f t="shared" si="28"/>
        <v>0</v>
      </c>
      <c r="X103" s="16" t="e">
        <v>#DIV/0!</v>
      </c>
      <c r="Z103" s="42">
        <v>0</v>
      </c>
      <c r="AA103" s="42">
        <v>0</v>
      </c>
      <c r="AB103" s="43">
        <v>0</v>
      </c>
      <c r="AC103" s="42">
        <v>0</v>
      </c>
      <c r="AD103" s="43">
        <v>0</v>
      </c>
      <c r="AE103" s="42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2">
        <v>0</v>
      </c>
      <c r="AM103" s="43">
        <v>0</v>
      </c>
      <c r="AN103" s="43">
        <v>0</v>
      </c>
      <c r="AO103" s="43">
        <v>0</v>
      </c>
      <c r="AP103" s="42"/>
      <c r="AQ103" s="87">
        <f t="shared" si="29"/>
        <v>0</v>
      </c>
      <c r="AR103" s="87">
        <f t="shared" si="25"/>
        <v>0</v>
      </c>
      <c r="AS103" s="87">
        <f t="shared" si="26"/>
        <v>0</v>
      </c>
      <c r="AT103" s="87">
        <f t="shared" si="27"/>
        <v>0</v>
      </c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88">
        <v>0</v>
      </c>
      <c r="S104" s="88">
        <v>0</v>
      </c>
      <c r="T104" s="88">
        <v>0</v>
      </c>
      <c r="U104" s="88">
        <v>0</v>
      </c>
      <c r="W104" s="40">
        <f t="shared" si="28"/>
        <v>0</v>
      </c>
      <c r="X104" s="16" t="e">
        <v>#DIV/0!</v>
      </c>
      <c r="Z104" s="42">
        <v>0</v>
      </c>
      <c r="AA104" s="42">
        <v>0</v>
      </c>
      <c r="AB104" s="43">
        <v>0</v>
      </c>
      <c r="AC104" s="42">
        <v>0</v>
      </c>
      <c r="AD104" s="43">
        <v>0</v>
      </c>
      <c r="AE104" s="42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2">
        <v>0</v>
      </c>
      <c r="AM104" s="43">
        <v>0</v>
      </c>
      <c r="AN104" s="43">
        <v>0</v>
      </c>
      <c r="AO104" s="43">
        <v>0</v>
      </c>
      <c r="AP104" s="42"/>
      <c r="AQ104" s="87">
        <f t="shared" si="29"/>
        <v>0</v>
      </c>
      <c r="AR104" s="87">
        <f t="shared" si="25"/>
        <v>0</v>
      </c>
      <c r="AS104" s="87">
        <f t="shared" si="26"/>
        <v>0</v>
      </c>
      <c r="AT104" s="87">
        <f t="shared" si="27"/>
        <v>0</v>
      </c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88">
        <v>0</v>
      </c>
      <c r="S105" s="88">
        <v>0</v>
      </c>
      <c r="T105" s="88">
        <v>0</v>
      </c>
      <c r="U105" s="88">
        <v>0</v>
      </c>
      <c r="W105" s="40">
        <f t="shared" si="28"/>
        <v>0</v>
      </c>
      <c r="X105" s="16" t="e">
        <v>#DIV/0!</v>
      </c>
      <c r="Z105" s="42">
        <v>0</v>
      </c>
      <c r="AA105" s="42">
        <v>0</v>
      </c>
      <c r="AB105" s="43">
        <v>0</v>
      </c>
      <c r="AC105" s="42">
        <v>0</v>
      </c>
      <c r="AD105" s="43">
        <v>0</v>
      </c>
      <c r="AE105" s="42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2">
        <v>0</v>
      </c>
      <c r="AM105" s="43">
        <v>0</v>
      </c>
      <c r="AN105" s="43">
        <v>0</v>
      </c>
      <c r="AO105" s="43">
        <v>0</v>
      </c>
      <c r="AP105" s="42"/>
      <c r="AQ105" s="87">
        <f t="shared" si="29"/>
        <v>0</v>
      </c>
      <c r="AR105" s="87">
        <f t="shared" si="25"/>
        <v>0</v>
      </c>
      <c r="AS105" s="87">
        <f t="shared" si="26"/>
        <v>0</v>
      </c>
      <c r="AT105" s="87">
        <f t="shared" si="27"/>
        <v>0</v>
      </c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W106" s="40">
        <f t="shared" si="28"/>
        <v>0</v>
      </c>
      <c r="X106" s="16" t="e">
        <v>#DIV/0!</v>
      </c>
      <c r="Z106" s="42">
        <v>0</v>
      </c>
      <c r="AA106" s="42">
        <v>0</v>
      </c>
      <c r="AB106" s="43">
        <v>0</v>
      </c>
      <c r="AC106" s="42">
        <v>0</v>
      </c>
      <c r="AD106" s="43">
        <v>0</v>
      </c>
      <c r="AE106" s="42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2">
        <v>0</v>
      </c>
      <c r="AM106" s="43">
        <v>0</v>
      </c>
      <c r="AN106" s="43">
        <v>0</v>
      </c>
      <c r="AO106" s="43">
        <v>0</v>
      </c>
      <c r="AP106" s="42"/>
      <c r="AQ106" s="87">
        <f t="shared" si="29"/>
        <v>0</v>
      </c>
      <c r="AR106" s="87">
        <f t="shared" si="25"/>
        <v>0</v>
      </c>
      <c r="AS106" s="87">
        <f t="shared" si="26"/>
        <v>0</v>
      </c>
      <c r="AT106" s="87">
        <f t="shared" si="27"/>
        <v>0</v>
      </c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88">
        <v>0</v>
      </c>
      <c r="Q107" s="88">
        <v>0</v>
      </c>
      <c r="R107" s="88">
        <v>0</v>
      </c>
      <c r="S107" s="88">
        <v>0</v>
      </c>
      <c r="T107" s="88">
        <v>0</v>
      </c>
      <c r="U107" s="88">
        <v>0</v>
      </c>
      <c r="W107" s="40">
        <f t="shared" si="28"/>
        <v>0</v>
      </c>
      <c r="X107" s="16" t="e">
        <v>#DIV/0!</v>
      </c>
      <c r="Z107" s="42">
        <v>0</v>
      </c>
      <c r="AA107" s="42">
        <v>0</v>
      </c>
      <c r="AB107" s="43">
        <v>0</v>
      </c>
      <c r="AC107" s="42">
        <v>0</v>
      </c>
      <c r="AD107" s="43">
        <v>0</v>
      </c>
      <c r="AE107" s="42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2">
        <v>0</v>
      </c>
      <c r="AM107" s="43">
        <v>0</v>
      </c>
      <c r="AN107" s="43">
        <v>0</v>
      </c>
      <c r="AO107" s="43">
        <v>0</v>
      </c>
      <c r="AP107" s="42"/>
      <c r="AQ107" s="87">
        <f t="shared" si="29"/>
        <v>0</v>
      </c>
      <c r="AR107" s="87">
        <f t="shared" si="25"/>
        <v>0</v>
      </c>
      <c r="AS107" s="87">
        <f t="shared" si="26"/>
        <v>0</v>
      </c>
      <c r="AT107" s="87">
        <f t="shared" si="27"/>
        <v>0</v>
      </c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88">
        <v>0</v>
      </c>
      <c r="S108" s="88">
        <v>0</v>
      </c>
      <c r="T108" s="88">
        <v>0</v>
      </c>
      <c r="U108" s="88">
        <v>0</v>
      </c>
      <c r="W108" s="40">
        <f t="shared" si="28"/>
        <v>0</v>
      </c>
      <c r="X108" s="16" t="e">
        <v>#DIV/0!</v>
      </c>
      <c r="Z108" s="42">
        <v>0</v>
      </c>
      <c r="AA108" s="42">
        <v>0</v>
      </c>
      <c r="AB108" s="43">
        <v>0</v>
      </c>
      <c r="AC108" s="42">
        <v>0</v>
      </c>
      <c r="AD108" s="43">
        <v>0</v>
      </c>
      <c r="AE108" s="42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2">
        <v>0</v>
      </c>
      <c r="AM108" s="43">
        <v>0</v>
      </c>
      <c r="AN108" s="43">
        <v>0</v>
      </c>
      <c r="AO108" s="43">
        <v>0</v>
      </c>
      <c r="AP108" s="42"/>
      <c r="AQ108" s="87">
        <f t="shared" si="29"/>
        <v>0</v>
      </c>
      <c r="AR108" s="87">
        <f t="shared" si="25"/>
        <v>0</v>
      </c>
      <c r="AS108" s="87">
        <f t="shared" si="26"/>
        <v>0</v>
      </c>
      <c r="AT108" s="87">
        <f t="shared" si="27"/>
        <v>0</v>
      </c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88">
        <v>0</v>
      </c>
      <c r="S109" s="88">
        <v>0</v>
      </c>
      <c r="T109" s="88">
        <v>0</v>
      </c>
      <c r="U109" s="88">
        <v>0</v>
      </c>
      <c r="W109" s="40">
        <f t="shared" si="28"/>
        <v>0</v>
      </c>
      <c r="X109" s="16" t="e">
        <v>#DIV/0!</v>
      </c>
      <c r="Z109" s="42">
        <v>0</v>
      </c>
      <c r="AA109" s="42">
        <v>0</v>
      </c>
      <c r="AB109" s="43">
        <v>0</v>
      </c>
      <c r="AC109" s="42">
        <v>0</v>
      </c>
      <c r="AD109" s="43">
        <v>0</v>
      </c>
      <c r="AE109" s="42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2">
        <v>0</v>
      </c>
      <c r="AM109" s="43">
        <v>0</v>
      </c>
      <c r="AN109" s="43">
        <v>0</v>
      </c>
      <c r="AO109" s="43">
        <v>0</v>
      </c>
      <c r="AP109" s="42"/>
      <c r="AQ109" s="87">
        <f t="shared" si="29"/>
        <v>0</v>
      </c>
      <c r="AR109" s="87">
        <f t="shared" si="25"/>
        <v>0</v>
      </c>
      <c r="AS109" s="87">
        <f t="shared" si="26"/>
        <v>0</v>
      </c>
      <c r="AT109" s="87">
        <f t="shared" si="27"/>
        <v>0</v>
      </c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88">
        <v>0</v>
      </c>
      <c r="S110" s="88">
        <v>0</v>
      </c>
      <c r="T110" s="88">
        <v>0</v>
      </c>
      <c r="U110" s="88">
        <v>0</v>
      </c>
      <c r="W110" s="40">
        <f t="shared" si="28"/>
        <v>0</v>
      </c>
      <c r="X110" s="16" t="e">
        <v>#DIV/0!</v>
      </c>
      <c r="Z110" s="42">
        <v>0</v>
      </c>
      <c r="AA110" s="42">
        <v>0</v>
      </c>
      <c r="AB110" s="43">
        <v>0</v>
      </c>
      <c r="AC110" s="42">
        <v>0</v>
      </c>
      <c r="AD110" s="43">
        <v>0</v>
      </c>
      <c r="AE110" s="42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2">
        <v>0</v>
      </c>
      <c r="AM110" s="43">
        <v>0</v>
      </c>
      <c r="AN110" s="43">
        <v>0</v>
      </c>
      <c r="AO110" s="43">
        <v>0</v>
      </c>
      <c r="AP110" s="42"/>
      <c r="AQ110" s="87">
        <f t="shared" si="29"/>
        <v>0</v>
      </c>
      <c r="AR110" s="87">
        <f t="shared" si="25"/>
        <v>0</v>
      </c>
      <c r="AS110" s="87">
        <f t="shared" si="26"/>
        <v>0</v>
      </c>
      <c r="AT110" s="87">
        <f t="shared" si="27"/>
        <v>0</v>
      </c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88">
        <v>0</v>
      </c>
      <c r="S111" s="88">
        <v>0</v>
      </c>
      <c r="T111" s="88">
        <v>0</v>
      </c>
      <c r="U111" s="88">
        <v>0</v>
      </c>
      <c r="W111" s="40">
        <f t="shared" si="28"/>
        <v>0</v>
      </c>
      <c r="X111" s="16">
        <v>0</v>
      </c>
      <c r="Z111" s="42">
        <v>0</v>
      </c>
      <c r="AA111" s="42">
        <v>0</v>
      </c>
      <c r="AB111" s="43">
        <v>0</v>
      </c>
      <c r="AC111" s="42">
        <v>0</v>
      </c>
      <c r="AD111" s="43">
        <v>0</v>
      </c>
      <c r="AE111" s="42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2">
        <v>0</v>
      </c>
      <c r="AM111" s="43">
        <v>0</v>
      </c>
      <c r="AN111" s="43">
        <v>0</v>
      </c>
      <c r="AO111" s="43">
        <v>0</v>
      </c>
      <c r="AP111" s="42"/>
      <c r="AQ111" s="87">
        <f t="shared" si="29"/>
        <v>0</v>
      </c>
      <c r="AR111" s="87">
        <f t="shared" si="25"/>
        <v>0</v>
      </c>
      <c r="AS111" s="87">
        <f t="shared" si="26"/>
        <v>0</v>
      </c>
      <c r="AT111" s="87">
        <f t="shared" si="27"/>
        <v>0</v>
      </c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8">
        <v>0</v>
      </c>
      <c r="S112" s="88">
        <v>0</v>
      </c>
      <c r="T112" s="88">
        <v>0</v>
      </c>
      <c r="U112" s="88">
        <v>0</v>
      </c>
      <c r="W112" s="40">
        <f t="shared" si="28"/>
        <v>0</v>
      </c>
      <c r="X112" s="16" t="e">
        <v>#DIV/0!</v>
      </c>
      <c r="Z112" s="42">
        <v>0</v>
      </c>
      <c r="AA112" s="42">
        <v>0</v>
      </c>
      <c r="AB112" s="43">
        <v>0</v>
      </c>
      <c r="AC112" s="42">
        <v>0</v>
      </c>
      <c r="AD112" s="43">
        <v>0</v>
      </c>
      <c r="AE112" s="42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2">
        <v>0</v>
      </c>
      <c r="AM112" s="43">
        <v>0</v>
      </c>
      <c r="AN112" s="43">
        <v>0</v>
      </c>
      <c r="AO112" s="43">
        <v>0</v>
      </c>
      <c r="AP112" s="42"/>
      <c r="AQ112" s="87">
        <f t="shared" si="29"/>
        <v>0</v>
      </c>
      <c r="AR112" s="87">
        <f t="shared" si="25"/>
        <v>0</v>
      </c>
      <c r="AS112" s="87">
        <f t="shared" si="26"/>
        <v>0</v>
      </c>
      <c r="AT112" s="87">
        <f t="shared" si="27"/>
        <v>0</v>
      </c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88">
        <v>0</v>
      </c>
      <c r="Q113" s="88">
        <v>0</v>
      </c>
      <c r="R113" s="88">
        <v>0</v>
      </c>
      <c r="S113" s="88">
        <v>0</v>
      </c>
      <c r="T113" s="88">
        <v>0</v>
      </c>
      <c r="U113" s="88">
        <v>0</v>
      </c>
      <c r="W113" s="40">
        <f t="shared" si="28"/>
        <v>0</v>
      </c>
      <c r="X113" s="16" t="e">
        <v>#DIV/0!</v>
      </c>
      <c r="Z113" s="42">
        <v>0</v>
      </c>
      <c r="AA113" s="42">
        <v>0</v>
      </c>
      <c r="AB113" s="43">
        <v>0</v>
      </c>
      <c r="AC113" s="42">
        <v>0</v>
      </c>
      <c r="AD113" s="43">
        <v>0</v>
      </c>
      <c r="AE113" s="42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2">
        <v>0</v>
      </c>
      <c r="AM113" s="43">
        <v>0</v>
      </c>
      <c r="AN113" s="43">
        <v>0</v>
      </c>
      <c r="AO113" s="43">
        <v>0</v>
      </c>
      <c r="AP113" s="42"/>
      <c r="AQ113" s="87">
        <f t="shared" si="29"/>
        <v>0</v>
      </c>
      <c r="AR113" s="87">
        <f t="shared" si="25"/>
        <v>0</v>
      </c>
      <c r="AS113" s="87">
        <f t="shared" si="26"/>
        <v>0</v>
      </c>
      <c r="AT113" s="87">
        <f t="shared" si="27"/>
        <v>0</v>
      </c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0</v>
      </c>
      <c r="T114" s="88">
        <v>0</v>
      </c>
      <c r="U114" s="88">
        <v>0</v>
      </c>
      <c r="W114" s="40">
        <f t="shared" si="28"/>
        <v>0</v>
      </c>
      <c r="X114" s="16" t="e">
        <v>#DIV/0!</v>
      </c>
      <c r="Z114" s="42">
        <v>0</v>
      </c>
      <c r="AA114" s="42">
        <v>0</v>
      </c>
      <c r="AB114" s="43">
        <v>0</v>
      </c>
      <c r="AC114" s="42">
        <v>0</v>
      </c>
      <c r="AD114" s="43">
        <v>0</v>
      </c>
      <c r="AE114" s="42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2">
        <v>0</v>
      </c>
      <c r="AM114" s="43">
        <v>0</v>
      </c>
      <c r="AN114" s="43">
        <v>0</v>
      </c>
      <c r="AO114" s="43">
        <v>0</v>
      </c>
      <c r="AP114" s="42"/>
      <c r="AQ114" s="87">
        <f t="shared" si="29"/>
        <v>0</v>
      </c>
      <c r="AR114" s="87">
        <f t="shared" si="25"/>
        <v>0</v>
      </c>
      <c r="AS114" s="87">
        <f t="shared" si="26"/>
        <v>0</v>
      </c>
      <c r="AT114" s="87">
        <f t="shared" si="27"/>
        <v>0</v>
      </c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88">
        <v>0</v>
      </c>
      <c r="S115" s="88">
        <v>0</v>
      </c>
      <c r="T115" s="88">
        <v>0</v>
      </c>
      <c r="U115" s="88">
        <v>0</v>
      </c>
      <c r="W115" s="40">
        <f t="shared" si="28"/>
        <v>0</v>
      </c>
      <c r="X115" s="16" t="e">
        <v>#DIV/0!</v>
      </c>
      <c r="Z115" s="42">
        <v>0</v>
      </c>
      <c r="AA115" s="42">
        <v>0</v>
      </c>
      <c r="AB115" s="43">
        <v>0</v>
      </c>
      <c r="AC115" s="42">
        <v>0</v>
      </c>
      <c r="AD115" s="43">
        <v>0</v>
      </c>
      <c r="AE115" s="42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2">
        <v>0</v>
      </c>
      <c r="AM115" s="43">
        <v>0</v>
      </c>
      <c r="AN115" s="43">
        <v>0</v>
      </c>
      <c r="AO115" s="43">
        <v>0</v>
      </c>
      <c r="AP115" s="42"/>
      <c r="AQ115" s="87">
        <f t="shared" si="29"/>
        <v>0</v>
      </c>
      <c r="AR115" s="87">
        <f t="shared" si="25"/>
        <v>0</v>
      </c>
      <c r="AS115" s="87">
        <f t="shared" si="26"/>
        <v>0</v>
      </c>
      <c r="AT115" s="87">
        <f t="shared" si="27"/>
        <v>0</v>
      </c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88">
        <v>0</v>
      </c>
      <c r="S116" s="88">
        <v>0</v>
      </c>
      <c r="T116" s="88">
        <v>0</v>
      </c>
      <c r="U116" s="88">
        <v>0</v>
      </c>
      <c r="W116" s="40">
        <f t="shared" si="28"/>
        <v>0</v>
      </c>
      <c r="X116" s="16" t="e">
        <v>#DIV/0!</v>
      </c>
      <c r="Z116" s="42">
        <v>0</v>
      </c>
      <c r="AA116" s="42">
        <v>0</v>
      </c>
      <c r="AB116" s="43">
        <v>0</v>
      </c>
      <c r="AC116" s="42">
        <v>0</v>
      </c>
      <c r="AD116" s="43">
        <v>0</v>
      </c>
      <c r="AE116" s="42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2">
        <v>0</v>
      </c>
      <c r="AM116" s="43">
        <v>0</v>
      </c>
      <c r="AN116" s="43">
        <v>0</v>
      </c>
      <c r="AO116" s="43">
        <v>0</v>
      </c>
      <c r="AP116" s="42"/>
      <c r="AQ116" s="87">
        <f t="shared" si="29"/>
        <v>0</v>
      </c>
      <c r="AR116" s="87">
        <f t="shared" si="25"/>
        <v>0</v>
      </c>
      <c r="AS116" s="87">
        <f t="shared" si="26"/>
        <v>0</v>
      </c>
      <c r="AT116" s="87">
        <f t="shared" si="27"/>
        <v>0</v>
      </c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88">
        <v>0</v>
      </c>
      <c r="S117" s="88">
        <v>0</v>
      </c>
      <c r="T117" s="88">
        <v>0</v>
      </c>
      <c r="U117" s="88">
        <v>0</v>
      </c>
      <c r="W117" s="40">
        <f t="shared" si="28"/>
        <v>0</v>
      </c>
      <c r="X117" s="16" t="e">
        <v>#DIV/0!</v>
      </c>
      <c r="Z117" s="42">
        <v>0</v>
      </c>
      <c r="AA117" s="42">
        <v>0</v>
      </c>
      <c r="AB117" s="43">
        <v>0</v>
      </c>
      <c r="AC117" s="42">
        <v>0</v>
      </c>
      <c r="AD117" s="43">
        <v>0</v>
      </c>
      <c r="AE117" s="42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2">
        <v>0</v>
      </c>
      <c r="AM117" s="43">
        <v>0</v>
      </c>
      <c r="AN117" s="43">
        <v>0</v>
      </c>
      <c r="AO117" s="43">
        <v>0</v>
      </c>
      <c r="AP117" s="42"/>
      <c r="AQ117" s="87">
        <f t="shared" si="29"/>
        <v>0</v>
      </c>
      <c r="AR117" s="87">
        <f t="shared" si="25"/>
        <v>0</v>
      </c>
      <c r="AS117" s="87">
        <f t="shared" si="26"/>
        <v>0</v>
      </c>
      <c r="AT117" s="87">
        <f t="shared" si="27"/>
        <v>0</v>
      </c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0</v>
      </c>
      <c r="S118" s="88">
        <v>0</v>
      </c>
      <c r="T118" s="88">
        <v>0</v>
      </c>
      <c r="U118" s="88">
        <v>0</v>
      </c>
      <c r="W118" s="40">
        <f t="shared" si="28"/>
        <v>0</v>
      </c>
      <c r="X118" s="16" t="e">
        <v>#DIV/0!</v>
      </c>
      <c r="Z118" s="42">
        <v>0</v>
      </c>
      <c r="AA118" s="42">
        <v>0</v>
      </c>
      <c r="AB118" s="43">
        <v>0</v>
      </c>
      <c r="AC118" s="42">
        <v>0</v>
      </c>
      <c r="AD118" s="43">
        <v>0</v>
      </c>
      <c r="AE118" s="42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2">
        <v>0</v>
      </c>
      <c r="AM118" s="43">
        <v>0</v>
      </c>
      <c r="AN118" s="43">
        <v>0</v>
      </c>
      <c r="AO118" s="43">
        <v>0</v>
      </c>
      <c r="AP118" s="42"/>
      <c r="AQ118" s="87">
        <f t="shared" si="29"/>
        <v>0</v>
      </c>
      <c r="AR118" s="87">
        <f t="shared" si="25"/>
        <v>0</v>
      </c>
      <c r="AS118" s="87">
        <f t="shared" si="26"/>
        <v>0</v>
      </c>
      <c r="AT118" s="87">
        <f t="shared" si="27"/>
        <v>0</v>
      </c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88">
        <v>0</v>
      </c>
      <c r="S119" s="88">
        <v>0</v>
      </c>
      <c r="T119" s="88">
        <v>0</v>
      </c>
      <c r="U119" s="88">
        <v>0</v>
      </c>
      <c r="W119" s="40">
        <f t="shared" si="28"/>
        <v>0</v>
      </c>
      <c r="X119" s="16" t="e">
        <v>#DIV/0!</v>
      </c>
      <c r="Z119" s="42">
        <v>0</v>
      </c>
      <c r="AA119" s="42">
        <v>0</v>
      </c>
      <c r="AB119" s="43">
        <v>0</v>
      </c>
      <c r="AC119" s="42">
        <v>0</v>
      </c>
      <c r="AD119" s="43">
        <v>0</v>
      </c>
      <c r="AE119" s="42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2">
        <v>0</v>
      </c>
      <c r="AM119" s="43">
        <v>0</v>
      </c>
      <c r="AN119" s="43">
        <v>0</v>
      </c>
      <c r="AO119" s="43">
        <v>0</v>
      </c>
      <c r="AP119" s="42"/>
      <c r="AQ119" s="87">
        <f t="shared" si="29"/>
        <v>0</v>
      </c>
      <c r="AR119" s="87">
        <f t="shared" si="25"/>
        <v>0</v>
      </c>
      <c r="AS119" s="87">
        <f t="shared" si="26"/>
        <v>0</v>
      </c>
      <c r="AT119" s="87">
        <f t="shared" si="27"/>
        <v>0</v>
      </c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0</v>
      </c>
      <c r="O120" s="88">
        <v>0</v>
      </c>
      <c r="P120" s="88">
        <v>0</v>
      </c>
      <c r="Q120" s="88">
        <v>0</v>
      </c>
      <c r="R120" s="88">
        <v>0</v>
      </c>
      <c r="S120" s="88">
        <v>0</v>
      </c>
      <c r="T120" s="88">
        <v>0</v>
      </c>
      <c r="U120" s="88">
        <v>0</v>
      </c>
      <c r="W120" s="40">
        <f t="shared" si="28"/>
        <v>0</v>
      </c>
      <c r="X120" s="16" t="e">
        <v>#DIV/0!</v>
      </c>
      <c r="Z120" s="42">
        <v>0</v>
      </c>
      <c r="AA120" s="42">
        <v>0</v>
      </c>
      <c r="AB120" s="43">
        <v>0</v>
      </c>
      <c r="AC120" s="42">
        <v>0</v>
      </c>
      <c r="AD120" s="43">
        <v>0</v>
      </c>
      <c r="AE120" s="42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2">
        <v>0</v>
      </c>
      <c r="AM120" s="43">
        <v>0</v>
      </c>
      <c r="AN120" s="43">
        <v>0</v>
      </c>
      <c r="AO120" s="43">
        <v>0</v>
      </c>
      <c r="AP120" s="42"/>
      <c r="AQ120" s="87">
        <f t="shared" si="29"/>
        <v>0</v>
      </c>
      <c r="AR120" s="87">
        <f t="shared" si="25"/>
        <v>0</v>
      </c>
      <c r="AS120" s="87">
        <f t="shared" si="26"/>
        <v>0</v>
      </c>
      <c r="AT120" s="87">
        <f t="shared" si="27"/>
        <v>0</v>
      </c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88">
        <v>0</v>
      </c>
      <c r="S121" s="88">
        <v>0</v>
      </c>
      <c r="T121" s="88">
        <v>0</v>
      </c>
      <c r="U121" s="88">
        <v>0</v>
      </c>
      <c r="W121" s="40">
        <f t="shared" si="28"/>
        <v>0</v>
      </c>
      <c r="X121" s="16" t="e">
        <v>#DIV/0!</v>
      </c>
      <c r="Z121" s="42">
        <v>0</v>
      </c>
      <c r="AA121" s="42">
        <v>0</v>
      </c>
      <c r="AB121" s="43">
        <v>0</v>
      </c>
      <c r="AC121" s="42">
        <v>0</v>
      </c>
      <c r="AD121" s="43">
        <v>0</v>
      </c>
      <c r="AE121" s="42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2">
        <v>0</v>
      </c>
      <c r="AM121" s="43">
        <v>0</v>
      </c>
      <c r="AN121" s="43">
        <v>0</v>
      </c>
      <c r="AO121" s="43">
        <v>0</v>
      </c>
      <c r="AP121" s="42"/>
      <c r="AQ121" s="87">
        <f t="shared" si="29"/>
        <v>0</v>
      </c>
      <c r="AR121" s="87">
        <f t="shared" si="25"/>
        <v>0</v>
      </c>
      <c r="AS121" s="87">
        <f t="shared" si="26"/>
        <v>0</v>
      </c>
      <c r="AT121" s="87">
        <f t="shared" si="27"/>
        <v>0</v>
      </c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88">
        <v>0</v>
      </c>
      <c r="S122" s="88">
        <v>0</v>
      </c>
      <c r="T122" s="88">
        <v>0</v>
      </c>
      <c r="U122" s="88">
        <v>0</v>
      </c>
      <c r="W122" s="40">
        <f t="shared" si="28"/>
        <v>0</v>
      </c>
      <c r="X122" s="16" t="e">
        <v>#DIV/0!</v>
      </c>
      <c r="Z122" s="42">
        <v>0</v>
      </c>
      <c r="AA122" s="42">
        <v>0</v>
      </c>
      <c r="AB122" s="43">
        <v>0</v>
      </c>
      <c r="AC122" s="42">
        <v>0</v>
      </c>
      <c r="AD122" s="43">
        <v>0</v>
      </c>
      <c r="AE122" s="42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2">
        <v>0</v>
      </c>
      <c r="AM122" s="43">
        <v>0</v>
      </c>
      <c r="AN122" s="43">
        <v>0</v>
      </c>
      <c r="AO122" s="43">
        <v>0</v>
      </c>
      <c r="AP122" s="42"/>
      <c r="AQ122" s="87">
        <f t="shared" si="29"/>
        <v>0</v>
      </c>
      <c r="AR122" s="87">
        <f t="shared" si="25"/>
        <v>0</v>
      </c>
      <c r="AS122" s="87">
        <f t="shared" si="26"/>
        <v>0</v>
      </c>
      <c r="AT122" s="87">
        <f t="shared" si="27"/>
        <v>0</v>
      </c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88">
        <v>0</v>
      </c>
      <c r="S123" s="88">
        <v>0</v>
      </c>
      <c r="T123" s="88">
        <v>0</v>
      </c>
      <c r="U123" s="88">
        <v>0</v>
      </c>
      <c r="W123" s="40">
        <f t="shared" si="28"/>
        <v>0</v>
      </c>
      <c r="X123" s="16" t="e">
        <v>#DIV/0!</v>
      </c>
      <c r="Z123" s="42">
        <v>0</v>
      </c>
      <c r="AA123" s="42">
        <v>0</v>
      </c>
      <c r="AB123" s="43">
        <v>0</v>
      </c>
      <c r="AC123" s="42">
        <v>0</v>
      </c>
      <c r="AD123" s="43">
        <v>0</v>
      </c>
      <c r="AE123" s="42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2">
        <v>0</v>
      </c>
      <c r="AM123" s="43">
        <v>0</v>
      </c>
      <c r="AN123" s="43">
        <v>0</v>
      </c>
      <c r="AO123" s="43">
        <v>0</v>
      </c>
      <c r="AP123" s="42"/>
      <c r="AQ123" s="87">
        <f t="shared" si="29"/>
        <v>0</v>
      </c>
      <c r="AR123" s="87">
        <f t="shared" si="25"/>
        <v>0</v>
      </c>
      <c r="AS123" s="87">
        <f t="shared" si="26"/>
        <v>0</v>
      </c>
      <c r="AT123" s="87">
        <f t="shared" si="27"/>
        <v>0</v>
      </c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88">
        <v>0</v>
      </c>
      <c r="U124" s="88">
        <v>0</v>
      </c>
      <c r="W124" s="40">
        <f t="shared" si="28"/>
        <v>0</v>
      </c>
      <c r="X124" s="16" t="e">
        <v>#DIV/0!</v>
      </c>
      <c r="Z124" s="42">
        <v>0</v>
      </c>
      <c r="AA124" s="42">
        <v>0</v>
      </c>
      <c r="AB124" s="43">
        <v>0</v>
      </c>
      <c r="AC124" s="42">
        <v>0</v>
      </c>
      <c r="AD124" s="43">
        <v>0</v>
      </c>
      <c r="AE124" s="42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2">
        <v>0</v>
      </c>
      <c r="AM124" s="43">
        <v>0</v>
      </c>
      <c r="AN124" s="43">
        <v>0</v>
      </c>
      <c r="AO124" s="43">
        <v>0</v>
      </c>
      <c r="AP124" s="42"/>
      <c r="AQ124" s="87">
        <f t="shared" si="29"/>
        <v>0</v>
      </c>
      <c r="AR124" s="87">
        <f t="shared" si="25"/>
        <v>0</v>
      </c>
      <c r="AS124" s="87">
        <f t="shared" si="26"/>
        <v>0</v>
      </c>
      <c r="AT124" s="87">
        <f t="shared" si="27"/>
        <v>0</v>
      </c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0</v>
      </c>
      <c r="W125" s="40">
        <f t="shared" si="28"/>
        <v>0</v>
      </c>
      <c r="X125" s="16">
        <v>0</v>
      </c>
      <c r="Z125" s="42">
        <v>0</v>
      </c>
      <c r="AA125" s="42">
        <v>0</v>
      </c>
      <c r="AB125" s="43">
        <v>0</v>
      </c>
      <c r="AC125" s="42">
        <v>0</v>
      </c>
      <c r="AD125" s="43">
        <v>0</v>
      </c>
      <c r="AE125" s="42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2">
        <v>0</v>
      </c>
      <c r="AM125" s="43">
        <v>0</v>
      </c>
      <c r="AN125" s="43">
        <v>0</v>
      </c>
      <c r="AO125" s="43">
        <v>0</v>
      </c>
      <c r="AP125" s="42"/>
      <c r="AQ125" s="87">
        <f t="shared" si="29"/>
        <v>0</v>
      </c>
      <c r="AR125" s="87">
        <f t="shared" si="25"/>
        <v>0</v>
      </c>
      <c r="AS125" s="87">
        <f t="shared" si="26"/>
        <v>0</v>
      </c>
      <c r="AT125" s="87">
        <f t="shared" si="27"/>
        <v>0</v>
      </c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W126" s="40">
        <f t="shared" si="28"/>
        <v>0</v>
      </c>
      <c r="X126" s="16" t="e">
        <v>#DIV/0!</v>
      </c>
      <c r="Z126" s="42">
        <v>0</v>
      </c>
      <c r="AA126" s="42">
        <v>0</v>
      </c>
      <c r="AB126" s="43">
        <v>0</v>
      </c>
      <c r="AC126" s="42">
        <v>0</v>
      </c>
      <c r="AD126" s="43">
        <v>0</v>
      </c>
      <c r="AE126" s="42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2">
        <v>0</v>
      </c>
      <c r="AM126" s="43">
        <v>0</v>
      </c>
      <c r="AN126" s="43">
        <v>0</v>
      </c>
      <c r="AO126" s="43">
        <v>0</v>
      </c>
      <c r="AP126" s="42"/>
      <c r="AQ126" s="87">
        <f t="shared" si="29"/>
        <v>0</v>
      </c>
      <c r="AR126" s="87">
        <f t="shared" si="25"/>
        <v>0</v>
      </c>
      <c r="AS126" s="87">
        <f t="shared" si="26"/>
        <v>0</v>
      </c>
      <c r="AT126" s="87">
        <f t="shared" si="27"/>
        <v>0</v>
      </c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88">
        <v>0</v>
      </c>
      <c r="S127" s="88">
        <v>0</v>
      </c>
      <c r="T127" s="88">
        <v>0</v>
      </c>
      <c r="U127" s="88">
        <v>0</v>
      </c>
      <c r="W127" s="40">
        <f t="shared" si="28"/>
        <v>0</v>
      </c>
      <c r="X127" s="16" t="e">
        <v>#DIV/0!</v>
      </c>
      <c r="Z127" s="42">
        <v>0</v>
      </c>
      <c r="AA127" s="42">
        <v>0</v>
      </c>
      <c r="AB127" s="43">
        <v>0</v>
      </c>
      <c r="AC127" s="42">
        <v>0</v>
      </c>
      <c r="AD127" s="43">
        <v>0</v>
      </c>
      <c r="AE127" s="42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2">
        <v>0</v>
      </c>
      <c r="AM127" s="43">
        <v>0</v>
      </c>
      <c r="AN127" s="43">
        <v>0</v>
      </c>
      <c r="AO127" s="43">
        <v>0</v>
      </c>
      <c r="AP127" s="42"/>
      <c r="AQ127" s="87">
        <f t="shared" si="29"/>
        <v>0</v>
      </c>
      <c r="AR127" s="87">
        <f t="shared" si="25"/>
        <v>0</v>
      </c>
      <c r="AS127" s="87">
        <f t="shared" si="26"/>
        <v>0</v>
      </c>
      <c r="AT127" s="87">
        <f t="shared" si="27"/>
        <v>0</v>
      </c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8">
        <v>0</v>
      </c>
      <c r="S128" s="88">
        <v>0</v>
      </c>
      <c r="T128" s="88">
        <v>0</v>
      </c>
      <c r="U128" s="88">
        <v>0</v>
      </c>
      <c r="W128" s="40">
        <f t="shared" si="28"/>
        <v>0</v>
      </c>
      <c r="X128" s="16" t="e">
        <v>#DIV/0!</v>
      </c>
      <c r="Z128" s="42">
        <v>0</v>
      </c>
      <c r="AA128" s="42">
        <v>0</v>
      </c>
      <c r="AB128" s="43">
        <v>0</v>
      </c>
      <c r="AC128" s="42">
        <v>0</v>
      </c>
      <c r="AD128" s="43">
        <v>0</v>
      </c>
      <c r="AE128" s="42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2">
        <v>0</v>
      </c>
      <c r="AM128" s="43">
        <v>0</v>
      </c>
      <c r="AN128" s="43">
        <v>0</v>
      </c>
      <c r="AO128" s="43">
        <v>0</v>
      </c>
      <c r="AP128" s="42"/>
      <c r="AQ128" s="87">
        <f t="shared" si="29"/>
        <v>0</v>
      </c>
      <c r="AR128" s="87">
        <f t="shared" si="25"/>
        <v>0</v>
      </c>
      <c r="AS128" s="87">
        <f t="shared" si="26"/>
        <v>0</v>
      </c>
      <c r="AT128" s="87">
        <f t="shared" si="27"/>
        <v>0</v>
      </c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W129" s="40">
        <f t="shared" si="28"/>
        <v>0</v>
      </c>
      <c r="X129" s="16" t="e">
        <v>#DIV/0!</v>
      </c>
      <c r="Z129" s="42">
        <v>0</v>
      </c>
      <c r="AA129" s="42">
        <v>0</v>
      </c>
      <c r="AB129" s="43">
        <v>0</v>
      </c>
      <c r="AC129" s="42">
        <v>0</v>
      </c>
      <c r="AD129" s="43">
        <v>0</v>
      </c>
      <c r="AE129" s="42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2">
        <v>0</v>
      </c>
      <c r="AM129" s="43">
        <v>0</v>
      </c>
      <c r="AN129" s="43">
        <v>0</v>
      </c>
      <c r="AO129" s="43">
        <v>0</v>
      </c>
      <c r="AP129" s="42"/>
      <c r="AQ129" s="87">
        <f t="shared" si="29"/>
        <v>0</v>
      </c>
      <c r="AR129" s="87">
        <f t="shared" si="25"/>
        <v>0</v>
      </c>
      <c r="AS129" s="87">
        <f t="shared" si="26"/>
        <v>0</v>
      </c>
      <c r="AT129" s="87">
        <f t="shared" si="27"/>
        <v>0</v>
      </c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W130" s="40">
        <f t="shared" si="28"/>
        <v>0</v>
      </c>
      <c r="X130" s="16" t="e">
        <v>#DIV/0!</v>
      </c>
      <c r="Z130" s="42">
        <v>0</v>
      </c>
      <c r="AA130" s="42">
        <v>0</v>
      </c>
      <c r="AB130" s="43">
        <v>0</v>
      </c>
      <c r="AC130" s="42">
        <v>0</v>
      </c>
      <c r="AD130" s="43">
        <v>0</v>
      </c>
      <c r="AE130" s="42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2">
        <v>0</v>
      </c>
      <c r="AM130" s="43">
        <v>0</v>
      </c>
      <c r="AN130" s="43">
        <v>0</v>
      </c>
      <c r="AO130" s="43">
        <v>0</v>
      </c>
      <c r="AP130" s="42"/>
      <c r="AQ130" s="87">
        <f t="shared" si="29"/>
        <v>0</v>
      </c>
      <c r="AR130" s="87">
        <f t="shared" si="25"/>
        <v>0</v>
      </c>
      <c r="AS130" s="87">
        <f t="shared" si="26"/>
        <v>0</v>
      </c>
      <c r="AT130" s="87">
        <f t="shared" si="27"/>
        <v>0</v>
      </c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W131" s="40">
        <f t="shared" si="28"/>
        <v>0</v>
      </c>
      <c r="X131" s="16">
        <v>0</v>
      </c>
      <c r="Z131" s="42">
        <v>0</v>
      </c>
      <c r="AA131" s="42">
        <v>0</v>
      </c>
      <c r="AB131" s="43">
        <v>0</v>
      </c>
      <c r="AC131" s="42">
        <v>0</v>
      </c>
      <c r="AD131" s="43">
        <v>0</v>
      </c>
      <c r="AE131" s="42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2">
        <v>0</v>
      </c>
      <c r="AM131" s="43">
        <v>0</v>
      </c>
      <c r="AN131" s="43">
        <v>0</v>
      </c>
      <c r="AO131" s="43">
        <v>0</v>
      </c>
      <c r="AP131" s="42"/>
      <c r="AQ131" s="87">
        <f t="shared" si="29"/>
        <v>0</v>
      </c>
      <c r="AR131" s="87">
        <f t="shared" si="25"/>
        <v>0</v>
      </c>
      <c r="AS131" s="87">
        <f t="shared" si="26"/>
        <v>0</v>
      </c>
      <c r="AT131" s="87">
        <f t="shared" si="27"/>
        <v>0</v>
      </c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W132" s="40">
        <f t="shared" si="28"/>
        <v>0</v>
      </c>
      <c r="X132" s="16">
        <v>0</v>
      </c>
      <c r="Z132" s="42">
        <v>0</v>
      </c>
      <c r="AA132" s="42">
        <v>0</v>
      </c>
      <c r="AB132" s="43">
        <v>0</v>
      </c>
      <c r="AC132" s="42">
        <v>0</v>
      </c>
      <c r="AD132" s="43">
        <v>0</v>
      </c>
      <c r="AE132" s="42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2">
        <v>0</v>
      </c>
      <c r="AM132" s="43">
        <v>0</v>
      </c>
      <c r="AN132" s="43">
        <v>0</v>
      </c>
      <c r="AO132" s="43">
        <v>0</v>
      </c>
      <c r="AP132" s="42"/>
      <c r="AQ132" s="87">
        <f t="shared" si="29"/>
        <v>0</v>
      </c>
      <c r="AR132" s="87">
        <f t="shared" si="25"/>
        <v>0</v>
      </c>
      <c r="AS132" s="87">
        <f t="shared" si="26"/>
        <v>0</v>
      </c>
      <c r="AT132" s="87">
        <f t="shared" si="27"/>
        <v>0</v>
      </c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8">
        <v>0</v>
      </c>
      <c r="U133" s="88">
        <v>0</v>
      </c>
      <c r="W133" s="40">
        <f t="shared" si="28"/>
        <v>0</v>
      </c>
      <c r="X133" s="16">
        <v>0</v>
      </c>
      <c r="Z133" s="42">
        <v>0</v>
      </c>
      <c r="AA133" s="42">
        <v>0</v>
      </c>
      <c r="AB133" s="43">
        <v>0</v>
      </c>
      <c r="AC133" s="42">
        <v>0</v>
      </c>
      <c r="AD133" s="43">
        <v>0</v>
      </c>
      <c r="AE133" s="42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2">
        <v>0</v>
      </c>
      <c r="AM133" s="43">
        <v>0</v>
      </c>
      <c r="AN133" s="43">
        <v>0</v>
      </c>
      <c r="AO133" s="43">
        <v>0</v>
      </c>
      <c r="AP133" s="42"/>
      <c r="AQ133" s="87">
        <f t="shared" si="29"/>
        <v>0</v>
      </c>
      <c r="AR133" s="87">
        <f t="shared" si="25"/>
        <v>0</v>
      </c>
      <c r="AS133" s="87">
        <f t="shared" si="26"/>
        <v>0</v>
      </c>
      <c r="AT133" s="87">
        <f t="shared" si="27"/>
        <v>0</v>
      </c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W134" s="40">
        <f t="shared" si="28"/>
        <v>0</v>
      </c>
      <c r="X134" s="16" t="e">
        <v>#DIV/0!</v>
      </c>
      <c r="Z134" s="42">
        <v>0</v>
      </c>
      <c r="AA134" s="42">
        <v>0</v>
      </c>
      <c r="AB134" s="43">
        <v>0</v>
      </c>
      <c r="AC134" s="42">
        <v>0</v>
      </c>
      <c r="AD134" s="43">
        <v>0</v>
      </c>
      <c r="AE134" s="42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2">
        <v>0</v>
      </c>
      <c r="AM134" s="43">
        <v>0</v>
      </c>
      <c r="AN134" s="43">
        <v>0</v>
      </c>
      <c r="AO134" s="43">
        <v>0</v>
      </c>
      <c r="AP134" s="42"/>
      <c r="AQ134" s="87">
        <f t="shared" si="29"/>
        <v>0</v>
      </c>
      <c r="AR134" s="87">
        <f t="shared" si="25"/>
        <v>0</v>
      </c>
      <c r="AS134" s="87">
        <f t="shared" si="26"/>
        <v>0</v>
      </c>
      <c r="AT134" s="87">
        <f t="shared" si="27"/>
        <v>0</v>
      </c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W135" s="40">
        <f t="shared" si="28"/>
        <v>0</v>
      </c>
      <c r="X135" s="16" t="e">
        <v>#DIV/0!</v>
      </c>
      <c r="Z135" s="42">
        <v>0</v>
      </c>
      <c r="AA135" s="42">
        <v>0</v>
      </c>
      <c r="AB135" s="43">
        <v>0</v>
      </c>
      <c r="AC135" s="42">
        <v>0</v>
      </c>
      <c r="AD135" s="43">
        <v>0</v>
      </c>
      <c r="AE135" s="42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2">
        <v>0</v>
      </c>
      <c r="AM135" s="43">
        <v>0</v>
      </c>
      <c r="AN135" s="43">
        <v>0</v>
      </c>
      <c r="AO135" s="43">
        <v>0</v>
      </c>
      <c r="AP135" s="42"/>
      <c r="AQ135" s="87">
        <f t="shared" si="29"/>
        <v>0</v>
      </c>
      <c r="AR135" s="87">
        <f t="shared" si="25"/>
        <v>0</v>
      </c>
      <c r="AS135" s="87">
        <f t="shared" si="26"/>
        <v>0</v>
      </c>
      <c r="AT135" s="87">
        <f t="shared" si="27"/>
        <v>0</v>
      </c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W136" s="40">
        <f t="shared" si="28"/>
        <v>0</v>
      </c>
      <c r="X136" s="16" t="e">
        <v>#DIV/0!</v>
      </c>
      <c r="Z136" s="42">
        <v>0</v>
      </c>
      <c r="AA136" s="42">
        <v>0</v>
      </c>
      <c r="AB136" s="43">
        <v>0</v>
      </c>
      <c r="AC136" s="42">
        <v>0</v>
      </c>
      <c r="AD136" s="43">
        <v>0</v>
      </c>
      <c r="AE136" s="42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2">
        <v>0</v>
      </c>
      <c r="AM136" s="43">
        <v>0</v>
      </c>
      <c r="AN136" s="43">
        <v>0</v>
      </c>
      <c r="AO136" s="43">
        <v>0</v>
      </c>
      <c r="AP136" s="42"/>
      <c r="AQ136" s="87">
        <f t="shared" si="29"/>
        <v>0</v>
      </c>
      <c r="AR136" s="87">
        <f t="shared" ref="AR136:AR199" si="31">+AA136*H136</f>
        <v>0</v>
      </c>
      <c r="AS136" s="87">
        <f t="shared" ref="AS136:AS199" si="32">+AB136*I136</f>
        <v>0</v>
      </c>
      <c r="AT136" s="87">
        <f t="shared" ref="AT136:AT199" si="33">+AC136*J136</f>
        <v>0</v>
      </c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W137" s="40">
        <f t="shared" ref="W137:W200" si="34">SUM(G137:R137)</f>
        <v>0</v>
      </c>
      <c r="X137" s="16" t="e">
        <v>#DIV/0!</v>
      </c>
      <c r="Z137" s="42">
        <v>0</v>
      </c>
      <c r="AA137" s="42">
        <v>0</v>
      </c>
      <c r="AB137" s="43">
        <v>0</v>
      </c>
      <c r="AC137" s="42">
        <v>0</v>
      </c>
      <c r="AD137" s="43">
        <v>0</v>
      </c>
      <c r="AE137" s="42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2">
        <v>0</v>
      </c>
      <c r="AM137" s="43">
        <v>0</v>
      </c>
      <c r="AN137" s="43">
        <v>0</v>
      </c>
      <c r="AO137" s="43">
        <v>0</v>
      </c>
      <c r="AP137" s="42"/>
      <c r="AQ137" s="87">
        <f t="shared" ref="AQ137:AQ200" si="35">+Z137*G137</f>
        <v>0</v>
      </c>
      <c r="AR137" s="87">
        <f t="shared" si="31"/>
        <v>0</v>
      </c>
      <c r="AS137" s="87">
        <f t="shared" si="32"/>
        <v>0</v>
      </c>
      <c r="AT137" s="87">
        <f t="shared" si="33"/>
        <v>0</v>
      </c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W138" s="40">
        <f t="shared" si="34"/>
        <v>0</v>
      </c>
      <c r="X138" s="16" t="e">
        <v>#DIV/0!</v>
      </c>
      <c r="Z138" s="42">
        <v>0</v>
      </c>
      <c r="AA138" s="42">
        <v>0</v>
      </c>
      <c r="AB138" s="43">
        <v>0</v>
      </c>
      <c r="AC138" s="42">
        <v>0</v>
      </c>
      <c r="AD138" s="43">
        <v>0</v>
      </c>
      <c r="AE138" s="42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2">
        <v>0</v>
      </c>
      <c r="AM138" s="43">
        <v>0</v>
      </c>
      <c r="AN138" s="43">
        <v>0</v>
      </c>
      <c r="AO138" s="43">
        <v>0</v>
      </c>
      <c r="AP138" s="42"/>
      <c r="AQ138" s="87">
        <f t="shared" si="35"/>
        <v>0</v>
      </c>
      <c r="AR138" s="87">
        <f t="shared" si="31"/>
        <v>0</v>
      </c>
      <c r="AS138" s="87">
        <f t="shared" si="32"/>
        <v>0</v>
      </c>
      <c r="AT138" s="87">
        <f t="shared" si="33"/>
        <v>0</v>
      </c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88">
        <v>50</v>
      </c>
      <c r="H139" s="88">
        <v>50</v>
      </c>
      <c r="I139" s="88">
        <v>50</v>
      </c>
      <c r="J139" s="88">
        <v>50</v>
      </c>
      <c r="K139" s="88">
        <v>50</v>
      </c>
      <c r="L139" s="88">
        <v>50</v>
      </c>
      <c r="M139" s="88">
        <v>50</v>
      </c>
      <c r="N139" s="88">
        <v>50</v>
      </c>
      <c r="O139" s="88">
        <v>50</v>
      </c>
      <c r="P139" s="88">
        <v>50</v>
      </c>
      <c r="Q139" s="88">
        <v>50</v>
      </c>
      <c r="R139" s="88">
        <v>50</v>
      </c>
      <c r="S139" s="88">
        <v>50</v>
      </c>
      <c r="T139" s="88">
        <v>50</v>
      </c>
      <c r="U139" s="88">
        <v>50</v>
      </c>
      <c r="W139" s="40">
        <f t="shared" si="34"/>
        <v>600</v>
      </c>
      <c r="X139" s="16" t="e">
        <v>#DIV/0!</v>
      </c>
      <c r="Z139" s="42">
        <v>17</v>
      </c>
      <c r="AA139" s="42">
        <v>17</v>
      </c>
      <c r="AB139" s="43">
        <v>0</v>
      </c>
      <c r="AC139" s="42">
        <v>0</v>
      </c>
      <c r="AD139" s="43">
        <v>0</v>
      </c>
      <c r="AE139" s="42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2">
        <v>0</v>
      </c>
      <c r="AM139" s="43">
        <v>0</v>
      </c>
      <c r="AN139" s="43">
        <v>0</v>
      </c>
      <c r="AO139" s="43">
        <v>0</v>
      </c>
      <c r="AP139" s="42"/>
      <c r="AQ139" s="87">
        <f t="shared" si="35"/>
        <v>850</v>
      </c>
      <c r="AR139" s="87">
        <f t="shared" si="31"/>
        <v>850</v>
      </c>
      <c r="AS139" s="87">
        <f t="shared" si="32"/>
        <v>0</v>
      </c>
      <c r="AT139" s="87">
        <f t="shared" si="33"/>
        <v>0</v>
      </c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88">
        <v>0</v>
      </c>
      <c r="U140" s="88">
        <v>0</v>
      </c>
      <c r="W140" s="40">
        <f t="shared" si="34"/>
        <v>0</v>
      </c>
      <c r="X140" s="16" t="e">
        <v>#DIV/0!</v>
      </c>
      <c r="Z140" s="42">
        <v>0</v>
      </c>
      <c r="AA140" s="42">
        <v>0</v>
      </c>
      <c r="AB140" s="43">
        <v>0</v>
      </c>
      <c r="AC140" s="42">
        <v>0</v>
      </c>
      <c r="AD140" s="43">
        <v>0</v>
      </c>
      <c r="AE140" s="42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2">
        <v>0</v>
      </c>
      <c r="AM140" s="43">
        <v>0</v>
      </c>
      <c r="AN140" s="43">
        <v>0</v>
      </c>
      <c r="AO140" s="43">
        <v>0</v>
      </c>
      <c r="AP140" s="42"/>
      <c r="AQ140" s="87">
        <f t="shared" si="35"/>
        <v>0</v>
      </c>
      <c r="AR140" s="87">
        <f t="shared" si="31"/>
        <v>0</v>
      </c>
      <c r="AS140" s="87">
        <f t="shared" si="32"/>
        <v>0</v>
      </c>
      <c r="AT140" s="87">
        <f t="shared" si="33"/>
        <v>0</v>
      </c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W141" s="40">
        <f t="shared" si="34"/>
        <v>0</v>
      </c>
      <c r="X141" s="16" t="e">
        <v>#DIV/0!</v>
      </c>
      <c r="Z141" s="42">
        <v>0</v>
      </c>
      <c r="AA141" s="42">
        <v>0</v>
      </c>
      <c r="AB141" s="43">
        <v>0</v>
      </c>
      <c r="AC141" s="42">
        <v>0</v>
      </c>
      <c r="AD141" s="43">
        <v>0</v>
      </c>
      <c r="AE141" s="42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2">
        <v>0</v>
      </c>
      <c r="AM141" s="43">
        <v>0</v>
      </c>
      <c r="AN141" s="43">
        <v>0</v>
      </c>
      <c r="AO141" s="43">
        <v>0</v>
      </c>
      <c r="AP141" s="42"/>
      <c r="AQ141" s="87">
        <f t="shared" si="35"/>
        <v>0</v>
      </c>
      <c r="AR141" s="87">
        <f t="shared" si="31"/>
        <v>0</v>
      </c>
      <c r="AS141" s="87">
        <f t="shared" si="32"/>
        <v>0</v>
      </c>
      <c r="AT141" s="87">
        <f t="shared" si="33"/>
        <v>0</v>
      </c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W142" s="40">
        <f t="shared" si="34"/>
        <v>0</v>
      </c>
      <c r="X142" s="16" t="e">
        <v>#DIV/0!</v>
      </c>
      <c r="Z142" s="42">
        <v>0</v>
      </c>
      <c r="AA142" s="42">
        <v>0</v>
      </c>
      <c r="AB142" s="43">
        <v>0</v>
      </c>
      <c r="AC142" s="42">
        <v>0</v>
      </c>
      <c r="AD142" s="43">
        <v>0</v>
      </c>
      <c r="AE142" s="42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2">
        <v>0</v>
      </c>
      <c r="AM142" s="43">
        <v>0</v>
      </c>
      <c r="AN142" s="43">
        <v>0</v>
      </c>
      <c r="AO142" s="43">
        <v>0</v>
      </c>
      <c r="AP142" s="42"/>
      <c r="AQ142" s="87">
        <f t="shared" si="35"/>
        <v>0</v>
      </c>
      <c r="AR142" s="87">
        <f t="shared" si="31"/>
        <v>0</v>
      </c>
      <c r="AS142" s="87">
        <f t="shared" si="32"/>
        <v>0</v>
      </c>
      <c r="AT142" s="87">
        <f t="shared" si="33"/>
        <v>0</v>
      </c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88">
        <v>0</v>
      </c>
      <c r="L143" s="88">
        <v>0</v>
      </c>
      <c r="M143" s="88">
        <v>0</v>
      </c>
      <c r="N143" s="88">
        <v>0</v>
      </c>
      <c r="O143" s="88">
        <v>0</v>
      </c>
      <c r="P143" s="88">
        <v>0</v>
      </c>
      <c r="Q143" s="88">
        <v>0</v>
      </c>
      <c r="R143" s="88">
        <v>0</v>
      </c>
      <c r="S143" s="88">
        <v>0</v>
      </c>
      <c r="T143" s="88">
        <v>0</v>
      </c>
      <c r="U143" s="88">
        <v>0</v>
      </c>
      <c r="W143" s="40">
        <f t="shared" si="34"/>
        <v>0</v>
      </c>
      <c r="X143" s="16" t="e">
        <v>#DIV/0!</v>
      </c>
      <c r="Z143" s="42">
        <v>0</v>
      </c>
      <c r="AA143" s="42">
        <v>0</v>
      </c>
      <c r="AB143" s="43">
        <v>0</v>
      </c>
      <c r="AC143" s="42">
        <v>0</v>
      </c>
      <c r="AD143" s="43">
        <v>0</v>
      </c>
      <c r="AE143" s="42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2">
        <v>0</v>
      </c>
      <c r="AM143" s="43">
        <v>0</v>
      </c>
      <c r="AN143" s="43">
        <v>0</v>
      </c>
      <c r="AO143" s="43">
        <v>0</v>
      </c>
      <c r="AP143" s="42"/>
      <c r="AQ143" s="87">
        <f t="shared" si="35"/>
        <v>0</v>
      </c>
      <c r="AR143" s="87">
        <f t="shared" si="31"/>
        <v>0</v>
      </c>
      <c r="AS143" s="87">
        <f t="shared" si="32"/>
        <v>0</v>
      </c>
      <c r="AT143" s="87">
        <f t="shared" si="33"/>
        <v>0</v>
      </c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0</v>
      </c>
      <c r="R144" s="88">
        <v>0</v>
      </c>
      <c r="S144" s="88">
        <v>0</v>
      </c>
      <c r="T144" s="88">
        <v>0</v>
      </c>
      <c r="U144" s="88">
        <v>0</v>
      </c>
      <c r="W144" s="40">
        <f t="shared" si="34"/>
        <v>0</v>
      </c>
      <c r="X144" s="16" t="e">
        <v>#DIV/0!</v>
      </c>
      <c r="Z144" s="42">
        <v>0</v>
      </c>
      <c r="AA144" s="42">
        <v>0</v>
      </c>
      <c r="AB144" s="43">
        <v>0</v>
      </c>
      <c r="AC144" s="42">
        <v>0</v>
      </c>
      <c r="AD144" s="43">
        <v>0</v>
      </c>
      <c r="AE144" s="42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2">
        <v>0</v>
      </c>
      <c r="AM144" s="43">
        <v>0</v>
      </c>
      <c r="AN144" s="43">
        <v>0</v>
      </c>
      <c r="AO144" s="43">
        <v>0</v>
      </c>
      <c r="AP144" s="42"/>
      <c r="AQ144" s="87">
        <f t="shared" si="35"/>
        <v>0</v>
      </c>
      <c r="AR144" s="87">
        <f t="shared" si="31"/>
        <v>0</v>
      </c>
      <c r="AS144" s="87">
        <f t="shared" si="32"/>
        <v>0</v>
      </c>
      <c r="AT144" s="87">
        <f t="shared" si="33"/>
        <v>0</v>
      </c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88">
        <v>0</v>
      </c>
      <c r="S145" s="88">
        <v>0</v>
      </c>
      <c r="T145" s="88">
        <v>0</v>
      </c>
      <c r="U145" s="88">
        <v>0</v>
      </c>
      <c r="W145" s="40">
        <f t="shared" si="34"/>
        <v>0</v>
      </c>
      <c r="X145" s="16" t="e">
        <v>#DIV/0!</v>
      </c>
      <c r="Z145" s="42">
        <v>0</v>
      </c>
      <c r="AA145" s="42">
        <v>0</v>
      </c>
      <c r="AB145" s="43">
        <v>0</v>
      </c>
      <c r="AC145" s="42">
        <v>0</v>
      </c>
      <c r="AD145" s="43">
        <v>0</v>
      </c>
      <c r="AE145" s="42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2">
        <v>0</v>
      </c>
      <c r="AM145" s="43">
        <v>0</v>
      </c>
      <c r="AN145" s="43">
        <v>0</v>
      </c>
      <c r="AO145" s="43">
        <v>0</v>
      </c>
      <c r="AP145" s="42"/>
      <c r="AQ145" s="87">
        <f t="shared" si="35"/>
        <v>0</v>
      </c>
      <c r="AR145" s="87">
        <f t="shared" si="31"/>
        <v>0</v>
      </c>
      <c r="AS145" s="87">
        <f t="shared" si="32"/>
        <v>0</v>
      </c>
      <c r="AT145" s="87">
        <f t="shared" si="33"/>
        <v>0</v>
      </c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88">
        <v>0</v>
      </c>
      <c r="Q146" s="88">
        <v>0</v>
      </c>
      <c r="R146" s="88">
        <v>0</v>
      </c>
      <c r="S146" s="88">
        <v>0</v>
      </c>
      <c r="T146" s="88">
        <v>0</v>
      </c>
      <c r="U146" s="88">
        <v>0</v>
      </c>
      <c r="W146" s="40">
        <f t="shared" si="34"/>
        <v>0</v>
      </c>
      <c r="X146" s="16">
        <v>0</v>
      </c>
      <c r="Z146" s="42">
        <v>0</v>
      </c>
      <c r="AA146" s="42">
        <v>0</v>
      </c>
      <c r="AB146" s="43">
        <v>0</v>
      </c>
      <c r="AC146" s="42">
        <v>0</v>
      </c>
      <c r="AD146" s="43">
        <v>0</v>
      </c>
      <c r="AE146" s="42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2">
        <v>0</v>
      </c>
      <c r="AM146" s="43">
        <v>0</v>
      </c>
      <c r="AN146" s="43">
        <v>0</v>
      </c>
      <c r="AO146" s="43">
        <v>0</v>
      </c>
      <c r="AP146" s="42"/>
      <c r="AQ146" s="87">
        <f t="shared" si="35"/>
        <v>0</v>
      </c>
      <c r="AR146" s="87">
        <f t="shared" si="31"/>
        <v>0</v>
      </c>
      <c r="AS146" s="87">
        <f t="shared" si="32"/>
        <v>0</v>
      </c>
      <c r="AT146" s="87">
        <f t="shared" si="33"/>
        <v>0</v>
      </c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88">
        <v>0</v>
      </c>
      <c r="L147" s="88">
        <v>0</v>
      </c>
      <c r="M147" s="88">
        <v>0</v>
      </c>
      <c r="N147" s="88">
        <v>0</v>
      </c>
      <c r="O147" s="88">
        <v>0</v>
      </c>
      <c r="P147" s="88">
        <v>0</v>
      </c>
      <c r="Q147" s="88">
        <v>0</v>
      </c>
      <c r="R147" s="88">
        <v>0</v>
      </c>
      <c r="S147" s="88">
        <v>0</v>
      </c>
      <c r="T147" s="88">
        <v>0</v>
      </c>
      <c r="U147" s="88">
        <v>0</v>
      </c>
      <c r="W147" s="40">
        <f t="shared" si="34"/>
        <v>0</v>
      </c>
      <c r="X147" s="16">
        <v>0</v>
      </c>
      <c r="Z147" s="42">
        <v>0</v>
      </c>
      <c r="AA147" s="42">
        <v>0</v>
      </c>
      <c r="AB147" s="43">
        <v>0</v>
      </c>
      <c r="AC147" s="42">
        <v>0</v>
      </c>
      <c r="AD147" s="43">
        <v>0</v>
      </c>
      <c r="AE147" s="42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2">
        <v>0</v>
      </c>
      <c r="AM147" s="43">
        <v>0</v>
      </c>
      <c r="AN147" s="43">
        <v>0</v>
      </c>
      <c r="AO147" s="43">
        <v>0</v>
      </c>
      <c r="AP147" s="42"/>
      <c r="AQ147" s="87">
        <f t="shared" si="35"/>
        <v>0</v>
      </c>
      <c r="AR147" s="87">
        <f t="shared" si="31"/>
        <v>0</v>
      </c>
      <c r="AS147" s="87">
        <f t="shared" si="32"/>
        <v>0</v>
      </c>
      <c r="AT147" s="87">
        <f t="shared" si="33"/>
        <v>0</v>
      </c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0</v>
      </c>
      <c r="R148" s="88">
        <v>0</v>
      </c>
      <c r="S148" s="88">
        <v>0</v>
      </c>
      <c r="T148" s="88">
        <v>0</v>
      </c>
      <c r="U148" s="88">
        <v>0</v>
      </c>
      <c r="W148" s="40">
        <f t="shared" si="34"/>
        <v>0</v>
      </c>
      <c r="X148" s="16" t="e">
        <v>#DIV/0!</v>
      </c>
      <c r="Z148" s="42">
        <v>0</v>
      </c>
      <c r="AA148" s="42">
        <v>0</v>
      </c>
      <c r="AB148" s="43">
        <v>0</v>
      </c>
      <c r="AC148" s="42">
        <v>0</v>
      </c>
      <c r="AD148" s="43">
        <v>0</v>
      </c>
      <c r="AE148" s="42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2">
        <v>0</v>
      </c>
      <c r="AM148" s="43">
        <v>0</v>
      </c>
      <c r="AN148" s="43">
        <v>0</v>
      </c>
      <c r="AO148" s="43">
        <v>0</v>
      </c>
      <c r="AP148" s="42"/>
      <c r="AQ148" s="87">
        <f t="shared" si="35"/>
        <v>0</v>
      </c>
      <c r="AR148" s="87">
        <f t="shared" si="31"/>
        <v>0</v>
      </c>
      <c r="AS148" s="87">
        <f t="shared" si="32"/>
        <v>0</v>
      </c>
      <c r="AT148" s="87">
        <f t="shared" si="33"/>
        <v>0</v>
      </c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W149" s="40">
        <f t="shared" si="34"/>
        <v>0</v>
      </c>
      <c r="X149" s="16" t="e">
        <v>#DIV/0!</v>
      </c>
      <c r="Z149" s="42">
        <v>0</v>
      </c>
      <c r="AA149" s="42">
        <v>0</v>
      </c>
      <c r="AB149" s="43">
        <v>0</v>
      </c>
      <c r="AC149" s="42">
        <v>0</v>
      </c>
      <c r="AD149" s="43">
        <v>0</v>
      </c>
      <c r="AE149" s="42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2">
        <v>0</v>
      </c>
      <c r="AM149" s="43">
        <v>0</v>
      </c>
      <c r="AN149" s="43">
        <v>0</v>
      </c>
      <c r="AO149" s="43">
        <v>0</v>
      </c>
      <c r="AP149" s="42"/>
      <c r="AQ149" s="87">
        <f t="shared" si="35"/>
        <v>0</v>
      </c>
      <c r="AR149" s="87">
        <f t="shared" si="31"/>
        <v>0</v>
      </c>
      <c r="AS149" s="87">
        <f t="shared" si="32"/>
        <v>0</v>
      </c>
      <c r="AT149" s="87">
        <f t="shared" si="33"/>
        <v>0</v>
      </c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8">
        <v>0</v>
      </c>
      <c r="S150" s="88">
        <v>0</v>
      </c>
      <c r="T150" s="88">
        <v>0</v>
      </c>
      <c r="U150" s="88">
        <v>0</v>
      </c>
      <c r="W150" s="40">
        <f t="shared" si="34"/>
        <v>0</v>
      </c>
      <c r="X150" s="16" t="e">
        <v>#DIV/0!</v>
      </c>
      <c r="Z150" s="42">
        <v>0</v>
      </c>
      <c r="AA150" s="42">
        <v>0</v>
      </c>
      <c r="AB150" s="43">
        <v>0</v>
      </c>
      <c r="AC150" s="42">
        <v>0</v>
      </c>
      <c r="AD150" s="43">
        <v>0</v>
      </c>
      <c r="AE150" s="42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2">
        <v>0</v>
      </c>
      <c r="AM150" s="43">
        <v>0</v>
      </c>
      <c r="AN150" s="43">
        <v>0</v>
      </c>
      <c r="AO150" s="43">
        <v>0</v>
      </c>
      <c r="AP150" s="42"/>
      <c r="AQ150" s="87">
        <f t="shared" si="35"/>
        <v>0</v>
      </c>
      <c r="AR150" s="87">
        <f t="shared" si="31"/>
        <v>0</v>
      </c>
      <c r="AS150" s="87">
        <f t="shared" si="32"/>
        <v>0</v>
      </c>
      <c r="AT150" s="87">
        <f t="shared" si="33"/>
        <v>0</v>
      </c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W151" s="40">
        <f t="shared" si="34"/>
        <v>0</v>
      </c>
      <c r="X151" s="16" t="e">
        <v>#DIV/0!</v>
      </c>
      <c r="Z151" s="42">
        <v>0</v>
      </c>
      <c r="AA151" s="42">
        <v>0</v>
      </c>
      <c r="AB151" s="43">
        <v>0</v>
      </c>
      <c r="AC151" s="42">
        <v>0</v>
      </c>
      <c r="AD151" s="43">
        <v>0</v>
      </c>
      <c r="AE151" s="42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2">
        <v>0</v>
      </c>
      <c r="AM151" s="43">
        <v>0</v>
      </c>
      <c r="AN151" s="43">
        <v>0</v>
      </c>
      <c r="AO151" s="43">
        <v>0</v>
      </c>
      <c r="AP151" s="42"/>
      <c r="AQ151" s="87">
        <f t="shared" si="35"/>
        <v>0</v>
      </c>
      <c r="AR151" s="87">
        <f t="shared" si="31"/>
        <v>0</v>
      </c>
      <c r="AS151" s="87">
        <f t="shared" si="32"/>
        <v>0</v>
      </c>
      <c r="AT151" s="87">
        <f t="shared" si="33"/>
        <v>0</v>
      </c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W152" s="40">
        <f t="shared" si="34"/>
        <v>0</v>
      </c>
      <c r="X152" s="16" t="e">
        <v>#DIV/0!</v>
      </c>
      <c r="Z152" s="42">
        <v>0</v>
      </c>
      <c r="AA152" s="42">
        <v>0</v>
      </c>
      <c r="AB152" s="43">
        <v>0</v>
      </c>
      <c r="AC152" s="42">
        <v>0</v>
      </c>
      <c r="AD152" s="43">
        <v>0</v>
      </c>
      <c r="AE152" s="42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2">
        <v>0</v>
      </c>
      <c r="AM152" s="43">
        <v>0</v>
      </c>
      <c r="AN152" s="43">
        <v>0</v>
      </c>
      <c r="AO152" s="43">
        <v>0</v>
      </c>
      <c r="AP152" s="42"/>
      <c r="AQ152" s="87">
        <f t="shared" si="35"/>
        <v>0</v>
      </c>
      <c r="AR152" s="87">
        <f t="shared" si="31"/>
        <v>0</v>
      </c>
      <c r="AS152" s="87">
        <f t="shared" si="32"/>
        <v>0</v>
      </c>
      <c r="AT152" s="87">
        <f t="shared" si="33"/>
        <v>0</v>
      </c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W153" s="40">
        <f t="shared" si="34"/>
        <v>0</v>
      </c>
      <c r="X153" s="16" t="e">
        <v>#DIV/0!</v>
      </c>
      <c r="Z153" s="42">
        <v>0</v>
      </c>
      <c r="AA153" s="42">
        <v>0</v>
      </c>
      <c r="AB153" s="43">
        <v>0</v>
      </c>
      <c r="AC153" s="42">
        <v>0</v>
      </c>
      <c r="AD153" s="43">
        <v>0</v>
      </c>
      <c r="AE153" s="42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2">
        <v>0</v>
      </c>
      <c r="AM153" s="43">
        <v>0</v>
      </c>
      <c r="AN153" s="43">
        <v>0</v>
      </c>
      <c r="AO153" s="43">
        <v>0</v>
      </c>
      <c r="AP153" s="42"/>
      <c r="AQ153" s="87">
        <f t="shared" si="35"/>
        <v>0</v>
      </c>
      <c r="AR153" s="87">
        <f t="shared" si="31"/>
        <v>0</v>
      </c>
      <c r="AS153" s="87">
        <f t="shared" si="32"/>
        <v>0</v>
      </c>
      <c r="AT153" s="87">
        <f t="shared" si="33"/>
        <v>0</v>
      </c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W154" s="40">
        <f t="shared" si="34"/>
        <v>0</v>
      </c>
      <c r="X154" s="16" t="e">
        <v>#DIV/0!</v>
      </c>
      <c r="Z154" s="42">
        <v>0</v>
      </c>
      <c r="AA154" s="42">
        <v>0</v>
      </c>
      <c r="AB154" s="43">
        <v>0</v>
      </c>
      <c r="AC154" s="42">
        <v>0</v>
      </c>
      <c r="AD154" s="43">
        <v>0</v>
      </c>
      <c r="AE154" s="42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2">
        <v>0</v>
      </c>
      <c r="AM154" s="43">
        <v>0</v>
      </c>
      <c r="AN154" s="43">
        <v>0</v>
      </c>
      <c r="AO154" s="43">
        <v>0</v>
      </c>
      <c r="AP154" s="42"/>
      <c r="AQ154" s="87">
        <f t="shared" si="35"/>
        <v>0</v>
      </c>
      <c r="AR154" s="87">
        <f t="shared" si="31"/>
        <v>0</v>
      </c>
      <c r="AS154" s="87">
        <f t="shared" si="32"/>
        <v>0</v>
      </c>
      <c r="AT154" s="87">
        <f t="shared" si="33"/>
        <v>0</v>
      </c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W155" s="40">
        <f t="shared" si="34"/>
        <v>0</v>
      </c>
      <c r="X155" s="16" t="e">
        <v>#DIV/0!</v>
      </c>
      <c r="Z155" s="42">
        <v>0</v>
      </c>
      <c r="AA155" s="42">
        <v>0</v>
      </c>
      <c r="AB155" s="43">
        <v>0</v>
      </c>
      <c r="AC155" s="42">
        <v>0</v>
      </c>
      <c r="AD155" s="43">
        <v>0</v>
      </c>
      <c r="AE155" s="42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2">
        <v>0</v>
      </c>
      <c r="AM155" s="43">
        <v>0</v>
      </c>
      <c r="AN155" s="43">
        <v>0</v>
      </c>
      <c r="AO155" s="43">
        <v>0</v>
      </c>
      <c r="AP155" s="42"/>
      <c r="AQ155" s="87">
        <f t="shared" si="35"/>
        <v>0</v>
      </c>
      <c r="AR155" s="87">
        <f t="shared" si="31"/>
        <v>0</v>
      </c>
      <c r="AS155" s="87">
        <f t="shared" si="32"/>
        <v>0</v>
      </c>
      <c r="AT155" s="87">
        <f t="shared" si="33"/>
        <v>0</v>
      </c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88">
        <v>15</v>
      </c>
      <c r="H156" s="88">
        <v>15</v>
      </c>
      <c r="I156" s="88">
        <v>15</v>
      </c>
      <c r="J156" s="88">
        <v>15</v>
      </c>
      <c r="K156" s="88">
        <v>15</v>
      </c>
      <c r="L156" s="88">
        <v>15</v>
      </c>
      <c r="M156" s="88">
        <v>15</v>
      </c>
      <c r="N156" s="88">
        <v>15</v>
      </c>
      <c r="O156" s="88">
        <v>15</v>
      </c>
      <c r="P156" s="88">
        <v>15</v>
      </c>
      <c r="Q156" s="88">
        <v>15</v>
      </c>
      <c r="R156" s="88">
        <v>15</v>
      </c>
      <c r="S156" s="88">
        <v>15</v>
      </c>
      <c r="T156" s="88">
        <v>15</v>
      </c>
      <c r="U156" s="88">
        <v>15</v>
      </c>
      <c r="W156" s="40">
        <f t="shared" si="34"/>
        <v>180</v>
      </c>
      <c r="X156" s="16" t="e">
        <v>#DIV/0!</v>
      </c>
      <c r="Z156" s="42">
        <v>17</v>
      </c>
      <c r="AA156" s="42">
        <v>17</v>
      </c>
      <c r="AB156" s="43">
        <v>0</v>
      </c>
      <c r="AC156" s="42">
        <v>0</v>
      </c>
      <c r="AD156" s="43">
        <v>0</v>
      </c>
      <c r="AE156" s="42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2">
        <v>0</v>
      </c>
      <c r="AM156" s="43">
        <v>0</v>
      </c>
      <c r="AN156" s="43">
        <v>0</v>
      </c>
      <c r="AO156" s="43">
        <v>0</v>
      </c>
      <c r="AP156" s="42"/>
      <c r="AQ156" s="87">
        <f t="shared" si="35"/>
        <v>255</v>
      </c>
      <c r="AR156" s="87">
        <f t="shared" si="31"/>
        <v>255</v>
      </c>
      <c r="AS156" s="87">
        <f t="shared" si="32"/>
        <v>0</v>
      </c>
      <c r="AT156" s="87">
        <f t="shared" si="33"/>
        <v>0</v>
      </c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88">
        <v>0</v>
      </c>
      <c r="S157" s="88">
        <v>0</v>
      </c>
      <c r="T157" s="88">
        <v>0</v>
      </c>
      <c r="U157" s="88">
        <v>0</v>
      </c>
      <c r="W157" s="40">
        <f t="shared" si="34"/>
        <v>0</v>
      </c>
      <c r="X157" s="16" t="e">
        <v>#DIV/0!</v>
      </c>
      <c r="Z157" s="42">
        <v>0</v>
      </c>
      <c r="AA157" s="42">
        <v>0</v>
      </c>
      <c r="AB157" s="43">
        <v>0</v>
      </c>
      <c r="AC157" s="42">
        <v>0</v>
      </c>
      <c r="AD157" s="43">
        <v>0</v>
      </c>
      <c r="AE157" s="42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2">
        <v>0</v>
      </c>
      <c r="AM157" s="43">
        <v>0</v>
      </c>
      <c r="AN157" s="43">
        <v>0</v>
      </c>
      <c r="AO157" s="43">
        <v>0</v>
      </c>
      <c r="AP157" s="42"/>
      <c r="AQ157" s="87">
        <f t="shared" si="35"/>
        <v>0</v>
      </c>
      <c r="AR157" s="87">
        <f t="shared" si="31"/>
        <v>0</v>
      </c>
      <c r="AS157" s="87">
        <f t="shared" si="32"/>
        <v>0</v>
      </c>
      <c r="AT157" s="87">
        <f t="shared" si="33"/>
        <v>0</v>
      </c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88">
        <v>15</v>
      </c>
      <c r="H158" s="88">
        <v>15</v>
      </c>
      <c r="I158" s="88">
        <v>15</v>
      </c>
      <c r="J158" s="88">
        <v>15</v>
      </c>
      <c r="K158" s="88">
        <v>15</v>
      </c>
      <c r="L158" s="88">
        <v>15</v>
      </c>
      <c r="M158" s="88">
        <v>15</v>
      </c>
      <c r="N158" s="88">
        <v>15</v>
      </c>
      <c r="O158" s="88">
        <v>15</v>
      </c>
      <c r="P158" s="88">
        <v>15</v>
      </c>
      <c r="Q158" s="88">
        <v>15</v>
      </c>
      <c r="R158" s="88">
        <v>15</v>
      </c>
      <c r="S158" s="88">
        <v>15</v>
      </c>
      <c r="T158" s="88">
        <v>15</v>
      </c>
      <c r="U158" s="88">
        <v>15</v>
      </c>
      <c r="W158" s="40">
        <f t="shared" si="34"/>
        <v>180</v>
      </c>
      <c r="X158" s="16" t="e">
        <v>#DIV/0!</v>
      </c>
      <c r="Z158" s="42">
        <v>18</v>
      </c>
      <c r="AA158" s="42">
        <v>18</v>
      </c>
      <c r="AB158" s="43">
        <v>0</v>
      </c>
      <c r="AC158" s="42">
        <v>0</v>
      </c>
      <c r="AD158" s="43">
        <v>0</v>
      </c>
      <c r="AE158" s="42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2">
        <v>0</v>
      </c>
      <c r="AM158" s="43">
        <v>0</v>
      </c>
      <c r="AN158" s="43">
        <v>0</v>
      </c>
      <c r="AO158" s="43">
        <v>0</v>
      </c>
      <c r="AP158" s="42"/>
      <c r="AQ158" s="87">
        <f t="shared" si="35"/>
        <v>270</v>
      </c>
      <c r="AR158" s="87">
        <f t="shared" si="31"/>
        <v>270</v>
      </c>
      <c r="AS158" s="87">
        <f t="shared" si="32"/>
        <v>0</v>
      </c>
      <c r="AT158" s="87">
        <f t="shared" si="33"/>
        <v>0</v>
      </c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8">
        <v>0</v>
      </c>
      <c r="M159" s="88">
        <v>0</v>
      </c>
      <c r="N159" s="88">
        <v>0</v>
      </c>
      <c r="O159" s="88">
        <v>0</v>
      </c>
      <c r="P159" s="88">
        <v>0</v>
      </c>
      <c r="Q159" s="88">
        <v>0</v>
      </c>
      <c r="R159" s="88">
        <v>0</v>
      </c>
      <c r="S159" s="88">
        <v>0</v>
      </c>
      <c r="T159" s="88">
        <v>0</v>
      </c>
      <c r="U159" s="88">
        <v>0</v>
      </c>
      <c r="W159" s="40">
        <f t="shared" si="34"/>
        <v>0</v>
      </c>
      <c r="X159" s="16" t="e">
        <v>#DIV/0!</v>
      </c>
      <c r="Z159" s="42">
        <v>0</v>
      </c>
      <c r="AA159" s="42">
        <v>0</v>
      </c>
      <c r="AB159" s="43">
        <v>0</v>
      </c>
      <c r="AC159" s="42">
        <v>0</v>
      </c>
      <c r="AD159" s="43">
        <v>0</v>
      </c>
      <c r="AE159" s="42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2">
        <v>0</v>
      </c>
      <c r="AM159" s="43">
        <v>0</v>
      </c>
      <c r="AN159" s="43">
        <v>0</v>
      </c>
      <c r="AO159" s="43">
        <v>0</v>
      </c>
      <c r="AP159" s="42"/>
      <c r="AQ159" s="87">
        <f t="shared" si="35"/>
        <v>0</v>
      </c>
      <c r="AR159" s="87">
        <f t="shared" si="31"/>
        <v>0</v>
      </c>
      <c r="AS159" s="87">
        <f t="shared" si="32"/>
        <v>0</v>
      </c>
      <c r="AT159" s="87">
        <f t="shared" si="33"/>
        <v>0</v>
      </c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W160" s="40">
        <f t="shared" si="34"/>
        <v>0</v>
      </c>
      <c r="X160" s="16" t="e">
        <v>#DIV/0!</v>
      </c>
      <c r="Z160" s="42">
        <v>0</v>
      </c>
      <c r="AA160" s="42">
        <v>0</v>
      </c>
      <c r="AB160" s="43">
        <v>0</v>
      </c>
      <c r="AC160" s="42">
        <v>0</v>
      </c>
      <c r="AD160" s="43">
        <v>0</v>
      </c>
      <c r="AE160" s="42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2">
        <v>0</v>
      </c>
      <c r="AM160" s="43">
        <v>0</v>
      </c>
      <c r="AN160" s="43">
        <v>0</v>
      </c>
      <c r="AO160" s="43">
        <v>0</v>
      </c>
      <c r="AP160" s="42"/>
      <c r="AQ160" s="87">
        <f t="shared" si="35"/>
        <v>0</v>
      </c>
      <c r="AR160" s="87">
        <f t="shared" si="31"/>
        <v>0</v>
      </c>
      <c r="AS160" s="87">
        <f t="shared" si="32"/>
        <v>0</v>
      </c>
      <c r="AT160" s="87">
        <f t="shared" si="33"/>
        <v>0</v>
      </c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88">
        <v>0</v>
      </c>
      <c r="S161" s="88">
        <v>0</v>
      </c>
      <c r="T161" s="88">
        <v>0</v>
      </c>
      <c r="U161" s="88">
        <v>0</v>
      </c>
      <c r="W161" s="40">
        <f t="shared" si="34"/>
        <v>0</v>
      </c>
      <c r="X161" s="16" t="e">
        <v>#DIV/0!</v>
      </c>
      <c r="Z161" s="42">
        <v>0</v>
      </c>
      <c r="AA161" s="42">
        <v>0</v>
      </c>
      <c r="AB161" s="43">
        <v>0</v>
      </c>
      <c r="AC161" s="42">
        <v>0</v>
      </c>
      <c r="AD161" s="43">
        <v>0</v>
      </c>
      <c r="AE161" s="42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2">
        <v>0</v>
      </c>
      <c r="AM161" s="43">
        <v>0</v>
      </c>
      <c r="AN161" s="43">
        <v>0</v>
      </c>
      <c r="AO161" s="43">
        <v>0</v>
      </c>
      <c r="AP161" s="42"/>
      <c r="AQ161" s="87">
        <f t="shared" si="35"/>
        <v>0</v>
      </c>
      <c r="AR161" s="87">
        <f t="shared" si="31"/>
        <v>0</v>
      </c>
      <c r="AS161" s="87">
        <f t="shared" si="32"/>
        <v>0</v>
      </c>
      <c r="AT161" s="87">
        <f t="shared" si="33"/>
        <v>0</v>
      </c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88">
        <v>0</v>
      </c>
      <c r="S162" s="88">
        <v>0</v>
      </c>
      <c r="T162" s="88">
        <v>0</v>
      </c>
      <c r="U162" s="88">
        <v>0</v>
      </c>
      <c r="W162" s="40">
        <f t="shared" si="34"/>
        <v>0</v>
      </c>
      <c r="X162" s="16" t="e">
        <v>#DIV/0!</v>
      </c>
      <c r="Z162" s="42">
        <v>0</v>
      </c>
      <c r="AA162" s="42">
        <v>0</v>
      </c>
      <c r="AB162" s="43">
        <v>0</v>
      </c>
      <c r="AC162" s="42">
        <v>0</v>
      </c>
      <c r="AD162" s="43">
        <v>0</v>
      </c>
      <c r="AE162" s="42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2">
        <v>0</v>
      </c>
      <c r="AM162" s="43">
        <v>0</v>
      </c>
      <c r="AN162" s="43">
        <v>0</v>
      </c>
      <c r="AO162" s="43">
        <v>0</v>
      </c>
      <c r="AP162" s="42"/>
      <c r="AQ162" s="87">
        <f t="shared" si="35"/>
        <v>0</v>
      </c>
      <c r="AR162" s="87">
        <f t="shared" si="31"/>
        <v>0</v>
      </c>
      <c r="AS162" s="87">
        <f t="shared" si="32"/>
        <v>0</v>
      </c>
      <c r="AT162" s="87">
        <f t="shared" si="33"/>
        <v>0</v>
      </c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88">
        <v>0</v>
      </c>
      <c r="S163" s="88">
        <v>0</v>
      </c>
      <c r="T163" s="88">
        <v>0</v>
      </c>
      <c r="U163" s="88">
        <v>0</v>
      </c>
      <c r="W163" s="40">
        <f t="shared" si="34"/>
        <v>0</v>
      </c>
      <c r="X163" s="16" t="e">
        <v>#DIV/0!</v>
      </c>
      <c r="Z163" s="42">
        <v>0</v>
      </c>
      <c r="AA163" s="42">
        <v>0</v>
      </c>
      <c r="AB163" s="43">
        <v>0</v>
      </c>
      <c r="AC163" s="42">
        <v>0</v>
      </c>
      <c r="AD163" s="43">
        <v>0</v>
      </c>
      <c r="AE163" s="42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2">
        <v>0</v>
      </c>
      <c r="AM163" s="43">
        <v>0</v>
      </c>
      <c r="AN163" s="43">
        <v>0</v>
      </c>
      <c r="AO163" s="43">
        <v>0</v>
      </c>
      <c r="AP163" s="42"/>
      <c r="AQ163" s="87">
        <f t="shared" si="35"/>
        <v>0</v>
      </c>
      <c r="AR163" s="87">
        <f t="shared" si="31"/>
        <v>0</v>
      </c>
      <c r="AS163" s="87">
        <f t="shared" si="32"/>
        <v>0</v>
      </c>
      <c r="AT163" s="87">
        <f t="shared" si="33"/>
        <v>0</v>
      </c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8">
        <v>0</v>
      </c>
      <c r="S164" s="88">
        <v>0</v>
      </c>
      <c r="T164" s="88">
        <v>0</v>
      </c>
      <c r="U164" s="88">
        <v>0</v>
      </c>
      <c r="W164" s="40">
        <f t="shared" si="34"/>
        <v>0</v>
      </c>
      <c r="X164" s="16" t="e">
        <v>#DIV/0!</v>
      </c>
      <c r="Z164" s="42">
        <v>0</v>
      </c>
      <c r="AA164" s="42">
        <v>0</v>
      </c>
      <c r="AB164" s="43">
        <v>0</v>
      </c>
      <c r="AC164" s="42">
        <v>0</v>
      </c>
      <c r="AD164" s="43">
        <v>0</v>
      </c>
      <c r="AE164" s="42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2">
        <v>0</v>
      </c>
      <c r="AM164" s="43">
        <v>0</v>
      </c>
      <c r="AN164" s="43">
        <v>0</v>
      </c>
      <c r="AO164" s="43">
        <v>0</v>
      </c>
      <c r="AP164" s="42"/>
      <c r="AQ164" s="87">
        <f t="shared" si="35"/>
        <v>0</v>
      </c>
      <c r="AR164" s="87">
        <f t="shared" si="31"/>
        <v>0</v>
      </c>
      <c r="AS164" s="87">
        <f t="shared" si="32"/>
        <v>0</v>
      </c>
      <c r="AT164" s="87">
        <f t="shared" si="33"/>
        <v>0</v>
      </c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0</v>
      </c>
      <c r="Q165" s="88">
        <v>0</v>
      </c>
      <c r="R165" s="88">
        <v>0</v>
      </c>
      <c r="S165" s="88">
        <v>0</v>
      </c>
      <c r="T165" s="88">
        <v>0</v>
      </c>
      <c r="U165" s="88">
        <v>0</v>
      </c>
      <c r="W165" s="40">
        <f t="shared" si="34"/>
        <v>0</v>
      </c>
      <c r="X165" s="16" t="e">
        <v>#DIV/0!</v>
      </c>
      <c r="Z165" s="42">
        <v>0</v>
      </c>
      <c r="AA165" s="42">
        <v>0</v>
      </c>
      <c r="AB165" s="43">
        <v>0</v>
      </c>
      <c r="AC165" s="42">
        <v>0</v>
      </c>
      <c r="AD165" s="43">
        <v>0</v>
      </c>
      <c r="AE165" s="42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2">
        <v>0</v>
      </c>
      <c r="AM165" s="43">
        <v>0</v>
      </c>
      <c r="AN165" s="43">
        <v>0</v>
      </c>
      <c r="AO165" s="43">
        <v>0</v>
      </c>
      <c r="AP165" s="42"/>
      <c r="AQ165" s="87">
        <f t="shared" si="35"/>
        <v>0</v>
      </c>
      <c r="AR165" s="87">
        <f t="shared" si="31"/>
        <v>0</v>
      </c>
      <c r="AS165" s="87">
        <f t="shared" si="32"/>
        <v>0</v>
      </c>
      <c r="AT165" s="87">
        <f t="shared" si="33"/>
        <v>0</v>
      </c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W166" s="40">
        <f t="shared" si="34"/>
        <v>0</v>
      </c>
      <c r="X166" s="16">
        <v>0</v>
      </c>
      <c r="Z166" s="42">
        <v>0</v>
      </c>
      <c r="AA166" s="42">
        <v>0</v>
      </c>
      <c r="AB166" s="43">
        <v>0</v>
      </c>
      <c r="AC166" s="42">
        <v>0</v>
      </c>
      <c r="AD166" s="43">
        <v>0</v>
      </c>
      <c r="AE166" s="42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2">
        <v>0</v>
      </c>
      <c r="AM166" s="43">
        <v>0</v>
      </c>
      <c r="AN166" s="43">
        <v>0</v>
      </c>
      <c r="AO166" s="43">
        <v>0</v>
      </c>
      <c r="AP166" s="42"/>
      <c r="AQ166" s="87">
        <f t="shared" si="35"/>
        <v>0</v>
      </c>
      <c r="AR166" s="87">
        <f t="shared" si="31"/>
        <v>0</v>
      </c>
      <c r="AS166" s="87">
        <f t="shared" si="32"/>
        <v>0</v>
      </c>
      <c r="AT166" s="87">
        <f t="shared" si="33"/>
        <v>0</v>
      </c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W167" s="40">
        <f t="shared" si="34"/>
        <v>0</v>
      </c>
      <c r="X167" s="16">
        <v>0</v>
      </c>
      <c r="Z167" s="42">
        <v>0</v>
      </c>
      <c r="AA167" s="42">
        <v>0</v>
      </c>
      <c r="AB167" s="43">
        <v>0</v>
      </c>
      <c r="AC167" s="42">
        <v>0</v>
      </c>
      <c r="AD167" s="43">
        <v>0</v>
      </c>
      <c r="AE167" s="42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2">
        <v>0</v>
      </c>
      <c r="AM167" s="43">
        <v>0</v>
      </c>
      <c r="AN167" s="43">
        <v>0</v>
      </c>
      <c r="AO167" s="43">
        <v>0</v>
      </c>
      <c r="AP167" s="42"/>
      <c r="AQ167" s="87">
        <f t="shared" si="35"/>
        <v>0</v>
      </c>
      <c r="AR167" s="87">
        <f t="shared" si="31"/>
        <v>0</v>
      </c>
      <c r="AS167" s="87">
        <f t="shared" si="32"/>
        <v>0</v>
      </c>
      <c r="AT167" s="87">
        <f t="shared" si="33"/>
        <v>0</v>
      </c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W168" s="40">
        <f t="shared" si="34"/>
        <v>0</v>
      </c>
      <c r="X168" s="16">
        <v>0</v>
      </c>
      <c r="Z168" s="42">
        <v>0</v>
      </c>
      <c r="AA168" s="42">
        <v>0</v>
      </c>
      <c r="AB168" s="43">
        <v>0</v>
      </c>
      <c r="AC168" s="42">
        <v>0</v>
      </c>
      <c r="AD168" s="43">
        <v>0</v>
      </c>
      <c r="AE168" s="42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2">
        <v>0</v>
      </c>
      <c r="AM168" s="43">
        <v>0</v>
      </c>
      <c r="AN168" s="43">
        <v>0</v>
      </c>
      <c r="AO168" s="43">
        <v>0</v>
      </c>
      <c r="AP168" s="42"/>
      <c r="AQ168" s="87">
        <f t="shared" si="35"/>
        <v>0</v>
      </c>
      <c r="AR168" s="87">
        <f t="shared" si="31"/>
        <v>0</v>
      </c>
      <c r="AS168" s="87">
        <f t="shared" si="32"/>
        <v>0</v>
      </c>
      <c r="AT168" s="87">
        <f t="shared" si="33"/>
        <v>0</v>
      </c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W169" s="40">
        <f t="shared" si="34"/>
        <v>0</v>
      </c>
      <c r="X169" s="16">
        <v>0</v>
      </c>
      <c r="Z169" s="42">
        <v>0</v>
      </c>
      <c r="AA169" s="42">
        <v>0</v>
      </c>
      <c r="AB169" s="43">
        <v>0</v>
      </c>
      <c r="AC169" s="42">
        <v>0</v>
      </c>
      <c r="AD169" s="43">
        <v>0</v>
      </c>
      <c r="AE169" s="42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2">
        <v>0</v>
      </c>
      <c r="AM169" s="43">
        <v>0</v>
      </c>
      <c r="AN169" s="43">
        <v>0</v>
      </c>
      <c r="AO169" s="43">
        <v>0</v>
      </c>
      <c r="AP169" s="42"/>
      <c r="AQ169" s="87">
        <f t="shared" si="35"/>
        <v>0</v>
      </c>
      <c r="AR169" s="87">
        <f t="shared" si="31"/>
        <v>0</v>
      </c>
      <c r="AS169" s="87">
        <f t="shared" si="32"/>
        <v>0</v>
      </c>
      <c r="AT169" s="87">
        <f t="shared" si="33"/>
        <v>0</v>
      </c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10</v>
      </c>
      <c r="J170" s="88">
        <v>10</v>
      </c>
      <c r="K170" s="88">
        <v>10</v>
      </c>
      <c r="L170" s="88">
        <v>10</v>
      </c>
      <c r="M170" s="88">
        <v>10</v>
      </c>
      <c r="N170" s="88">
        <v>10</v>
      </c>
      <c r="O170" s="88">
        <v>10</v>
      </c>
      <c r="P170" s="88">
        <v>10</v>
      </c>
      <c r="Q170" s="88">
        <v>10</v>
      </c>
      <c r="R170" s="88">
        <v>10</v>
      </c>
      <c r="S170" s="88">
        <v>10</v>
      </c>
      <c r="T170" s="88">
        <v>10</v>
      </c>
      <c r="U170" s="88">
        <v>10</v>
      </c>
      <c r="W170" s="40">
        <f t="shared" si="34"/>
        <v>100</v>
      </c>
      <c r="X170" s="16">
        <v>0</v>
      </c>
      <c r="Z170" s="42">
        <v>23</v>
      </c>
      <c r="AA170" s="42">
        <v>23</v>
      </c>
      <c r="AB170" s="43">
        <v>0</v>
      </c>
      <c r="AC170" s="42">
        <v>0</v>
      </c>
      <c r="AD170" s="43">
        <v>0</v>
      </c>
      <c r="AE170" s="42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2">
        <v>0</v>
      </c>
      <c r="AM170" s="43">
        <v>0</v>
      </c>
      <c r="AN170" s="43">
        <v>0</v>
      </c>
      <c r="AO170" s="43">
        <v>0</v>
      </c>
      <c r="AP170" s="42"/>
      <c r="AQ170" s="87">
        <f t="shared" si="35"/>
        <v>0</v>
      </c>
      <c r="AR170" s="87">
        <f t="shared" si="31"/>
        <v>0</v>
      </c>
      <c r="AS170" s="87">
        <f t="shared" si="32"/>
        <v>0</v>
      </c>
      <c r="AT170" s="87">
        <f t="shared" si="33"/>
        <v>0</v>
      </c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W171" s="40">
        <f t="shared" si="34"/>
        <v>0</v>
      </c>
      <c r="X171" s="16">
        <v>0</v>
      </c>
      <c r="Z171" s="42">
        <v>0</v>
      </c>
      <c r="AA171" s="42">
        <v>0</v>
      </c>
      <c r="AB171" s="43">
        <v>0</v>
      </c>
      <c r="AC171" s="42">
        <v>0</v>
      </c>
      <c r="AD171" s="43">
        <v>0</v>
      </c>
      <c r="AE171" s="42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2">
        <v>0</v>
      </c>
      <c r="AM171" s="43">
        <v>0</v>
      </c>
      <c r="AN171" s="43">
        <v>0</v>
      </c>
      <c r="AO171" s="43">
        <v>0</v>
      </c>
      <c r="AP171" s="42"/>
      <c r="AQ171" s="87">
        <f t="shared" si="35"/>
        <v>0</v>
      </c>
      <c r="AR171" s="87">
        <f t="shared" si="31"/>
        <v>0</v>
      </c>
      <c r="AS171" s="87">
        <f t="shared" si="32"/>
        <v>0</v>
      </c>
      <c r="AT171" s="87">
        <f t="shared" si="33"/>
        <v>0</v>
      </c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88">
        <v>0</v>
      </c>
      <c r="L172" s="8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W172" s="40">
        <f t="shared" si="34"/>
        <v>0</v>
      </c>
      <c r="X172" s="16">
        <v>0</v>
      </c>
      <c r="Z172" s="42">
        <v>0</v>
      </c>
      <c r="AA172" s="42">
        <v>0</v>
      </c>
      <c r="AB172" s="43">
        <v>0</v>
      </c>
      <c r="AC172" s="42">
        <v>0</v>
      </c>
      <c r="AD172" s="43">
        <v>0</v>
      </c>
      <c r="AE172" s="42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2">
        <v>0</v>
      </c>
      <c r="AM172" s="43">
        <v>0</v>
      </c>
      <c r="AN172" s="43">
        <v>0</v>
      </c>
      <c r="AO172" s="43">
        <v>0</v>
      </c>
      <c r="AP172" s="42"/>
      <c r="AQ172" s="87">
        <f t="shared" si="35"/>
        <v>0</v>
      </c>
      <c r="AR172" s="87">
        <f t="shared" si="31"/>
        <v>0</v>
      </c>
      <c r="AS172" s="87">
        <f t="shared" si="32"/>
        <v>0</v>
      </c>
      <c r="AT172" s="87">
        <f t="shared" si="33"/>
        <v>0</v>
      </c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88">
        <v>0</v>
      </c>
      <c r="L173" s="8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W173" s="40">
        <f t="shared" si="34"/>
        <v>0</v>
      </c>
      <c r="X173" s="16">
        <v>0</v>
      </c>
      <c r="Z173" s="42">
        <v>0</v>
      </c>
      <c r="AA173" s="42">
        <v>0</v>
      </c>
      <c r="AB173" s="43">
        <v>0</v>
      </c>
      <c r="AC173" s="42">
        <v>0</v>
      </c>
      <c r="AD173" s="43">
        <v>0</v>
      </c>
      <c r="AE173" s="42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2">
        <v>0</v>
      </c>
      <c r="AM173" s="43">
        <v>0</v>
      </c>
      <c r="AN173" s="43">
        <v>0</v>
      </c>
      <c r="AO173" s="43">
        <v>0</v>
      </c>
      <c r="AP173" s="42"/>
      <c r="AQ173" s="87">
        <f t="shared" si="35"/>
        <v>0</v>
      </c>
      <c r="AR173" s="87">
        <f t="shared" si="31"/>
        <v>0</v>
      </c>
      <c r="AS173" s="87">
        <f t="shared" si="32"/>
        <v>0</v>
      </c>
      <c r="AT173" s="87">
        <f t="shared" si="33"/>
        <v>0</v>
      </c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W174" s="40">
        <f t="shared" si="34"/>
        <v>0</v>
      </c>
      <c r="X174" s="16">
        <v>0</v>
      </c>
      <c r="Z174" s="42">
        <v>0</v>
      </c>
      <c r="AA174" s="42">
        <v>0</v>
      </c>
      <c r="AB174" s="43">
        <v>0</v>
      </c>
      <c r="AC174" s="42">
        <v>0</v>
      </c>
      <c r="AD174" s="43">
        <v>0</v>
      </c>
      <c r="AE174" s="42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2">
        <v>0</v>
      </c>
      <c r="AM174" s="43">
        <v>0</v>
      </c>
      <c r="AN174" s="43">
        <v>0</v>
      </c>
      <c r="AO174" s="43">
        <v>0</v>
      </c>
      <c r="AP174" s="42"/>
      <c r="AQ174" s="87">
        <f t="shared" si="35"/>
        <v>0</v>
      </c>
      <c r="AR174" s="87">
        <f t="shared" si="31"/>
        <v>0</v>
      </c>
      <c r="AS174" s="87">
        <f t="shared" si="32"/>
        <v>0</v>
      </c>
      <c r="AT174" s="87">
        <f t="shared" si="33"/>
        <v>0</v>
      </c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50</v>
      </c>
      <c r="J175" s="88">
        <v>50</v>
      </c>
      <c r="K175" s="88">
        <v>50</v>
      </c>
      <c r="L175" s="88">
        <v>50</v>
      </c>
      <c r="M175" s="88">
        <v>50</v>
      </c>
      <c r="N175" s="88">
        <v>50</v>
      </c>
      <c r="O175" s="88">
        <v>50</v>
      </c>
      <c r="P175" s="88">
        <v>50</v>
      </c>
      <c r="Q175" s="88">
        <v>50</v>
      </c>
      <c r="R175" s="88">
        <v>50</v>
      </c>
      <c r="S175" s="88">
        <v>50</v>
      </c>
      <c r="T175" s="88">
        <v>50</v>
      </c>
      <c r="U175" s="88">
        <v>50</v>
      </c>
      <c r="W175" s="40">
        <f t="shared" si="34"/>
        <v>500</v>
      </c>
      <c r="X175" s="16">
        <v>0</v>
      </c>
      <c r="Z175" s="42">
        <v>16.2</v>
      </c>
      <c r="AA175" s="42">
        <v>16.2</v>
      </c>
      <c r="AB175" s="43">
        <v>0</v>
      </c>
      <c r="AC175" s="42">
        <v>0</v>
      </c>
      <c r="AD175" s="43">
        <v>0</v>
      </c>
      <c r="AE175" s="42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2">
        <v>0</v>
      </c>
      <c r="AM175" s="43">
        <v>0</v>
      </c>
      <c r="AN175" s="43">
        <v>0</v>
      </c>
      <c r="AO175" s="43">
        <v>0</v>
      </c>
      <c r="AP175" s="42"/>
      <c r="AQ175" s="87">
        <f t="shared" si="35"/>
        <v>0</v>
      </c>
      <c r="AR175" s="87">
        <f t="shared" si="31"/>
        <v>0</v>
      </c>
      <c r="AS175" s="87">
        <f t="shared" si="32"/>
        <v>0</v>
      </c>
      <c r="AT175" s="87">
        <f t="shared" si="33"/>
        <v>0</v>
      </c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88">
        <v>0</v>
      </c>
      <c r="H176" s="88">
        <v>0</v>
      </c>
      <c r="I176" s="88">
        <v>50</v>
      </c>
      <c r="J176" s="88">
        <v>50</v>
      </c>
      <c r="K176" s="88">
        <v>50</v>
      </c>
      <c r="L176" s="88">
        <v>50</v>
      </c>
      <c r="M176" s="88">
        <v>50</v>
      </c>
      <c r="N176" s="88">
        <v>50</v>
      </c>
      <c r="O176" s="88">
        <v>50</v>
      </c>
      <c r="P176" s="88">
        <v>50</v>
      </c>
      <c r="Q176" s="88">
        <v>50</v>
      </c>
      <c r="R176" s="88">
        <v>50</v>
      </c>
      <c r="S176" s="88">
        <v>50</v>
      </c>
      <c r="T176" s="88">
        <v>50</v>
      </c>
      <c r="U176" s="88">
        <v>50</v>
      </c>
      <c r="W176" s="40">
        <f t="shared" si="34"/>
        <v>500</v>
      </c>
      <c r="X176" s="16">
        <v>0</v>
      </c>
      <c r="Z176" s="42">
        <v>15.4</v>
      </c>
      <c r="AA176" s="42">
        <v>15.4</v>
      </c>
      <c r="AB176" s="43">
        <v>0</v>
      </c>
      <c r="AC176" s="42">
        <v>0</v>
      </c>
      <c r="AD176" s="43">
        <v>0</v>
      </c>
      <c r="AE176" s="42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2">
        <v>0</v>
      </c>
      <c r="AM176" s="43">
        <v>0</v>
      </c>
      <c r="AN176" s="43">
        <v>0</v>
      </c>
      <c r="AO176" s="43">
        <v>0</v>
      </c>
      <c r="AP176" s="42"/>
      <c r="AQ176" s="87">
        <f t="shared" si="35"/>
        <v>0</v>
      </c>
      <c r="AR176" s="87">
        <f t="shared" si="31"/>
        <v>0</v>
      </c>
      <c r="AS176" s="87">
        <f t="shared" si="32"/>
        <v>0</v>
      </c>
      <c r="AT176" s="87">
        <f t="shared" si="33"/>
        <v>0</v>
      </c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88">
        <v>0</v>
      </c>
      <c r="L177" s="8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W177" s="40">
        <f t="shared" si="34"/>
        <v>0</v>
      </c>
      <c r="X177" s="16">
        <v>0</v>
      </c>
      <c r="Z177" s="42">
        <v>0</v>
      </c>
      <c r="AA177" s="42">
        <v>0</v>
      </c>
      <c r="AB177" s="43">
        <v>0</v>
      </c>
      <c r="AC177" s="42">
        <v>0</v>
      </c>
      <c r="AD177" s="43">
        <v>0</v>
      </c>
      <c r="AE177" s="42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2">
        <v>0</v>
      </c>
      <c r="AM177" s="43">
        <v>0</v>
      </c>
      <c r="AN177" s="43">
        <v>0</v>
      </c>
      <c r="AO177" s="43">
        <v>0</v>
      </c>
      <c r="AP177" s="42"/>
      <c r="AQ177" s="87">
        <f t="shared" si="35"/>
        <v>0</v>
      </c>
      <c r="AR177" s="87">
        <f t="shared" si="31"/>
        <v>0</v>
      </c>
      <c r="AS177" s="87">
        <f t="shared" si="32"/>
        <v>0</v>
      </c>
      <c r="AT177" s="87">
        <f t="shared" si="33"/>
        <v>0</v>
      </c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W178" s="40">
        <f t="shared" si="34"/>
        <v>0</v>
      </c>
      <c r="X178" s="16">
        <v>0</v>
      </c>
      <c r="Z178" s="42">
        <v>0</v>
      </c>
      <c r="AA178" s="42">
        <v>0</v>
      </c>
      <c r="AB178" s="43">
        <v>0</v>
      </c>
      <c r="AC178" s="42">
        <v>0</v>
      </c>
      <c r="AD178" s="43">
        <v>0</v>
      </c>
      <c r="AE178" s="42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2">
        <v>0</v>
      </c>
      <c r="AM178" s="43">
        <v>0</v>
      </c>
      <c r="AN178" s="43">
        <v>0</v>
      </c>
      <c r="AO178" s="43">
        <v>0</v>
      </c>
      <c r="AP178" s="42"/>
      <c r="AQ178" s="87">
        <f t="shared" si="35"/>
        <v>0</v>
      </c>
      <c r="AR178" s="87">
        <f t="shared" si="31"/>
        <v>0</v>
      </c>
      <c r="AS178" s="87">
        <f t="shared" si="32"/>
        <v>0</v>
      </c>
      <c r="AT178" s="87">
        <f t="shared" si="33"/>
        <v>0</v>
      </c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W179" s="40">
        <f t="shared" si="34"/>
        <v>0</v>
      </c>
      <c r="X179" s="16">
        <v>0</v>
      </c>
      <c r="Z179" s="42">
        <v>0</v>
      </c>
      <c r="AA179" s="42">
        <v>0</v>
      </c>
      <c r="AB179" s="43">
        <v>0</v>
      </c>
      <c r="AC179" s="42">
        <v>0</v>
      </c>
      <c r="AD179" s="43">
        <v>0</v>
      </c>
      <c r="AE179" s="42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2">
        <v>0</v>
      </c>
      <c r="AM179" s="43">
        <v>0</v>
      </c>
      <c r="AN179" s="43">
        <v>0</v>
      </c>
      <c r="AO179" s="43">
        <v>0</v>
      </c>
      <c r="AP179" s="42"/>
      <c r="AQ179" s="87">
        <f t="shared" si="35"/>
        <v>0</v>
      </c>
      <c r="AR179" s="87">
        <f t="shared" si="31"/>
        <v>0</v>
      </c>
      <c r="AS179" s="87">
        <f t="shared" si="32"/>
        <v>0</v>
      </c>
      <c r="AT179" s="87">
        <f t="shared" si="33"/>
        <v>0</v>
      </c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W180" s="40">
        <f t="shared" si="34"/>
        <v>0</v>
      </c>
      <c r="X180" s="16">
        <v>0</v>
      </c>
      <c r="Z180" s="42">
        <v>0</v>
      </c>
      <c r="AA180" s="42">
        <v>0</v>
      </c>
      <c r="AB180" s="43">
        <v>0</v>
      </c>
      <c r="AC180" s="42">
        <v>0</v>
      </c>
      <c r="AD180" s="43">
        <v>0</v>
      </c>
      <c r="AE180" s="42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2">
        <v>0</v>
      </c>
      <c r="AM180" s="43">
        <v>0</v>
      </c>
      <c r="AN180" s="43">
        <v>0</v>
      </c>
      <c r="AO180" s="43">
        <v>0</v>
      </c>
      <c r="AP180" s="42"/>
      <c r="AQ180" s="87">
        <f t="shared" si="35"/>
        <v>0</v>
      </c>
      <c r="AR180" s="87">
        <f t="shared" si="31"/>
        <v>0</v>
      </c>
      <c r="AS180" s="87">
        <f t="shared" si="32"/>
        <v>0</v>
      </c>
      <c r="AT180" s="87">
        <f t="shared" si="33"/>
        <v>0</v>
      </c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W181" s="40">
        <f t="shared" si="34"/>
        <v>0</v>
      </c>
      <c r="X181" s="16">
        <v>0</v>
      </c>
      <c r="Z181" s="42">
        <v>0</v>
      </c>
      <c r="AA181" s="42">
        <v>0</v>
      </c>
      <c r="AB181" s="43">
        <v>0</v>
      </c>
      <c r="AC181" s="42">
        <v>0</v>
      </c>
      <c r="AD181" s="43">
        <v>0</v>
      </c>
      <c r="AE181" s="42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2">
        <v>0</v>
      </c>
      <c r="AM181" s="43">
        <v>0</v>
      </c>
      <c r="AN181" s="43">
        <v>0</v>
      </c>
      <c r="AO181" s="43">
        <v>0</v>
      </c>
      <c r="AP181" s="42"/>
      <c r="AQ181" s="87">
        <f t="shared" si="35"/>
        <v>0</v>
      </c>
      <c r="AR181" s="87">
        <f t="shared" si="31"/>
        <v>0</v>
      </c>
      <c r="AS181" s="87">
        <f t="shared" si="32"/>
        <v>0</v>
      </c>
      <c r="AT181" s="87">
        <f t="shared" si="33"/>
        <v>0</v>
      </c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W182" s="40">
        <f t="shared" si="34"/>
        <v>0</v>
      </c>
      <c r="X182" s="16">
        <v>0</v>
      </c>
      <c r="Z182" s="42">
        <v>0</v>
      </c>
      <c r="AA182" s="42">
        <v>0</v>
      </c>
      <c r="AB182" s="43">
        <v>0</v>
      </c>
      <c r="AC182" s="42">
        <v>0</v>
      </c>
      <c r="AD182" s="43">
        <v>0</v>
      </c>
      <c r="AE182" s="42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2">
        <v>0</v>
      </c>
      <c r="AM182" s="43">
        <v>0</v>
      </c>
      <c r="AN182" s="43">
        <v>0</v>
      </c>
      <c r="AO182" s="43">
        <v>0</v>
      </c>
      <c r="AP182" s="42"/>
      <c r="AQ182" s="87">
        <f t="shared" si="35"/>
        <v>0</v>
      </c>
      <c r="AR182" s="87">
        <f t="shared" si="31"/>
        <v>0</v>
      </c>
      <c r="AS182" s="87">
        <f t="shared" si="32"/>
        <v>0</v>
      </c>
      <c r="AT182" s="87">
        <f t="shared" si="33"/>
        <v>0</v>
      </c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W183" s="40">
        <f t="shared" si="34"/>
        <v>0</v>
      </c>
      <c r="X183" s="16">
        <v>0</v>
      </c>
      <c r="Z183" s="42">
        <v>0</v>
      </c>
      <c r="AA183" s="42">
        <v>0</v>
      </c>
      <c r="AB183" s="43">
        <v>0</v>
      </c>
      <c r="AC183" s="42">
        <v>0</v>
      </c>
      <c r="AD183" s="43">
        <v>0</v>
      </c>
      <c r="AE183" s="42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2">
        <v>0</v>
      </c>
      <c r="AM183" s="43">
        <v>0</v>
      </c>
      <c r="AN183" s="43">
        <v>0</v>
      </c>
      <c r="AO183" s="43">
        <v>0</v>
      </c>
      <c r="AP183" s="42"/>
      <c r="AQ183" s="87">
        <f t="shared" si="35"/>
        <v>0</v>
      </c>
      <c r="AR183" s="87">
        <f t="shared" si="31"/>
        <v>0</v>
      </c>
      <c r="AS183" s="87">
        <f t="shared" si="32"/>
        <v>0</v>
      </c>
      <c r="AT183" s="87">
        <f t="shared" si="33"/>
        <v>0</v>
      </c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W184" s="40">
        <f t="shared" si="34"/>
        <v>0</v>
      </c>
      <c r="X184" s="16">
        <v>0</v>
      </c>
      <c r="Z184" s="42">
        <v>0</v>
      </c>
      <c r="AA184" s="42">
        <v>0</v>
      </c>
      <c r="AB184" s="43">
        <v>0</v>
      </c>
      <c r="AC184" s="42">
        <v>0</v>
      </c>
      <c r="AD184" s="43">
        <v>0</v>
      </c>
      <c r="AE184" s="42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2">
        <v>0</v>
      </c>
      <c r="AM184" s="43">
        <v>0</v>
      </c>
      <c r="AN184" s="43">
        <v>0</v>
      </c>
      <c r="AO184" s="43">
        <v>0</v>
      </c>
      <c r="AP184" s="42"/>
      <c r="AQ184" s="87">
        <f t="shared" si="35"/>
        <v>0</v>
      </c>
      <c r="AR184" s="87">
        <f t="shared" si="31"/>
        <v>0</v>
      </c>
      <c r="AS184" s="87">
        <f t="shared" si="32"/>
        <v>0</v>
      </c>
      <c r="AT184" s="87">
        <f t="shared" si="33"/>
        <v>0</v>
      </c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88">
        <v>0</v>
      </c>
      <c r="S185" s="88">
        <v>0</v>
      </c>
      <c r="T185" s="88">
        <v>0</v>
      </c>
      <c r="U185" s="88">
        <v>0</v>
      </c>
      <c r="W185" s="40">
        <f t="shared" si="34"/>
        <v>0</v>
      </c>
      <c r="X185" s="16">
        <v>0</v>
      </c>
      <c r="Z185" s="42">
        <v>0</v>
      </c>
      <c r="AA185" s="42">
        <v>0</v>
      </c>
      <c r="AB185" s="43">
        <v>0</v>
      </c>
      <c r="AC185" s="42">
        <v>0</v>
      </c>
      <c r="AD185" s="43">
        <v>0</v>
      </c>
      <c r="AE185" s="42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2">
        <v>0</v>
      </c>
      <c r="AM185" s="43">
        <v>0</v>
      </c>
      <c r="AN185" s="43">
        <v>0</v>
      </c>
      <c r="AO185" s="43">
        <v>0</v>
      </c>
      <c r="AP185" s="42"/>
      <c r="AQ185" s="87">
        <f t="shared" si="35"/>
        <v>0</v>
      </c>
      <c r="AR185" s="87">
        <f t="shared" si="31"/>
        <v>0</v>
      </c>
      <c r="AS185" s="87">
        <f t="shared" si="32"/>
        <v>0</v>
      </c>
      <c r="AT185" s="87">
        <f t="shared" si="33"/>
        <v>0</v>
      </c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88">
        <v>0</v>
      </c>
      <c r="S186" s="88">
        <v>0</v>
      </c>
      <c r="T186" s="88">
        <v>0</v>
      </c>
      <c r="U186" s="88">
        <v>0</v>
      </c>
      <c r="W186" s="40">
        <f t="shared" si="34"/>
        <v>0</v>
      </c>
      <c r="X186" s="16">
        <v>0</v>
      </c>
      <c r="Z186" s="42">
        <v>0</v>
      </c>
      <c r="AA186" s="42">
        <v>0</v>
      </c>
      <c r="AB186" s="43">
        <v>0</v>
      </c>
      <c r="AC186" s="42">
        <v>0</v>
      </c>
      <c r="AD186" s="43">
        <v>0</v>
      </c>
      <c r="AE186" s="42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2">
        <v>0</v>
      </c>
      <c r="AM186" s="43">
        <v>0</v>
      </c>
      <c r="AN186" s="43">
        <v>0</v>
      </c>
      <c r="AO186" s="43">
        <v>0</v>
      </c>
      <c r="AP186" s="42"/>
      <c r="AQ186" s="87">
        <f t="shared" si="35"/>
        <v>0</v>
      </c>
      <c r="AR186" s="87">
        <f t="shared" si="31"/>
        <v>0</v>
      </c>
      <c r="AS186" s="87">
        <f t="shared" si="32"/>
        <v>0</v>
      </c>
      <c r="AT186" s="87">
        <f t="shared" si="33"/>
        <v>0</v>
      </c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88">
        <v>0</v>
      </c>
      <c r="H187" s="88">
        <v>0</v>
      </c>
      <c r="I187" s="88">
        <v>0</v>
      </c>
      <c r="J187" s="88">
        <v>0</v>
      </c>
      <c r="K187" s="88">
        <v>0</v>
      </c>
      <c r="L187" s="88">
        <v>0</v>
      </c>
      <c r="M187" s="88">
        <v>0</v>
      </c>
      <c r="N187" s="88">
        <v>0</v>
      </c>
      <c r="O187" s="88">
        <v>0</v>
      </c>
      <c r="P187" s="88">
        <v>0</v>
      </c>
      <c r="Q187" s="88">
        <v>0</v>
      </c>
      <c r="R187" s="88">
        <v>0</v>
      </c>
      <c r="S187" s="88">
        <v>0</v>
      </c>
      <c r="T187" s="88">
        <v>0</v>
      </c>
      <c r="U187" s="88">
        <v>0</v>
      </c>
      <c r="W187" s="40">
        <f t="shared" si="34"/>
        <v>0</v>
      </c>
      <c r="X187" s="16">
        <v>0</v>
      </c>
      <c r="Z187" s="42">
        <v>0</v>
      </c>
      <c r="AA187" s="42">
        <v>0</v>
      </c>
      <c r="AB187" s="43">
        <v>0</v>
      </c>
      <c r="AC187" s="42">
        <v>0</v>
      </c>
      <c r="AD187" s="43">
        <v>0</v>
      </c>
      <c r="AE187" s="42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2">
        <v>0</v>
      </c>
      <c r="AM187" s="43">
        <v>0</v>
      </c>
      <c r="AN187" s="43">
        <v>0</v>
      </c>
      <c r="AO187" s="43">
        <v>0</v>
      </c>
      <c r="AP187" s="42"/>
      <c r="AQ187" s="87">
        <f t="shared" si="35"/>
        <v>0</v>
      </c>
      <c r="AR187" s="87">
        <f t="shared" si="31"/>
        <v>0</v>
      </c>
      <c r="AS187" s="87">
        <f t="shared" si="32"/>
        <v>0</v>
      </c>
      <c r="AT187" s="87">
        <f t="shared" si="33"/>
        <v>0</v>
      </c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88">
        <v>0</v>
      </c>
      <c r="L188" s="8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W188" s="40">
        <f t="shared" si="34"/>
        <v>0</v>
      </c>
      <c r="X188" s="10">
        <v>0</v>
      </c>
      <c r="Z188" s="42">
        <v>0</v>
      </c>
      <c r="AA188" s="42">
        <v>0</v>
      </c>
      <c r="AB188" s="43">
        <v>0</v>
      </c>
      <c r="AC188" s="42">
        <v>0</v>
      </c>
      <c r="AD188" s="43">
        <v>0</v>
      </c>
      <c r="AE188" s="42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2">
        <v>0</v>
      </c>
      <c r="AM188" s="43">
        <v>0</v>
      </c>
      <c r="AN188" s="43">
        <v>0</v>
      </c>
      <c r="AO188" s="43">
        <v>0</v>
      </c>
      <c r="AP188" s="42"/>
      <c r="AQ188" s="87">
        <f t="shared" si="35"/>
        <v>0</v>
      </c>
      <c r="AR188" s="87">
        <f t="shared" si="31"/>
        <v>0</v>
      </c>
      <c r="AS188" s="87">
        <f t="shared" si="32"/>
        <v>0</v>
      </c>
      <c r="AT188" s="87">
        <f t="shared" si="33"/>
        <v>0</v>
      </c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88">
        <v>0</v>
      </c>
      <c r="S189" s="88">
        <v>0</v>
      </c>
      <c r="T189" s="88">
        <v>0</v>
      </c>
      <c r="U189" s="88">
        <v>0</v>
      </c>
      <c r="W189" s="40">
        <f t="shared" si="34"/>
        <v>0</v>
      </c>
      <c r="X189" s="10">
        <v>0</v>
      </c>
      <c r="Z189" s="42">
        <v>0</v>
      </c>
      <c r="AA189" s="42">
        <v>0</v>
      </c>
      <c r="AB189" s="43">
        <v>0</v>
      </c>
      <c r="AC189" s="42">
        <v>0</v>
      </c>
      <c r="AD189" s="43">
        <v>0</v>
      </c>
      <c r="AE189" s="42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2">
        <v>0</v>
      </c>
      <c r="AM189" s="43">
        <v>0</v>
      </c>
      <c r="AN189" s="43">
        <v>0</v>
      </c>
      <c r="AO189" s="43">
        <v>0</v>
      </c>
      <c r="AP189" s="42"/>
      <c r="AQ189" s="87">
        <f t="shared" si="35"/>
        <v>0</v>
      </c>
      <c r="AR189" s="87">
        <f t="shared" si="31"/>
        <v>0</v>
      </c>
      <c r="AS189" s="87">
        <f t="shared" si="32"/>
        <v>0</v>
      </c>
      <c r="AT189" s="87">
        <f t="shared" si="33"/>
        <v>0</v>
      </c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88">
        <v>0</v>
      </c>
      <c r="S190" s="88">
        <v>0</v>
      </c>
      <c r="T190" s="88">
        <v>0</v>
      </c>
      <c r="U190" s="88">
        <v>0</v>
      </c>
      <c r="W190" s="40">
        <f t="shared" si="34"/>
        <v>0</v>
      </c>
      <c r="X190" s="10">
        <v>0</v>
      </c>
      <c r="Z190" s="42">
        <v>0</v>
      </c>
      <c r="AA190" s="42">
        <v>0</v>
      </c>
      <c r="AB190" s="43">
        <v>0</v>
      </c>
      <c r="AC190" s="42">
        <v>0</v>
      </c>
      <c r="AD190" s="43">
        <v>0</v>
      </c>
      <c r="AE190" s="42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2">
        <v>0</v>
      </c>
      <c r="AM190" s="43">
        <v>0</v>
      </c>
      <c r="AN190" s="43">
        <v>0</v>
      </c>
      <c r="AO190" s="43">
        <v>0</v>
      </c>
      <c r="AP190" s="42"/>
      <c r="AQ190" s="87">
        <f t="shared" si="35"/>
        <v>0</v>
      </c>
      <c r="AR190" s="87">
        <f t="shared" si="31"/>
        <v>0</v>
      </c>
      <c r="AS190" s="87">
        <f t="shared" si="32"/>
        <v>0</v>
      </c>
      <c r="AT190" s="87">
        <f t="shared" si="33"/>
        <v>0</v>
      </c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88">
        <v>0</v>
      </c>
      <c r="S191" s="88">
        <v>0</v>
      </c>
      <c r="T191" s="88">
        <v>0</v>
      </c>
      <c r="U191" s="88">
        <v>0</v>
      </c>
      <c r="W191" s="40">
        <f t="shared" si="34"/>
        <v>0</v>
      </c>
      <c r="X191" s="10">
        <v>0</v>
      </c>
      <c r="Z191" s="42">
        <v>21.76</v>
      </c>
      <c r="AA191" s="42">
        <v>21.76</v>
      </c>
      <c r="AB191" s="43">
        <v>0</v>
      </c>
      <c r="AC191" s="42">
        <v>0</v>
      </c>
      <c r="AD191" s="43">
        <v>0</v>
      </c>
      <c r="AE191" s="42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2">
        <v>0</v>
      </c>
      <c r="AM191" s="43">
        <v>0</v>
      </c>
      <c r="AN191" s="43">
        <v>0</v>
      </c>
      <c r="AO191" s="43">
        <v>0</v>
      </c>
      <c r="AP191" s="42"/>
      <c r="AQ191" s="87">
        <f t="shared" si="35"/>
        <v>0</v>
      </c>
      <c r="AR191" s="87">
        <f t="shared" si="31"/>
        <v>0</v>
      </c>
      <c r="AS191" s="87">
        <f t="shared" si="32"/>
        <v>0</v>
      </c>
      <c r="AT191" s="87">
        <f t="shared" si="33"/>
        <v>0</v>
      </c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88">
        <v>40</v>
      </c>
      <c r="H192" s="88">
        <v>40</v>
      </c>
      <c r="I192" s="88">
        <v>40</v>
      </c>
      <c r="J192" s="88">
        <v>40</v>
      </c>
      <c r="K192" s="88">
        <v>40</v>
      </c>
      <c r="L192" s="88">
        <v>40</v>
      </c>
      <c r="M192" s="88">
        <v>40</v>
      </c>
      <c r="N192" s="88">
        <v>40</v>
      </c>
      <c r="O192" s="88">
        <v>40</v>
      </c>
      <c r="P192" s="88">
        <v>40</v>
      </c>
      <c r="Q192" s="88">
        <v>40</v>
      </c>
      <c r="R192" s="88">
        <v>40</v>
      </c>
      <c r="S192" s="88">
        <v>40</v>
      </c>
      <c r="T192" s="88">
        <v>40</v>
      </c>
      <c r="U192" s="88">
        <v>40</v>
      </c>
      <c r="W192" s="40">
        <f t="shared" si="34"/>
        <v>480</v>
      </c>
      <c r="X192" s="10">
        <v>0</v>
      </c>
      <c r="Z192" s="42">
        <v>24</v>
      </c>
      <c r="AA192" s="42">
        <v>24</v>
      </c>
      <c r="AB192" s="43">
        <v>0</v>
      </c>
      <c r="AC192" s="42">
        <v>0</v>
      </c>
      <c r="AD192" s="43">
        <v>0</v>
      </c>
      <c r="AE192" s="42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2">
        <v>0</v>
      </c>
      <c r="AM192" s="43">
        <v>0</v>
      </c>
      <c r="AN192" s="43">
        <v>0</v>
      </c>
      <c r="AO192" s="43">
        <v>0</v>
      </c>
      <c r="AP192" s="42"/>
      <c r="AQ192" s="87">
        <f t="shared" si="35"/>
        <v>960</v>
      </c>
      <c r="AR192" s="87">
        <f t="shared" si="31"/>
        <v>960</v>
      </c>
      <c r="AS192" s="87">
        <f t="shared" si="32"/>
        <v>0</v>
      </c>
      <c r="AT192" s="87">
        <f t="shared" si="33"/>
        <v>0</v>
      </c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88">
        <v>0</v>
      </c>
      <c r="S193" s="88">
        <v>0</v>
      </c>
      <c r="T193" s="88">
        <v>0</v>
      </c>
      <c r="U193" s="88">
        <v>0</v>
      </c>
      <c r="W193" s="40">
        <f t="shared" si="34"/>
        <v>0</v>
      </c>
      <c r="X193" s="10">
        <v>0</v>
      </c>
      <c r="Z193" s="42">
        <v>0</v>
      </c>
      <c r="AA193" s="42">
        <v>0</v>
      </c>
      <c r="AB193" s="43">
        <v>0</v>
      </c>
      <c r="AC193" s="42">
        <v>0</v>
      </c>
      <c r="AD193" s="43">
        <v>0</v>
      </c>
      <c r="AE193" s="42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2">
        <v>0</v>
      </c>
      <c r="AM193" s="43">
        <v>0</v>
      </c>
      <c r="AN193" s="43">
        <v>0</v>
      </c>
      <c r="AO193" s="43">
        <v>0</v>
      </c>
      <c r="AP193" s="42"/>
      <c r="AQ193" s="87">
        <f t="shared" si="35"/>
        <v>0</v>
      </c>
      <c r="AR193" s="87">
        <f t="shared" si="31"/>
        <v>0</v>
      </c>
      <c r="AS193" s="87">
        <f t="shared" si="32"/>
        <v>0</v>
      </c>
      <c r="AT193" s="87">
        <f t="shared" si="33"/>
        <v>0</v>
      </c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88">
        <v>0</v>
      </c>
      <c r="S194" s="88">
        <v>0</v>
      </c>
      <c r="T194" s="88">
        <v>0</v>
      </c>
      <c r="U194" s="88">
        <v>0</v>
      </c>
      <c r="W194" s="40">
        <f t="shared" si="34"/>
        <v>0</v>
      </c>
      <c r="X194" s="10">
        <v>0</v>
      </c>
      <c r="Z194" s="42">
        <v>0</v>
      </c>
      <c r="AA194" s="42">
        <v>0</v>
      </c>
      <c r="AB194" s="43">
        <v>0</v>
      </c>
      <c r="AC194" s="42">
        <v>0</v>
      </c>
      <c r="AD194" s="43">
        <v>0</v>
      </c>
      <c r="AE194" s="42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2">
        <v>0</v>
      </c>
      <c r="AM194" s="43">
        <v>0</v>
      </c>
      <c r="AN194" s="43">
        <v>0</v>
      </c>
      <c r="AO194" s="43">
        <v>0</v>
      </c>
      <c r="AP194" s="42"/>
      <c r="AQ194" s="87">
        <f t="shared" si="35"/>
        <v>0</v>
      </c>
      <c r="AR194" s="87">
        <f t="shared" si="31"/>
        <v>0</v>
      </c>
      <c r="AS194" s="87">
        <f t="shared" si="32"/>
        <v>0</v>
      </c>
      <c r="AT194" s="87">
        <f t="shared" si="33"/>
        <v>0</v>
      </c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88">
        <v>0</v>
      </c>
      <c r="S195" s="88">
        <v>0</v>
      </c>
      <c r="T195" s="88">
        <v>0</v>
      </c>
      <c r="U195" s="88">
        <v>0</v>
      </c>
      <c r="W195" s="40">
        <f t="shared" si="34"/>
        <v>0</v>
      </c>
      <c r="X195" s="10">
        <v>0</v>
      </c>
      <c r="Z195" s="42">
        <v>0</v>
      </c>
      <c r="AA195" s="42">
        <v>0</v>
      </c>
      <c r="AB195" s="43">
        <v>0</v>
      </c>
      <c r="AC195" s="42">
        <v>0</v>
      </c>
      <c r="AD195" s="43">
        <v>0</v>
      </c>
      <c r="AE195" s="42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2">
        <v>0</v>
      </c>
      <c r="AM195" s="43">
        <v>0</v>
      </c>
      <c r="AN195" s="43">
        <v>0</v>
      </c>
      <c r="AO195" s="43">
        <v>0</v>
      </c>
      <c r="AP195" s="42"/>
      <c r="AQ195" s="87">
        <f t="shared" si="35"/>
        <v>0</v>
      </c>
      <c r="AR195" s="87">
        <f t="shared" si="31"/>
        <v>0</v>
      </c>
      <c r="AS195" s="87">
        <f t="shared" si="32"/>
        <v>0</v>
      </c>
      <c r="AT195" s="87">
        <f t="shared" si="33"/>
        <v>0</v>
      </c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88">
        <v>50</v>
      </c>
      <c r="H196" s="88">
        <v>50</v>
      </c>
      <c r="I196" s="88">
        <v>50</v>
      </c>
      <c r="J196" s="88">
        <v>50</v>
      </c>
      <c r="K196" s="88">
        <v>50</v>
      </c>
      <c r="L196" s="88">
        <v>50</v>
      </c>
      <c r="M196" s="88">
        <v>50</v>
      </c>
      <c r="N196" s="88">
        <v>50</v>
      </c>
      <c r="O196" s="88">
        <v>50</v>
      </c>
      <c r="P196" s="88">
        <v>50</v>
      </c>
      <c r="Q196" s="88">
        <v>50</v>
      </c>
      <c r="R196" s="88">
        <v>50</v>
      </c>
      <c r="S196" s="88">
        <v>50</v>
      </c>
      <c r="T196" s="88">
        <v>50</v>
      </c>
      <c r="U196" s="88">
        <v>50</v>
      </c>
      <c r="W196" s="40">
        <f t="shared" si="34"/>
        <v>600</v>
      </c>
      <c r="X196" s="10">
        <v>0</v>
      </c>
      <c r="Z196" s="42">
        <v>24</v>
      </c>
      <c r="AA196" s="42">
        <v>24</v>
      </c>
      <c r="AB196" s="43">
        <v>0</v>
      </c>
      <c r="AC196" s="42">
        <v>0</v>
      </c>
      <c r="AD196" s="43">
        <v>0</v>
      </c>
      <c r="AE196" s="42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2">
        <v>0</v>
      </c>
      <c r="AM196" s="43">
        <v>0</v>
      </c>
      <c r="AN196" s="43">
        <v>0</v>
      </c>
      <c r="AO196" s="43">
        <v>0</v>
      </c>
      <c r="AP196" s="42"/>
      <c r="AQ196" s="87">
        <f t="shared" si="35"/>
        <v>1200</v>
      </c>
      <c r="AR196" s="87">
        <f t="shared" si="31"/>
        <v>1200</v>
      </c>
      <c r="AS196" s="87">
        <f t="shared" si="32"/>
        <v>0</v>
      </c>
      <c r="AT196" s="87">
        <f t="shared" si="33"/>
        <v>0</v>
      </c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88">
        <v>0</v>
      </c>
      <c r="U197" s="88">
        <v>0</v>
      </c>
      <c r="W197" s="40">
        <f t="shared" si="34"/>
        <v>0</v>
      </c>
      <c r="X197" s="10">
        <v>0</v>
      </c>
      <c r="Z197" s="42">
        <v>0</v>
      </c>
      <c r="AA197" s="42">
        <v>0</v>
      </c>
      <c r="AB197" s="43">
        <v>0</v>
      </c>
      <c r="AC197" s="42">
        <v>0</v>
      </c>
      <c r="AD197" s="43">
        <v>0</v>
      </c>
      <c r="AE197" s="42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2">
        <v>0</v>
      </c>
      <c r="AM197" s="43">
        <v>0</v>
      </c>
      <c r="AN197" s="43">
        <v>0</v>
      </c>
      <c r="AO197" s="43">
        <v>0</v>
      </c>
      <c r="AP197" s="42"/>
      <c r="AQ197" s="87">
        <f t="shared" si="35"/>
        <v>0</v>
      </c>
      <c r="AR197" s="87">
        <f t="shared" si="31"/>
        <v>0</v>
      </c>
      <c r="AS197" s="87">
        <f t="shared" si="32"/>
        <v>0</v>
      </c>
      <c r="AT197" s="87">
        <f t="shared" si="33"/>
        <v>0</v>
      </c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88">
        <v>0</v>
      </c>
      <c r="U198" s="88">
        <v>0</v>
      </c>
      <c r="W198" s="40">
        <f t="shared" si="34"/>
        <v>0</v>
      </c>
      <c r="X198" s="10">
        <v>0</v>
      </c>
      <c r="Z198" s="42">
        <v>0</v>
      </c>
      <c r="AA198" s="42">
        <v>0</v>
      </c>
      <c r="AB198" s="43">
        <v>0</v>
      </c>
      <c r="AC198" s="42">
        <v>0</v>
      </c>
      <c r="AD198" s="43">
        <v>0</v>
      </c>
      <c r="AE198" s="42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2">
        <v>0</v>
      </c>
      <c r="AM198" s="43">
        <v>0</v>
      </c>
      <c r="AN198" s="43">
        <v>0</v>
      </c>
      <c r="AO198" s="43">
        <v>0</v>
      </c>
      <c r="AP198" s="42"/>
      <c r="AQ198" s="87">
        <f t="shared" si="35"/>
        <v>0</v>
      </c>
      <c r="AR198" s="87">
        <f t="shared" si="31"/>
        <v>0</v>
      </c>
      <c r="AS198" s="87">
        <f t="shared" si="32"/>
        <v>0</v>
      </c>
      <c r="AT198" s="87">
        <f t="shared" si="33"/>
        <v>0</v>
      </c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88">
        <v>0</v>
      </c>
      <c r="U199" s="88">
        <v>0</v>
      </c>
      <c r="W199" s="40">
        <f t="shared" si="34"/>
        <v>0</v>
      </c>
      <c r="X199" s="10">
        <v>0</v>
      </c>
      <c r="Z199" s="42">
        <v>0</v>
      </c>
      <c r="AA199" s="42">
        <v>0</v>
      </c>
      <c r="AB199" s="43">
        <v>0</v>
      </c>
      <c r="AC199" s="42">
        <v>0</v>
      </c>
      <c r="AD199" s="43">
        <v>0</v>
      </c>
      <c r="AE199" s="42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2">
        <v>0</v>
      </c>
      <c r="AM199" s="43">
        <v>0</v>
      </c>
      <c r="AN199" s="43">
        <v>0</v>
      </c>
      <c r="AO199" s="43">
        <v>0</v>
      </c>
      <c r="AP199" s="42"/>
      <c r="AQ199" s="87">
        <f t="shared" si="35"/>
        <v>0</v>
      </c>
      <c r="AR199" s="87">
        <f t="shared" si="31"/>
        <v>0</v>
      </c>
      <c r="AS199" s="87">
        <f t="shared" si="32"/>
        <v>0</v>
      </c>
      <c r="AT199" s="87">
        <f t="shared" si="33"/>
        <v>0</v>
      </c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88">
        <v>0</v>
      </c>
      <c r="U200" s="88">
        <v>0</v>
      </c>
      <c r="W200" s="40">
        <f t="shared" si="34"/>
        <v>0</v>
      </c>
      <c r="X200" s="10">
        <v>0</v>
      </c>
      <c r="Z200" s="42">
        <v>0</v>
      </c>
      <c r="AA200" s="42">
        <v>0</v>
      </c>
      <c r="AB200" s="43">
        <v>0</v>
      </c>
      <c r="AC200" s="42">
        <v>0</v>
      </c>
      <c r="AD200" s="43">
        <v>0</v>
      </c>
      <c r="AE200" s="42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2">
        <v>0</v>
      </c>
      <c r="AM200" s="43">
        <v>0</v>
      </c>
      <c r="AN200" s="43">
        <v>0</v>
      </c>
      <c r="AO200" s="43">
        <v>0</v>
      </c>
      <c r="AP200" s="42"/>
      <c r="AQ200" s="87">
        <f t="shared" si="35"/>
        <v>0</v>
      </c>
      <c r="AR200" s="87">
        <f t="shared" ref="AR200:AR224" si="37">+AA200*H200</f>
        <v>0</v>
      </c>
      <c r="AS200" s="87">
        <f t="shared" ref="AS200:AS224" si="38">+AB200*I200</f>
        <v>0</v>
      </c>
      <c r="AT200" s="87">
        <f t="shared" ref="AT200:AT224" si="39">+AC200*J200</f>
        <v>0</v>
      </c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88">
        <v>0</v>
      </c>
      <c r="S201" s="88">
        <v>0</v>
      </c>
      <c r="T201" s="88">
        <v>0</v>
      </c>
      <c r="U201" s="88">
        <v>0</v>
      </c>
      <c r="W201" s="40">
        <f t="shared" ref="W201:W224" si="40">SUM(G201:R201)</f>
        <v>0</v>
      </c>
      <c r="X201" s="10">
        <v>0</v>
      </c>
      <c r="Z201" s="42">
        <v>0</v>
      </c>
      <c r="AA201" s="42">
        <v>0</v>
      </c>
      <c r="AB201" s="43">
        <v>0</v>
      </c>
      <c r="AC201" s="42">
        <v>0</v>
      </c>
      <c r="AD201" s="43">
        <v>0</v>
      </c>
      <c r="AE201" s="42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2">
        <v>0</v>
      </c>
      <c r="AM201" s="43">
        <v>0</v>
      </c>
      <c r="AN201" s="43">
        <v>0</v>
      </c>
      <c r="AO201" s="43">
        <v>0</v>
      </c>
      <c r="AP201" s="42"/>
      <c r="AQ201" s="87">
        <f t="shared" ref="AQ201:AQ224" si="41">+Z201*G201</f>
        <v>0</v>
      </c>
      <c r="AR201" s="87">
        <f t="shared" si="37"/>
        <v>0</v>
      </c>
      <c r="AS201" s="87">
        <f t="shared" si="38"/>
        <v>0</v>
      </c>
      <c r="AT201" s="87">
        <f t="shared" si="39"/>
        <v>0</v>
      </c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88">
        <v>0</v>
      </c>
      <c r="U202" s="88">
        <v>0</v>
      </c>
      <c r="W202" s="40">
        <f t="shared" si="40"/>
        <v>0</v>
      </c>
      <c r="X202" s="10">
        <v>0</v>
      </c>
      <c r="Z202" s="42">
        <v>0</v>
      </c>
      <c r="AA202" s="42">
        <v>0</v>
      </c>
      <c r="AB202" s="43">
        <v>0</v>
      </c>
      <c r="AC202" s="42">
        <v>0</v>
      </c>
      <c r="AD202" s="43">
        <v>0</v>
      </c>
      <c r="AE202" s="42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2">
        <v>0</v>
      </c>
      <c r="AM202" s="43">
        <v>0</v>
      </c>
      <c r="AN202" s="43">
        <v>0</v>
      </c>
      <c r="AO202" s="43">
        <v>0</v>
      </c>
      <c r="AP202" s="42"/>
      <c r="AQ202" s="87">
        <f t="shared" si="41"/>
        <v>0</v>
      </c>
      <c r="AR202" s="87">
        <f t="shared" si="37"/>
        <v>0</v>
      </c>
      <c r="AS202" s="87">
        <f t="shared" si="38"/>
        <v>0</v>
      </c>
      <c r="AT202" s="87">
        <f t="shared" si="39"/>
        <v>0</v>
      </c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88">
        <v>0</v>
      </c>
      <c r="U203" s="88">
        <v>0</v>
      </c>
      <c r="W203" s="40">
        <f t="shared" si="40"/>
        <v>0</v>
      </c>
      <c r="X203" s="10">
        <v>0</v>
      </c>
      <c r="Z203" s="42">
        <v>0</v>
      </c>
      <c r="AA203" s="42">
        <v>0</v>
      </c>
      <c r="AB203" s="43">
        <v>0</v>
      </c>
      <c r="AC203" s="42">
        <v>0</v>
      </c>
      <c r="AD203" s="43">
        <v>0</v>
      </c>
      <c r="AE203" s="42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2">
        <v>0</v>
      </c>
      <c r="AM203" s="43">
        <v>0</v>
      </c>
      <c r="AN203" s="43">
        <v>0</v>
      </c>
      <c r="AO203" s="43">
        <v>0</v>
      </c>
      <c r="AP203" s="42"/>
      <c r="AQ203" s="87">
        <f t="shared" si="41"/>
        <v>0</v>
      </c>
      <c r="AR203" s="87">
        <f t="shared" si="37"/>
        <v>0</v>
      </c>
      <c r="AS203" s="87">
        <f t="shared" si="38"/>
        <v>0</v>
      </c>
      <c r="AT203" s="87">
        <f t="shared" si="39"/>
        <v>0</v>
      </c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88">
        <v>0</v>
      </c>
      <c r="U204" s="88">
        <v>0</v>
      </c>
      <c r="W204" s="40">
        <f t="shared" si="40"/>
        <v>0</v>
      </c>
      <c r="X204" s="10">
        <v>0</v>
      </c>
      <c r="Z204" s="42">
        <v>0</v>
      </c>
      <c r="AA204" s="42">
        <v>0</v>
      </c>
      <c r="AB204" s="43">
        <v>0</v>
      </c>
      <c r="AC204" s="42">
        <v>0</v>
      </c>
      <c r="AD204" s="43">
        <v>0</v>
      </c>
      <c r="AE204" s="42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2">
        <v>0</v>
      </c>
      <c r="AM204" s="43">
        <v>0</v>
      </c>
      <c r="AN204" s="43">
        <v>0</v>
      </c>
      <c r="AO204" s="43">
        <v>0</v>
      </c>
      <c r="AP204" s="42"/>
      <c r="AQ204" s="87">
        <f t="shared" si="41"/>
        <v>0</v>
      </c>
      <c r="AR204" s="87">
        <f t="shared" si="37"/>
        <v>0</v>
      </c>
      <c r="AS204" s="87">
        <f t="shared" si="38"/>
        <v>0</v>
      </c>
      <c r="AT204" s="87">
        <f t="shared" si="39"/>
        <v>0</v>
      </c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88">
        <v>0</v>
      </c>
      <c r="U205" s="88">
        <v>0</v>
      </c>
      <c r="W205" s="40">
        <f t="shared" si="40"/>
        <v>0</v>
      </c>
      <c r="X205" s="10">
        <v>0</v>
      </c>
      <c r="Z205" s="42">
        <v>0</v>
      </c>
      <c r="AA205" s="42">
        <v>0</v>
      </c>
      <c r="AB205" s="43">
        <v>0</v>
      </c>
      <c r="AC205" s="42">
        <v>0</v>
      </c>
      <c r="AD205" s="43">
        <v>0</v>
      </c>
      <c r="AE205" s="42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2">
        <v>0</v>
      </c>
      <c r="AM205" s="43">
        <v>0</v>
      </c>
      <c r="AN205" s="43">
        <v>0</v>
      </c>
      <c r="AO205" s="43">
        <v>0</v>
      </c>
      <c r="AP205" s="42"/>
      <c r="AQ205" s="87">
        <f t="shared" si="41"/>
        <v>0</v>
      </c>
      <c r="AR205" s="87">
        <f t="shared" si="37"/>
        <v>0</v>
      </c>
      <c r="AS205" s="87">
        <f t="shared" si="38"/>
        <v>0</v>
      </c>
      <c r="AT205" s="87">
        <f t="shared" si="39"/>
        <v>0</v>
      </c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88">
        <v>50</v>
      </c>
      <c r="H206" s="88">
        <v>50</v>
      </c>
      <c r="I206" s="88">
        <v>50</v>
      </c>
      <c r="J206" s="88">
        <v>50</v>
      </c>
      <c r="K206" s="88">
        <v>50</v>
      </c>
      <c r="L206" s="88">
        <v>50</v>
      </c>
      <c r="M206" s="88">
        <v>50</v>
      </c>
      <c r="N206" s="88">
        <v>50</v>
      </c>
      <c r="O206" s="88">
        <v>50</v>
      </c>
      <c r="P206" s="88">
        <v>50</v>
      </c>
      <c r="Q206" s="88">
        <v>50</v>
      </c>
      <c r="R206" s="88">
        <v>50</v>
      </c>
      <c r="S206" s="88">
        <v>50</v>
      </c>
      <c r="T206" s="88">
        <v>50</v>
      </c>
      <c r="U206" s="88">
        <v>50</v>
      </c>
      <c r="W206" s="40">
        <f t="shared" si="40"/>
        <v>600</v>
      </c>
      <c r="X206" s="10">
        <v>0</v>
      </c>
      <c r="Z206" s="42">
        <v>24.86</v>
      </c>
      <c r="AA206" s="42">
        <v>24.86</v>
      </c>
      <c r="AB206" s="43">
        <v>0</v>
      </c>
      <c r="AC206" s="42">
        <v>0</v>
      </c>
      <c r="AD206" s="43">
        <v>0</v>
      </c>
      <c r="AE206" s="42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2">
        <v>0</v>
      </c>
      <c r="AM206" s="43">
        <v>0</v>
      </c>
      <c r="AN206" s="43">
        <v>0</v>
      </c>
      <c r="AO206" s="43">
        <v>0</v>
      </c>
      <c r="AP206" s="42"/>
      <c r="AQ206" s="87">
        <f t="shared" si="41"/>
        <v>1243</v>
      </c>
      <c r="AR206" s="87">
        <f t="shared" si="37"/>
        <v>1243</v>
      </c>
      <c r="AS206" s="87">
        <f t="shared" si="38"/>
        <v>0</v>
      </c>
      <c r="AT206" s="87">
        <f t="shared" si="39"/>
        <v>0</v>
      </c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88">
        <v>0</v>
      </c>
      <c r="U207" s="88">
        <v>0</v>
      </c>
      <c r="W207" s="40">
        <f t="shared" si="40"/>
        <v>0</v>
      </c>
      <c r="X207" s="10">
        <v>0</v>
      </c>
      <c r="Z207" s="42">
        <v>0</v>
      </c>
      <c r="AA207" s="42">
        <v>0</v>
      </c>
      <c r="AB207" s="43">
        <v>0</v>
      </c>
      <c r="AC207" s="42">
        <v>0</v>
      </c>
      <c r="AD207" s="43">
        <v>0</v>
      </c>
      <c r="AE207" s="42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2">
        <v>0</v>
      </c>
      <c r="AM207" s="43">
        <v>0</v>
      </c>
      <c r="AN207" s="43">
        <v>0</v>
      </c>
      <c r="AO207" s="43">
        <v>0</v>
      </c>
      <c r="AP207" s="42"/>
      <c r="AQ207" s="87">
        <f t="shared" si="41"/>
        <v>0</v>
      </c>
      <c r="AR207" s="87">
        <f t="shared" si="37"/>
        <v>0</v>
      </c>
      <c r="AS207" s="87">
        <f t="shared" si="38"/>
        <v>0</v>
      </c>
      <c r="AT207" s="87">
        <f t="shared" si="39"/>
        <v>0</v>
      </c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88">
        <v>0</v>
      </c>
      <c r="U208" s="88">
        <v>0</v>
      </c>
      <c r="W208" s="40">
        <f t="shared" si="40"/>
        <v>0</v>
      </c>
      <c r="X208" s="10">
        <v>0</v>
      </c>
      <c r="Z208" s="42">
        <v>0</v>
      </c>
      <c r="AA208" s="42">
        <v>0</v>
      </c>
      <c r="AB208" s="43">
        <v>0</v>
      </c>
      <c r="AC208" s="42">
        <v>0</v>
      </c>
      <c r="AD208" s="43">
        <v>0</v>
      </c>
      <c r="AE208" s="42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2">
        <v>0</v>
      </c>
      <c r="AM208" s="43">
        <v>0</v>
      </c>
      <c r="AN208" s="43">
        <v>0</v>
      </c>
      <c r="AO208" s="43">
        <v>0</v>
      </c>
      <c r="AP208" s="42"/>
      <c r="AQ208" s="87">
        <f t="shared" si="41"/>
        <v>0</v>
      </c>
      <c r="AR208" s="87">
        <f t="shared" si="37"/>
        <v>0</v>
      </c>
      <c r="AS208" s="87">
        <f t="shared" si="38"/>
        <v>0</v>
      </c>
      <c r="AT208" s="87">
        <f t="shared" si="39"/>
        <v>0</v>
      </c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88">
        <v>0</v>
      </c>
      <c r="U209" s="88">
        <v>0</v>
      </c>
      <c r="W209" s="40">
        <f t="shared" si="40"/>
        <v>0</v>
      </c>
      <c r="X209" s="10">
        <v>0</v>
      </c>
      <c r="Z209" s="42">
        <v>25</v>
      </c>
      <c r="AA209" s="42">
        <v>25</v>
      </c>
      <c r="AB209" s="43">
        <v>0</v>
      </c>
      <c r="AC209" s="42">
        <v>0</v>
      </c>
      <c r="AD209" s="43">
        <v>0</v>
      </c>
      <c r="AE209" s="42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2">
        <v>0</v>
      </c>
      <c r="AM209" s="43">
        <v>0</v>
      </c>
      <c r="AN209" s="43">
        <v>0</v>
      </c>
      <c r="AO209" s="43">
        <v>0</v>
      </c>
      <c r="AP209" s="42"/>
      <c r="AQ209" s="87">
        <f t="shared" si="41"/>
        <v>0</v>
      </c>
      <c r="AR209" s="87">
        <f t="shared" si="37"/>
        <v>0</v>
      </c>
      <c r="AS209" s="87">
        <f t="shared" si="38"/>
        <v>0</v>
      </c>
      <c r="AT209" s="87">
        <f t="shared" si="39"/>
        <v>0</v>
      </c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88">
        <v>0</v>
      </c>
      <c r="U210" s="88">
        <v>0</v>
      </c>
      <c r="W210" s="40">
        <f t="shared" si="40"/>
        <v>0</v>
      </c>
      <c r="X210" s="10">
        <v>0</v>
      </c>
      <c r="Z210" s="42">
        <v>0</v>
      </c>
      <c r="AA210" s="42">
        <v>0</v>
      </c>
      <c r="AB210" s="43">
        <v>0</v>
      </c>
      <c r="AC210" s="42">
        <v>0</v>
      </c>
      <c r="AD210" s="43">
        <v>0</v>
      </c>
      <c r="AE210" s="42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2">
        <v>0</v>
      </c>
      <c r="AM210" s="43">
        <v>0</v>
      </c>
      <c r="AN210" s="43">
        <v>0</v>
      </c>
      <c r="AO210" s="43">
        <v>0</v>
      </c>
      <c r="AP210" s="42"/>
      <c r="AQ210" s="87">
        <f t="shared" si="41"/>
        <v>0</v>
      </c>
      <c r="AR210" s="87">
        <f t="shared" si="37"/>
        <v>0</v>
      </c>
      <c r="AS210" s="87">
        <f t="shared" si="38"/>
        <v>0</v>
      </c>
      <c r="AT210" s="87">
        <f t="shared" si="39"/>
        <v>0</v>
      </c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88">
        <v>0</v>
      </c>
      <c r="U211" s="88">
        <v>0</v>
      </c>
      <c r="W211" s="40">
        <f t="shared" si="40"/>
        <v>0</v>
      </c>
      <c r="X211" s="10">
        <v>0</v>
      </c>
      <c r="Z211" s="42">
        <v>0</v>
      </c>
      <c r="AA211" s="42">
        <v>0</v>
      </c>
      <c r="AB211" s="43">
        <v>0</v>
      </c>
      <c r="AC211" s="42">
        <v>0</v>
      </c>
      <c r="AD211" s="43">
        <v>0</v>
      </c>
      <c r="AE211" s="42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2">
        <v>0</v>
      </c>
      <c r="AM211" s="43">
        <v>0</v>
      </c>
      <c r="AN211" s="43">
        <v>0</v>
      </c>
      <c r="AO211" s="43">
        <v>0</v>
      </c>
      <c r="AP211" s="42"/>
      <c r="AQ211" s="87">
        <f t="shared" si="41"/>
        <v>0</v>
      </c>
      <c r="AR211" s="87">
        <f t="shared" si="37"/>
        <v>0</v>
      </c>
      <c r="AS211" s="87">
        <f t="shared" si="38"/>
        <v>0</v>
      </c>
      <c r="AT211" s="87">
        <f t="shared" si="39"/>
        <v>0</v>
      </c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88">
        <v>0</v>
      </c>
      <c r="U212" s="88">
        <v>0</v>
      </c>
      <c r="W212" s="40">
        <f t="shared" si="40"/>
        <v>0</v>
      </c>
      <c r="X212" s="10">
        <v>0</v>
      </c>
      <c r="Z212" s="42">
        <v>0</v>
      </c>
      <c r="AA212" s="42">
        <v>0</v>
      </c>
      <c r="AB212" s="43">
        <v>0</v>
      </c>
      <c r="AC212" s="42">
        <v>0</v>
      </c>
      <c r="AD212" s="43">
        <v>0</v>
      </c>
      <c r="AE212" s="42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2">
        <v>0</v>
      </c>
      <c r="AM212" s="43">
        <v>0</v>
      </c>
      <c r="AN212" s="43">
        <v>0</v>
      </c>
      <c r="AO212" s="43">
        <v>0</v>
      </c>
      <c r="AP212" s="42"/>
      <c r="AQ212" s="87">
        <f t="shared" si="41"/>
        <v>0</v>
      </c>
      <c r="AR212" s="87">
        <f t="shared" si="37"/>
        <v>0</v>
      </c>
      <c r="AS212" s="87">
        <f t="shared" si="38"/>
        <v>0</v>
      </c>
      <c r="AT212" s="87">
        <f t="shared" si="39"/>
        <v>0</v>
      </c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88">
        <v>0</v>
      </c>
      <c r="S213" s="88">
        <v>0</v>
      </c>
      <c r="T213" s="88">
        <v>0</v>
      </c>
      <c r="U213" s="88">
        <v>0</v>
      </c>
      <c r="W213" s="40">
        <f t="shared" si="40"/>
        <v>0</v>
      </c>
      <c r="X213" s="10">
        <v>0</v>
      </c>
      <c r="Z213" s="42">
        <v>0</v>
      </c>
      <c r="AA213" s="42">
        <v>0</v>
      </c>
      <c r="AB213" s="43">
        <v>0</v>
      </c>
      <c r="AC213" s="42">
        <v>0</v>
      </c>
      <c r="AD213" s="43">
        <v>0</v>
      </c>
      <c r="AE213" s="42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2">
        <v>0</v>
      </c>
      <c r="AM213" s="43">
        <v>0</v>
      </c>
      <c r="AN213" s="43">
        <v>0</v>
      </c>
      <c r="AO213" s="43">
        <v>0</v>
      </c>
      <c r="AP213" s="42"/>
      <c r="AQ213" s="87">
        <f t="shared" si="41"/>
        <v>0</v>
      </c>
      <c r="AR213" s="87">
        <f t="shared" si="37"/>
        <v>0</v>
      </c>
      <c r="AS213" s="87">
        <f t="shared" si="38"/>
        <v>0</v>
      </c>
      <c r="AT213" s="87">
        <f t="shared" si="39"/>
        <v>0</v>
      </c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60</v>
      </c>
      <c r="H214" s="88">
        <v>60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88">
        <v>0</v>
      </c>
      <c r="U214" s="88">
        <v>0</v>
      </c>
      <c r="W214" s="40">
        <f t="shared" si="40"/>
        <v>120</v>
      </c>
      <c r="X214" s="10">
        <v>0</v>
      </c>
      <c r="Z214" s="42">
        <v>22</v>
      </c>
      <c r="AA214" s="42">
        <v>0</v>
      </c>
      <c r="AB214" s="43">
        <v>0</v>
      </c>
      <c r="AC214" s="42">
        <v>0</v>
      </c>
      <c r="AD214" s="43">
        <v>0</v>
      </c>
      <c r="AE214" s="42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2">
        <v>0</v>
      </c>
      <c r="AM214" s="43">
        <v>0</v>
      </c>
      <c r="AN214" s="43">
        <v>0</v>
      </c>
      <c r="AO214" s="43">
        <v>0</v>
      </c>
      <c r="AP214" s="42"/>
      <c r="AQ214" s="87">
        <f t="shared" si="41"/>
        <v>1320</v>
      </c>
      <c r="AR214" s="87">
        <f t="shared" si="37"/>
        <v>0</v>
      </c>
      <c r="AS214" s="87">
        <f t="shared" si="38"/>
        <v>0</v>
      </c>
      <c r="AT214" s="87">
        <f t="shared" si="39"/>
        <v>0</v>
      </c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88">
        <v>0</v>
      </c>
      <c r="U215" s="88">
        <v>0</v>
      </c>
      <c r="W215" s="40">
        <f t="shared" si="40"/>
        <v>0</v>
      </c>
      <c r="X215" s="10">
        <v>0</v>
      </c>
      <c r="Z215" s="42">
        <v>0</v>
      </c>
      <c r="AA215" s="42">
        <v>0</v>
      </c>
      <c r="AB215" s="43">
        <v>0</v>
      </c>
      <c r="AC215" s="42">
        <v>0</v>
      </c>
      <c r="AD215" s="43">
        <v>0</v>
      </c>
      <c r="AE215" s="42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2">
        <v>0</v>
      </c>
      <c r="AM215" s="43">
        <v>0</v>
      </c>
      <c r="AN215" s="43">
        <v>0</v>
      </c>
      <c r="AO215" s="43">
        <v>0</v>
      </c>
      <c r="AP215" s="42"/>
      <c r="AQ215" s="87">
        <f t="shared" si="41"/>
        <v>0</v>
      </c>
      <c r="AR215" s="87">
        <f t="shared" si="37"/>
        <v>0</v>
      </c>
      <c r="AS215" s="87">
        <f t="shared" si="38"/>
        <v>0</v>
      </c>
      <c r="AT215" s="87">
        <f t="shared" si="39"/>
        <v>0</v>
      </c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88">
        <v>0</v>
      </c>
      <c r="U216" s="88">
        <v>0</v>
      </c>
      <c r="W216" s="40">
        <f t="shared" si="40"/>
        <v>0</v>
      </c>
      <c r="X216" s="10">
        <v>0</v>
      </c>
      <c r="Z216" s="42">
        <v>0</v>
      </c>
      <c r="AA216" s="42">
        <v>0</v>
      </c>
      <c r="AB216" s="43">
        <v>0</v>
      </c>
      <c r="AC216" s="42">
        <v>0</v>
      </c>
      <c r="AD216" s="43">
        <v>0</v>
      </c>
      <c r="AE216" s="42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2">
        <v>0</v>
      </c>
      <c r="AM216" s="43">
        <v>0</v>
      </c>
      <c r="AN216" s="43">
        <v>0</v>
      </c>
      <c r="AO216" s="43">
        <v>0</v>
      </c>
      <c r="AP216" s="42"/>
      <c r="AQ216" s="87">
        <f t="shared" si="41"/>
        <v>0</v>
      </c>
      <c r="AR216" s="87">
        <f t="shared" si="37"/>
        <v>0</v>
      </c>
      <c r="AS216" s="87">
        <f t="shared" si="38"/>
        <v>0</v>
      </c>
      <c r="AT216" s="87">
        <f t="shared" si="39"/>
        <v>0</v>
      </c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88">
        <v>0</v>
      </c>
      <c r="S217" s="88">
        <v>0</v>
      </c>
      <c r="T217" s="88">
        <v>0</v>
      </c>
      <c r="U217" s="88">
        <v>0</v>
      </c>
      <c r="W217" s="40">
        <f t="shared" si="40"/>
        <v>0</v>
      </c>
      <c r="X217" s="10">
        <v>0</v>
      </c>
      <c r="Z217" s="42">
        <v>0</v>
      </c>
      <c r="AA217" s="42">
        <v>0</v>
      </c>
      <c r="AB217" s="43">
        <v>0</v>
      </c>
      <c r="AC217" s="42">
        <v>0</v>
      </c>
      <c r="AD217" s="43">
        <v>0</v>
      </c>
      <c r="AE217" s="42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2">
        <v>0</v>
      </c>
      <c r="AM217" s="43">
        <v>0</v>
      </c>
      <c r="AN217" s="43">
        <v>0</v>
      </c>
      <c r="AO217" s="43">
        <v>0</v>
      </c>
      <c r="AP217" s="42"/>
      <c r="AQ217" s="87">
        <f t="shared" si="41"/>
        <v>0</v>
      </c>
      <c r="AR217" s="87">
        <f t="shared" si="37"/>
        <v>0</v>
      </c>
      <c r="AS217" s="87">
        <f t="shared" si="38"/>
        <v>0</v>
      </c>
      <c r="AT217" s="87">
        <f t="shared" si="39"/>
        <v>0</v>
      </c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88">
        <v>0</v>
      </c>
      <c r="U218" s="88">
        <v>0</v>
      </c>
      <c r="W218" s="40">
        <f t="shared" si="40"/>
        <v>0</v>
      </c>
      <c r="X218" s="10">
        <v>0</v>
      </c>
      <c r="Z218" s="42">
        <v>0</v>
      </c>
      <c r="AA218" s="42">
        <v>0</v>
      </c>
      <c r="AB218" s="43">
        <v>0</v>
      </c>
      <c r="AC218" s="42">
        <v>0</v>
      </c>
      <c r="AD218" s="43">
        <v>0</v>
      </c>
      <c r="AE218" s="42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2">
        <v>0</v>
      </c>
      <c r="AM218" s="43">
        <v>0</v>
      </c>
      <c r="AN218" s="43">
        <v>0</v>
      </c>
      <c r="AO218" s="43">
        <v>0</v>
      </c>
      <c r="AP218" s="42"/>
      <c r="AQ218" s="87">
        <f t="shared" si="41"/>
        <v>0</v>
      </c>
      <c r="AR218" s="87">
        <f t="shared" si="37"/>
        <v>0</v>
      </c>
      <c r="AS218" s="87">
        <f t="shared" si="38"/>
        <v>0</v>
      </c>
      <c r="AT218" s="87">
        <f t="shared" si="39"/>
        <v>0</v>
      </c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88">
        <v>0</v>
      </c>
      <c r="S219" s="88">
        <v>0</v>
      </c>
      <c r="T219" s="88">
        <v>0</v>
      </c>
      <c r="U219" s="88">
        <v>0</v>
      </c>
      <c r="W219" s="40">
        <f t="shared" si="40"/>
        <v>0</v>
      </c>
      <c r="X219" s="10">
        <v>0</v>
      </c>
      <c r="Z219" s="42">
        <v>0</v>
      </c>
      <c r="AA219" s="42">
        <v>0</v>
      </c>
      <c r="AB219" s="43">
        <v>0</v>
      </c>
      <c r="AC219" s="42">
        <v>0</v>
      </c>
      <c r="AD219" s="43">
        <v>0</v>
      </c>
      <c r="AE219" s="42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2">
        <v>0</v>
      </c>
      <c r="AM219" s="43">
        <v>0</v>
      </c>
      <c r="AN219" s="43">
        <v>0</v>
      </c>
      <c r="AO219" s="43">
        <v>0</v>
      </c>
      <c r="AP219" s="42"/>
      <c r="AQ219" s="87">
        <f t="shared" si="41"/>
        <v>0</v>
      </c>
      <c r="AR219" s="87">
        <f t="shared" si="37"/>
        <v>0</v>
      </c>
      <c r="AS219" s="87">
        <f t="shared" si="38"/>
        <v>0</v>
      </c>
      <c r="AT219" s="87">
        <f t="shared" si="39"/>
        <v>0</v>
      </c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88">
        <v>0</v>
      </c>
      <c r="U220" s="88">
        <v>0</v>
      </c>
      <c r="W220" s="40">
        <f t="shared" si="40"/>
        <v>0</v>
      </c>
      <c r="X220" s="10">
        <v>0</v>
      </c>
      <c r="Z220" s="42">
        <v>0</v>
      </c>
      <c r="AA220" s="42">
        <v>0</v>
      </c>
      <c r="AB220" s="43">
        <v>0</v>
      </c>
      <c r="AC220" s="42">
        <v>0</v>
      </c>
      <c r="AD220" s="43">
        <v>0</v>
      </c>
      <c r="AE220" s="42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2">
        <v>0</v>
      </c>
      <c r="AM220" s="43">
        <v>0</v>
      </c>
      <c r="AN220" s="43">
        <v>0</v>
      </c>
      <c r="AO220" s="43">
        <v>0</v>
      </c>
      <c r="AP220" s="42"/>
      <c r="AQ220" s="87">
        <f t="shared" si="41"/>
        <v>0</v>
      </c>
      <c r="AR220" s="87">
        <f t="shared" si="37"/>
        <v>0</v>
      </c>
      <c r="AS220" s="87">
        <f t="shared" si="38"/>
        <v>0</v>
      </c>
      <c r="AT220" s="87">
        <f t="shared" si="39"/>
        <v>0</v>
      </c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W221" s="40">
        <f t="shared" si="40"/>
        <v>0</v>
      </c>
      <c r="X221" s="10">
        <v>0</v>
      </c>
      <c r="Z221" s="42">
        <v>25</v>
      </c>
      <c r="AA221" s="42">
        <v>25</v>
      </c>
      <c r="AB221" s="43">
        <v>0</v>
      </c>
      <c r="AC221" s="42">
        <v>0</v>
      </c>
      <c r="AD221" s="43">
        <v>0</v>
      </c>
      <c r="AE221" s="42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2">
        <v>0</v>
      </c>
      <c r="AM221" s="43">
        <v>0</v>
      </c>
      <c r="AN221" s="43">
        <v>0</v>
      </c>
      <c r="AO221" s="43">
        <v>0</v>
      </c>
      <c r="AP221" s="42"/>
      <c r="AQ221" s="87">
        <f t="shared" si="41"/>
        <v>0</v>
      </c>
      <c r="AR221" s="87">
        <f t="shared" si="37"/>
        <v>0</v>
      </c>
      <c r="AS221" s="87">
        <f t="shared" si="38"/>
        <v>0</v>
      </c>
      <c r="AT221" s="87">
        <f t="shared" si="39"/>
        <v>0</v>
      </c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W222" s="40">
        <f t="shared" si="40"/>
        <v>0</v>
      </c>
      <c r="X222" s="10">
        <v>0</v>
      </c>
      <c r="Z222" s="42">
        <v>0</v>
      </c>
      <c r="AA222" s="42">
        <v>0</v>
      </c>
      <c r="AB222" s="43">
        <v>0</v>
      </c>
      <c r="AC222" s="42">
        <v>0</v>
      </c>
      <c r="AD222" s="43">
        <v>0</v>
      </c>
      <c r="AE222" s="42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2">
        <v>0</v>
      </c>
      <c r="AM222" s="43">
        <v>0</v>
      </c>
      <c r="AN222" s="43">
        <v>0</v>
      </c>
      <c r="AO222" s="43">
        <v>0</v>
      </c>
      <c r="AP222" s="42"/>
      <c r="AQ222" s="87">
        <f t="shared" si="41"/>
        <v>0</v>
      </c>
      <c r="AR222" s="87">
        <f t="shared" si="37"/>
        <v>0</v>
      </c>
      <c r="AS222" s="87">
        <f t="shared" si="38"/>
        <v>0</v>
      </c>
      <c r="AT222" s="87">
        <f t="shared" si="39"/>
        <v>0</v>
      </c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W223" s="40">
        <f t="shared" si="40"/>
        <v>0</v>
      </c>
      <c r="X223" s="10">
        <v>0</v>
      </c>
      <c r="Z223" s="42">
        <v>0</v>
      </c>
      <c r="AA223" s="42">
        <v>0</v>
      </c>
      <c r="AB223" s="43">
        <v>0</v>
      </c>
      <c r="AC223" s="42">
        <v>0</v>
      </c>
      <c r="AD223" s="43">
        <v>0</v>
      </c>
      <c r="AE223" s="42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2">
        <v>0</v>
      </c>
      <c r="AM223" s="43">
        <v>0</v>
      </c>
      <c r="AN223" s="43">
        <v>0</v>
      </c>
      <c r="AO223" s="43">
        <v>0</v>
      </c>
      <c r="AP223" s="42"/>
      <c r="AQ223" s="87">
        <f t="shared" si="41"/>
        <v>0</v>
      </c>
      <c r="AR223" s="87">
        <f t="shared" si="37"/>
        <v>0</v>
      </c>
      <c r="AS223" s="87">
        <f t="shared" si="38"/>
        <v>0</v>
      </c>
      <c r="AT223" s="87">
        <f t="shared" si="39"/>
        <v>0</v>
      </c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W224" s="40">
        <f t="shared" si="40"/>
        <v>0</v>
      </c>
      <c r="X224" s="10">
        <v>0</v>
      </c>
      <c r="Z224" s="42">
        <v>0</v>
      </c>
      <c r="AA224" s="42">
        <v>0</v>
      </c>
      <c r="AB224" s="43">
        <v>0</v>
      </c>
      <c r="AC224" s="42">
        <v>0</v>
      </c>
      <c r="AD224" s="43">
        <v>0</v>
      </c>
      <c r="AE224" s="42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2">
        <v>0</v>
      </c>
      <c r="AM224" s="43">
        <v>0</v>
      </c>
      <c r="AN224" s="43">
        <v>0</v>
      </c>
      <c r="AO224" s="43">
        <v>0</v>
      </c>
      <c r="AP224" s="42"/>
      <c r="AQ224" s="87">
        <f t="shared" si="41"/>
        <v>0</v>
      </c>
      <c r="AR224" s="87">
        <f t="shared" si="37"/>
        <v>0</v>
      </c>
      <c r="AS224" s="87">
        <f t="shared" si="38"/>
        <v>0</v>
      </c>
      <c r="AT224" s="87">
        <f t="shared" si="39"/>
        <v>0</v>
      </c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D231" s="10">
        <v>390019</v>
      </c>
      <c r="E231" s="10" t="s">
        <v>242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30.76</v>
      </c>
      <c r="AA231" s="43">
        <v>30.76</v>
      </c>
      <c r="AB231" s="43">
        <v>30.76</v>
      </c>
      <c r="AC231" s="43">
        <v>30.76</v>
      </c>
      <c r="AD231" s="43">
        <v>30.76</v>
      </c>
      <c r="AE231" s="43">
        <v>30.76</v>
      </c>
      <c r="AF231" s="43">
        <v>30.76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L231" s="43"/>
      <c r="AM231" s="43"/>
      <c r="AN231" s="43"/>
      <c r="AO231" s="43"/>
      <c r="AQ231" s="87" t="e">
        <f>+Z231*#REF!</f>
        <v>#REF!</v>
      </c>
      <c r="AR231" s="87" t="e">
        <f>+AA231*#REF!</f>
        <v>#REF!</v>
      </c>
      <c r="AS231" s="87">
        <f>+AB231*G231</f>
        <v>0</v>
      </c>
      <c r="AT231" s="87">
        <f>+AC231*H231</f>
        <v>0</v>
      </c>
    </row>
    <row r="232" spans="2:46" x14ac:dyDescent="0.35">
      <c r="D232" s="10">
        <v>130041</v>
      </c>
      <c r="E232" s="10" t="s">
        <v>241</v>
      </c>
      <c r="G232" s="11">
        <v>100</v>
      </c>
      <c r="H232" s="11">
        <v>100</v>
      </c>
      <c r="I232" s="11">
        <v>50</v>
      </c>
      <c r="J232" s="11">
        <v>50</v>
      </c>
      <c r="K232" s="11">
        <v>50</v>
      </c>
      <c r="L232" s="11">
        <v>50</v>
      </c>
      <c r="M232" s="11">
        <v>50</v>
      </c>
      <c r="N232" s="11">
        <v>50</v>
      </c>
      <c r="O232" s="11">
        <v>50</v>
      </c>
      <c r="P232" s="11">
        <v>50</v>
      </c>
      <c r="Q232" s="11">
        <v>50</v>
      </c>
      <c r="R232" s="11">
        <v>50</v>
      </c>
      <c r="S232" s="11">
        <v>60</v>
      </c>
      <c r="T232" s="11">
        <v>50</v>
      </c>
      <c r="W232" s="40">
        <f>SUM(G232:Q232)</f>
        <v>650</v>
      </c>
      <c r="Z232" s="43">
        <v>32</v>
      </c>
      <c r="AA232" s="43">
        <v>32</v>
      </c>
      <c r="AB232" s="43">
        <v>32</v>
      </c>
      <c r="AC232" s="43">
        <v>32</v>
      </c>
      <c r="AD232" s="43">
        <v>32</v>
      </c>
      <c r="AE232" s="43">
        <v>32</v>
      </c>
      <c r="AF232" s="43">
        <v>32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L232" s="43"/>
      <c r="AM232" s="43"/>
      <c r="AN232" s="43"/>
      <c r="AO232" s="43"/>
      <c r="AQ232" s="87" t="e">
        <f>+Z232*#REF!</f>
        <v>#REF!</v>
      </c>
      <c r="AR232" s="87" t="e">
        <f>+AA232*#REF!</f>
        <v>#REF!</v>
      </c>
      <c r="AS232" s="87">
        <f>+AB232*G232</f>
        <v>3200</v>
      </c>
      <c r="AT232" s="87">
        <f>+AC232*H232</f>
        <v>3200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87" t="e">
        <f>+Z233*#REF!</f>
        <v>#REF!</v>
      </c>
      <c r="AR233" s="87" t="e">
        <f>+AA233*#REF!</f>
        <v>#REF!</v>
      </c>
      <c r="AS233" s="87">
        <f>+AB233*G233</f>
        <v>0</v>
      </c>
      <c r="AT233" s="87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87" t="e">
        <f>+Z234*#REF!</f>
        <v>#REF!</v>
      </c>
      <c r="AR234" s="87" t="e">
        <f>+AA234*#REF!</f>
        <v>#REF!</v>
      </c>
      <c r="AS234" s="87">
        <f>+AB234*G234</f>
        <v>0</v>
      </c>
      <c r="AT234" s="87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BB63122-6F16-4159-88DA-B652A192703B}">
          <x14:formula1>
            <xm:f>Sheet1!$B$1:$B$4</xm:f>
          </x14:formula1>
          <xm:sqref>F8:F224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D795-EAE7-465D-937E-BA87575FC2AB}">
  <sheetPr>
    <tabColor theme="5" tint="0.79998168889431442"/>
  </sheetPr>
  <dimension ref="B3:BF234"/>
  <sheetViews>
    <sheetView zoomScale="85" zoomScaleNormal="85" workbookViewId="0">
      <pane xSplit="5" ySplit="7" topLeftCell="G8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11.7265625" style="10" bestFit="1" customWidth="1"/>
    <col min="44" max="46" width="11.72656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:AM7" si="3">Z7+30</f>
        <v>46015</v>
      </c>
      <c r="AB7" s="21">
        <f t="shared" si="3"/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si="3"/>
        <v>46345</v>
      </c>
      <c r="AM7" s="21">
        <f t="shared" si="3"/>
        <v>46375</v>
      </c>
      <c r="AN7" s="21">
        <f t="shared" ref="AN7" si="4">AM7+30</f>
        <v>46405</v>
      </c>
      <c r="AO7" s="21">
        <f t="shared" ref="AO7" si="5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6">+AR7+30</f>
        <v>46045</v>
      </c>
      <c r="AT7" s="21">
        <f t="shared" si="6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2"/>
      <c r="AQ8" s="87">
        <f>+Z8*G8</f>
        <v>0</v>
      </c>
      <c r="AR8" s="87">
        <f t="shared" ref="AR8:AR71" si="7">+AA8*H8</f>
        <v>0</v>
      </c>
      <c r="AS8" s="87">
        <f t="shared" ref="AS8:AS71" si="8">+AB8*I8</f>
        <v>0</v>
      </c>
      <c r="AT8" s="87">
        <f t="shared" ref="AT8:AT71" si="9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W9" s="40">
        <f t="shared" ref="W9:W72" si="10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2"/>
      <c r="AQ9" s="87">
        <f t="shared" ref="AQ9:AQ72" si="11">+Z9*G9</f>
        <v>0</v>
      </c>
      <c r="AR9" s="87">
        <f t="shared" si="7"/>
        <v>0</v>
      </c>
      <c r="AS9" s="87">
        <f t="shared" si="8"/>
        <v>0</v>
      </c>
      <c r="AT9" s="87">
        <f t="shared" si="9"/>
        <v>0</v>
      </c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</row>
    <row r="10" spans="2:58" x14ac:dyDescent="0.35">
      <c r="B10" s="8">
        <f t="shared" ref="B10:B73" si="12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W10" s="40">
        <f t="shared" si="10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2"/>
      <c r="AQ10" s="87">
        <f t="shared" si="11"/>
        <v>0</v>
      </c>
      <c r="AR10" s="87">
        <f t="shared" si="7"/>
        <v>0</v>
      </c>
      <c r="AS10" s="87">
        <f t="shared" si="8"/>
        <v>0</v>
      </c>
      <c r="AT10" s="87">
        <f t="shared" si="9"/>
        <v>0</v>
      </c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</row>
    <row r="11" spans="2:58" x14ac:dyDescent="0.35">
      <c r="B11" s="8">
        <f t="shared" si="12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88">
        <v>0</v>
      </c>
      <c r="U11" s="88">
        <v>0</v>
      </c>
      <c r="W11" s="40">
        <f t="shared" si="10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2"/>
      <c r="AQ11" s="87">
        <f t="shared" si="11"/>
        <v>0</v>
      </c>
      <c r="AR11" s="87">
        <f t="shared" si="7"/>
        <v>0</v>
      </c>
      <c r="AS11" s="87">
        <f t="shared" si="8"/>
        <v>0</v>
      </c>
      <c r="AT11" s="87">
        <f t="shared" si="9"/>
        <v>0</v>
      </c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</row>
    <row r="12" spans="2:58" x14ac:dyDescent="0.35">
      <c r="B12" s="8">
        <f t="shared" si="12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W12" s="40">
        <f t="shared" si="10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2"/>
      <c r="AQ12" s="87">
        <f t="shared" si="11"/>
        <v>0</v>
      </c>
      <c r="AR12" s="87">
        <f t="shared" si="7"/>
        <v>0</v>
      </c>
      <c r="AS12" s="87">
        <f t="shared" si="8"/>
        <v>0</v>
      </c>
      <c r="AT12" s="87">
        <f t="shared" si="9"/>
        <v>0</v>
      </c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</row>
    <row r="13" spans="2:58" x14ac:dyDescent="0.35">
      <c r="B13" s="8">
        <f t="shared" si="12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0</v>
      </c>
      <c r="T13" s="88">
        <v>0</v>
      </c>
      <c r="U13" s="88">
        <v>0</v>
      </c>
      <c r="W13" s="40">
        <f t="shared" si="10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2"/>
      <c r="AQ13" s="87">
        <f t="shared" si="11"/>
        <v>0</v>
      </c>
      <c r="AR13" s="87">
        <f t="shared" si="7"/>
        <v>0</v>
      </c>
      <c r="AS13" s="87">
        <f t="shared" si="8"/>
        <v>0</v>
      </c>
      <c r="AT13" s="87">
        <f t="shared" si="9"/>
        <v>0</v>
      </c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</row>
    <row r="14" spans="2:58" x14ac:dyDescent="0.35">
      <c r="B14" s="8">
        <f t="shared" si="12"/>
        <v>7</v>
      </c>
      <c r="C14" s="8" t="s">
        <v>5</v>
      </c>
      <c r="D14" s="8">
        <v>110009</v>
      </c>
      <c r="E14" s="8" t="s">
        <v>11</v>
      </c>
      <c r="F14" s="8"/>
      <c r="G14" s="88">
        <v>100</v>
      </c>
      <c r="H14" s="88">
        <v>100</v>
      </c>
      <c r="I14" s="88">
        <v>100</v>
      </c>
      <c r="J14" s="88">
        <v>100</v>
      </c>
      <c r="K14" s="88">
        <v>100</v>
      </c>
      <c r="L14" s="88">
        <v>100</v>
      </c>
      <c r="M14" s="88">
        <v>100</v>
      </c>
      <c r="N14" s="88">
        <v>100</v>
      </c>
      <c r="O14" s="88">
        <v>100</v>
      </c>
      <c r="P14" s="88">
        <v>100</v>
      </c>
      <c r="Q14" s="88">
        <v>100</v>
      </c>
      <c r="R14" s="88">
        <v>100</v>
      </c>
      <c r="S14" s="88">
        <v>100</v>
      </c>
      <c r="T14" s="88">
        <v>100</v>
      </c>
      <c r="U14" s="88">
        <v>100</v>
      </c>
      <c r="W14" s="40">
        <f t="shared" si="10"/>
        <v>1200</v>
      </c>
      <c r="X14" s="16" t="e">
        <v>#DIV/0!</v>
      </c>
      <c r="Z14" s="42">
        <v>52</v>
      </c>
      <c r="AA14" s="42">
        <v>52</v>
      </c>
      <c r="AB14" s="42">
        <v>52</v>
      </c>
      <c r="AC14" s="42">
        <v>52</v>
      </c>
      <c r="AD14" s="42">
        <v>52</v>
      </c>
      <c r="AE14" s="42">
        <v>52</v>
      </c>
      <c r="AF14" s="42">
        <v>52</v>
      </c>
      <c r="AG14" s="42">
        <v>52</v>
      </c>
      <c r="AH14" s="42">
        <v>52</v>
      </c>
      <c r="AI14" s="42">
        <v>52</v>
      </c>
      <c r="AJ14" s="42">
        <v>52</v>
      </c>
      <c r="AK14" s="42">
        <v>52</v>
      </c>
      <c r="AL14" s="42">
        <v>52</v>
      </c>
      <c r="AM14" s="42">
        <v>52</v>
      </c>
      <c r="AN14" s="42">
        <v>52</v>
      </c>
      <c r="AO14" s="42">
        <v>52</v>
      </c>
      <c r="AP14" s="42"/>
      <c r="AQ14" s="87">
        <f t="shared" si="11"/>
        <v>5200</v>
      </c>
      <c r="AR14" s="87">
        <f t="shared" si="7"/>
        <v>5200</v>
      </c>
      <c r="AS14" s="87">
        <f t="shared" si="8"/>
        <v>5200</v>
      </c>
      <c r="AT14" s="87">
        <f t="shared" si="9"/>
        <v>5200</v>
      </c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</row>
    <row r="15" spans="2:58" x14ac:dyDescent="0.35">
      <c r="B15" s="8">
        <f t="shared" si="12"/>
        <v>8</v>
      </c>
      <c r="C15" s="8" t="s">
        <v>5</v>
      </c>
      <c r="D15" s="8">
        <v>110010</v>
      </c>
      <c r="E15" s="8" t="s">
        <v>161</v>
      </c>
      <c r="F15" s="8"/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W15" s="40">
        <f t="shared" si="10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2"/>
      <c r="AQ15" s="87">
        <f t="shared" si="11"/>
        <v>0</v>
      </c>
      <c r="AR15" s="87">
        <f t="shared" si="7"/>
        <v>0</v>
      </c>
      <c r="AS15" s="87">
        <f t="shared" si="8"/>
        <v>0</v>
      </c>
      <c r="AT15" s="87">
        <f t="shared" si="9"/>
        <v>0</v>
      </c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</row>
    <row r="16" spans="2:58" x14ac:dyDescent="0.35">
      <c r="B16" s="8">
        <f t="shared" si="12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8">
        <v>0</v>
      </c>
      <c r="U16" s="88">
        <v>0</v>
      </c>
      <c r="W16" s="40">
        <f t="shared" si="10"/>
        <v>0</v>
      </c>
      <c r="X16" s="16" t="e">
        <v>#DIV/0!</v>
      </c>
      <c r="Z16" s="42">
        <v>80</v>
      </c>
      <c r="AA16" s="42">
        <v>80</v>
      </c>
      <c r="AB16" s="43">
        <v>0</v>
      </c>
      <c r="AC16" s="42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2">
        <v>0</v>
      </c>
      <c r="AL16" s="42">
        <v>0</v>
      </c>
      <c r="AM16" s="43">
        <v>0</v>
      </c>
      <c r="AN16" s="43">
        <v>0</v>
      </c>
      <c r="AO16" s="43">
        <v>0</v>
      </c>
      <c r="AP16" s="42"/>
      <c r="AQ16" s="87">
        <f t="shared" si="11"/>
        <v>0</v>
      </c>
      <c r="AR16" s="87">
        <f t="shared" si="7"/>
        <v>0</v>
      </c>
      <c r="AS16" s="87">
        <f t="shared" si="8"/>
        <v>0</v>
      </c>
      <c r="AT16" s="87">
        <f t="shared" si="9"/>
        <v>0</v>
      </c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</row>
    <row r="17" spans="2:58" x14ac:dyDescent="0.35">
      <c r="B17" s="8">
        <f t="shared" si="12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W17" s="40">
        <f t="shared" si="10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2"/>
      <c r="AQ17" s="87">
        <f t="shared" si="11"/>
        <v>0</v>
      </c>
      <c r="AR17" s="87">
        <f t="shared" si="7"/>
        <v>0</v>
      </c>
      <c r="AS17" s="87">
        <f t="shared" si="8"/>
        <v>0</v>
      </c>
      <c r="AT17" s="87">
        <f t="shared" si="9"/>
        <v>0</v>
      </c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</row>
    <row r="18" spans="2:58" x14ac:dyDescent="0.35">
      <c r="B18" s="8">
        <f t="shared" si="12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W18" s="40">
        <f t="shared" si="10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P18" s="42"/>
      <c r="AQ18" s="87">
        <f t="shared" si="11"/>
        <v>0</v>
      </c>
      <c r="AR18" s="87">
        <f t="shared" si="7"/>
        <v>0</v>
      </c>
      <c r="AS18" s="87">
        <f t="shared" si="8"/>
        <v>0</v>
      </c>
      <c r="AT18" s="87">
        <f t="shared" si="9"/>
        <v>0</v>
      </c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</row>
    <row r="19" spans="2:58" x14ac:dyDescent="0.35">
      <c r="B19" s="8">
        <f t="shared" si="12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W19" s="40">
        <f t="shared" si="10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2"/>
      <c r="AQ19" s="87">
        <f t="shared" si="11"/>
        <v>0</v>
      </c>
      <c r="AR19" s="87">
        <f t="shared" si="7"/>
        <v>0</v>
      </c>
      <c r="AS19" s="87">
        <f t="shared" si="8"/>
        <v>0</v>
      </c>
      <c r="AT19" s="87">
        <f t="shared" si="9"/>
        <v>0</v>
      </c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</row>
    <row r="20" spans="2:58" x14ac:dyDescent="0.35">
      <c r="B20" s="8">
        <f t="shared" si="12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W20" s="40">
        <f t="shared" si="10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2"/>
      <c r="AQ20" s="87">
        <f t="shared" si="11"/>
        <v>0</v>
      </c>
      <c r="AR20" s="87">
        <f t="shared" si="7"/>
        <v>0</v>
      </c>
      <c r="AS20" s="87">
        <f t="shared" si="8"/>
        <v>0</v>
      </c>
      <c r="AT20" s="87">
        <f t="shared" si="9"/>
        <v>0</v>
      </c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</row>
    <row r="21" spans="2:58" x14ac:dyDescent="0.35">
      <c r="B21" s="8">
        <f t="shared" si="12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W21" s="40">
        <f t="shared" si="10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2"/>
      <c r="AQ21" s="87">
        <f t="shared" si="11"/>
        <v>0</v>
      </c>
      <c r="AR21" s="87">
        <f t="shared" si="7"/>
        <v>0</v>
      </c>
      <c r="AS21" s="87">
        <f t="shared" si="8"/>
        <v>0</v>
      </c>
      <c r="AT21" s="87">
        <f t="shared" si="9"/>
        <v>0</v>
      </c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</row>
    <row r="22" spans="2:58" x14ac:dyDescent="0.35">
      <c r="B22" s="8">
        <f t="shared" si="12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W22" s="40">
        <f t="shared" si="10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2"/>
      <c r="AQ22" s="87">
        <f t="shared" si="11"/>
        <v>0</v>
      </c>
      <c r="AR22" s="87">
        <f t="shared" si="7"/>
        <v>0</v>
      </c>
      <c r="AS22" s="87">
        <f t="shared" si="8"/>
        <v>0</v>
      </c>
      <c r="AT22" s="87">
        <f t="shared" si="9"/>
        <v>0</v>
      </c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</row>
    <row r="23" spans="2:58" x14ac:dyDescent="0.35">
      <c r="B23" s="8">
        <f t="shared" si="12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W23" s="40">
        <f t="shared" si="10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2"/>
      <c r="AQ23" s="87">
        <f t="shared" si="11"/>
        <v>0</v>
      </c>
      <c r="AR23" s="87">
        <f t="shared" si="7"/>
        <v>0</v>
      </c>
      <c r="AS23" s="87">
        <f t="shared" si="8"/>
        <v>0</v>
      </c>
      <c r="AT23" s="87">
        <f t="shared" si="9"/>
        <v>0</v>
      </c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</row>
    <row r="24" spans="2:58" x14ac:dyDescent="0.35">
      <c r="B24" s="8">
        <f t="shared" si="12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W24" s="40">
        <f t="shared" si="10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P24" s="42"/>
      <c r="AQ24" s="87">
        <f t="shared" si="11"/>
        <v>0</v>
      </c>
      <c r="AR24" s="87">
        <f t="shared" si="7"/>
        <v>0</v>
      </c>
      <c r="AS24" s="87">
        <f t="shared" si="8"/>
        <v>0</v>
      </c>
      <c r="AT24" s="87">
        <f t="shared" si="9"/>
        <v>0</v>
      </c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</row>
    <row r="25" spans="2:58" x14ac:dyDescent="0.35">
      <c r="B25" s="8">
        <f t="shared" si="12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W25" s="40">
        <f t="shared" si="10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P25" s="42"/>
      <c r="AQ25" s="87">
        <f t="shared" si="11"/>
        <v>0</v>
      </c>
      <c r="AR25" s="87">
        <f t="shared" si="7"/>
        <v>0</v>
      </c>
      <c r="AS25" s="87">
        <f t="shared" si="8"/>
        <v>0</v>
      </c>
      <c r="AT25" s="87">
        <f t="shared" si="9"/>
        <v>0</v>
      </c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</row>
    <row r="26" spans="2:58" x14ac:dyDescent="0.35">
      <c r="B26" s="8">
        <f t="shared" si="12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W26" s="40">
        <f t="shared" si="10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2"/>
      <c r="AQ26" s="87">
        <f t="shared" si="11"/>
        <v>0</v>
      </c>
      <c r="AR26" s="87">
        <f t="shared" si="7"/>
        <v>0</v>
      </c>
      <c r="AS26" s="87">
        <f t="shared" si="8"/>
        <v>0</v>
      </c>
      <c r="AT26" s="87">
        <f t="shared" si="9"/>
        <v>0</v>
      </c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</row>
    <row r="27" spans="2:58" x14ac:dyDescent="0.35">
      <c r="B27" s="8">
        <f t="shared" si="12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88">
        <v>0</v>
      </c>
      <c r="S27" s="88">
        <v>0</v>
      </c>
      <c r="T27" s="88">
        <v>0</v>
      </c>
      <c r="U27" s="88">
        <v>0</v>
      </c>
      <c r="W27" s="40">
        <f t="shared" si="10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2"/>
      <c r="AQ27" s="87">
        <f t="shared" si="11"/>
        <v>0</v>
      </c>
      <c r="AR27" s="87">
        <f t="shared" si="7"/>
        <v>0</v>
      </c>
      <c r="AS27" s="87">
        <f t="shared" si="8"/>
        <v>0</v>
      </c>
      <c r="AT27" s="87">
        <f t="shared" si="9"/>
        <v>0</v>
      </c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</row>
    <row r="28" spans="2:58" x14ac:dyDescent="0.35">
      <c r="B28" s="8">
        <f t="shared" si="12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W28" s="40">
        <f t="shared" si="10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2"/>
      <c r="AQ28" s="87">
        <f t="shared" si="11"/>
        <v>0</v>
      </c>
      <c r="AR28" s="87">
        <f t="shared" si="7"/>
        <v>0</v>
      </c>
      <c r="AS28" s="87">
        <f t="shared" si="8"/>
        <v>0</v>
      </c>
      <c r="AT28" s="87">
        <f t="shared" si="9"/>
        <v>0</v>
      </c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</row>
    <row r="29" spans="2:58" x14ac:dyDescent="0.35">
      <c r="B29" s="8">
        <f t="shared" si="12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W29" s="40">
        <f t="shared" si="10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2"/>
      <c r="AQ29" s="87">
        <f t="shared" si="11"/>
        <v>0</v>
      </c>
      <c r="AR29" s="87">
        <f t="shared" si="7"/>
        <v>0</v>
      </c>
      <c r="AS29" s="87">
        <f t="shared" si="8"/>
        <v>0</v>
      </c>
      <c r="AT29" s="87">
        <f t="shared" si="9"/>
        <v>0</v>
      </c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</row>
    <row r="30" spans="2:58" x14ac:dyDescent="0.35">
      <c r="B30" s="8">
        <f t="shared" si="12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W30" s="40">
        <f t="shared" si="10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P30" s="42"/>
      <c r="AQ30" s="87">
        <f t="shared" si="11"/>
        <v>0</v>
      </c>
      <c r="AR30" s="87">
        <f t="shared" si="7"/>
        <v>0</v>
      </c>
      <c r="AS30" s="87">
        <f t="shared" si="8"/>
        <v>0</v>
      </c>
      <c r="AT30" s="87">
        <f t="shared" si="9"/>
        <v>0</v>
      </c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</row>
    <row r="31" spans="2:58" x14ac:dyDescent="0.35">
      <c r="B31" s="8">
        <f t="shared" si="12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W31" s="40">
        <f t="shared" si="10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P31" s="42"/>
      <c r="AQ31" s="87">
        <f t="shared" si="11"/>
        <v>0</v>
      </c>
      <c r="AR31" s="87">
        <f t="shared" si="7"/>
        <v>0</v>
      </c>
      <c r="AS31" s="87">
        <f t="shared" si="8"/>
        <v>0</v>
      </c>
      <c r="AT31" s="87">
        <f t="shared" si="9"/>
        <v>0</v>
      </c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</row>
    <row r="32" spans="2:58" x14ac:dyDescent="0.35">
      <c r="B32" s="8">
        <f t="shared" si="12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W32" s="40">
        <f t="shared" si="10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2"/>
      <c r="AQ32" s="87">
        <f t="shared" si="11"/>
        <v>0</v>
      </c>
      <c r="AR32" s="87">
        <f t="shared" si="7"/>
        <v>0</v>
      </c>
      <c r="AS32" s="87">
        <f t="shared" si="8"/>
        <v>0</v>
      </c>
      <c r="AT32" s="87">
        <f t="shared" si="9"/>
        <v>0</v>
      </c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</row>
    <row r="33" spans="2:58" x14ac:dyDescent="0.35">
      <c r="B33" s="8">
        <f t="shared" si="12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W33" s="40">
        <f t="shared" si="10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P33" s="42"/>
      <c r="AQ33" s="87">
        <f t="shared" si="11"/>
        <v>0</v>
      </c>
      <c r="AR33" s="87">
        <f t="shared" si="7"/>
        <v>0</v>
      </c>
      <c r="AS33" s="87">
        <f t="shared" si="8"/>
        <v>0</v>
      </c>
      <c r="AT33" s="87">
        <f t="shared" si="9"/>
        <v>0</v>
      </c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</row>
    <row r="34" spans="2:58" x14ac:dyDescent="0.35">
      <c r="B34" s="8">
        <f t="shared" si="12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W34" s="40">
        <f t="shared" si="10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P34" s="42"/>
      <c r="AQ34" s="87">
        <f t="shared" si="11"/>
        <v>0</v>
      </c>
      <c r="AR34" s="87">
        <f t="shared" si="7"/>
        <v>0</v>
      </c>
      <c r="AS34" s="87">
        <f t="shared" si="8"/>
        <v>0</v>
      </c>
      <c r="AT34" s="87">
        <f t="shared" si="9"/>
        <v>0</v>
      </c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</row>
    <row r="35" spans="2:58" x14ac:dyDescent="0.35">
      <c r="B35" s="8">
        <f t="shared" si="12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W35" s="40">
        <f t="shared" si="10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P35" s="42"/>
      <c r="AQ35" s="87">
        <f t="shared" si="11"/>
        <v>0</v>
      </c>
      <c r="AR35" s="87">
        <f t="shared" si="7"/>
        <v>0</v>
      </c>
      <c r="AS35" s="87">
        <f t="shared" si="8"/>
        <v>0</v>
      </c>
      <c r="AT35" s="87">
        <f t="shared" si="9"/>
        <v>0</v>
      </c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</row>
    <row r="36" spans="2:58" x14ac:dyDescent="0.35">
      <c r="B36" s="8">
        <f t="shared" si="12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0</v>
      </c>
      <c r="T36" s="88">
        <v>0</v>
      </c>
      <c r="U36" s="88">
        <v>0</v>
      </c>
      <c r="W36" s="40">
        <f t="shared" si="10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P36" s="42"/>
      <c r="AQ36" s="87">
        <f t="shared" si="11"/>
        <v>0</v>
      </c>
      <c r="AR36" s="87">
        <f t="shared" si="7"/>
        <v>0</v>
      </c>
      <c r="AS36" s="87">
        <f t="shared" si="8"/>
        <v>0</v>
      </c>
      <c r="AT36" s="87">
        <f t="shared" si="9"/>
        <v>0</v>
      </c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</row>
    <row r="37" spans="2:58" x14ac:dyDescent="0.35">
      <c r="B37" s="8">
        <f t="shared" si="12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W37" s="40">
        <f t="shared" si="10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2"/>
      <c r="AQ37" s="87">
        <f t="shared" si="11"/>
        <v>0</v>
      </c>
      <c r="AR37" s="87">
        <f t="shared" si="7"/>
        <v>0</v>
      </c>
      <c r="AS37" s="87">
        <f t="shared" si="8"/>
        <v>0</v>
      </c>
      <c r="AT37" s="87">
        <f t="shared" si="9"/>
        <v>0</v>
      </c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</row>
    <row r="38" spans="2:58" x14ac:dyDescent="0.35">
      <c r="B38" s="8">
        <f t="shared" si="12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W38" s="40">
        <f t="shared" si="10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2"/>
      <c r="AQ38" s="87">
        <f t="shared" si="11"/>
        <v>0</v>
      </c>
      <c r="AR38" s="87">
        <f t="shared" si="7"/>
        <v>0</v>
      </c>
      <c r="AS38" s="87">
        <f t="shared" si="8"/>
        <v>0</v>
      </c>
      <c r="AT38" s="87">
        <f t="shared" si="9"/>
        <v>0</v>
      </c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</row>
    <row r="39" spans="2:58" x14ac:dyDescent="0.35">
      <c r="B39" s="8">
        <f t="shared" si="12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88">
        <v>0</v>
      </c>
      <c r="U39" s="88">
        <v>0</v>
      </c>
      <c r="W39" s="40">
        <f t="shared" si="10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2"/>
      <c r="AQ39" s="87">
        <f t="shared" si="11"/>
        <v>0</v>
      </c>
      <c r="AR39" s="87">
        <f t="shared" si="7"/>
        <v>0</v>
      </c>
      <c r="AS39" s="87">
        <f t="shared" si="8"/>
        <v>0</v>
      </c>
      <c r="AT39" s="87">
        <f t="shared" si="9"/>
        <v>0</v>
      </c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</row>
    <row r="40" spans="2:58" x14ac:dyDescent="0.35">
      <c r="B40" s="8">
        <f t="shared" si="12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W40" s="40">
        <f t="shared" si="10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P40" s="42"/>
      <c r="AQ40" s="87">
        <f t="shared" si="11"/>
        <v>0</v>
      </c>
      <c r="AR40" s="87">
        <f t="shared" si="7"/>
        <v>0</v>
      </c>
      <c r="AS40" s="87">
        <f t="shared" si="8"/>
        <v>0</v>
      </c>
      <c r="AT40" s="87">
        <f t="shared" si="9"/>
        <v>0</v>
      </c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</row>
    <row r="41" spans="2:58" x14ac:dyDescent="0.35">
      <c r="B41" s="8">
        <f t="shared" si="12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8">
        <v>0</v>
      </c>
      <c r="U41" s="88">
        <v>0</v>
      </c>
      <c r="W41" s="40">
        <f t="shared" si="10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2"/>
      <c r="AQ41" s="87">
        <f t="shared" si="11"/>
        <v>0</v>
      </c>
      <c r="AR41" s="87">
        <f t="shared" si="7"/>
        <v>0</v>
      </c>
      <c r="AS41" s="87">
        <f t="shared" si="8"/>
        <v>0</v>
      </c>
      <c r="AT41" s="87">
        <f t="shared" si="9"/>
        <v>0</v>
      </c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</row>
    <row r="42" spans="2:58" x14ac:dyDescent="0.35">
      <c r="B42" s="8">
        <f t="shared" si="12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W42" s="40">
        <f t="shared" si="10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2"/>
      <c r="AQ42" s="87">
        <f t="shared" si="11"/>
        <v>0</v>
      </c>
      <c r="AR42" s="87">
        <f t="shared" si="7"/>
        <v>0</v>
      </c>
      <c r="AS42" s="87">
        <f t="shared" si="8"/>
        <v>0</v>
      </c>
      <c r="AT42" s="87">
        <f t="shared" si="9"/>
        <v>0</v>
      </c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</row>
    <row r="43" spans="2:58" x14ac:dyDescent="0.35">
      <c r="B43" s="8">
        <f t="shared" si="12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88">
        <v>0</v>
      </c>
      <c r="S43" s="88">
        <v>0</v>
      </c>
      <c r="T43" s="88">
        <v>0</v>
      </c>
      <c r="U43" s="88">
        <v>0</v>
      </c>
      <c r="W43" s="40">
        <f t="shared" si="10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2"/>
      <c r="AQ43" s="87">
        <f t="shared" si="11"/>
        <v>0</v>
      </c>
      <c r="AR43" s="87">
        <f t="shared" si="7"/>
        <v>0</v>
      </c>
      <c r="AS43" s="87">
        <f t="shared" si="8"/>
        <v>0</v>
      </c>
      <c r="AT43" s="87">
        <f t="shared" si="9"/>
        <v>0</v>
      </c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</row>
    <row r="44" spans="2:58" x14ac:dyDescent="0.35">
      <c r="B44" s="8">
        <f t="shared" si="12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W44" s="40">
        <f t="shared" si="10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P44" s="42"/>
      <c r="AQ44" s="87">
        <f t="shared" si="11"/>
        <v>0</v>
      </c>
      <c r="AR44" s="87">
        <f t="shared" si="7"/>
        <v>0</v>
      </c>
      <c r="AS44" s="87">
        <f t="shared" si="8"/>
        <v>0</v>
      </c>
      <c r="AT44" s="87">
        <f t="shared" si="9"/>
        <v>0</v>
      </c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</row>
    <row r="45" spans="2:58" x14ac:dyDescent="0.35">
      <c r="B45" s="8">
        <f t="shared" si="12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W45" s="40">
        <f t="shared" si="10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P45" s="42"/>
      <c r="AQ45" s="87">
        <f t="shared" si="11"/>
        <v>0</v>
      </c>
      <c r="AR45" s="87">
        <f t="shared" si="7"/>
        <v>0</v>
      </c>
      <c r="AS45" s="87">
        <f t="shared" si="8"/>
        <v>0</v>
      </c>
      <c r="AT45" s="87">
        <f t="shared" si="9"/>
        <v>0</v>
      </c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</row>
    <row r="46" spans="2:58" x14ac:dyDescent="0.35">
      <c r="B46" s="8">
        <f t="shared" si="12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88">
        <v>0</v>
      </c>
      <c r="U46" s="88">
        <v>0</v>
      </c>
      <c r="W46" s="40">
        <f t="shared" si="10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P46" s="42"/>
      <c r="AQ46" s="87">
        <f t="shared" si="11"/>
        <v>0</v>
      </c>
      <c r="AR46" s="87">
        <f t="shared" si="7"/>
        <v>0</v>
      </c>
      <c r="AS46" s="87">
        <f t="shared" si="8"/>
        <v>0</v>
      </c>
      <c r="AT46" s="87">
        <f t="shared" si="9"/>
        <v>0</v>
      </c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</row>
    <row r="47" spans="2:58" x14ac:dyDescent="0.35">
      <c r="B47" s="8">
        <f t="shared" si="12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W47" s="40">
        <f t="shared" si="10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P47" s="42"/>
      <c r="AQ47" s="87">
        <f t="shared" si="11"/>
        <v>0</v>
      </c>
      <c r="AR47" s="87">
        <f t="shared" si="7"/>
        <v>0</v>
      </c>
      <c r="AS47" s="87">
        <f t="shared" si="8"/>
        <v>0</v>
      </c>
      <c r="AT47" s="87">
        <f t="shared" si="9"/>
        <v>0</v>
      </c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</row>
    <row r="48" spans="2:58" x14ac:dyDescent="0.35">
      <c r="B48" s="8">
        <f t="shared" si="12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W48" s="40">
        <f t="shared" si="10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2"/>
      <c r="AQ48" s="87">
        <f t="shared" si="11"/>
        <v>0</v>
      </c>
      <c r="AR48" s="87">
        <f t="shared" si="7"/>
        <v>0</v>
      </c>
      <c r="AS48" s="87">
        <f t="shared" si="8"/>
        <v>0</v>
      </c>
      <c r="AT48" s="87">
        <f t="shared" si="9"/>
        <v>0</v>
      </c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</row>
    <row r="49" spans="2:58" x14ac:dyDescent="0.35">
      <c r="B49" s="8">
        <f t="shared" si="12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W49" s="40">
        <f t="shared" si="10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2"/>
      <c r="AQ49" s="87">
        <f t="shared" si="11"/>
        <v>0</v>
      </c>
      <c r="AR49" s="87">
        <f t="shared" si="7"/>
        <v>0</v>
      </c>
      <c r="AS49" s="87">
        <f t="shared" si="8"/>
        <v>0</v>
      </c>
      <c r="AT49" s="87">
        <f t="shared" si="9"/>
        <v>0</v>
      </c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</row>
    <row r="50" spans="2:58" x14ac:dyDescent="0.35">
      <c r="B50" s="8">
        <f t="shared" si="12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W50" s="40">
        <f t="shared" si="10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P50" s="42"/>
      <c r="AQ50" s="87">
        <f t="shared" si="11"/>
        <v>0</v>
      </c>
      <c r="AR50" s="87">
        <f t="shared" si="7"/>
        <v>0</v>
      </c>
      <c r="AS50" s="87">
        <f t="shared" si="8"/>
        <v>0</v>
      </c>
      <c r="AT50" s="87">
        <f t="shared" si="9"/>
        <v>0</v>
      </c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</row>
    <row r="51" spans="2:58" x14ac:dyDescent="0.35">
      <c r="B51" s="8">
        <f t="shared" si="12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0</v>
      </c>
      <c r="S51" s="88">
        <v>0</v>
      </c>
      <c r="T51" s="88">
        <v>0</v>
      </c>
      <c r="U51" s="88">
        <v>0</v>
      </c>
      <c r="W51" s="40">
        <f t="shared" si="10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P51" s="42"/>
      <c r="AQ51" s="87">
        <f t="shared" si="11"/>
        <v>0</v>
      </c>
      <c r="AR51" s="87">
        <f t="shared" si="7"/>
        <v>0</v>
      </c>
      <c r="AS51" s="87">
        <f t="shared" si="8"/>
        <v>0</v>
      </c>
      <c r="AT51" s="87">
        <f t="shared" si="9"/>
        <v>0</v>
      </c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</row>
    <row r="52" spans="2:58" x14ac:dyDescent="0.35">
      <c r="B52" s="8">
        <f t="shared" si="12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W52" s="40">
        <f t="shared" si="10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P52" s="42"/>
      <c r="AQ52" s="87">
        <f t="shared" si="11"/>
        <v>0</v>
      </c>
      <c r="AR52" s="87">
        <f t="shared" si="7"/>
        <v>0</v>
      </c>
      <c r="AS52" s="87">
        <f t="shared" si="8"/>
        <v>0</v>
      </c>
      <c r="AT52" s="87">
        <f t="shared" si="9"/>
        <v>0</v>
      </c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</row>
    <row r="53" spans="2:58" x14ac:dyDescent="0.35">
      <c r="B53" s="8">
        <f t="shared" si="12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W53" s="40">
        <f t="shared" si="10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P53" s="42"/>
      <c r="AQ53" s="87">
        <f t="shared" si="11"/>
        <v>0</v>
      </c>
      <c r="AR53" s="87">
        <f t="shared" si="7"/>
        <v>0</v>
      </c>
      <c r="AS53" s="87">
        <f t="shared" si="8"/>
        <v>0</v>
      </c>
      <c r="AT53" s="87">
        <f t="shared" si="9"/>
        <v>0</v>
      </c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</row>
    <row r="54" spans="2:58" x14ac:dyDescent="0.35">
      <c r="B54" s="8">
        <f t="shared" si="12"/>
        <v>47</v>
      </c>
      <c r="C54" s="8" t="s">
        <v>39</v>
      </c>
      <c r="D54" s="8">
        <v>130032</v>
      </c>
      <c r="E54" s="8" t="s">
        <v>40</v>
      </c>
      <c r="F54" s="8"/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W54" s="40">
        <f t="shared" si="10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P54" s="42"/>
      <c r="AQ54" s="87">
        <f t="shared" si="11"/>
        <v>0</v>
      </c>
      <c r="AR54" s="87">
        <f t="shared" si="7"/>
        <v>0</v>
      </c>
      <c r="AS54" s="87">
        <f t="shared" si="8"/>
        <v>0</v>
      </c>
      <c r="AT54" s="87">
        <f t="shared" si="9"/>
        <v>0</v>
      </c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</row>
    <row r="55" spans="2:58" x14ac:dyDescent="0.35">
      <c r="B55" s="8">
        <f t="shared" si="12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W55" s="40">
        <f t="shared" si="10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P55" s="42"/>
      <c r="AQ55" s="87">
        <f t="shared" si="11"/>
        <v>0</v>
      </c>
      <c r="AR55" s="87">
        <f t="shared" si="7"/>
        <v>0</v>
      </c>
      <c r="AS55" s="87">
        <f t="shared" si="8"/>
        <v>0</v>
      </c>
      <c r="AT55" s="87">
        <f t="shared" si="9"/>
        <v>0</v>
      </c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</row>
    <row r="56" spans="2:58" x14ac:dyDescent="0.35">
      <c r="B56" s="8">
        <f t="shared" si="12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W56" s="40">
        <f t="shared" si="10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2"/>
      <c r="AQ56" s="87">
        <f t="shared" si="11"/>
        <v>0</v>
      </c>
      <c r="AR56" s="87">
        <f t="shared" si="7"/>
        <v>0</v>
      </c>
      <c r="AS56" s="87">
        <f t="shared" si="8"/>
        <v>0</v>
      </c>
      <c r="AT56" s="87">
        <f t="shared" si="9"/>
        <v>0</v>
      </c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</row>
    <row r="57" spans="2:58" x14ac:dyDescent="0.35">
      <c r="B57" s="8">
        <f t="shared" si="12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W57" s="40">
        <f t="shared" si="10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P57" s="42"/>
      <c r="AQ57" s="87">
        <f t="shared" si="11"/>
        <v>0</v>
      </c>
      <c r="AR57" s="87">
        <f t="shared" si="7"/>
        <v>0</v>
      </c>
      <c r="AS57" s="87">
        <f t="shared" si="8"/>
        <v>0</v>
      </c>
      <c r="AT57" s="87">
        <f t="shared" si="9"/>
        <v>0</v>
      </c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</row>
    <row r="58" spans="2:58" x14ac:dyDescent="0.35">
      <c r="B58" s="8">
        <f t="shared" si="12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W58" s="40">
        <f t="shared" si="10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P58" s="42"/>
      <c r="AQ58" s="87">
        <f t="shared" si="11"/>
        <v>0</v>
      </c>
      <c r="AR58" s="87">
        <f t="shared" si="7"/>
        <v>0</v>
      </c>
      <c r="AS58" s="87">
        <f t="shared" si="8"/>
        <v>0</v>
      </c>
      <c r="AT58" s="87">
        <f t="shared" si="9"/>
        <v>0</v>
      </c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</row>
    <row r="59" spans="2:58" x14ac:dyDescent="0.35">
      <c r="B59" s="8">
        <f t="shared" si="12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W59" s="40">
        <f t="shared" si="10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P59" s="42"/>
      <c r="AQ59" s="87">
        <f t="shared" si="11"/>
        <v>0</v>
      </c>
      <c r="AR59" s="87">
        <f t="shared" si="7"/>
        <v>0</v>
      </c>
      <c r="AS59" s="87">
        <f t="shared" si="8"/>
        <v>0</v>
      </c>
      <c r="AT59" s="87">
        <f t="shared" si="9"/>
        <v>0</v>
      </c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</row>
    <row r="60" spans="2:58" x14ac:dyDescent="0.35">
      <c r="B60" s="8">
        <f t="shared" si="12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W60" s="40">
        <f t="shared" si="10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2"/>
      <c r="AQ60" s="87">
        <f t="shared" si="11"/>
        <v>0</v>
      </c>
      <c r="AR60" s="87">
        <f t="shared" si="7"/>
        <v>0</v>
      </c>
      <c r="AS60" s="87">
        <f t="shared" si="8"/>
        <v>0</v>
      </c>
      <c r="AT60" s="87">
        <f t="shared" si="9"/>
        <v>0</v>
      </c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</row>
    <row r="61" spans="2:58" x14ac:dyDescent="0.35">
      <c r="B61" s="8">
        <f t="shared" si="12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W61" s="40">
        <f t="shared" si="10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2"/>
      <c r="AQ61" s="87">
        <f t="shared" si="11"/>
        <v>0</v>
      </c>
      <c r="AR61" s="87">
        <f t="shared" si="7"/>
        <v>0</v>
      </c>
      <c r="AS61" s="87">
        <f t="shared" si="8"/>
        <v>0</v>
      </c>
      <c r="AT61" s="87">
        <f t="shared" si="9"/>
        <v>0</v>
      </c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</row>
    <row r="62" spans="2:58" x14ac:dyDescent="0.35">
      <c r="B62" s="8">
        <f t="shared" si="12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W62" s="40">
        <f t="shared" si="10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P62" s="42"/>
      <c r="AQ62" s="87">
        <f t="shared" si="11"/>
        <v>0</v>
      </c>
      <c r="AR62" s="87">
        <f t="shared" si="7"/>
        <v>0</v>
      </c>
      <c r="AS62" s="87">
        <f t="shared" si="8"/>
        <v>0</v>
      </c>
      <c r="AT62" s="87">
        <f t="shared" si="9"/>
        <v>0</v>
      </c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</row>
    <row r="63" spans="2:58" x14ac:dyDescent="0.35">
      <c r="B63" s="8">
        <f t="shared" si="12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W63" s="40">
        <f t="shared" si="10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2"/>
      <c r="AQ63" s="87">
        <f t="shared" si="11"/>
        <v>0</v>
      </c>
      <c r="AR63" s="87">
        <f t="shared" si="7"/>
        <v>0</v>
      </c>
      <c r="AS63" s="87">
        <f t="shared" si="8"/>
        <v>0</v>
      </c>
      <c r="AT63" s="87">
        <f t="shared" si="9"/>
        <v>0</v>
      </c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</row>
    <row r="64" spans="2:58" x14ac:dyDescent="0.35">
      <c r="B64" s="8">
        <f t="shared" si="12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W64" s="40">
        <f t="shared" si="10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2"/>
      <c r="AQ64" s="87">
        <f t="shared" si="11"/>
        <v>0</v>
      </c>
      <c r="AR64" s="87">
        <f t="shared" si="7"/>
        <v>0</v>
      </c>
      <c r="AS64" s="87">
        <f t="shared" si="8"/>
        <v>0</v>
      </c>
      <c r="AT64" s="87">
        <f t="shared" si="9"/>
        <v>0</v>
      </c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</row>
    <row r="65" spans="2:58" x14ac:dyDescent="0.35">
      <c r="B65" s="8">
        <f t="shared" si="12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W65" s="40">
        <f t="shared" si="10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2"/>
      <c r="AQ65" s="87">
        <f t="shared" si="11"/>
        <v>0</v>
      </c>
      <c r="AR65" s="87">
        <f t="shared" si="7"/>
        <v>0</v>
      </c>
      <c r="AS65" s="87">
        <f t="shared" si="8"/>
        <v>0</v>
      </c>
      <c r="AT65" s="87">
        <f t="shared" si="9"/>
        <v>0</v>
      </c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</row>
    <row r="66" spans="2:58" x14ac:dyDescent="0.35">
      <c r="B66" s="8">
        <f t="shared" si="12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W66" s="40">
        <f t="shared" si="10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P66" s="42"/>
      <c r="AQ66" s="87">
        <f t="shared" si="11"/>
        <v>0</v>
      </c>
      <c r="AR66" s="87">
        <f t="shared" si="7"/>
        <v>0</v>
      </c>
      <c r="AS66" s="87">
        <f t="shared" si="8"/>
        <v>0</v>
      </c>
      <c r="AT66" s="87">
        <f t="shared" si="9"/>
        <v>0</v>
      </c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</row>
    <row r="67" spans="2:58" x14ac:dyDescent="0.35">
      <c r="B67" s="8">
        <f t="shared" si="12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W67" s="40">
        <f t="shared" si="10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2"/>
      <c r="AQ67" s="87">
        <f t="shared" si="11"/>
        <v>0</v>
      </c>
      <c r="AR67" s="87">
        <f t="shared" si="7"/>
        <v>0</v>
      </c>
      <c r="AS67" s="87">
        <f t="shared" si="8"/>
        <v>0</v>
      </c>
      <c r="AT67" s="87">
        <f t="shared" si="9"/>
        <v>0</v>
      </c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</row>
    <row r="68" spans="2:58" x14ac:dyDescent="0.35">
      <c r="B68" s="8">
        <f t="shared" si="12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W68" s="40">
        <f t="shared" si="10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P68" s="42"/>
      <c r="AQ68" s="87">
        <f t="shared" si="11"/>
        <v>0</v>
      </c>
      <c r="AR68" s="87">
        <f t="shared" si="7"/>
        <v>0</v>
      </c>
      <c r="AS68" s="87">
        <f t="shared" si="8"/>
        <v>0</v>
      </c>
      <c r="AT68" s="87">
        <f t="shared" si="9"/>
        <v>0</v>
      </c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</row>
    <row r="69" spans="2:58" x14ac:dyDescent="0.35">
      <c r="B69" s="8">
        <f t="shared" si="12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W69" s="40">
        <f t="shared" si="10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2"/>
      <c r="AQ69" s="87">
        <f t="shared" si="11"/>
        <v>0</v>
      </c>
      <c r="AR69" s="87">
        <f t="shared" si="7"/>
        <v>0</v>
      </c>
      <c r="AS69" s="87">
        <f t="shared" si="8"/>
        <v>0</v>
      </c>
      <c r="AT69" s="87">
        <f t="shared" si="9"/>
        <v>0</v>
      </c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</row>
    <row r="70" spans="2:58" x14ac:dyDescent="0.35">
      <c r="B70" s="8">
        <f t="shared" si="12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W70" s="40">
        <f t="shared" si="10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P70" s="42"/>
      <c r="AQ70" s="87">
        <f t="shared" si="11"/>
        <v>0</v>
      </c>
      <c r="AR70" s="87">
        <f t="shared" si="7"/>
        <v>0</v>
      </c>
      <c r="AS70" s="87">
        <f t="shared" si="8"/>
        <v>0</v>
      </c>
      <c r="AT70" s="87">
        <f t="shared" si="9"/>
        <v>0</v>
      </c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</row>
    <row r="71" spans="2:58" x14ac:dyDescent="0.35">
      <c r="B71" s="8">
        <f t="shared" si="12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88">
        <v>0</v>
      </c>
      <c r="U71" s="88">
        <v>0</v>
      </c>
      <c r="W71" s="40">
        <f t="shared" si="10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P71" s="42"/>
      <c r="AQ71" s="87">
        <f t="shared" si="11"/>
        <v>0</v>
      </c>
      <c r="AR71" s="87">
        <f t="shared" si="7"/>
        <v>0</v>
      </c>
      <c r="AS71" s="87">
        <f t="shared" si="8"/>
        <v>0</v>
      </c>
      <c r="AT71" s="87">
        <f t="shared" si="9"/>
        <v>0</v>
      </c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</row>
    <row r="72" spans="2:58" x14ac:dyDescent="0.35">
      <c r="B72" s="8">
        <f t="shared" si="12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8">
        <v>0</v>
      </c>
      <c r="U72" s="88">
        <v>0</v>
      </c>
      <c r="W72" s="40">
        <f t="shared" si="10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2"/>
      <c r="AQ72" s="87">
        <f t="shared" si="11"/>
        <v>0</v>
      </c>
      <c r="AR72" s="87">
        <f t="shared" ref="AR72:AR135" si="13">+AA72*H72</f>
        <v>0</v>
      </c>
      <c r="AS72" s="87">
        <f t="shared" ref="AS72:AS135" si="14">+AB72*I72</f>
        <v>0</v>
      </c>
      <c r="AT72" s="87">
        <f t="shared" ref="AT72:AT135" si="15">+AC72*J72</f>
        <v>0</v>
      </c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</row>
    <row r="73" spans="2:58" x14ac:dyDescent="0.35">
      <c r="B73" s="8">
        <f t="shared" si="12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W73" s="40">
        <f t="shared" ref="W73:W136" si="16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P73" s="42"/>
      <c r="AQ73" s="87">
        <f t="shared" ref="AQ73:AQ136" si="17">+Z73*G73</f>
        <v>0</v>
      </c>
      <c r="AR73" s="87">
        <f t="shared" si="13"/>
        <v>0</v>
      </c>
      <c r="AS73" s="87">
        <f t="shared" si="14"/>
        <v>0</v>
      </c>
      <c r="AT73" s="87">
        <f t="shared" si="15"/>
        <v>0</v>
      </c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</row>
    <row r="74" spans="2:58" x14ac:dyDescent="0.35">
      <c r="B74" s="8">
        <f t="shared" ref="B74:B137" si="18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W74" s="40">
        <f t="shared" si="16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P74" s="42"/>
      <c r="AQ74" s="87">
        <f t="shared" si="17"/>
        <v>0</v>
      </c>
      <c r="AR74" s="87">
        <f t="shared" si="13"/>
        <v>0</v>
      </c>
      <c r="AS74" s="87">
        <f t="shared" si="14"/>
        <v>0</v>
      </c>
      <c r="AT74" s="87">
        <f t="shared" si="15"/>
        <v>0</v>
      </c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</row>
    <row r="75" spans="2:58" x14ac:dyDescent="0.35">
      <c r="B75" s="8">
        <f t="shared" si="18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W75" s="40">
        <f t="shared" si="16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2"/>
      <c r="AQ75" s="87">
        <f t="shared" si="17"/>
        <v>0</v>
      </c>
      <c r="AR75" s="87">
        <f t="shared" si="13"/>
        <v>0</v>
      </c>
      <c r="AS75" s="87">
        <f t="shared" si="14"/>
        <v>0</v>
      </c>
      <c r="AT75" s="87">
        <f t="shared" si="15"/>
        <v>0</v>
      </c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</row>
    <row r="76" spans="2:58" x14ac:dyDescent="0.35">
      <c r="B76" s="8">
        <f t="shared" si="18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W76" s="40">
        <f t="shared" si="16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P76" s="42"/>
      <c r="AQ76" s="87">
        <f t="shared" si="17"/>
        <v>0</v>
      </c>
      <c r="AR76" s="87">
        <f t="shared" si="13"/>
        <v>0</v>
      </c>
      <c r="AS76" s="87">
        <f t="shared" si="14"/>
        <v>0</v>
      </c>
      <c r="AT76" s="87">
        <f t="shared" si="15"/>
        <v>0</v>
      </c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</row>
    <row r="77" spans="2:58" x14ac:dyDescent="0.35">
      <c r="B77" s="8">
        <f t="shared" si="18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W77" s="40">
        <f t="shared" si="16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P77" s="42"/>
      <c r="AQ77" s="87">
        <f t="shared" si="17"/>
        <v>0</v>
      </c>
      <c r="AR77" s="87">
        <f t="shared" si="13"/>
        <v>0</v>
      </c>
      <c r="AS77" s="87">
        <f t="shared" si="14"/>
        <v>0</v>
      </c>
      <c r="AT77" s="87">
        <f t="shared" si="15"/>
        <v>0</v>
      </c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</row>
    <row r="78" spans="2:58" x14ac:dyDescent="0.35">
      <c r="B78" s="8">
        <f t="shared" si="18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W78" s="40">
        <f t="shared" si="16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P78" s="42"/>
      <c r="AQ78" s="87">
        <f t="shared" si="17"/>
        <v>0</v>
      </c>
      <c r="AR78" s="87">
        <f t="shared" si="13"/>
        <v>0</v>
      </c>
      <c r="AS78" s="87">
        <f t="shared" si="14"/>
        <v>0</v>
      </c>
      <c r="AT78" s="87">
        <f t="shared" si="15"/>
        <v>0</v>
      </c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</row>
    <row r="79" spans="2:58" x14ac:dyDescent="0.35">
      <c r="B79" s="8">
        <f t="shared" si="18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W79" s="40">
        <f t="shared" si="16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P79" s="42"/>
      <c r="AQ79" s="87">
        <f t="shared" si="17"/>
        <v>0</v>
      </c>
      <c r="AR79" s="87">
        <f t="shared" si="13"/>
        <v>0</v>
      </c>
      <c r="AS79" s="87">
        <f t="shared" si="14"/>
        <v>0</v>
      </c>
      <c r="AT79" s="87">
        <f t="shared" si="15"/>
        <v>0</v>
      </c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</row>
    <row r="80" spans="2:58" x14ac:dyDescent="0.35">
      <c r="B80" s="8">
        <f t="shared" si="18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W80" s="40">
        <f t="shared" si="16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2"/>
      <c r="AQ80" s="87">
        <f t="shared" si="17"/>
        <v>0</v>
      </c>
      <c r="AR80" s="87">
        <f t="shared" si="13"/>
        <v>0</v>
      </c>
      <c r="AS80" s="87">
        <f t="shared" si="14"/>
        <v>0</v>
      </c>
      <c r="AT80" s="87">
        <f t="shared" si="15"/>
        <v>0</v>
      </c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</row>
    <row r="81" spans="2:58" x14ac:dyDescent="0.35">
      <c r="B81" s="8">
        <f t="shared" si="18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W81" s="40">
        <f t="shared" si="16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P81" s="42"/>
      <c r="AQ81" s="87">
        <f t="shared" si="17"/>
        <v>0</v>
      </c>
      <c r="AR81" s="87">
        <f t="shared" si="13"/>
        <v>0</v>
      </c>
      <c r="AS81" s="87">
        <f t="shared" si="14"/>
        <v>0</v>
      </c>
      <c r="AT81" s="87">
        <f t="shared" si="15"/>
        <v>0</v>
      </c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</row>
    <row r="82" spans="2:58" x14ac:dyDescent="0.35">
      <c r="B82" s="8">
        <f t="shared" si="18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W82" s="40">
        <f t="shared" si="16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P82" s="42"/>
      <c r="AQ82" s="87">
        <f t="shared" si="17"/>
        <v>0</v>
      </c>
      <c r="AR82" s="87">
        <f t="shared" si="13"/>
        <v>0</v>
      </c>
      <c r="AS82" s="87">
        <f t="shared" si="14"/>
        <v>0</v>
      </c>
      <c r="AT82" s="87">
        <f t="shared" si="15"/>
        <v>0</v>
      </c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</row>
    <row r="83" spans="2:58" x14ac:dyDescent="0.35">
      <c r="B83" s="8">
        <f t="shared" si="18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88">
        <v>0</v>
      </c>
      <c r="S83" s="88">
        <v>0</v>
      </c>
      <c r="T83" s="88">
        <v>0</v>
      </c>
      <c r="U83" s="88">
        <v>0</v>
      </c>
      <c r="W83" s="40">
        <f t="shared" si="16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P83" s="42"/>
      <c r="AQ83" s="87">
        <f t="shared" si="17"/>
        <v>0</v>
      </c>
      <c r="AR83" s="87">
        <f t="shared" si="13"/>
        <v>0</v>
      </c>
      <c r="AS83" s="87">
        <f t="shared" si="14"/>
        <v>0</v>
      </c>
      <c r="AT83" s="87">
        <f t="shared" si="15"/>
        <v>0</v>
      </c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</row>
    <row r="84" spans="2:58" x14ac:dyDescent="0.35">
      <c r="B84" s="8">
        <f t="shared" si="18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88">
        <v>0</v>
      </c>
      <c r="S84" s="88">
        <v>0</v>
      </c>
      <c r="T84" s="88">
        <v>0</v>
      </c>
      <c r="U84" s="88">
        <v>0</v>
      </c>
      <c r="W84" s="40">
        <f t="shared" si="16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P84" s="42"/>
      <c r="AQ84" s="87">
        <f t="shared" si="17"/>
        <v>0</v>
      </c>
      <c r="AR84" s="87">
        <f t="shared" si="13"/>
        <v>0</v>
      </c>
      <c r="AS84" s="87">
        <f t="shared" si="14"/>
        <v>0</v>
      </c>
      <c r="AT84" s="87">
        <f t="shared" si="15"/>
        <v>0</v>
      </c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</row>
    <row r="85" spans="2:58" x14ac:dyDescent="0.35">
      <c r="B85" s="8">
        <f t="shared" si="18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W85" s="40">
        <f t="shared" si="16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P85" s="42"/>
      <c r="AQ85" s="87">
        <f t="shared" si="17"/>
        <v>0</v>
      </c>
      <c r="AR85" s="87">
        <f t="shared" si="13"/>
        <v>0</v>
      </c>
      <c r="AS85" s="87">
        <f t="shared" si="14"/>
        <v>0</v>
      </c>
      <c r="AT85" s="87">
        <f t="shared" si="15"/>
        <v>0</v>
      </c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</row>
    <row r="86" spans="2:58" x14ac:dyDescent="0.35">
      <c r="B86" s="8">
        <f t="shared" si="18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W86" s="40">
        <f t="shared" si="16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P86" s="42"/>
      <c r="AQ86" s="87">
        <f t="shared" si="17"/>
        <v>0</v>
      </c>
      <c r="AR86" s="87">
        <f t="shared" si="13"/>
        <v>0</v>
      </c>
      <c r="AS86" s="87">
        <f t="shared" si="14"/>
        <v>0</v>
      </c>
      <c r="AT86" s="87">
        <f t="shared" si="15"/>
        <v>0</v>
      </c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</row>
    <row r="87" spans="2:58" x14ac:dyDescent="0.35">
      <c r="B87" s="8">
        <f t="shared" si="18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W87" s="40">
        <f t="shared" si="16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P87" s="42"/>
      <c r="AQ87" s="87">
        <f t="shared" si="17"/>
        <v>0</v>
      </c>
      <c r="AR87" s="87">
        <f t="shared" si="13"/>
        <v>0</v>
      </c>
      <c r="AS87" s="87">
        <f t="shared" si="14"/>
        <v>0</v>
      </c>
      <c r="AT87" s="87">
        <f t="shared" si="15"/>
        <v>0</v>
      </c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</row>
    <row r="88" spans="2:58" x14ac:dyDescent="0.35">
      <c r="B88" s="8">
        <f t="shared" si="18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W88" s="40">
        <f t="shared" si="16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2"/>
      <c r="AQ88" s="87">
        <f t="shared" si="17"/>
        <v>0</v>
      </c>
      <c r="AR88" s="87">
        <f t="shared" si="13"/>
        <v>0</v>
      </c>
      <c r="AS88" s="87">
        <f t="shared" si="14"/>
        <v>0</v>
      </c>
      <c r="AT88" s="87">
        <f t="shared" si="15"/>
        <v>0</v>
      </c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</row>
    <row r="89" spans="2:58" x14ac:dyDescent="0.35">
      <c r="B89" s="8">
        <f t="shared" si="18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0</v>
      </c>
      <c r="S89" s="88">
        <v>0</v>
      </c>
      <c r="T89" s="88">
        <v>0</v>
      </c>
      <c r="U89" s="88">
        <v>0</v>
      </c>
      <c r="W89" s="40">
        <f t="shared" si="16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2"/>
      <c r="AQ89" s="87">
        <f t="shared" si="17"/>
        <v>0</v>
      </c>
      <c r="AR89" s="87">
        <f t="shared" si="13"/>
        <v>0</v>
      </c>
      <c r="AS89" s="87">
        <f t="shared" si="14"/>
        <v>0</v>
      </c>
      <c r="AT89" s="87">
        <f t="shared" si="15"/>
        <v>0</v>
      </c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</row>
    <row r="90" spans="2:58" x14ac:dyDescent="0.35">
      <c r="B90" s="8">
        <f t="shared" si="18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W90" s="40">
        <f t="shared" si="16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P90" s="42"/>
      <c r="AQ90" s="87">
        <f t="shared" si="17"/>
        <v>0</v>
      </c>
      <c r="AR90" s="87">
        <f t="shared" si="13"/>
        <v>0</v>
      </c>
      <c r="AS90" s="87">
        <f t="shared" si="14"/>
        <v>0</v>
      </c>
      <c r="AT90" s="87">
        <f t="shared" si="15"/>
        <v>0</v>
      </c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</row>
    <row r="91" spans="2:58" x14ac:dyDescent="0.35">
      <c r="B91" s="8">
        <f t="shared" si="18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88">
        <v>0</v>
      </c>
      <c r="S91" s="88">
        <v>0</v>
      </c>
      <c r="T91" s="88">
        <v>0</v>
      </c>
      <c r="U91" s="88">
        <v>0</v>
      </c>
      <c r="W91" s="40">
        <f t="shared" si="16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2"/>
      <c r="AQ91" s="87">
        <f t="shared" si="17"/>
        <v>0</v>
      </c>
      <c r="AR91" s="87">
        <f t="shared" si="13"/>
        <v>0</v>
      </c>
      <c r="AS91" s="87">
        <f t="shared" si="14"/>
        <v>0</v>
      </c>
      <c r="AT91" s="87">
        <f t="shared" si="15"/>
        <v>0</v>
      </c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</row>
    <row r="92" spans="2:58" x14ac:dyDescent="0.35">
      <c r="B92" s="8">
        <f t="shared" si="18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88">
        <v>0</v>
      </c>
      <c r="U92" s="88">
        <v>0</v>
      </c>
      <c r="W92" s="40">
        <f t="shared" si="16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2"/>
      <c r="AQ92" s="87">
        <f t="shared" si="17"/>
        <v>0</v>
      </c>
      <c r="AR92" s="87">
        <f t="shared" si="13"/>
        <v>0</v>
      </c>
      <c r="AS92" s="87">
        <f t="shared" si="14"/>
        <v>0</v>
      </c>
      <c r="AT92" s="87">
        <f t="shared" si="15"/>
        <v>0</v>
      </c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</row>
    <row r="93" spans="2:58" x14ac:dyDescent="0.35">
      <c r="B93" s="8">
        <f t="shared" si="18"/>
        <v>86</v>
      </c>
      <c r="C93" s="8" t="s">
        <v>46</v>
      </c>
      <c r="D93" s="8">
        <v>150051</v>
      </c>
      <c r="E93" s="8" t="s">
        <v>73</v>
      </c>
      <c r="F93" s="8"/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W93" s="40">
        <f t="shared" si="16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P93" s="42"/>
      <c r="AQ93" s="87">
        <f t="shared" si="17"/>
        <v>0</v>
      </c>
      <c r="AR93" s="87">
        <f t="shared" si="13"/>
        <v>0</v>
      </c>
      <c r="AS93" s="87">
        <f t="shared" si="14"/>
        <v>0</v>
      </c>
      <c r="AT93" s="87">
        <f t="shared" si="15"/>
        <v>0</v>
      </c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</row>
    <row r="94" spans="2:58" x14ac:dyDescent="0.35">
      <c r="B94" s="8">
        <f t="shared" si="18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W94" s="40">
        <f t="shared" si="16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P94" s="42"/>
      <c r="AQ94" s="87">
        <f t="shared" si="17"/>
        <v>0</v>
      </c>
      <c r="AR94" s="87">
        <f t="shared" si="13"/>
        <v>0</v>
      </c>
      <c r="AS94" s="87">
        <f t="shared" si="14"/>
        <v>0</v>
      </c>
      <c r="AT94" s="87">
        <f t="shared" si="15"/>
        <v>0</v>
      </c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</row>
    <row r="95" spans="2:58" x14ac:dyDescent="0.35">
      <c r="B95" s="8">
        <f t="shared" si="18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88">
        <v>0</v>
      </c>
      <c r="S95" s="88">
        <v>0</v>
      </c>
      <c r="T95" s="88">
        <v>0</v>
      </c>
      <c r="U95" s="88">
        <v>0</v>
      </c>
      <c r="W95" s="40">
        <f t="shared" si="16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2"/>
      <c r="AQ95" s="87">
        <f t="shared" si="17"/>
        <v>0</v>
      </c>
      <c r="AR95" s="87">
        <f t="shared" si="13"/>
        <v>0</v>
      </c>
      <c r="AS95" s="87">
        <f t="shared" si="14"/>
        <v>0</v>
      </c>
      <c r="AT95" s="87">
        <f t="shared" si="15"/>
        <v>0</v>
      </c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</row>
    <row r="96" spans="2:58" x14ac:dyDescent="0.35">
      <c r="B96" s="8">
        <f t="shared" si="18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0</v>
      </c>
      <c r="T96" s="88">
        <v>0</v>
      </c>
      <c r="U96" s="88">
        <v>0</v>
      </c>
      <c r="W96" s="40">
        <f t="shared" si="16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2"/>
      <c r="AQ96" s="87">
        <f t="shared" si="17"/>
        <v>0</v>
      </c>
      <c r="AR96" s="87">
        <f t="shared" si="13"/>
        <v>0</v>
      </c>
      <c r="AS96" s="87">
        <f t="shared" si="14"/>
        <v>0</v>
      </c>
      <c r="AT96" s="87">
        <f t="shared" si="15"/>
        <v>0</v>
      </c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</row>
    <row r="97" spans="2:58" x14ac:dyDescent="0.35">
      <c r="B97" s="8">
        <f t="shared" si="18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88">
        <v>0</v>
      </c>
      <c r="S97" s="88">
        <v>0</v>
      </c>
      <c r="T97" s="88">
        <v>0</v>
      </c>
      <c r="U97" s="88">
        <v>0</v>
      </c>
      <c r="W97" s="40">
        <f t="shared" si="16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P97" s="42"/>
      <c r="AQ97" s="87">
        <f t="shared" si="17"/>
        <v>0</v>
      </c>
      <c r="AR97" s="87">
        <f t="shared" si="13"/>
        <v>0</v>
      </c>
      <c r="AS97" s="87">
        <f t="shared" si="14"/>
        <v>0</v>
      </c>
      <c r="AT97" s="87">
        <f t="shared" si="15"/>
        <v>0</v>
      </c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</row>
    <row r="98" spans="2:58" x14ac:dyDescent="0.35">
      <c r="B98" s="8">
        <f t="shared" si="18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88">
        <v>0</v>
      </c>
      <c r="S98" s="88">
        <v>0</v>
      </c>
      <c r="T98" s="88">
        <v>0</v>
      </c>
      <c r="U98" s="88">
        <v>0</v>
      </c>
      <c r="W98" s="40">
        <f t="shared" si="16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2"/>
      <c r="AQ98" s="87">
        <f t="shared" si="17"/>
        <v>0</v>
      </c>
      <c r="AR98" s="87">
        <f t="shared" si="13"/>
        <v>0</v>
      </c>
      <c r="AS98" s="87">
        <f t="shared" si="14"/>
        <v>0</v>
      </c>
      <c r="AT98" s="87">
        <f t="shared" si="15"/>
        <v>0</v>
      </c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</row>
    <row r="99" spans="2:58" x14ac:dyDescent="0.35">
      <c r="B99" s="8">
        <f t="shared" si="18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W99" s="40">
        <f t="shared" si="16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P99" s="42"/>
      <c r="AQ99" s="87">
        <f t="shared" si="17"/>
        <v>0</v>
      </c>
      <c r="AR99" s="87">
        <f t="shared" si="13"/>
        <v>0</v>
      </c>
      <c r="AS99" s="87">
        <f t="shared" si="14"/>
        <v>0</v>
      </c>
      <c r="AT99" s="87">
        <f t="shared" si="15"/>
        <v>0</v>
      </c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</row>
    <row r="100" spans="2:58" x14ac:dyDescent="0.35">
      <c r="B100" s="8">
        <f t="shared" si="18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0</v>
      </c>
      <c r="T100" s="88">
        <v>0</v>
      </c>
      <c r="U100" s="88">
        <v>0</v>
      </c>
      <c r="W100" s="40">
        <f t="shared" si="16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2"/>
      <c r="AQ100" s="87">
        <f t="shared" si="17"/>
        <v>0</v>
      </c>
      <c r="AR100" s="87">
        <f t="shared" si="13"/>
        <v>0</v>
      </c>
      <c r="AS100" s="87">
        <f t="shared" si="14"/>
        <v>0</v>
      </c>
      <c r="AT100" s="87">
        <f t="shared" si="15"/>
        <v>0</v>
      </c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</row>
    <row r="101" spans="2:58" x14ac:dyDescent="0.35">
      <c r="B101" s="8">
        <f t="shared" si="18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88">
        <v>0</v>
      </c>
      <c r="S101" s="88">
        <v>0</v>
      </c>
      <c r="T101" s="88">
        <v>0</v>
      </c>
      <c r="U101" s="88">
        <v>0</v>
      </c>
      <c r="W101" s="40">
        <f t="shared" si="16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2"/>
      <c r="AQ101" s="87">
        <f t="shared" si="17"/>
        <v>0</v>
      </c>
      <c r="AR101" s="87">
        <f t="shared" si="13"/>
        <v>0</v>
      </c>
      <c r="AS101" s="87">
        <f t="shared" si="14"/>
        <v>0</v>
      </c>
      <c r="AT101" s="87">
        <f t="shared" si="15"/>
        <v>0</v>
      </c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</row>
    <row r="102" spans="2:58" x14ac:dyDescent="0.35">
      <c r="B102" s="8">
        <f t="shared" si="18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88">
        <v>0</v>
      </c>
      <c r="S102" s="88">
        <v>0</v>
      </c>
      <c r="T102" s="88">
        <v>0</v>
      </c>
      <c r="U102" s="88">
        <v>0</v>
      </c>
      <c r="W102" s="40">
        <f t="shared" si="16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2"/>
      <c r="AQ102" s="87">
        <f t="shared" si="17"/>
        <v>0</v>
      </c>
      <c r="AR102" s="87">
        <f t="shared" si="13"/>
        <v>0</v>
      </c>
      <c r="AS102" s="87">
        <f t="shared" si="14"/>
        <v>0</v>
      </c>
      <c r="AT102" s="87">
        <f t="shared" si="15"/>
        <v>0</v>
      </c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</row>
    <row r="103" spans="2:58" x14ac:dyDescent="0.35">
      <c r="B103" s="8">
        <f t="shared" si="18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88">
        <v>0</v>
      </c>
      <c r="S103" s="88">
        <v>0</v>
      </c>
      <c r="T103" s="88">
        <v>0</v>
      </c>
      <c r="U103" s="88">
        <v>0</v>
      </c>
      <c r="W103" s="40">
        <f t="shared" si="16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2"/>
      <c r="AQ103" s="87">
        <f t="shared" si="17"/>
        <v>0</v>
      </c>
      <c r="AR103" s="87">
        <f t="shared" si="13"/>
        <v>0</v>
      </c>
      <c r="AS103" s="87">
        <f t="shared" si="14"/>
        <v>0</v>
      </c>
      <c r="AT103" s="87">
        <f t="shared" si="15"/>
        <v>0</v>
      </c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</row>
    <row r="104" spans="2:58" x14ac:dyDescent="0.35">
      <c r="B104" s="8">
        <f t="shared" si="18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88">
        <v>0</v>
      </c>
      <c r="S104" s="88">
        <v>0</v>
      </c>
      <c r="T104" s="88">
        <v>0</v>
      </c>
      <c r="U104" s="88">
        <v>0</v>
      </c>
      <c r="W104" s="40">
        <f t="shared" si="16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2"/>
      <c r="AQ104" s="87">
        <f t="shared" si="17"/>
        <v>0</v>
      </c>
      <c r="AR104" s="87">
        <f t="shared" si="13"/>
        <v>0</v>
      </c>
      <c r="AS104" s="87">
        <f t="shared" si="14"/>
        <v>0</v>
      </c>
      <c r="AT104" s="87">
        <f t="shared" si="15"/>
        <v>0</v>
      </c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</row>
    <row r="105" spans="2:58" x14ac:dyDescent="0.35">
      <c r="B105" s="8">
        <f t="shared" si="18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88">
        <v>0</v>
      </c>
      <c r="S105" s="88">
        <v>0</v>
      </c>
      <c r="T105" s="88">
        <v>0</v>
      </c>
      <c r="U105" s="88">
        <v>0</v>
      </c>
      <c r="W105" s="40">
        <f t="shared" si="16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2"/>
      <c r="AQ105" s="87">
        <f t="shared" si="17"/>
        <v>0</v>
      </c>
      <c r="AR105" s="87">
        <f t="shared" si="13"/>
        <v>0</v>
      </c>
      <c r="AS105" s="87">
        <f t="shared" si="14"/>
        <v>0</v>
      </c>
      <c r="AT105" s="87">
        <f t="shared" si="15"/>
        <v>0</v>
      </c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</row>
    <row r="106" spans="2:58" x14ac:dyDescent="0.35">
      <c r="B106" s="8">
        <f t="shared" si="18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W106" s="40">
        <f t="shared" si="16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2"/>
      <c r="AQ106" s="87">
        <f t="shared" si="17"/>
        <v>0</v>
      </c>
      <c r="AR106" s="87">
        <f t="shared" si="13"/>
        <v>0</v>
      </c>
      <c r="AS106" s="87">
        <f t="shared" si="14"/>
        <v>0</v>
      </c>
      <c r="AT106" s="87">
        <f t="shared" si="15"/>
        <v>0</v>
      </c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</row>
    <row r="107" spans="2:58" x14ac:dyDescent="0.35">
      <c r="B107" s="8">
        <f t="shared" si="18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88">
        <v>0</v>
      </c>
      <c r="Q107" s="88">
        <v>0</v>
      </c>
      <c r="R107" s="88">
        <v>0</v>
      </c>
      <c r="S107" s="88">
        <v>0</v>
      </c>
      <c r="T107" s="88">
        <v>0</v>
      </c>
      <c r="U107" s="88">
        <v>0</v>
      </c>
      <c r="W107" s="40">
        <f t="shared" si="16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2"/>
      <c r="AQ107" s="87">
        <f t="shared" si="17"/>
        <v>0</v>
      </c>
      <c r="AR107" s="87">
        <f t="shared" si="13"/>
        <v>0</v>
      </c>
      <c r="AS107" s="87">
        <f t="shared" si="14"/>
        <v>0</v>
      </c>
      <c r="AT107" s="87">
        <f t="shared" si="15"/>
        <v>0</v>
      </c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</row>
    <row r="108" spans="2:58" x14ac:dyDescent="0.35">
      <c r="B108" s="8">
        <f t="shared" si="18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88">
        <v>0</v>
      </c>
      <c r="S108" s="88">
        <v>0</v>
      </c>
      <c r="T108" s="88">
        <v>0</v>
      </c>
      <c r="U108" s="88">
        <v>0</v>
      </c>
      <c r="W108" s="40">
        <f t="shared" si="16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P108" s="42"/>
      <c r="AQ108" s="87">
        <f t="shared" si="17"/>
        <v>0</v>
      </c>
      <c r="AR108" s="87">
        <f t="shared" si="13"/>
        <v>0</v>
      </c>
      <c r="AS108" s="87">
        <f t="shared" si="14"/>
        <v>0</v>
      </c>
      <c r="AT108" s="87">
        <f t="shared" si="15"/>
        <v>0</v>
      </c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</row>
    <row r="109" spans="2:58" x14ac:dyDescent="0.35">
      <c r="B109" s="8">
        <f t="shared" si="18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88">
        <v>0</v>
      </c>
      <c r="S109" s="88">
        <v>0</v>
      </c>
      <c r="T109" s="88">
        <v>0</v>
      </c>
      <c r="U109" s="88">
        <v>0</v>
      </c>
      <c r="W109" s="40">
        <f t="shared" si="16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2"/>
      <c r="AQ109" s="87">
        <f t="shared" si="17"/>
        <v>0</v>
      </c>
      <c r="AR109" s="87">
        <f t="shared" si="13"/>
        <v>0</v>
      </c>
      <c r="AS109" s="87">
        <f t="shared" si="14"/>
        <v>0</v>
      </c>
      <c r="AT109" s="87">
        <f t="shared" si="15"/>
        <v>0</v>
      </c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</row>
    <row r="110" spans="2:58" x14ac:dyDescent="0.35">
      <c r="B110" s="8">
        <f t="shared" si="18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88">
        <v>0</v>
      </c>
      <c r="S110" s="88">
        <v>0</v>
      </c>
      <c r="T110" s="88">
        <v>0</v>
      </c>
      <c r="U110" s="88">
        <v>0</v>
      </c>
      <c r="W110" s="40">
        <f t="shared" si="16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2"/>
      <c r="AQ110" s="87">
        <f t="shared" si="17"/>
        <v>0</v>
      </c>
      <c r="AR110" s="87">
        <f t="shared" si="13"/>
        <v>0</v>
      </c>
      <c r="AS110" s="87">
        <f t="shared" si="14"/>
        <v>0</v>
      </c>
      <c r="AT110" s="87">
        <f t="shared" si="15"/>
        <v>0</v>
      </c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</row>
    <row r="111" spans="2:58" x14ac:dyDescent="0.35">
      <c r="B111" s="8">
        <f t="shared" si="18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88">
        <v>0</v>
      </c>
      <c r="S111" s="88">
        <v>0</v>
      </c>
      <c r="T111" s="88">
        <v>0</v>
      </c>
      <c r="U111" s="88">
        <v>0</v>
      </c>
      <c r="W111" s="40">
        <f t="shared" si="16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2"/>
      <c r="AQ111" s="87">
        <f t="shared" si="17"/>
        <v>0</v>
      </c>
      <c r="AR111" s="87">
        <f t="shared" si="13"/>
        <v>0</v>
      </c>
      <c r="AS111" s="87">
        <f t="shared" si="14"/>
        <v>0</v>
      </c>
      <c r="AT111" s="87">
        <f t="shared" si="15"/>
        <v>0</v>
      </c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</row>
    <row r="112" spans="2:58" x14ac:dyDescent="0.35">
      <c r="B112" s="8">
        <f t="shared" si="18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8">
        <v>0</v>
      </c>
      <c r="S112" s="88">
        <v>0</v>
      </c>
      <c r="T112" s="88">
        <v>0</v>
      </c>
      <c r="U112" s="88">
        <v>0</v>
      </c>
      <c r="W112" s="40">
        <f t="shared" si="16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2"/>
      <c r="AQ112" s="87">
        <f t="shared" si="17"/>
        <v>0</v>
      </c>
      <c r="AR112" s="87">
        <f t="shared" si="13"/>
        <v>0</v>
      </c>
      <c r="AS112" s="87">
        <f t="shared" si="14"/>
        <v>0</v>
      </c>
      <c r="AT112" s="87">
        <f t="shared" si="15"/>
        <v>0</v>
      </c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</row>
    <row r="113" spans="2:58" x14ac:dyDescent="0.35">
      <c r="B113" s="8">
        <f t="shared" si="18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88">
        <v>0</v>
      </c>
      <c r="Q113" s="88">
        <v>0</v>
      </c>
      <c r="R113" s="88">
        <v>0</v>
      </c>
      <c r="S113" s="88">
        <v>0</v>
      </c>
      <c r="T113" s="88">
        <v>0</v>
      </c>
      <c r="U113" s="88">
        <v>0</v>
      </c>
      <c r="W113" s="40">
        <f t="shared" si="16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2"/>
      <c r="AQ113" s="87">
        <f t="shared" si="17"/>
        <v>0</v>
      </c>
      <c r="AR113" s="87">
        <f t="shared" si="13"/>
        <v>0</v>
      </c>
      <c r="AS113" s="87">
        <f t="shared" si="14"/>
        <v>0</v>
      </c>
      <c r="AT113" s="87">
        <f t="shared" si="15"/>
        <v>0</v>
      </c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</row>
    <row r="114" spans="2:58" x14ac:dyDescent="0.35">
      <c r="B114" s="8">
        <f t="shared" si="18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0</v>
      </c>
      <c r="T114" s="88">
        <v>0</v>
      </c>
      <c r="U114" s="88">
        <v>0</v>
      </c>
      <c r="W114" s="40">
        <f t="shared" si="16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2"/>
      <c r="AQ114" s="87">
        <f t="shared" si="17"/>
        <v>0</v>
      </c>
      <c r="AR114" s="87">
        <f t="shared" si="13"/>
        <v>0</v>
      </c>
      <c r="AS114" s="87">
        <f t="shared" si="14"/>
        <v>0</v>
      </c>
      <c r="AT114" s="87">
        <f t="shared" si="15"/>
        <v>0</v>
      </c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</row>
    <row r="115" spans="2:58" x14ac:dyDescent="0.35">
      <c r="B115" s="8">
        <f t="shared" si="18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88">
        <v>0</v>
      </c>
      <c r="S115" s="88">
        <v>0</v>
      </c>
      <c r="T115" s="88">
        <v>0</v>
      </c>
      <c r="U115" s="88">
        <v>0</v>
      </c>
      <c r="W115" s="40">
        <f t="shared" si="16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2"/>
      <c r="AQ115" s="87">
        <f t="shared" si="17"/>
        <v>0</v>
      </c>
      <c r="AR115" s="87">
        <f t="shared" si="13"/>
        <v>0</v>
      </c>
      <c r="AS115" s="87">
        <f t="shared" si="14"/>
        <v>0</v>
      </c>
      <c r="AT115" s="87">
        <f t="shared" si="15"/>
        <v>0</v>
      </c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</row>
    <row r="116" spans="2:58" x14ac:dyDescent="0.35">
      <c r="B116" s="8">
        <f t="shared" si="18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88">
        <v>0</v>
      </c>
      <c r="S116" s="88">
        <v>0</v>
      </c>
      <c r="T116" s="88">
        <v>0</v>
      </c>
      <c r="U116" s="88">
        <v>0</v>
      </c>
      <c r="W116" s="40">
        <f t="shared" si="16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2"/>
      <c r="AQ116" s="87">
        <f t="shared" si="17"/>
        <v>0</v>
      </c>
      <c r="AR116" s="87">
        <f t="shared" si="13"/>
        <v>0</v>
      </c>
      <c r="AS116" s="87">
        <f t="shared" si="14"/>
        <v>0</v>
      </c>
      <c r="AT116" s="87">
        <f t="shared" si="15"/>
        <v>0</v>
      </c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</row>
    <row r="117" spans="2:58" x14ac:dyDescent="0.35">
      <c r="B117" s="8">
        <f t="shared" si="18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88">
        <v>0</v>
      </c>
      <c r="S117" s="88">
        <v>0</v>
      </c>
      <c r="T117" s="88">
        <v>0</v>
      </c>
      <c r="U117" s="88">
        <v>0</v>
      </c>
      <c r="W117" s="40">
        <f t="shared" si="16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2"/>
      <c r="AQ117" s="87">
        <f t="shared" si="17"/>
        <v>0</v>
      </c>
      <c r="AR117" s="87">
        <f t="shared" si="13"/>
        <v>0</v>
      </c>
      <c r="AS117" s="87">
        <f t="shared" si="14"/>
        <v>0</v>
      </c>
      <c r="AT117" s="87">
        <f t="shared" si="15"/>
        <v>0</v>
      </c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</row>
    <row r="118" spans="2:58" x14ac:dyDescent="0.35">
      <c r="B118" s="8">
        <f t="shared" si="18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0</v>
      </c>
      <c r="S118" s="88">
        <v>0</v>
      </c>
      <c r="T118" s="88">
        <v>0</v>
      </c>
      <c r="U118" s="88">
        <v>0</v>
      </c>
      <c r="W118" s="40">
        <f t="shared" si="16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2"/>
      <c r="AQ118" s="87">
        <f t="shared" si="17"/>
        <v>0</v>
      </c>
      <c r="AR118" s="87">
        <f t="shared" si="13"/>
        <v>0</v>
      </c>
      <c r="AS118" s="87">
        <f t="shared" si="14"/>
        <v>0</v>
      </c>
      <c r="AT118" s="87">
        <f t="shared" si="15"/>
        <v>0</v>
      </c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</row>
    <row r="119" spans="2:58" x14ac:dyDescent="0.35">
      <c r="B119" s="8">
        <f t="shared" si="18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88">
        <v>0</v>
      </c>
      <c r="S119" s="88">
        <v>0</v>
      </c>
      <c r="T119" s="88">
        <v>0</v>
      </c>
      <c r="U119" s="88">
        <v>0</v>
      </c>
      <c r="W119" s="40">
        <f t="shared" si="16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2"/>
      <c r="AQ119" s="87">
        <f t="shared" si="17"/>
        <v>0</v>
      </c>
      <c r="AR119" s="87">
        <f t="shared" si="13"/>
        <v>0</v>
      </c>
      <c r="AS119" s="87">
        <f t="shared" si="14"/>
        <v>0</v>
      </c>
      <c r="AT119" s="87">
        <f t="shared" si="15"/>
        <v>0</v>
      </c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</row>
    <row r="120" spans="2:58" x14ac:dyDescent="0.35">
      <c r="B120" s="8">
        <f t="shared" si="18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0</v>
      </c>
      <c r="O120" s="88">
        <v>0</v>
      </c>
      <c r="P120" s="88">
        <v>0</v>
      </c>
      <c r="Q120" s="88">
        <v>0</v>
      </c>
      <c r="R120" s="88">
        <v>0</v>
      </c>
      <c r="S120" s="88">
        <v>0</v>
      </c>
      <c r="T120" s="88">
        <v>0</v>
      </c>
      <c r="U120" s="88">
        <v>0</v>
      </c>
      <c r="W120" s="40">
        <f t="shared" si="16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2"/>
      <c r="AQ120" s="87">
        <f t="shared" si="17"/>
        <v>0</v>
      </c>
      <c r="AR120" s="87">
        <f t="shared" si="13"/>
        <v>0</v>
      </c>
      <c r="AS120" s="87">
        <f t="shared" si="14"/>
        <v>0</v>
      </c>
      <c r="AT120" s="87">
        <f t="shared" si="15"/>
        <v>0</v>
      </c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</row>
    <row r="121" spans="2:58" x14ac:dyDescent="0.35">
      <c r="B121" s="8">
        <f t="shared" si="18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88">
        <v>0</v>
      </c>
      <c r="S121" s="88">
        <v>0</v>
      </c>
      <c r="T121" s="88">
        <v>0</v>
      </c>
      <c r="U121" s="88">
        <v>0</v>
      </c>
      <c r="W121" s="40">
        <f t="shared" si="16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2"/>
      <c r="AQ121" s="87">
        <f t="shared" si="17"/>
        <v>0</v>
      </c>
      <c r="AR121" s="87">
        <f t="shared" si="13"/>
        <v>0</v>
      </c>
      <c r="AS121" s="87">
        <f t="shared" si="14"/>
        <v>0</v>
      </c>
      <c r="AT121" s="87">
        <f t="shared" si="15"/>
        <v>0</v>
      </c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</row>
    <row r="122" spans="2:58" x14ac:dyDescent="0.35">
      <c r="B122" s="8">
        <f t="shared" si="18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88">
        <v>0</v>
      </c>
      <c r="S122" s="88">
        <v>0</v>
      </c>
      <c r="T122" s="88">
        <v>0</v>
      </c>
      <c r="U122" s="88">
        <v>0</v>
      </c>
      <c r="W122" s="40">
        <f t="shared" si="16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2"/>
      <c r="AQ122" s="87">
        <f t="shared" si="17"/>
        <v>0</v>
      </c>
      <c r="AR122" s="87">
        <f t="shared" si="13"/>
        <v>0</v>
      </c>
      <c r="AS122" s="87">
        <f t="shared" si="14"/>
        <v>0</v>
      </c>
      <c r="AT122" s="87">
        <f t="shared" si="15"/>
        <v>0</v>
      </c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</row>
    <row r="123" spans="2:58" x14ac:dyDescent="0.35">
      <c r="B123" s="8">
        <f t="shared" si="18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88">
        <v>0</v>
      </c>
      <c r="S123" s="88">
        <v>0</v>
      </c>
      <c r="T123" s="88">
        <v>0</v>
      </c>
      <c r="U123" s="88">
        <v>0</v>
      </c>
      <c r="W123" s="40">
        <f t="shared" si="16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2"/>
      <c r="AQ123" s="87">
        <f t="shared" si="17"/>
        <v>0</v>
      </c>
      <c r="AR123" s="87">
        <f t="shared" si="13"/>
        <v>0</v>
      </c>
      <c r="AS123" s="87">
        <f t="shared" si="14"/>
        <v>0</v>
      </c>
      <c r="AT123" s="87">
        <f t="shared" si="15"/>
        <v>0</v>
      </c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</row>
    <row r="124" spans="2:58" x14ac:dyDescent="0.35">
      <c r="B124" s="8">
        <f t="shared" si="18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88">
        <v>0</v>
      </c>
      <c r="U124" s="88">
        <v>0</v>
      </c>
      <c r="W124" s="40">
        <f t="shared" si="16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P124" s="42"/>
      <c r="AQ124" s="87">
        <f t="shared" si="17"/>
        <v>0</v>
      </c>
      <c r="AR124" s="87">
        <f t="shared" si="13"/>
        <v>0</v>
      </c>
      <c r="AS124" s="87">
        <f t="shared" si="14"/>
        <v>0</v>
      </c>
      <c r="AT124" s="87">
        <f t="shared" si="15"/>
        <v>0</v>
      </c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</row>
    <row r="125" spans="2:58" x14ac:dyDescent="0.35">
      <c r="B125" s="8">
        <f t="shared" si="18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0</v>
      </c>
      <c r="W125" s="40">
        <f t="shared" si="16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P125" s="42"/>
      <c r="AQ125" s="87">
        <f t="shared" si="17"/>
        <v>0</v>
      </c>
      <c r="AR125" s="87">
        <f t="shared" si="13"/>
        <v>0</v>
      </c>
      <c r="AS125" s="87">
        <f t="shared" si="14"/>
        <v>0</v>
      </c>
      <c r="AT125" s="87">
        <f t="shared" si="15"/>
        <v>0</v>
      </c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</row>
    <row r="126" spans="2:58" x14ac:dyDescent="0.35">
      <c r="B126" s="8">
        <f t="shared" si="18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W126" s="40">
        <f t="shared" si="16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P126" s="42"/>
      <c r="AQ126" s="87">
        <f t="shared" si="17"/>
        <v>0</v>
      </c>
      <c r="AR126" s="87">
        <f t="shared" si="13"/>
        <v>0</v>
      </c>
      <c r="AS126" s="87">
        <f t="shared" si="14"/>
        <v>0</v>
      </c>
      <c r="AT126" s="87">
        <f t="shared" si="15"/>
        <v>0</v>
      </c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</row>
    <row r="127" spans="2:58" x14ac:dyDescent="0.35">
      <c r="B127" s="8">
        <f t="shared" si="18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88">
        <v>0</v>
      </c>
      <c r="S127" s="88">
        <v>0</v>
      </c>
      <c r="T127" s="88">
        <v>0</v>
      </c>
      <c r="U127" s="88">
        <v>0</v>
      </c>
      <c r="W127" s="40">
        <f t="shared" si="16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2"/>
      <c r="AQ127" s="87">
        <f t="shared" si="17"/>
        <v>0</v>
      </c>
      <c r="AR127" s="87">
        <f t="shared" si="13"/>
        <v>0</v>
      </c>
      <c r="AS127" s="87">
        <f t="shared" si="14"/>
        <v>0</v>
      </c>
      <c r="AT127" s="87">
        <f t="shared" si="15"/>
        <v>0</v>
      </c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</row>
    <row r="128" spans="2:58" x14ac:dyDescent="0.35">
      <c r="B128" s="8">
        <f t="shared" si="18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8">
        <v>0</v>
      </c>
      <c r="S128" s="88">
        <v>0</v>
      </c>
      <c r="T128" s="88">
        <v>0</v>
      </c>
      <c r="U128" s="88">
        <v>0</v>
      </c>
      <c r="W128" s="40">
        <f t="shared" si="16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P128" s="42"/>
      <c r="AQ128" s="87">
        <f t="shared" si="17"/>
        <v>0</v>
      </c>
      <c r="AR128" s="87">
        <f t="shared" si="13"/>
        <v>0</v>
      </c>
      <c r="AS128" s="87">
        <f t="shared" si="14"/>
        <v>0</v>
      </c>
      <c r="AT128" s="87">
        <f t="shared" si="15"/>
        <v>0</v>
      </c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</row>
    <row r="129" spans="2:58" x14ac:dyDescent="0.35">
      <c r="B129" s="8">
        <f t="shared" si="18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W129" s="40">
        <f t="shared" si="16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2"/>
      <c r="AQ129" s="87">
        <f t="shared" si="17"/>
        <v>0</v>
      </c>
      <c r="AR129" s="87">
        <f t="shared" si="13"/>
        <v>0</v>
      </c>
      <c r="AS129" s="87">
        <f t="shared" si="14"/>
        <v>0</v>
      </c>
      <c r="AT129" s="87">
        <f t="shared" si="15"/>
        <v>0</v>
      </c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</row>
    <row r="130" spans="2:58" x14ac:dyDescent="0.35">
      <c r="B130" s="8">
        <f t="shared" si="18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W130" s="40">
        <f t="shared" si="16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2"/>
      <c r="AQ130" s="87">
        <f t="shared" si="17"/>
        <v>0</v>
      </c>
      <c r="AR130" s="87">
        <f t="shared" si="13"/>
        <v>0</v>
      </c>
      <c r="AS130" s="87">
        <f t="shared" si="14"/>
        <v>0</v>
      </c>
      <c r="AT130" s="87">
        <f t="shared" si="15"/>
        <v>0</v>
      </c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</row>
    <row r="131" spans="2:58" x14ac:dyDescent="0.35">
      <c r="B131" s="8">
        <f t="shared" si="18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W131" s="40">
        <f t="shared" si="16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2"/>
      <c r="AQ131" s="87">
        <f t="shared" si="17"/>
        <v>0</v>
      </c>
      <c r="AR131" s="87">
        <f t="shared" si="13"/>
        <v>0</v>
      </c>
      <c r="AS131" s="87">
        <f t="shared" si="14"/>
        <v>0</v>
      </c>
      <c r="AT131" s="87">
        <f t="shared" si="15"/>
        <v>0</v>
      </c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</row>
    <row r="132" spans="2:58" x14ac:dyDescent="0.35">
      <c r="B132" s="8">
        <f t="shared" si="18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W132" s="40">
        <f t="shared" si="16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P132" s="42"/>
      <c r="AQ132" s="87">
        <f t="shared" si="17"/>
        <v>0</v>
      </c>
      <c r="AR132" s="87">
        <f t="shared" si="13"/>
        <v>0</v>
      </c>
      <c r="AS132" s="87">
        <f t="shared" si="14"/>
        <v>0</v>
      </c>
      <c r="AT132" s="87">
        <f t="shared" si="15"/>
        <v>0</v>
      </c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</row>
    <row r="133" spans="2:58" x14ac:dyDescent="0.35">
      <c r="B133" s="8">
        <f t="shared" si="18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8">
        <v>0</v>
      </c>
      <c r="U133" s="88">
        <v>0</v>
      </c>
      <c r="W133" s="40">
        <f t="shared" si="16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P133" s="42"/>
      <c r="AQ133" s="87">
        <f t="shared" si="17"/>
        <v>0</v>
      </c>
      <c r="AR133" s="87">
        <f t="shared" si="13"/>
        <v>0</v>
      </c>
      <c r="AS133" s="87">
        <f t="shared" si="14"/>
        <v>0</v>
      </c>
      <c r="AT133" s="87">
        <f t="shared" si="15"/>
        <v>0</v>
      </c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</row>
    <row r="134" spans="2:58" x14ac:dyDescent="0.35">
      <c r="B134" s="8">
        <f t="shared" si="18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W134" s="40">
        <f t="shared" si="16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P134" s="42"/>
      <c r="AQ134" s="87">
        <f t="shared" si="17"/>
        <v>0</v>
      </c>
      <c r="AR134" s="87">
        <f t="shared" si="13"/>
        <v>0</v>
      </c>
      <c r="AS134" s="87">
        <f t="shared" si="14"/>
        <v>0</v>
      </c>
      <c r="AT134" s="87">
        <f t="shared" si="15"/>
        <v>0</v>
      </c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</row>
    <row r="135" spans="2:58" x14ac:dyDescent="0.35">
      <c r="B135" s="8">
        <f t="shared" si="18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W135" s="40">
        <f t="shared" si="16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P135" s="42"/>
      <c r="AQ135" s="87">
        <f t="shared" si="17"/>
        <v>0</v>
      </c>
      <c r="AR135" s="87">
        <f t="shared" si="13"/>
        <v>0</v>
      </c>
      <c r="AS135" s="87">
        <f t="shared" si="14"/>
        <v>0</v>
      </c>
      <c r="AT135" s="87">
        <f t="shared" si="15"/>
        <v>0</v>
      </c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</row>
    <row r="136" spans="2:58" x14ac:dyDescent="0.35">
      <c r="B136" s="8">
        <f t="shared" si="18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W136" s="40">
        <f t="shared" si="16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P136" s="42"/>
      <c r="AQ136" s="87">
        <f t="shared" si="17"/>
        <v>0</v>
      </c>
      <c r="AR136" s="87">
        <f t="shared" ref="AR136:AR199" si="19">+AA136*H136</f>
        <v>0</v>
      </c>
      <c r="AS136" s="87">
        <f t="shared" ref="AS136:AS199" si="20">+AB136*I136</f>
        <v>0</v>
      </c>
      <c r="AT136" s="87">
        <f t="shared" ref="AT136:AT199" si="21">+AC136*J136</f>
        <v>0</v>
      </c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</row>
    <row r="137" spans="2:58" x14ac:dyDescent="0.35">
      <c r="B137" s="8">
        <f t="shared" si="18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W137" s="40">
        <f t="shared" ref="W137:W200" si="22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2"/>
      <c r="AQ137" s="87">
        <f t="shared" ref="AQ137:AQ200" si="23">+Z137*G137</f>
        <v>0</v>
      </c>
      <c r="AR137" s="87">
        <f t="shared" si="19"/>
        <v>0</v>
      </c>
      <c r="AS137" s="87">
        <f t="shared" si="20"/>
        <v>0</v>
      </c>
      <c r="AT137" s="87">
        <f t="shared" si="21"/>
        <v>0</v>
      </c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</row>
    <row r="138" spans="2:58" x14ac:dyDescent="0.35">
      <c r="B138" s="8">
        <f t="shared" ref="B138:B201" si="24">B137+1</f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W138" s="40">
        <f t="shared" si="22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2"/>
      <c r="AQ138" s="87">
        <f t="shared" si="23"/>
        <v>0</v>
      </c>
      <c r="AR138" s="87">
        <f t="shared" si="19"/>
        <v>0</v>
      </c>
      <c r="AS138" s="87">
        <f t="shared" si="20"/>
        <v>0</v>
      </c>
      <c r="AT138" s="87">
        <f t="shared" si="21"/>
        <v>0</v>
      </c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</row>
    <row r="139" spans="2:58" x14ac:dyDescent="0.35">
      <c r="B139" s="8">
        <f t="shared" si="24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W139" s="40">
        <f t="shared" si="22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2"/>
      <c r="AQ139" s="87">
        <f t="shared" si="23"/>
        <v>0</v>
      </c>
      <c r="AR139" s="87">
        <f t="shared" si="19"/>
        <v>0</v>
      </c>
      <c r="AS139" s="87">
        <f t="shared" si="20"/>
        <v>0</v>
      </c>
      <c r="AT139" s="87">
        <f t="shared" si="21"/>
        <v>0</v>
      </c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</row>
    <row r="140" spans="2:58" x14ac:dyDescent="0.35">
      <c r="B140" s="8">
        <f t="shared" si="24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88">
        <v>0</v>
      </c>
      <c r="U140" s="88">
        <v>0</v>
      </c>
      <c r="W140" s="40">
        <f t="shared" si="22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2"/>
      <c r="AQ140" s="87">
        <f t="shared" si="23"/>
        <v>0</v>
      </c>
      <c r="AR140" s="87">
        <f t="shared" si="19"/>
        <v>0</v>
      </c>
      <c r="AS140" s="87">
        <f t="shared" si="20"/>
        <v>0</v>
      </c>
      <c r="AT140" s="87">
        <f t="shared" si="21"/>
        <v>0</v>
      </c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</row>
    <row r="141" spans="2:58" x14ac:dyDescent="0.35">
      <c r="B141" s="8">
        <f t="shared" si="24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W141" s="40">
        <f t="shared" si="22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P141" s="42"/>
      <c r="AQ141" s="87">
        <f t="shared" si="23"/>
        <v>0</v>
      </c>
      <c r="AR141" s="87">
        <f t="shared" si="19"/>
        <v>0</v>
      </c>
      <c r="AS141" s="87">
        <f t="shared" si="20"/>
        <v>0</v>
      </c>
      <c r="AT141" s="87">
        <f t="shared" si="21"/>
        <v>0</v>
      </c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</row>
    <row r="142" spans="2:58" x14ac:dyDescent="0.35">
      <c r="B142" s="8">
        <f t="shared" si="24"/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W142" s="40">
        <f t="shared" si="22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P142" s="42"/>
      <c r="AQ142" s="87">
        <f t="shared" si="23"/>
        <v>0</v>
      </c>
      <c r="AR142" s="87">
        <f t="shared" si="19"/>
        <v>0</v>
      </c>
      <c r="AS142" s="87">
        <f t="shared" si="20"/>
        <v>0</v>
      </c>
      <c r="AT142" s="87">
        <f t="shared" si="21"/>
        <v>0</v>
      </c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</row>
    <row r="143" spans="2:58" x14ac:dyDescent="0.35">
      <c r="B143" s="8">
        <f t="shared" si="24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88">
        <v>0</v>
      </c>
      <c r="L143" s="88">
        <v>0</v>
      </c>
      <c r="M143" s="88">
        <v>0</v>
      </c>
      <c r="N143" s="88">
        <v>0</v>
      </c>
      <c r="O143" s="88">
        <v>0</v>
      </c>
      <c r="P143" s="88">
        <v>0</v>
      </c>
      <c r="Q143" s="88">
        <v>0</v>
      </c>
      <c r="R143" s="88">
        <v>0</v>
      </c>
      <c r="S143" s="88">
        <v>0</v>
      </c>
      <c r="T143" s="88">
        <v>0</v>
      </c>
      <c r="U143" s="88">
        <v>0</v>
      </c>
      <c r="W143" s="40">
        <f t="shared" si="22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P143" s="42"/>
      <c r="AQ143" s="87">
        <f t="shared" si="23"/>
        <v>0</v>
      </c>
      <c r="AR143" s="87">
        <f t="shared" si="19"/>
        <v>0</v>
      </c>
      <c r="AS143" s="87">
        <f t="shared" si="20"/>
        <v>0</v>
      </c>
      <c r="AT143" s="87">
        <f t="shared" si="21"/>
        <v>0</v>
      </c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</row>
    <row r="144" spans="2:58" x14ac:dyDescent="0.35">
      <c r="B144" s="8">
        <f t="shared" si="24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0</v>
      </c>
      <c r="R144" s="88">
        <v>0</v>
      </c>
      <c r="S144" s="88">
        <v>0</v>
      </c>
      <c r="T144" s="88">
        <v>0</v>
      </c>
      <c r="U144" s="88">
        <v>0</v>
      </c>
      <c r="W144" s="40">
        <f t="shared" si="22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P144" s="42"/>
      <c r="AQ144" s="87">
        <f t="shared" si="23"/>
        <v>0</v>
      </c>
      <c r="AR144" s="87">
        <f t="shared" si="19"/>
        <v>0</v>
      </c>
      <c r="AS144" s="87">
        <f t="shared" si="20"/>
        <v>0</v>
      </c>
      <c r="AT144" s="87">
        <f t="shared" si="21"/>
        <v>0</v>
      </c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</row>
    <row r="145" spans="2:58" x14ac:dyDescent="0.35">
      <c r="B145" s="8">
        <f t="shared" si="24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88">
        <v>0</v>
      </c>
      <c r="S145" s="88">
        <v>0</v>
      </c>
      <c r="T145" s="88">
        <v>0</v>
      </c>
      <c r="U145" s="88">
        <v>0</v>
      </c>
      <c r="W145" s="40">
        <f t="shared" si="22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P145" s="42"/>
      <c r="AQ145" s="87">
        <f t="shared" si="23"/>
        <v>0</v>
      </c>
      <c r="AR145" s="87">
        <f t="shared" si="19"/>
        <v>0</v>
      </c>
      <c r="AS145" s="87">
        <f t="shared" si="20"/>
        <v>0</v>
      </c>
      <c r="AT145" s="87">
        <f t="shared" si="21"/>
        <v>0</v>
      </c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</row>
    <row r="146" spans="2:58" x14ac:dyDescent="0.35">
      <c r="B146" s="8">
        <f t="shared" si="24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88">
        <v>0</v>
      </c>
      <c r="Q146" s="88">
        <v>0</v>
      </c>
      <c r="R146" s="88">
        <v>0</v>
      </c>
      <c r="S146" s="88">
        <v>0</v>
      </c>
      <c r="T146" s="88">
        <v>0</v>
      </c>
      <c r="U146" s="88">
        <v>0</v>
      </c>
      <c r="W146" s="40">
        <f t="shared" si="22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2"/>
      <c r="AQ146" s="87">
        <f t="shared" si="23"/>
        <v>0</v>
      </c>
      <c r="AR146" s="87">
        <f t="shared" si="19"/>
        <v>0</v>
      </c>
      <c r="AS146" s="87">
        <f t="shared" si="20"/>
        <v>0</v>
      </c>
      <c r="AT146" s="87">
        <f t="shared" si="21"/>
        <v>0</v>
      </c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</row>
    <row r="147" spans="2:58" x14ac:dyDescent="0.35">
      <c r="B147" s="8">
        <f t="shared" si="24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88">
        <v>0</v>
      </c>
      <c r="L147" s="88">
        <v>0</v>
      </c>
      <c r="M147" s="88">
        <v>0</v>
      </c>
      <c r="N147" s="88">
        <v>0</v>
      </c>
      <c r="O147" s="88">
        <v>0</v>
      </c>
      <c r="P147" s="88">
        <v>0</v>
      </c>
      <c r="Q147" s="88">
        <v>0</v>
      </c>
      <c r="R147" s="88">
        <v>0</v>
      </c>
      <c r="S147" s="88">
        <v>0</v>
      </c>
      <c r="T147" s="88">
        <v>0</v>
      </c>
      <c r="U147" s="88">
        <v>0</v>
      </c>
      <c r="W147" s="40">
        <f t="shared" si="22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P147" s="42"/>
      <c r="AQ147" s="87">
        <f t="shared" si="23"/>
        <v>0</v>
      </c>
      <c r="AR147" s="87">
        <f t="shared" si="19"/>
        <v>0</v>
      </c>
      <c r="AS147" s="87">
        <f t="shared" si="20"/>
        <v>0</v>
      </c>
      <c r="AT147" s="87">
        <f t="shared" si="21"/>
        <v>0</v>
      </c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</row>
    <row r="148" spans="2:58" x14ac:dyDescent="0.35">
      <c r="B148" s="8">
        <f t="shared" si="24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0</v>
      </c>
      <c r="R148" s="88">
        <v>0</v>
      </c>
      <c r="S148" s="88">
        <v>0</v>
      </c>
      <c r="T148" s="88">
        <v>0</v>
      </c>
      <c r="U148" s="88">
        <v>0</v>
      </c>
      <c r="W148" s="40">
        <f t="shared" si="22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2"/>
      <c r="AQ148" s="87">
        <f t="shared" si="23"/>
        <v>0</v>
      </c>
      <c r="AR148" s="87">
        <f t="shared" si="19"/>
        <v>0</v>
      </c>
      <c r="AS148" s="87">
        <f t="shared" si="20"/>
        <v>0</v>
      </c>
      <c r="AT148" s="87">
        <f t="shared" si="21"/>
        <v>0</v>
      </c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</row>
    <row r="149" spans="2:58" x14ac:dyDescent="0.35">
      <c r="B149" s="8">
        <f t="shared" si="24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W149" s="40">
        <f t="shared" si="22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2"/>
      <c r="AQ149" s="87">
        <f t="shared" si="23"/>
        <v>0</v>
      </c>
      <c r="AR149" s="87">
        <f t="shared" si="19"/>
        <v>0</v>
      </c>
      <c r="AS149" s="87">
        <f t="shared" si="20"/>
        <v>0</v>
      </c>
      <c r="AT149" s="87">
        <f t="shared" si="21"/>
        <v>0</v>
      </c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</row>
    <row r="150" spans="2:58" x14ac:dyDescent="0.35">
      <c r="B150" s="8">
        <f t="shared" si="24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8">
        <v>0</v>
      </c>
      <c r="S150" s="88">
        <v>0</v>
      </c>
      <c r="T150" s="88">
        <v>0</v>
      </c>
      <c r="U150" s="88">
        <v>0</v>
      </c>
      <c r="W150" s="40">
        <f t="shared" si="22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2"/>
      <c r="AQ150" s="87">
        <f t="shared" si="23"/>
        <v>0</v>
      </c>
      <c r="AR150" s="87">
        <f t="shared" si="19"/>
        <v>0</v>
      </c>
      <c r="AS150" s="87">
        <f t="shared" si="20"/>
        <v>0</v>
      </c>
      <c r="AT150" s="87">
        <f t="shared" si="21"/>
        <v>0</v>
      </c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</row>
    <row r="151" spans="2:58" x14ac:dyDescent="0.35">
      <c r="B151" s="8">
        <f t="shared" si="24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W151" s="40">
        <f t="shared" si="22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2"/>
      <c r="AQ151" s="87">
        <f t="shared" si="23"/>
        <v>0</v>
      </c>
      <c r="AR151" s="87">
        <f t="shared" si="19"/>
        <v>0</v>
      </c>
      <c r="AS151" s="87">
        <f t="shared" si="20"/>
        <v>0</v>
      </c>
      <c r="AT151" s="87">
        <f t="shared" si="21"/>
        <v>0</v>
      </c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</row>
    <row r="152" spans="2:58" x14ac:dyDescent="0.35">
      <c r="B152" s="8">
        <f t="shared" si="24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W152" s="40">
        <f t="shared" si="22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2"/>
      <c r="AQ152" s="87">
        <f t="shared" si="23"/>
        <v>0</v>
      </c>
      <c r="AR152" s="87">
        <f t="shared" si="19"/>
        <v>0</v>
      </c>
      <c r="AS152" s="87">
        <f t="shared" si="20"/>
        <v>0</v>
      </c>
      <c r="AT152" s="87">
        <f t="shared" si="21"/>
        <v>0</v>
      </c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</row>
    <row r="153" spans="2:58" x14ac:dyDescent="0.35">
      <c r="B153" s="8">
        <f t="shared" si="24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W153" s="40">
        <f t="shared" si="22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P153" s="42"/>
      <c r="AQ153" s="87">
        <f t="shared" si="23"/>
        <v>0</v>
      </c>
      <c r="AR153" s="87">
        <f t="shared" si="19"/>
        <v>0</v>
      </c>
      <c r="AS153" s="87">
        <f t="shared" si="20"/>
        <v>0</v>
      </c>
      <c r="AT153" s="87">
        <f t="shared" si="21"/>
        <v>0</v>
      </c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</row>
    <row r="154" spans="2:58" x14ac:dyDescent="0.35">
      <c r="B154" s="8">
        <f t="shared" si="24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W154" s="40">
        <f t="shared" si="22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P154" s="42"/>
      <c r="AQ154" s="87">
        <f t="shared" si="23"/>
        <v>0</v>
      </c>
      <c r="AR154" s="87">
        <f t="shared" si="19"/>
        <v>0</v>
      </c>
      <c r="AS154" s="87">
        <f t="shared" si="20"/>
        <v>0</v>
      </c>
      <c r="AT154" s="87">
        <f t="shared" si="21"/>
        <v>0</v>
      </c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</row>
    <row r="155" spans="2:58" x14ac:dyDescent="0.35">
      <c r="B155" s="8">
        <f t="shared" si="24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W155" s="40">
        <f t="shared" si="22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2"/>
      <c r="AQ155" s="87">
        <f t="shared" si="23"/>
        <v>0</v>
      </c>
      <c r="AR155" s="87">
        <f t="shared" si="19"/>
        <v>0</v>
      </c>
      <c r="AS155" s="87">
        <f t="shared" si="20"/>
        <v>0</v>
      </c>
      <c r="AT155" s="87">
        <f t="shared" si="21"/>
        <v>0</v>
      </c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</row>
    <row r="156" spans="2:58" x14ac:dyDescent="0.35">
      <c r="B156" s="8">
        <f t="shared" si="24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88">
        <v>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8">
        <v>0</v>
      </c>
      <c r="S156" s="88">
        <v>0</v>
      </c>
      <c r="T156" s="88">
        <v>0</v>
      </c>
      <c r="U156" s="88">
        <v>0</v>
      </c>
      <c r="W156" s="40">
        <f t="shared" si="22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P156" s="42"/>
      <c r="AQ156" s="87">
        <f t="shared" si="23"/>
        <v>0</v>
      </c>
      <c r="AR156" s="87">
        <f t="shared" si="19"/>
        <v>0</v>
      </c>
      <c r="AS156" s="87">
        <f t="shared" si="20"/>
        <v>0</v>
      </c>
      <c r="AT156" s="87">
        <f t="shared" si="21"/>
        <v>0</v>
      </c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</row>
    <row r="157" spans="2:58" x14ac:dyDescent="0.35">
      <c r="B157" s="8">
        <f t="shared" si="24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88">
        <v>0</v>
      </c>
      <c r="S157" s="88">
        <v>0</v>
      </c>
      <c r="T157" s="88">
        <v>0</v>
      </c>
      <c r="U157" s="88">
        <v>0</v>
      </c>
      <c r="W157" s="40">
        <f t="shared" si="22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2"/>
      <c r="AQ157" s="87">
        <f t="shared" si="23"/>
        <v>0</v>
      </c>
      <c r="AR157" s="87">
        <f t="shared" si="19"/>
        <v>0</v>
      </c>
      <c r="AS157" s="87">
        <f t="shared" si="20"/>
        <v>0</v>
      </c>
      <c r="AT157" s="87">
        <f t="shared" si="21"/>
        <v>0</v>
      </c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</row>
    <row r="158" spans="2:58" x14ac:dyDescent="0.35">
      <c r="B158" s="8">
        <f t="shared" si="24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88">
        <v>0</v>
      </c>
      <c r="L158" s="88">
        <v>0</v>
      </c>
      <c r="M158" s="88">
        <v>0</v>
      </c>
      <c r="N158" s="88">
        <v>0</v>
      </c>
      <c r="O158" s="88">
        <v>0</v>
      </c>
      <c r="P158" s="88">
        <v>0</v>
      </c>
      <c r="Q158" s="88">
        <v>0</v>
      </c>
      <c r="R158" s="88">
        <v>0</v>
      </c>
      <c r="S158" s="88">
        <v>0</v>
      </c>
      <c r="T158" s="88">
        <v>0</v>
      </c>
      <c r="U158" s="88">
        <v>0</v>
      </c>
      <c r="W158" s="40">
        <f t="shared" si="22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P158" s="42"/>
      <c r="AQ158" s="87">
        <f t="shared" si="23"/>
        <v>0</v>
      </c>
      <c r="AR158" s="87">
        <f t="shared" si="19"/>
        <v>0</v>
      </c>
      <c r="AS158" s="87">
        <f t="shared" si="20"/>
        <v>0</v>
      </c>
      <c r="AT158" s="87">
        <f t="shared" si="21"/>
        <v>0</v>
      </c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</row>
    <row r="159" spans="2:58" x14ac:dyDescent="0.35">
      <c r="B159" s="8">
        <f t="shared" si="24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8">
        <v>0</v>
      </c>
      <c r="M159" s="88">
        <v>0</v>
      </c>
      <c r="N159" s="88">
        <v>0</v>
      </c>
      <c r="O159" s="88">
        <v>0</v>
      </c>
      <c r="P159" s="88">
        <v>0</v>
      </c>
      <c r="Q159" s="88">
        <v>0</v>
      </c>
      <c r="R159" s="88">
        <v>0</v>
      </c>
      <c r="S159" s="88">
        <v>0</v>
      </c>
      <c r="T159" s="88">
        <v>0</v>
      </c>
      <c r="U159" s="88">
        <v>0</v>
      </c>
      <c r="W159" s="40">
        <f t="shared" si="22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P159" s="42"/>
      <c r="AQ159" s="87">
        <f t="shared" si="23"/>
        <v>0</v>
      </c>
      <c r="AR159" s="87">
        <f t="shared" si="19"/>
        <v>0</v>
      </c>
      <c r="AS159" s="87">
        <f t="shared" si="20"/>
        <v>0</v>
      </c>
      <c r="AT159" s="87">
        <f t="shared" si="21"/>
        <v>0</v>
      </c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</row>
    <row r="160" spans="2:58" x14ac:dyDescent="0.35">
      <c r="B160" s="8">
        <f t="shared" si="24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W160" s="40">
        <f t="shared" si="22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P160" s="42"/>
      <c r="AQ160" s="87">
        <f t="shared" si="23"/>
        <v>0</v>
      </c>
      <c r="AR160" s="87">
        <f t="shared" si="19"/>
        <v>0</v>
      </c>
      <c r="AS160" s="87">
        <f t="shared" si="20"/>
        <v>0</v>
      </c>
      <c r="AT160" s="87">
        <f t="shared" si="21"/>
        <v>0</v>
      </c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</row>
    <row r="161" spans="2:58" x14ac:dyDescent="0.35">
      <c r="B161" s="8">
        <f t="shared" si="24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88">
        <v>0</v>
      </c>
      <c r="S161" s="88">
        <v>0</v>
      </c>
      <c r="T161" s="88">
        <v>0</v>
      </c>
      <c r="U161" s="88">
        <v>0</v>
      </c>
      <c r="W161" s="40">
        <f t="shared" si="22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2"/>
      <c r="AQ161" s="87">
        <f t="shared" si="23"/>
        <v>0</v>
      </c>
      <c r="AR161" s="87">
        <f t="shared" si="19"/>
        <v>0</v>
      </c>
      <c r="AS161" s="87">
        <f t="shared" si="20"/>
        <v>0</v>
      </c>
      <c r="AT161" s="87">
        <f t="shared" si="21"/>
        <v>0</v>
      </c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</row>
    <row r="162" spans="2:58" x14ac:dyDescent="0.35">
      <c r="B162" s="8">
        <f t="shared" si="24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88">
        <v>0</v>
      </c>
      <c r="S162" s="88">
        <v>0</v>
      </c>
      <c r="T162" s="88">
        <v>0</v>
      </c>
      <c r="U162" s="88">
        <v>0</v>
      </c>
      <c r="W162" s="40">
        <f t="shared" si="22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2"/>
      <c r="AQ162" s="87">
        <f t="shared" si="23"/>
        <v>0</v>
      </c>
      <c r="AR162" s="87">
        <f t="shared" si="19"/>
        <v>0</v>
      </c>
      <c r="AS162" s="87">
        <f t="shared" si="20"/>
        <v>0</v>
      </c>
      <c r="AT162" s="87">
        <f t="shared" si="21"/>
        <v>0</v>
      </c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</row>
    <row r="163" spans="2:58" x14ac:dyDescent="0.35">
      <c r="B163" s="8">
        <f t="shared" si="24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88">
        <v>0</v>
      </c>
      <c r="S163" s="88">
        <v>0</v>
      </c>
      <c r="T163" s="88">
        <v>0</v>
      </c>
      <c r="U163" s="88">
        <v>0</v>
      </c>
      <c r="W163" s="40">
        <f t="shared" si="22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2"/>
      <c r="AQ163" s="87">
        <f t="shared" si="23"/>
        <v>0</v>
      </c>
      <c r="AR163" s="87">
        <f t="shared" si="19"/>
        <v>0</v>
      </c>
      <c r="AS163" s="87">
        <f t="shared" si="20"/>
        <v>0</v>
      </c>
      <c r="AT163" s="87">
        <f t="shared" si="21"/>
        <v>0</v>
      </c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</row>
    <row r="164" spans="2:58" x14ac:dyDescent="0.35">
      <c r="B164" s="8">
        <f t="shared" si="24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8">
        <v>0</v>
      </c>
      <c r="S164" s="88">
        <v>0</v>
      </c>
      <c r="T164" s="88">
        <v>0</v>
      </c>
      <c r="U164" s="88">
        <v>0</v>
      </c>
      <c r="W164" s="40">
        <f t="shared" si="22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2"/>
      <c r="AQ164" s="87">
        <f t="shared" si="23"/>
        <v>0</v>
      </c>
      <c r="AR164" s="87">
        <f t="shared" si="19"/>
        <v>0</v>
      </c>
      <c r="AS164" s="87">
        <f t="shared" si="20"/>
        <v>0</v>
      </c>
      <c r="AT164" s="87">
        <f t="shared" si="21"/>
        <v>0</v>
      </c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</row>
    <row r="165" spans="2:58" x14ac:dyDescent="0.35">
      <c r="B165" s="8">
        <f t="shared" si="24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0</v>
      </c>
      <c r="Q165" s="88">
        <v>0</v>
      </c>
      <c r="R165" s="88">
        <v>0</v>
      </c>
      <c r="S165" s="88">
        <v>0</v>
      </c>
      <c r="T165" s="88">
        <v>0</v>
      </c>
      <c r="U165" s="88">
        <v>0</v>
      </c>
      <c r="W165" s="40">
        <f t="shared" si="22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2"/>
      <c r="AQ165" s="87">
        <f t="shared" si="23"/>
        <v>0</v>
      </c>
      <c r="AR165" s="87">
        <f t="shared" si="19"/>
        <v>0</v>
      </c>
      <c r="AS165" s="87">
        <f t="shared" si="20"/>
        <v>0</v>
      </c>
      <c r="AT165" s="87">
        <f t="shared" si="21"/>
        <v>0</v>
      </c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</row>
    <row r="166" spans="2:58" x14ac:dyDescent="0.35">
      <c r="B166" s="8">
        <f t="shared" si="24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W166" s="40">
        <f t="shared" si="22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P166" s="42"/>
      <c r="AQ166" s="87">
        <f t="shared" si="23"/>
        <v>0</v>
      </c>
      <c r="AR166" s="87">
        <f t="shared" si="19"/>
        <v>0</v>
      </c>
      <c r="AS166" s="87">
        <f t="shared" si="20"/>
        <v>0</v>
      </c>
      <c r="AT166" s="87">
        <f t="shared" si="21"/>
        <v>0</v>
      </c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</row>
    <row r="167" spans="2:58" x14ac:dyDescent="0.35">
      <c r="B167" s="8">
        <f t="shared" si="24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W167" s="40">
        <f t="shared" si="22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P167" s="42"/>
      <c r="AQ167" s="87">
        <f t="shared" si="23"/>
        <v>0</v>
      </c>
      <c r="AR167" s="87">
        <f t="shared" si="19"/>
        <v>0</v>
      </c>
      <c r="AS167" s="87">
        <f t="shared" si="20"/>
        <v>0</v>
      </c>
      <c r="AT167" s="87">
        <f t="shared" si="21"/>
        <v>0</v>
      </c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</row>
    <row r="168" spans="2:58" x14ac:dyDescent="0.35">
      <c r="B168" s="8">
        <f t="shared" si="24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W168" s="40">
        <f t="shared" si="22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P168" s="42"/>
      <c r="AQ168" s="87">
        <f t="shared" si="23"/>
        <v>0</v>
      </c>
      <c r="AR168" s="87">
        <f t="shared" si="19"/>
        <v>0</v>
      </c>
      <c r="AS168" s="87">
        <f t="shared" si="20"/>
        <v>0</v>
      </c>
      <c r="AT168" s="87">
        <f t="shared" si="21"/>
        <v>0</v>
      </c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</row>
    <row r="169" spans="2:58" x14ac:dyDescent="0.35">
      <c r="B169" s="8">
        <f t="shared" si="24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W169" s="40">
        <f t="shared" si="22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P169" s="42"/>
      <c r="AQ169" s="87">
        <f t="shared" si="23"/>
        <v>0</v>
      </c>
      <c r="AR169" s="87">
        <f t="shared" si="19"/>
        <v>0</v>
      </c>
      <c r="AS169" s="87">
        <f t="shared" si="20"/>
        <v>0</v>
      </c>
      <c r="AT169" s="87">
        <f t="shared" si="21"/>
        <v>0</v>
      </c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</row>
    <row r="170" spans="2:58" x14ac:dyDescent="0.35">
      <c r="B170" s="8">
        <f t="shared" si="24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0</v>
      </c>
      <c r="J170" s="88">
        <v>0</v>
      </c>
      <c r="K170" s="88">
        <v>0</v>
      </c>
      <c r="L170" s="8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W170" s="40">
        <f t="shared" si="22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2"/>
      <c r="AQ170" s="87">
        <f t="shared" si="23"/>
        <v>0</v>
      </c>
      <c r="AR170" s="87">
        <f t="shared" si="19"/>
        <v>0</v>
      </c>
      <c r="AS170" s="87">
        <f t="shared" si="20"/>
        <v>0</v>
      </c>
      <c r="AT170" s="87">
        <f t="shared" si="21"/>
        <v>0</v>
      </c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</row>
    <row r="171" spans="2:58" x14ac:dyDescent="0.35">
      <c r="B171" s="8">
        <f t="shared" si="24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W171" s="40">
        <f t="shared" si="22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2"/>
      <c r="AQ171" s="87">
        <f t="shared" si="23"/>
        <v>0</v>
      </c>
      <c r="AR171" s="87">
        <f t="shared" si="19"/>
        <v>0</v>
      </c>
      <c r="AS171" s="87">
        <f t="shared" si="20"/>
        <v>0</v>
      </c>
      <c r="AT171" s="87">
        <f t="shared" si="21"/>
        <v>0</v>
      </c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</row>
    <row r="172" spans="2:58" x14ac:dyDescent="0.35">
      <c r="B172" s="8">
        <f t="shared" si="24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88">
        <v>0</v>
      </c>
      <c r="L172" s="8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W172" s="40">
        <f t="shared" si="22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P172" s="42"/>
      <c r="AQ172" s="87">
        <f t="shared" si="23"/>
        <v>0</v>
      </c>
      <c r="AR172" s="87">
        <f t="shared" si="19"/>
        <v>0</v>
      </c>
      <c r="AS172" s="87">
        <f t="shared" si="20"/>
        <v>0</v>
      </c>
      <c r="AT172" s="87">
        <f t="shared" si="21"/>
        <v>0</v>
      </c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</row>
    <row r="173" spans="2:58" x14ac:dyDescent="0.35">
      <c r="B173" s="8">
        <f t="shared" si="24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88">
        <v>0</v>
      </c>
      <c r="L173" s="8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W173" s="40">
        <f t="shared" si="22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P173" s="42"/>
      <c r="AQ173" s="87">
        <f t="shared" si="23"/>
        <v>0</v>
      </c>
      <c r="AR173" s="87">
        <f t="shared" si="19"/>
        <v>0</v>
      </c>
      <c r="AS173" s="87">
        <f t="shared" si="20"/>
        <v>0</v>
      </c>
      <c r="AT173" s="87">
        <f t="shared" si="21"/>
        <v>0</v>
      </c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</row>
    <row r="174" spans="2:58" x14ac:dyDescent="0.35">
      <c r="B174" s="8">
        <f t="shared" si="24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W174" s="40">
        <f t="shared" si="22"/>
        <v>0</v>
      </c>
      <c r="X174" s="16">
        <v>0</v>
      </c>
      <c r="Z174" s="42">
        <v>20</v>
      </c>
      <c r="AA174" s="42">
        <v>20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2">
        <v>0</v>
      </c>
      <c r="AL174" s="42">
        <v>0</v>
      </c>
      <c r="AM174" s="43">
        <v>0</v>
      </c>
      <c r="AN174" s="43">
        <v>0</v>
      </c>
      <c r="AO174" s="43">
        <v>0</v>
      </c>
      <c r="AP174" s="42"/>
      <c r="AQ174" s="87">
        <f t="shared" si="23"/>
        <v>0</v>
      </c>
      <c r="AR174" s="87">
        <f t="shared" si="19"/>
        <v>0</v>
      </c>
      <c r="AS174" s="87">
        <f t="shared" si="20"/>
        <v>0</v>
      </c>
      <c r="AT174" s="87">
        <f t="shared" si="21"/>
        <v>0</v>
      </c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</row>
    <row r="175" spans="2:58" x14ac:dyDescent="0.35">
      <c r="B175" s="8">
        <f t="shared" si="24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0</v>
      </c>
      <c r="J175" s="88">
        <v>0</v>
      </c>
      <c r="K175" s="88">
        <v>0</v>
      </c>
      <c r="L175" s="8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W175" s="40">
        <f t="shared" si="22"/>
        <v>0</v>
      </c>
      <c r="X175" s="16">
        <v>0</v>
      </c>
      <c r="Z175" s="42">
        <v>20.34</v>
      </c>
      <c r="AA175" s="42">
        <v>20.34</v>
      </c>
      <c r="AB175" s="43">
        <v>0</v>
      </c>
      <c r="AC175" s="42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2">
        <v>0</v>
      </c>
      <c r="AL175" s="42">
        <v>0</v>
      </c>
      <c r="AM175" s="43">
        <v>0</v>
      </c>
      <c r="AN175" s="43">
        <v>0</v>
      </c>
      <c r="AO175" s="43">
        <v>0</v>
      </c>
      <c r="AP175" s="42"/>
      <c r="AQ175" s="87">
        <f t="shared" si="23"/>
        <v>0</v>
      </c>
      <c r="AR175" s="87">
        <f t="shared" si="19"/>
        <v>0</v>
      </c>
      <c r="AS175" s="87">
        <f t="shared" si="20"/>
        <v>0</v>
      </c>
      <c r="AT175" s="87">
        <f t="shared" si="21"/>
        <v>0</v>
      </c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</row>
    <row r="176" spans="2:58" x14ac:dyDescent="0.35">
      <c r="B176" s="8">
        <f t="shared" si="24"/>
        <v>169</v>
      </c>
      <c r="C176" s="8" t="s">
        <v>116</v>
      </c>
      <c r="D176" s="8">
        <v>330011</v>
      </c>
      <c r="E176" s="8" t="s">
        <v>131</v>
      </c>
      <c r="F176" s="8"/>
      <c r="G176" s="88">
        <v>0</v>
      </c>
      <c r="H176" s="88">
        <v>0</v>
      </c>
      <c r="I176" s="88">
        <v>0</v>
      </c>
      <c r="J176" s="88">
        <v>0</v>
      </c>
      <c r="K176" s="88">
        <v>0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W176" s="40">
        <f t="shared" si="22"/>
        <v>0</v>
      </c>
      <c r="X176" s="16">
        <v>0</v>
      </c>
      <c r="Z176" s="42">
        <v>19.32</v>
      </c>
      <c r="AA176" s="42">
        <v>19.32</v>
      </c>
      <c r="AB176" s="43">
        <v>0</v>
      </c>
      <c r="AC176" s="42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2">
        <v>0</v>
      </c>
      <c r="AL176" s="42">
        <v>0</v>
      </c>
      <c r="AM176" s="43">
        <v>0</v>
      </c>
      <c r="AN176" s="43">
        <v>0</v>
      </c>
      <c r="AO176" s="43">
        <v>0</v>
      </c>
      <c r="AP176" s="42"/>
      <c r="AQ176" s="87">
        <f t="shared" si="23"/>
        <v>0</v>
      </c>
      <c r="AR176" s="87">
        <f t="shared" si="19"/>
        <v>0</v>
      </c>
      <c r="AS176" s="87">
        <f t="shared" si="20"/>
        <v>0</v>
      </c>
      <c r="AT176" s="87">
        <f t="shared" si="21"/>
        <v>0</v>
      </c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</row>
    <row r="177" spans="2:58" x14ac:dyDescent="0.35">
      <c r="B177" s="8">
        <f t="shared" si="24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88">
        <v>0</v>
      </c>
      <c r="L177" s="8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W177" s="40">
        <f t="shared" si="22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2"/>
      <c r="AQ177" s="87">
        <f t="shared" si="23"/>
        <v>0</v>
      </c>
      <c r="AR177" s="87">
        <f t="shared" si="19"/>
        <v>0</v>
      </c>
      <c r="AS177" s="87">
        <f t="shared" si="20"/>
        <v>0</v>
      </c>
      <c r="AT177" s="87">
        <f t="shared" si="21"/>
        <v>0</v>
      </c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</row>
    <row r="178" spans="2:58" x14ac:dyDescent="0.35">
      <c r="B178" s="8">
        <f t="shared" si="24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W178" s="40">
        <f t="shared" si="22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P178" s="42"/>
      <c r="AQ178" s="87">
        <f t="shared" si="23"/>
        <v>0</v>
      </c>
      <c r="AR178" s="87">
        <f t="shared" si="19"/>
        <v>0</v>
      </c>
      <c r="AS178" s="87">
        <f t="shared" si="20"/>
        <v>0</v>
      </c>
      <c r="AT178" s="87">
        <f t="shared" si="21"/>
        <v>0</v>
      </c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</row>
    <row r="179" spans="2:58" x14ac:dyDescent="0.35">
      <c r="B179" s="8">
        <f t="shared" si="24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W179" s="40">
        <f t="shared" si="22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P179" s="42"/>
      <c r="AQ179" s="87">
        <f t="shared" si="23"/>
        <v>0</v>
      </c>
      <c r="AR179" s="87">
        <f t="shared" si="19"/>
        <v>0</v>
      </c>
      <c r="AS179" s="87">
        <f t="shared" si="20"/>
        <v>0</v>
      </c>
      <c r="AT179" s="87">
        <f t="shared" si="21"/>
        <v>0</v>
      </c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</row>
    <row r="180" spans="2:58" x14ac:dyDescent="0.35">
      <c r="B180" s="8">
        <f t="shared" si="24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W180" s="40">
        <f t="shared" si="22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P180" s="42"/>
      <c r="AQ180" s="87">
        <f t="shared" si="23"/>
        <v>0</v>
      </c>
      <c r="AR180" s="87">
        <f t="shared" si="19"/>
        <v>0</v>
      </c>
      <c r="AS180" s="87">
        <f t="shared" si="20"/>
        <v>0</v>
      </c>
      <c r="AT180" s="87">
        <f t="shared" si="21"/>
        <v>0</v>
      </c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</row>
    <row r="181" spans="2:58" x14ac:dyDescent="0.35">
      <c r="B181" s="8">
        <f t="shared" si="24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W181" s="40">
        <f t="shared" si="22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2"/>
      <c r="AQ181" s="87">
        <f t="shared" si="23"/>
        <v>0</v>
      </c>
      <c r="AR181" s="87">
        <f t="shared" si="19"/>
        <v>0</v>
      </c>
      <c r="AS181" s="87">
        <f t="shared" si="20"/>
        <v>0</v>
      </c>
      <c r="AT181" s="87">
        <f t="shared" si="21"/>
        <v>0</v>
      </c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</row>
    <row r="182" spans="2:58" x14ac:dyDescent="0.35">
      <c r="B182" s="8">
        <f t="shared" si="24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W182" s="40">
        <f t="shared" si="22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2"/>
      <c r="AQ182" s="87">
        <f t="shared" si="23"/>
        <v>0</v>
      </c>
      <c r="AR182" s="87">
        <f t="shared" si="19"/>
        <v>0</v>
      </c>
      <c r="AS182" s="87">
        <f t="shared" si="20"/>
        <v>0</v>
      </c>
      <c r="AT182" s="87">
        <f t="shared" si="21"/>
        <v>0</v>
      </c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</row>
    <row r="183" spans="2:58" x14ac:dyDescent="0.35">
      <c r="B183" s="8">
        <f t="shared" si="24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W183" s="40">
        <f t="shared" si="22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P183" s="42"/>
      <c r="AQ183" s="87">
        <f t="shared" si="23"/>
        <v>0</v>
      </c>
      <c r="AR183" s="87">
        <f t="shared" si="19"/>
        <v>0</v>
      </c>
      <c r="AS183" s="87">
        <f t="shared" si="20"/>
        <v>0</v>
      </c>
      <c r="AT183" s="87">
        <f t="shared" si="21"/>
        <v>0</v>
      </c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</row>
    <row r="184" spans="2:58" x14ac:dyDescent="0.35">
      <c r="B184" s="8">
        <f t="shared" si="24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W184" s="40">
        <f t="shared" si="22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P184" s="42"/>
      <c r="AQ184" s="87">
        <f t="shared" si="23"/>
        <v>0</v>
      </c>
      <c r="AR184" s="87">
        <f t="shared" si="19"/>
        <v>0</v>
      </c>
      <c r="AS184" s="87">
        <f t="shared" si="20"/>
        <v>0</v>
      </c>
      <c r="AT184" s="87">
        <f t="shared" si="21"/>
        <v>0</v>
      </c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</row>
    <row r="185" spans="2:58" x14ac:dyDescent="0.35">
      <c r="B185" s="8">
        <f t="shared" si="24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88">
        <v>0</v>
      </c>
      <c r="S185" s="88">
        <v>0</v>
      </c>
      <c r="T185" s="88">
        <v>0</v>
      </c>
      <c r="U185" s="88">
        <v>0</v>
      </c>
      <c r="W185" s="40">
        <f t="shared" si="22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P185" s="42"/>
      <c r="AQ185" s="87">
        <f t="shared" si="23"/>
        <v>0</v>
      </c>
      <c r="AR185" s="87">
        <f t="shared" si="19"/>
        <v>0</v>
      </c>
      <c r="AS185" s="87">
        <f t="shared" si="20"/>
        <v>0</v>
      </c>
      <c r="AT185" s="87">
        <f t="shared" si="21"/>
        <v>0</v>
      </c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</row>
    <row r="186" spans="2:58" x14ac:dyDescent="0.35">
      <c r="B186" s="8">
        <f t="shared" si="24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88">
        <v>0</v>
      </c>
      <c r="S186" s="88">
        <v>0</v>
      </c>
      <c r="T186" s="88">
        <v>0</v>
      </c>
      <c r="U186" s="88">
        <v>0</v>
      </c>
      <c r="W186" s="40">
        <f t="shared" si="22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P186" s="42"/>
      <c r="AQ186" s="87">
        <f t="shared" si="23"/>
        <v>0</v>
      </c>
      <c r="AR186" s="87">
        <f t="shared" si="19"/>
        <v>0</v>
      </c>
      <c r="AS186" s="87">
        <f t="shared" si="20"/>
        <v>0</v>
      </c>
      <c r="AT186" s="87">
        <f t="shared" si="21"/>
        <v>0</v>
      </c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</row>
    <row r="187" spans="2:58" x14ac:dyDescent="0.35">
      <c r="B187" s="8">
        <f t="shared" si="24"/>
        <v>180</v>
      </c>
      <c r="C187" s="8" t="s">
        <v>116</v>
      </c>
      <c r="D187" s="8">
        <v>370003</v>
      </c>
      <c r="E187" s="8" t="s">
        <v>160</v>
      </c>
      <c r="F187" s="8"/>
      <c r="G187" s="88">
        <v>0</v>
      </c>
      <c r="H187" s="88">
        <v>0</v>
      </c>
      <c r="I187" s="88">
        <v>0</v>
      </c>
      <c r="J187" s="88">
        <v>0</v>
      </c>
      <c r="K187" s="88">
        <v>0</v>
      </c>
      <c r="L187" s="88">
        <v>0</v>
      </c>
      <c r="M187" s="88">
        <v>0</v>
      </c>
      <c r="N187" s="88">
        <v>0</v>
      </c>
      <c r="O187" s="88">
        <v>0</v>
      </c>
      <c r="P187" s="88">
        <v>0</v>
      </c>
      <c r="Q187" s="88">
        <v>0</v>
      </c>
      <c r="R187" s="88">
        <v>0</v>
      </c>
      <c r="S187" s="88">
        <v>0</v>
      </c>
      <c r="T187" s="88">
        <v>0</v>
      </c>
      <c r="U187" s="88">
        <v>0</v>
      </c>
      <c r="W187" s="40">
        <f t="shared" si="22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2"/>
      <c r="AQ187" s="87">
        <f t="shared" si="23"/>
        <v>0</v>
      </c>
      <c r="AR187" s="87">
        <f t="shared" si="19"/>
        <v>0</v>
      </c>
      <c r="AS187" s="87">
        <f t="shared" si="20"/>
        <v>0</v>
      </c>
      <c r="AT187" s="87">
        <f t="shared" si="21"/>
        <v>0</v>
      </c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</row>
    <row r="188" spans="2:58" x14ac:dyDescent="0.35">
      <c r="B188" s="8">
        <f t="shared" si="24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88">
        <v>0</v>
      </c>
      <c r="L188" s="8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W188" s="40">
        <f t="shared" si="22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2"/>
      <c r="AQ188" s="87">
        <f t="shared" si="23"/>
        <v>0</v>
      </c>
      <c r="AR188" s="87">
        <f t="shared" si="19"/>
        <v>0</v>
      </c>
      <c r="AS188" s="87">
        <f t="shared" si="20"/>
        <v>0</v>
      </c>
      <c r="AT188" s="87">
        <f t="shared" si="21"/>
        <v>0</v>
      </c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</row>
    <row r="189" spans="2:58" x14ac:dyDescent="0.35">
      <c r="B189" s="8">
        <f t="shared" si="24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88">
        <v>0</v>
      </c>
      <c r="S189" s="88">
        <v>0</v>
      </c>
      <c r="T189" s="88">
        <v>0</v>
      </c>
      <c r="U189" s="88">
        <v>0</v>
      </c>
      <c r="W189" s="40">
        <f t="shared" si="22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P189" s="42"/>
      <c r="AQ189" s="87">
        <f t="shared" si="23"/>
        <v>0</v>
      </c>
      <c r="AR189" s="87">
        <f t="shared" si="19"/>
        <v>0</v>
      </c>
      <c r="AS189" s="87">
        <f t="shared" si="20"/>
        <v>0</v>
      </c>
      <c r="AT189" s="87">
        <f t="shared" si="21"/>
        <v>0</v>
      </c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</row>
    <row r="190" spans="2:58" ht="16" customHeight="1" x14ac:dyDescent="0.35">
      <c r="B190" s="8">
        <f t="shared" si="24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88">
        <v>0</v>
      </c>
      <c r="S190" s="88">
        <v>0</v>
      </c>
      <c r="T190" s="88">
        <v>0</v>
      </c>
      <c r="U190" s="88">
        <v>0</v>
      </c>
      <c r="W190" s="40">
        <f t="shared" si="22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P190" s="42"/>
      <c r="AQ190" s="87">
        <f t="shared" si="23"/>
        <v>0</v>
      </c>
      <c r="AR190" s="87">
        <f t="shared" si="19"/>
        <v>0</v>
      </c>
      <c r="AS190" s="87">
        <f t="shared" si="20"/>
        <v>0</v>
      </c>
      <c r="AT190" s="87">
        <f t="shared" si="21"/>
        <v>0</v>
      </c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</row>
    <row r="191" spans="2:58" ht="16" customHeight="1" x14ac:dyDescent="0.35">
      <c r="B191" s="8">
        <f t="shared" si="24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88">
        <v>0</v>
      </c>
      <c r="S191" s="88">
        <v>0</v>
      </c>
      <c r="T191" s="88">
        <v>0</v>
      </c>
      <c r="U191" s="88">
        <v>0</v>
      </c>
      <c r="W191" s="40">
        <f t="shared" si="22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2"/>
      <c r="AQ191" s="87">
        <f t="shared" si="23"/>
        <v>0</v>
      </c>
      <c r="AR191" s="87">
        <f t="shared" si="19"/>
        <v>0</v>
      </c>
      <c r="AS191" s="87">
        <f t="shared" si="20"/>
        <v>0</v>
      </c>
      <c r="AT191" s="87">
        <f t="shared" si="21"/>
        <v>0</v>
      </c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</row>
    <row r="192" spans="2:58" ht="16" customHeight="1" x14ac:dyDescent="0.35">
      <c r="B192" s="8">
        <f t="shared" si="24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88">
        <v>0</v>
      </c>
      <c r="L192" s="88">
        <v>0</v>
      </c>
      <c r="M192" s="88">
        <v>0</v>
      </c>
      <c r="N192" s="88">
        <v>0</v>
      </c>
      <c r="O192" s="88">
        <v>0</v>
      </c>
      <c r="P192" s="88">
        <v>0</v>
      </c>
      <c r="Q192" s="88">
        <v>0</v>
      </c>
      <c r="R192" s="88">
        <v>0</v>
      </c>
      <c r="S192" s="88">
        <v>0</v>
      </c>
      <c r="T192" s="88">
        <v>0</v>
      </c>
      <c r="U192" s="88">
        <v>0</v>
      </c>
      <c r="W192" s="40">
        <f t="shared" si="22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P192" s="42"/>
      <c r="AQ192" s="87">
        <f t="shared" si="23"/>
        <v>0</v>
      </c>
      <c r="AR192" s="87">
        <f t="shared" si="19"/>
        <v>0</v>
      </c>
      <c r="AS192" s="87">
        <f t="shared" si="20"/>
        <v>0</v>
      </c>
      <c r="AT192" s="87">
        <f t="shared" si="21"/>
        <v>0</v>
      </c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</row>
    <row r="193" spans="2:58" ht="16" customHeight="1" x14ac:dyDescent="0.35">
      <c r="B193" s="8">
        <f t="shared" si="24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88">
        <v>0</v>
      </c>
      <c r="S193" s="88">
        <v>0</v>
      </c>
      <c r="T193" s="88">
        <v>0</v>
      </c>
      <c r="U193" s="88">
        <v>0</v>
      </c>
      <c r="W193" s="40">
        <f t="shared" si="22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P193" s="42"/>
      <c r="AQ193" s="87">
        <f t="shared" si="23"/>
        <v>0</v>
      </c>
      <c r="AR193" s="87">
        <f t="shared" si="19"/>
        <v>0</v>
      </c>
      <c r="AS193" s="87">
        <f t="shared" si="20"/>
        <v>0</v>
      </c>
      <c r="AT193" s="87">
        <f t="shared" si="21"/>
        <v>0</v>
      </c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</row>
    <row r="194" spans="2:58" ht="16" customHeight="1" x14ac:dyDescent="0.35">
      <c r="B194" s="8">
        <f t="shared" si="24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88">
        <v>0</v>
      </c>
      <c r="S194" s="88">
        <v>0</v>
      </c>
      <c r="T194" s="88">
        <v>0</v>
      </c>
      <c r="U194" s="88">
        <v>0</v>
      </c>
      <c r="W194" s="40">
        <f t="shared" si="22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2"/>
      <c r="AQ194" s="87">
        <f t="shared" si="23"/>
        <v>0</v>
      </c>
      <c r="AR194" s="87">
        <f t="shared" si="19"/>
        <v>0</v>
      </c>
      <c r="AS194" s="87">
        <f t="shared" si="20"/>
        <v>0</v>
      </c>
      <c r="AT194" s="87">
        <f t="shared" si="21"/>
        <v>0</v>
      </c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</row>
    <row r="195" spans="2:58" ht="16" customHeight="1" x14ac:dyDescent="0.35">
      <c r="B195" s="8">
        <f t="shared" si="24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88">
        <v>0</v>
      </c>
      <c r="S195" s="88">
        <v>0</v>
      </c>
      <c r="T195" s="88">
        <v>0</v>
      </c>
      <c r="U195" s="88">
        <v>0</v>
      </c>
      <c r="W195" s="40">
        <f t="shared" si="22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P195" s="42"/>
      <c r="AQ195" s="87">
        <f t="shared" si="23"/>
        <v>0</v>
      </c>
      <c r="AR195" s="87">
        <f t="shared" si="19"/>
        <v>0</v>
      </c>
      <c r="AS195" s="87">
        <f t="shared" si="20"/>
        <v>0</v>
      </c>
      <c r="AT195" s="87">
        <f t="shared" si="21"/>
        <v>0</v>
      </c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</row>
    <row r="196" spans="2:58" ht="16" customHeight="1" x14ac:dyDescent="0.35">
      <c r="B196" s="8">
        <f t="shared" si="24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88">
        <v>0</v>
      </c>
      <c r="S196" s="88">
        <v>0</v>
      </c>
      <c r="T196" s="88">
        <v>0</v>
      </c>
      <c r="U196" s="88">
        <v>0</v>
      </c>
      <c r="W196" s="40">
        <f t="shared" si="22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P196" s="42"/>
      <c r="AQ196" s="87">
        <f t="shared" si="23"/>
        <v>0</v>
      </c>
      <c r="AR196" s="87">
        <f t="shared" si="19"/>
        <v>0</v>
      </c>
      <c r="AS196" s="87">
        <f t="shared" si="20"/>
        <v>0</v>
      </c>
      <c r="AT196" s="87">
        <f t="shared" si="21"/>
        <v>0</v>
      </c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</row>
    <row r="197" spans="2:58" ht="16" customHeight="1" x14ac:dyDescent="0.35">
      <c r="B197" s="8">
        <f t="shared" si="24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88">
        <v>0</v>
      </c>
      <c r="U197" s="88">
        <v>0</v>
      </c>
      <c r="W197" s="40">
        <f t="shared" si="22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P197" s="42"/>
      <c r="AQ197" s="87">
        <f t="shared" si="23"/>
        <v>0</v>
      </c>
      <c r="AR197" s="87">
        <f t="shared" si="19"/>
        <v>0</v>
      </c>
      <c r="AS197" s="87">
        <f t="shared" si="20"/>
        <v>0</v>
      </c>
      <c r="AT197" s="87">
        <f t="shared" si="21"/>
        <v>0</v>
      </c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</row>
    <row r="198" spans="2:58" ht="16" customHeight="1" x14ac:dyDescent="0.35">
      <c r="B198" s="8">
        <f t="shared" si="24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88">
        <v>0</v>
      </c>
      <c r="U198" s="88">
        <v>0</v>
      </c>
      <c r="W198" s="40">
        <f t="shared" si="22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2"/>
      <c r="AQ198" s="87">
        <f t="shared" si="23"/>
        <v>0</v>
      </c>
      <c r="AR198" s="87">
        <f t="shared" si="19"/>
        <v>0</v>
      </c>
      <c r="AS198" s="87">
        <f t="shared" si="20"/>
        <v>0</v>
      </c>
      <c r="AT198" s="87">
        <f t="shared" si="21"/>
        <v>0</v>
      </c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</row>
    <row r="199" spans="2:58" ht="16" customHeight="1" x14ac:dyDescent="0.35">
      <c r="B199" s="8">
        <f t="shared" si="24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88">
        <v>0</v>
      </c>
      <c r="U199" s="88">
        <v>0</v>
      </c>
      <c r="W199" s="40">
        <f t="shared" si="22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P199" s="42"/>
      <c r="AQ199" s="87">
        <f t="shared" si="23"/>
        <v>0</v>
      </c>
      <c r="AR199" s="87">
        <f t="shared" si="19"/>
        <v>0</v>
      </c>
      <c r="AS199" s="87">
        <f t="shared" si="20"/>
        <v>0</v>
      </c>
      <c r="AT199" s="87">
        <f t="shared" si="21"/>
        <v>0</v>
      </c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</row>
    <row r="200" spans="2:58" ht="16" customHeight="1" x14ac:dyDescent="0.35">
      <c r="B200" s="8">
        <f t="shared" si="24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88">
        <v>0</v>
      </c>
      <c r="U200" s="88">
        <v>0</v>
      </c>
      <c r="W200" s="40">
        <f t="shared" si="22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2"/>
      <c r="AQ200" s="87">
        <f t="shared" si="23"/>
        <v>0</v>
      </c>
      <c r="AR200" s="87">
        <f t="shared" ref="AR200:AR224" si="25">+AA200*H200</f>
        <v>0</v>
      </c>
      <c r="AS200" s="87">
        <f t="shared" ref="AS200:AS224" si="26">+AB200*I200</f>
        <v>0</v>
      </c>
      <c r="AT200" s="87">
        <f t="shared" ref="AT200:AT224" si="27">+AC200*J200</f>
        <v>0</v>
      </c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</row>
    <row r="201" spans="2:58" ht="16" customHeight="1" x14ac:dyDescent="0.35">
      <c r="B201" s="8">
        <f t="shared" si="24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88">
        <v>0</v>
      </c>
      <c r="S201" s="88">
        <v>0</v>
      </c>
      <c r="T201" s="88">
        <v>0</v>
      </c>
      <c r="U201" s="88">
        <v>0</v>
      </c>
      <c r="W201" s="40">
        <f t="shared" ref="W201:W224" si="28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P201" s="42"/>
      <c r="AQ201" s="87">
        <f t="shared" ref="AQ201:AQ224" si="29">+Z201*G201</f>
        <v>0</v>
      </c>
      <c r="AR201" s="87">
        <f t="shared" si="25"/>
        <v>0</v>
      </c>
      <c r="AS201" s="87">
        <f t="shared" si="26"/>
        <v>0</v>
      </c>
      <c r="AT201" s="87">
        <f t="shared" si="27"/>
        <v>0</v>
      </c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</row>
    <row r="202" spans="2:58" ht="16" customHeight="1" x14ac:dyDescent="0.35">
      <c r="B202" s="8">
        <f t="shared" ref="B202:B224" si="30">B201+1</f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88">
        <v>0</v>
      </c>
      <c r="U202" s="88">
        <v>0</v>
      </c>
      <c r="W202" s="40">
        <f t="shared" si="28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2"/>
      <c r="AQ202" s="87">
        <f t="shared" si="29"/>
        <v>0</v>
      </c>
      <c r="AR202" s="87">
        <f t="shared" si="25"/>
        <v>0</v>
      </c>
      <c r="AS202" s="87">
        <f t="shared" si="26"/>
        <v>0</v>
      </c>
      <c r="AT202" s="87">
        <f t="shared" si="27"/>
        <v>0</v>
      </c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</row>
    <row r="203" spans="2:58" ht="16" customHeight="1" x14ac:dyDescent="0.35">
      <c r="B203" s="8">
        <f t="shared" si="30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88">
        <v>0</v>
      </c>
      <c r="U203" s="88">
        <v>0</v>
      </c>
      <c r="W203" s="40">
        <f t="shared" si="28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2"/>
      <c r="AQ203" s="87">
        <f t="shared" si="29"/>
        <v>0</v>
      </c>
      <c r="AR203" s="87">
        <f t="shared" si="25"/>
        <v>0</v>
      </c>
      <c r="AS203" s="87">
        <f t="shared" si="26"/>
        <v>0</v>
      </c>
      <c r="AT203" s="87">
        <f t="shared" si="27"/>
        <v>0</v>
      </c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</row>
    <row r="204" spans="2:58" ht="16" customHeight="1" x14ac:dyDescent="0.35">
      <c r="B204" s="8">
        <f t="shared" si="30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88">
        <v>0</v>
      </c>
      <c r="U204" s="88">
        <v>0</v>
      </c>
      <c r="W204" s="40">
        <f t="shared" si="28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P204" s="42"/>
      <c r="AQ204" s="87">
        <f t="shared" si="29"/>
        <v>0</v>
      </c>
      <c r="AR204" s="87">
        <f t="shared" si="25"/>
        <v>0</v>
      </c>
      <c r="AS204" s="87">
        <f t="shared" si="26"/>
        <v>0</v>
      </c>
      <c r="AT204" s="87">
        <f t="shared" si="27"/>
        <v>0</v>
      </c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</row>
    <row r="205" spans="2:58" ht="16" customHeight="1" x14ac:dyDescent="0.35">
      <c r="B205" s="8">
        <f t="shared" si="30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88">
        <v>0</v>
      </c>
      <c r="U205" s="88">
        <v>0</v>
      </c>
      <c r="W205" s="40">
        <f t="shared" si="28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P205" s="42"/>
      <c r="AQ205" s="87">
        <f t="shared" si="29"/>
        <v>0</v>
      </c>
      <c r="AR205" s="87">
        <f t="shared" si="25"/>
        <v>0</v>
      </c>
      <c r="AS205" s="87">
        <f t="shared" si="26"/>
        <v>0</v>
      </c>
      <c r="AT205" s="87">
        <f t="shared" si="27"/>
        <v>0</v>
      </c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</row>
    <row r="206" spans="2:58" ht="16" customHeight="1" x14ac:dyDescent="0.35">
      <c r="B206" s="8">
        <f t="shared" si="30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8">
        <v>0</v>
      </c>
      <c r="S206" s="88">
        <v>0</v>
      </c>
      <c r="T206" s="88">
        <v>0</v>
      </c>
      <c r="U206" s="88">
        <v>0</v>
      </c>
      <c r="W206" s="40">
        <f t="shared" si="28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P206" s="42"/>
      <c r="AQ206" s="87">
        <f t="shared" si="29"/>
        <v>0</v>
      </c>
      <c r="AR206" s="87">
        <f t="shared" si="25"/>
        <v>0</v>
      </c>
      <c r="AS206" s="87">
        <f t="shared" si="26"/>
        <v>0</v>
      </c>
      <c r="AT206" s="87">
        <f t="shared" si="27"/>
        <v>0</v>
      </c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</row>
    <row r="207" spans="2:58" ht="16" customHeight="1" x14ac:dyDescent="0.35">
      <c r="B207" s="8">
        <f t="shared" si="30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88">
        <v>0</v>
      </c>
      <c r="U207" s="88">
        <v>0</v>
      </c>
      <c r="W207" s="40">
        <f t="shared" si="28"/>
        <v>0</v>
      </c>
      <c r="X207" s="10"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P207" s="42"/>
      <c r="AQ207" s="87">
        <f t="shared" si="29"/>
        <v>0</v>
      </c>
      <c r="AR207" s="87">
        <f t="shared" si="25"/>
        <v>0</v>
      </c>
      <c r="AS207" s="87">
        <f t="shared" si="26"/>
        <v>0</v>
      </c>
      <c r="AT207" s="87">
        <f t="shared" si="27"/>
        <v>0</v>
      </c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</row>
    <row r="208" spans="2:58" ht="16" customHeight="1" x14ac:dyDescent="0.35">
      <c r="B208" s="8">
        <f t="shared" si="30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88">
        <v>0</v>
      </c>
      <c r="U208" s="88">
        <v>0</v>
      </c>
      <c r="W208" s="40">
        <f t="shared" si="28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P208" s="42"/>
      <c r="AQ208" s="87">
        <f t="shared" si="29"/>
        <v>0</v>
      </c>
      <c r="AR208" s="87">
        <f t="shared" si="25"/>
        <v>0</v>
      </c>
      <c r="AS208" s="87">
        <f t="shared" si="26"/>
        <v>0</v>
      </c>
      <c r="AT208" s="87">
        <f t="shared" si="27"/>
        <v>0</v>
      </c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</row>
    <row r="209" spans="2:58" ht="16" customHeight="1" x14ac:dyDescent="0.35">
      <c r="B209" s="8">
        <f t="shared" si="30"/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88">
        <v>0</v>
      </c>
      <c r="U209" s="88">
        <v>0</v>
      </c>
      <c r="W209" s="40">
        <f t="shared" si="28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P209" s="42"/>
      <c r="AQ209" s="87">
        <f t="shared" si="29"/>
        <v>0</v>
      </c>
      <c r="AR209" s="87">
        <f t="shared" si="25"/>
        <v>0</v>
      </c>
      <c r="AS209" s="87">
        <f t="shared" si="26"/>
        <v>0</v>
      </c>
      <c r="AT209" s="87">
        <f t="shared" si="27"/>
        <v>0</v>
      </c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</row>
    <row r="210" spans="2:58" ht="16" customHeight="1" x14ac:dyDescent="0.35">
      <c r="B210" s="8">
        <f t="shared" si="30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88">
        <v>0</v>
      </c>
      <c r="U210" s="88">
        <v>0</v>
      </c>
      <c r="W210" s="40">
        <f t="shared" si="28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P210" s="42"/>
      <c r="AQ210" s="87">
        <f t="shared" si="29"/>
        <v>0</v>
      </c>
      <c r="AR210" s="87">
        <f t="shared" si="25"/>
        <v>0</v>
      </c>
      <c r="AS210" s="87">
        <f t="shared" si="26"/>
        <v>0</v>
      </c>
      <c r="AT210" s="87">
        <f t="shared" si="27"/>
        <v>0</v>
      </c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</row>
    <row r="211" spans="2:58" ht="16" customHeight="1" x14ac:dyDescent="0.35">
      <c r="B211" s="8">
        <f t="shared" si="30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88">
        <v>0</v>
      </c>
      <c r="U211" s="88">
        <v>0</v>
      </c>
      <c r="W211" s="40">
        <f t="shared" si="28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P211" s="42"/>
      <c r="AQ211" s="87">
        <f t="shared" si="29"/>
        <v>0</v>
      </c>
      <c r="AR211" s="87">
        <f t="shared" si="25"/>
        <v>0</v>
      </c>
      <c r="AS211" s="87">
        <f t="shared" si="26"/>
        <v>0</v>
      </c>
      <c r="AT211" s="87">
        <f t="shared" si="27"/>
        <v>0</v>
      </c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</row>
    <row r="212" spans="2:58" ht="16" customHeight="1" x14ac:dyDescent="0.35">
      <c r="B212" s="8">
        <f t="shared" si="30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88">
        <v>0</v>
      </c>
      <c r="U212" s="88">
        <v>0</v>
      </c>
      <c r="W212" s="40">
        <f t="shared" si="28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P212" s="42"/>
      <c r="AQ212" s="87">
        <f t="shared" si="29"/>
        <v>0</v>
      </c>
      <c r="AR212" s="87">
        <f t="shared" si="25"/>
        <v>0</v>
      </c>
      <c r="AS212" s="87">
        <f t="shared" si="26"/>
        <v>0</v>
      </c>
      <c r="AT212" s="87">
        <f t="shared" si="27"/>
        <v>0</v>
      </c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</row>
    <row r="213" spans="2:58" ht="16" customHeight="1" x14ac:dyDescent="0.35">
      <c r="B213" s="8">
        <f t="shared" si="30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88">
        <v>0</v>
      </c>
      <c r="S213" s="88">
        <v>0</v>
      </c>
      <c r="T213" s="88">
        <v>0</v>
      </c>
      <c r="U213" s="88">
        <v>0</v>
      </c>
      <c r="W213" s="40">
        <f t="shared" si="28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P213" s="42"/>
      <c r="AQ213" s="87">
        <f t="shared" si="29"/>
        <v>0</v>
      </c>
      <c r="AR213" s="87">
        <f t="shared" si="25"/>
        <v>0</v>
      </c>
      <c r="AS213" s="87">
        <f t="shared" si="26"/>
        <v>0</v>
      </c>
      <c r="AT213" s="87">
        <f t="shared" si="27"/>
        <v>0</v>
      </c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88">
        <v>0</v>
      </c>
      <c r="U214" s="88">
        <v>0</v>
      </c>
      <c r="W214" s="40">
        <f t="shared" si="28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P214" s="42"/>
      <c r="AQ214" s="87">
        <f t="shared" si="29"/>
        <v>0</v>
      </c>
      <c r="AR214" s="87">
        <f t="shared" si="25"/>
        <v>0</v>
      </c>
      <c r="AS214" s="87">
        <f t="shared" si="26"/>
        <v>0</v>
      </c>
      <c r="AT214" s="87">
        <f t="shared" si="27"/>
        <v>0</v>
      </c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</row>
    <row r="215" spans="2:58" ht="16" customHeight="1" x14ac:dyDescent="0.35">
      <c r="B215" s="8">
        <f t="shared" si="30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88">
        <v>0</v>
      </c>
      <c r="U215" s="88">
        <v>0</v>
      </c>
      <c r="W215" s="40">
        <f t="shared" si="28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P215" s="42"/>
      <c r="AQ215" s="87">
        <f t="shared" si="29"/>
        <v>0</v>
      </c>
      <c r="AR215" s="87">
        <f t="shared" si="25"/>
        <v>0</v>
      </c>
      <c r="AS215" s="87">
        <f t="shared" si="26"/>
        <v>0</v>
      </c>
      <c r="AT215" s="87">
        <f t="shared" si="27"/>
        <v>0</v>
      </c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</row>
    <row r="216" spans="2:58" ht="16" customHeight="1" x14ac:dyDescent="0.35">
      <c r="B216" s="8">
        <f t="shared" si="30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88">
        <v>0</v>
      </c>
      <c r="U216" s="88">
        <v>0</v>
      </c>
      <c r="W216" s="40">
        <f t="shared" si="28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2"/>
      <c r="AQ216" s="87">
        <f t="shared" si="29"/>
        <v>0</v>
      </c>
      <c r="AR216" s="87">
        <f t="shared" si="25"/>
        <v>0</v>
      </c>
      <c r="AS216" s="87">
        <f t="shared" si="26"/>
        <v>0</v>
      </c>
      <c r="AT216" s="87">
        <f t="shared" si="27"/>
        <v>0</v>
      </c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</row>
    <row r="217" spans="2:58" ht="16" customHeight="1" x14ac:dyDescent="0.35">
      <c r="B217" s="8">
        <f t="shared" si="30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88">
        <v>0</v>
      </c>
      <c r="S217" s="88">
        <v>0</v>
      </c>
      <c r="T217" s="88">
        <v>0</v>
      </c>
      <c r="U217" s="88">
        <v>0</v>
      </c>
      <c r="W217" s="40">
        <f t="shared" si="28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2"/>
      <c r="AQ217" s="87">
        <f t="shared" si="29"/>
        <v>0</v>
      </c>
      <c r="AR217" s="87">
        <f t="shared" si="25"/>
        <v>0</v>
      </c>
      <c r="AS217" s="87">
        <f t="shared" si="26"/>
        <v>0</v>
      </c>
      <c r="AT217" s="87">
        <f t="shared" si="27"/>
        <v>0</v>
      </c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</row>
    <row r="218" spans="2:58" ht="16" customHeight="1" x14ac:dyDescent="0.35">
      <c r="B218" s="8">
        <f t="shared" si="30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88">
        <v>0</v>
      </c>
      <c r="U218" s="88">
        <v>0</v>
      </c>
      <c r="W218" s="40">
        <f t="shared" si="28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P218" s="42"/>
      <c r="AQ218" s="87">
        <f t="shared" si="29"/>
        <v>0</v>
      </c>
      <c r="AR218" s="87">
        <f t="shared" si="25"/>
        <v>0</v>
      </c>
      <c r="AS218" s="87">
        <f t="shared" si="26"/>
        <v>0</v>
      </c>
      <c r="AT218" s="87">
        <f t="shared" si="27"/>
        <v>0</v>
      </c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</row>
    <row r="219" spans="2:58" ht="16" customHeight="1" x14ac:dyDescent="0.35">
      <c r="B219" s="8">
        <f t="shared" si="30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88">
        <v>0</v>
      </c>
      <c r="S219" s="88">
        <v>0</v>
      </c>
      <c r="T219" s="88">
        <v>0</v>
      </c>
      <c r="U219" s="88">
        <v>0</v>
      </c>
      <c r="W219" s="40">
        <f t="shared" si="28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P219" s="42"/>
      <c r="AQ219" s="87">
        <f t="shared" si="29"/>
        <v>0</v>
      </c>
      <c r="AR219" s="87">
        <f t="shared" si="25"/>
        <v>0</v>
      </c>
      <c r="AS219" s="87">
        <f t="shared" si="26"/>
        <v>0</v>
      </c>
      <c r="AT219" s="87">
        <f t="shared" si="27"/>
        <v>0</v>
      </c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</row>
    <row r="220" spans="2:58" ht="16" customHeight="1" x14ac:dyDescent="0.35">
      <c r="B220" s="8">
        <f t="shared" si="30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88">
        <v>0</v>
      </c>
      <c r="U220" s="88">
        <v>0</v>
      </c>
      <c r="W220" s="40">
        <f t="shared" si="28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P220" s="42"/>
      <c r="AQ220" s="87">
        <f t="shared" si="29"/>
        <v>0</v>
      </c>
      <c r="AR220" s="87">
        <f t="shared" si="25"/>
        <v>0</v>
      </c>
      <c r="AS220" s="87">
        <f t="shared" si="26"/>
        <v>0</v>
      </c>
      <c r="AT220" s="87">
        <f t="shared" si="27"/>
        <v>0</v>
      </c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</row>
    <row r="221" spans="2:58" ht="16" customHeight="1" x14ac:dyDescent="0.35">
      <c r="B221" s="8">
        <f t="shared" si="30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W221" s="40">
        <f t="shared" si="28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P221" s="42"/>
      <c r="AQ221" s="87">
        <f t="shared" si="29"/>
        <v>0</v>
      </c>
      <c r="AR221" s="87">
        <f t="shared" si="25"/>
        <v>0</v>
      </c>
      <c r="AS221" s="87">
        <f t="shared" si="26"/>
        <v>0</v>
      </c>
      <c r="AT221" s="87">
        <f t="shared" si="27"/>
        <v>0</v>
      </c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</row>
    <row r="222" spans="2:58" ht="16" customHeight="1" x14ac:dyDescent="0.35">
      <c r="B222" s="8">
        <f t="shared" si="30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W222" s="40">
        <f t="shared" si="28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P222" s="42"/>
      <c r="AQ222" s="87">
        <f t="shared" si="29"/>
        <v>0</v>
      </c>
      <c r="AR222" s="87">
        <f t="shared" si="25"/>
        <v>0</v>
      </c>
      <c r="AS222" s="87">
        <f t="shared" si="26"/>
        <v>0</v>
      </c>
      <c r="AT222" s="87">
        <f t="shared" si="27"/>
        <v>0</v>
      </c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</row>
    <row r="223" spans="2:58" ht="16" customHeight="1" x14ac:dyDescent="0.35">
      <c r="B223" s="8">
        <f t="shared" si="30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W223" s="40">
        <f t="shared" si="28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P223" s="42"/>
      <c r="AQ223" s="87">
        <f t="shared" si="29"/>
        <v>0</v>
      </c>
      <c r="AR223" s="87">
        <f t="shared" si="25"/>
        <v>0</v>
      </c>
      <c r="AS223" s="87">
        <f t="shared" si="26"/>
        <v>0</v>
      </c>
      <c r="AT223" s="87">
        <f t="shared" si="27"/>
        <v>0</v>
      </c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</row>
    <row r="224" spans="2:58" ht="16" customHeight="1" x14ac:dyDescent="0.35">
      <c r="B224" s="8">
        <f t="shared" si="30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W224" s="40">
        <f t="shared" si="28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P224" s="42"/>
      <c r="AQ224" s="87">
        <f t="shared" si="29"/>
        <v>0</v>
      </c>
      <c r="AR224" s="87">
        <f t="shared" si="25"/>
        <v>0</v>
      </c>
      <c r="AS224" s="87">
        <f t="shared" si="26"/>
        <v>0</v>
      </c>
      <c r="AT224" s="87">
        <f t="shared" si="27"/>
        <v>0</v>
      </c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1">H230+30</f>
        <v>46045</v>
      </c>
      <c r="J230" s="21">
        <f t="shared" si="31"/>
        <v>46075</v>
      </c>
      <c r="K230" s="21">
        <f t="shared" si="31"/>
        <v>46105</v>
      </c>
      <c r="L230" s="21">
        <f t="shared" si="31"/>
        <v>46135</v>
      </c>
      <c r="M230" s="21">
        <f t="shared" si="31"/>
        <v>46165</v>
      </c>
      <c r="N230" s="21">
        <f t="shared" si="31"/>
        <v>46195</v>
      </c>
      <c r="O230" s="21">
        <f t="shared" si="31"/>
        <v>46225</v>
      </c>
      <c r="P230" s="21">
        <f t="shared" si="31"/>
        <v>46255</v>
      </c>
      <c r="Q230" s="21">
        <f t="shared" si="31"/>
        <v>46285</v>
      </c>
      <c r="R230" s="21">
        <f>Q230+30</f>
        <v>46315</v>
      </c>
      <c r="S230" s="21">
        <f>S7</f>
        <v>46345</v>
      </c>
      <c r="T230" s="21">
        <f t="shared" ref="T230:W230" si="32">T7</f>
        <v>46375</v>
      </c>
      <c r="U230" s="21">
        <f t="shared" si="32"/>
        <v>46405</v>
      </c>
      <c r="V230" s="21"/>
      <c r="W230" s="21" t="str">
        <f t="shared" si="32"/>
        <v>TOTAL</v>
      </c>
    </row>
    <row r="231" spans="2:46" x14ac:dyDescent="0.35">
      <c r="D231" s="10">
        <v>390019</v>
      </c>
      <c r="E231" s="10" t="s">
        <v>242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30.76</v>
      </c>
      <c r="AA231" s="43">
        <v>30.76</v>
      </c>
      <c r="AB231" s="43">
        <v>30.76</v>
      </c>
      <c r="AC231" s="43">
        <v>30.76</v>
      </c>
      <c r="AD231" s="43">
        <v>30.76</v>
      </c>
      <c r="AE231" s="43">
        <v>30.76</v>
      </c>
      <c r="AF231" s="43">
        <v>30.76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87" t="e">
        <f>+Z231*#REF!</f>
        <v>#REF!</v>
      </c>
      <c r="AR231" s="87" t="e">
        <f>+AA231*#REF!</f>
        <v>#REF!</v>
      </c>
      <c r="AS231" s="87">
        <f>+AB231*G231</f>
        <v>0</v>
      </c>
      <c r="AT231" s="87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87" t="e">
        <f>+Z232*#REF!</f>
        <v>#REF!</v>
      </c>
      <c r="AR232" s="87" t="e">
        <f>+AA232*#REF!</f>
        <v>#REF!</v>
      </c>
      <c r="AS232" s="87">
        <f>+AB232*G232</f>
        <v>0</v>
      </c>
      <c r="AT232" s="87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87" t="e">
        <f>+Z233*#REF!</f>
        <v>#REF!</v>
      </c>
      <c r="AR233" s="87" t="e">
        <f>+AA233*#REF!</f>
        <v>#REF!</v>
      </c>
      <c r="AS233" s="87">
        <f>+AB233*G233</f>
        <v>0</v>
      </c>
      <c r="AT233" s="87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87" t="e">
        <f>+Z234*#REF!</f>
        <v>#REF!</v>
      </c>
      <c r="AR234" s="87" t="e">
        <f>+AA234*#REF!</f>
        <v>#REF!</v>
      </c>
      <c r="AS234" s="87">
        <f>+AB234*G234</f>
        <v>0</v>
      </c>
      <c r="AT234" s="87">
        <f>+AC234*H234</f>
        <v>0</v>
      </c>
    </row>
  </sheetData>
  <autoFilter ref="Z7:AP224" xr:uid="{F5F9E3DB-D015-402D-BD3C-01878F283E87}"/>
  <mergeCells count="9">
    <mergeCell ref="AQ4:AT5"/>
    <mergeCell ref="C228:E228"/>
    <mergeCell ref="G229:J229"/>
    <mergeCell ref="K229:W229"/>
    <mergeCell ref="G4:W5"/>
    <mergeCell ref="Z4:AO5"/>
    <mergeCell ref="G6:J6"/>
    <mergeCell ref="K6:W6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ADA156-7606-4CF3-8CC4-85FEE2BB8AC2}">
          <x14:formula1>
            <xm:f>Sheet1!$B$1:$B$4</xm:f>
          </x14:formula1>
          <xm:sqref>F8:F224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09096-FA7D-44F6-8C9D-28E8CCC249E0}">
  <sheetPr>
    <tabColor theme="5" tint="0.79998168889431442"/>
  </sheetPr>
  <dimension ref="B3:BF234"/>
  <sheetViews>
    <sheetView zoomScale="85" zoomScaleNormal="85" workbookViewId="0">
      <pane xSplit="5" ySplit="7" topLeftCell="R218" activePane="bottomRight" state="frozen"/>
      <selection activeCell="G8" sqref="G8:U224"/>
      <selection pane="topRight" activeCell="G8" sqref="G8:U224"/>
      <selection pane="bottomLeft" activeCell="G8" sqref="G8:U224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11.7265625" style="10" bestFit="1" customWidth="1"/>
    <col min="44" max="46" width="11.72656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:AM7" si="3">Z7+30</f>
        <v>46015</v>
      </c>
      <c r="AB7" s="21">
        <f t="shared" si="3"/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si="3"/>
        <v>46345</v>
      </c>
      <c r="AM7" s="21">
        <f t="shared" si="3"/>
        <v>46375</v>
      </c>
      <c r="AN7" s="21">
        <f t="shared" ref="AN7" si="4">AM7+30</f>
        <v>46405</v>
      </c>
      <c r="AO7" s="21">
        <f t="shared" ref="AO7" si="5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6">+AR7+30</f>
        <v>46045</v>
      </c>
      <c r="AT7" s="21">
        <f t="shared" si="6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224</v>
      </c>
      <c r="G8" s="88">
        <v>0</v>
      </c>
      <c r="H8" s="88">
        <v>0</v>
      </c>
      <c r="I8" s="88">
        <v>0</v>
      </c>
      <c r="J8" s="88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2"/>
      <c r="AQ8" s="87">
        <f>+Z8*G8</f>
        <v>0</v>
      </c>
      <c r="AR8" s="87">
        <f t="shared" ref="AR8:AR71" si="7">+AA8*H8</f>
        <v>0</v>
      </c>
      <c r="AS8" s="87">
        <f t="shared" ref="AS8:AS71" si="8">+AB8*I8</f>
        <v>0</v>
      </c>
      <c r="AT8" s="87">
        <f t="shared" ref="AT8:AT71" si="9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10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2"/>
      <c r="AQ9" s="87">
        <f t="shared" ref="AQ9:AQ72" si="11">+Z9*G9</f>
        <v>0</v>
      </c>
      <c r="AR9" s="87">
        <f t="shared" si="7"/>
        <v>0</v>
      </c>
      <c r="AS9" s="87">
        <f t="shared" si="8"/>
        <v>0</v>
      </c>
      <c r="AT9" s="87">
        <f t="shared" si="9"/>
        <v>0</v>
      </c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</row>
    <row r="10" spans="2:58" x14ac:dyDescent="0.35">
      <c r="B10" s="8">
        <f t="shared" ref="B10:B73" si="12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10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2"/>
      <c r="AQ10" s="87">
        <f t="shared" si="11"/>
        <v>0</v>
      </c>
      <c r="AR10" s="87">
        <f t="shared" si="7"/>
        <v>0</v>
      </c>
      <c r="AS10" s="87">
        <f t="shared" si="8"/>
        <v>0</v>
      </c>
      <c r="AT10" s="87">
        <f t="shared" si="9"/>
        <v>0</v>
      </c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</row>
    <row r="11" spans="2:58" x14ac:dyDescent="0.35">
      <c r="B11" s="8">
        <f t="shared" si="12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10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2"/>
      <c r="AQ11" s="87">
        <f t="shared" si="11"/>
        <v>0</v>
      </c>
      <c r="AR11" s="87">
        <f t="shared" si="7"/>
        <v>0</v>
      </c>
      <c r="AS11" s="87">
        <f t="shared" si="8"/>
        <v>0</v>
      </c>
      <c r="AT11" s="87">
        <f t="shared" si="9"/>
        <v>0</v>
      </c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</row>
    <row r="12" spans="2:58" x14ac:dyDescent="0.35">
      <c r="B12" s="8">
        <f t="shared" si="12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10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2"/>
      <c r="AQ12" s="87">
        <f t="shared" si="11"/>
        <v>0</v>
      </c>
      <c r="AR12" s="87">
        <f t="shared" si="7"/>
        <v>0</v>
      </c>
      <c r="AS12" s="87">
        <f t="shared" si="8"/>
        <v>0</v>
      </c>
      <c r="AT12" s="87">
        <f t="shared" si="9"/>
        <v>0</v>
      </c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</row>
    <row r="13" spans="2:58" x14ac:dyDescent="0.35">
      <c r="B13" s="8">
        <f t="shared" si="12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10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2"/>
      <c r="AQ13" s="87">
        <f t="shared" si="11"/>
        <v>0</v>
      </c>
      <c r="AR13" s="87">
        <f t="shared" si="7"/>
        <v>0</v>
      </c>
      <c r="AS13" s="87">
        <f t="shared" si="8"/>
        <v>0</v>
      </c>
      <c r="AT13" s="87">
        <f t="shared" si="9"/>
        <v>0</v>
      </c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</row>
    <row r="14" spans="2:58" x14ac:dyDescent="0.35">
      <c r="B14" s="8">
        <f t="shared" si="12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10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2"/>
      <c r="AQ14" s="87">
        <f t="shared" si="11"/>
        <v>0</v>
      </c>
      <c r="AR14" s="87">
        <f t="shared" si="7"/>
        <v>0</v>
      </c>
      <c r="AS14" s="87">
        <f t="shared" si="8"/>
        <v>0</v>
      </c>
      <c r="AT14" s="87">
        <f t="shared" si="9"/>
        <v>0</v>
      </c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</row>
    <row r="15" spans="2:58" x14ac:dyDescent="0.35">
      <c r="B15" s="8">
        <f t="shared" si="12"/>
        <v>8</v>
      </c>
      <c r="C15" s="8" t="s">
        <v>5</v>
      </c>
      <c r="D15" s="8">
        <v>110010</v>
      </c>
      <c r="E15" s="8" t="s">
        <v>161</v>
      </c>
      <c r="F15" s="8"/>
      <c r="G15" s="88">
        <v>0</v>
      </c>
      <c r="H15" s="88">
        <v>0</v>
      </c>
      <c r="I15" s="88">
        <v>0</v>
      </c>
      <c r="J15" s="88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10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2"/>
      <c r="AQ15" s="87">
        <f t="shared" si="11"/>
        <v>0</v>
      </c>
      <c r="AR15" s="87">
        <f t="shared" si="7"/>
        <v>0</v>
      </c>
      <c r="AS15" s="87">
        <f t="shared" si="8"/>
        <v>0</v>
      </c>
      <c r="AT15" s="87">
        <f t="shared" si="9"/>
        <v>0</v>
      </c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</row>
    <row r="16" spans="2:58" x14ac:dyDescent="0.35">
      <c r="B16" s="8">
        <f t="shared" si="12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10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2"/>
      <c r="AQ16" s="87">
        <f t="shared" si="11"/>
        <v>0</v>
      </c>
      <c r="AR16" s="87">
        <f t="shared" si="7"/>
        <v>0</v>
      </c>
      <c r="AS16" s="87">
        <f t="shared" si="8"/>
        <v>0</v>
      </c>
      <c r="AT16" s="87">
        <f t="shared" si="9"/>
        <v>0</v>
      </c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</row>
    <row r="17" spans="2:58" x14ac:dyDescent="0.35">
      <c r="B17" s="8">
        <f t="shared" si="12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10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2"/>
      <c r="AQ17" s="87">
        <f t="shared" si="11"/>
        <v>0</v>
      </c>
      <c r="AR17" s="87">
        <f t="shared" si="7"/>
        <v>0</v>
      </c>
      <c r="AS17" s="87">
        <f t="shared" si="8"/>
        <v>0</v>
      </c>
      <c r="AT17" s="87">
        <f t="shared" si="9"/>
        <v>0</v>
      </c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</row>
    <row r="18" spans="2:58" x14ac:dyDescent="0.35">
      <c r="B18" s="8">
        <f t="shared" si="12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10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P18" s="42"/>
      <c r="AQ18" s="87">
        <f t="shared" si="11"/>
        <v>0</v>
      </c>
      <c r="AR18" s="87">
        <f t="shared" si="7"/>
        <v>0</v>
      </c>
      <c r="AS18" s="87">
        <f t="shared" si="8"/>
        <v>0</v>
      </c>
      <c r="AT18" s="87">
        <f t="shared" si="9"/>
        <v>0</v>
      </c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</row>
    <row r="19" spans="2:58" x14ac:dyDescent="0.35">
      <c r="B19" s="8">
        <f t="shared" si="12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10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2"/>
      <c r="AQ19" s="87">
        <f t="shared" si="11"/>
        <v>0</v>
      </c>
      <c r="AR19" s="87">
        <f t="shared" si="7"/>
        <v>0</v>
      </c>
      <c r="AS19" s="87">
        <f t="shared" si="8"/>
        <v>0</v>
      </c>
      <c r="AT19" s="87">
        <f t="shared" si="9"/>
        <v>0</v>
      </c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</row>
    <row r="20" spans="2:58" x14ac:dyDescent="0.35">
      <c r="B20" s="8">
        <f t="shared" si="12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10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2"/>
      <c r="AQ20" s="87">
        <f t="shared" si="11"/>
        <v>0</v>
      </c>
      <c r="AR20" s="87">
        <f t="shared" si="7"/>
        <v>0</v>
      </c>
      <c r="AS20" s="87">
        <f t="shared" si="8"/>
        <v>0</v>
      </c>
      <c r="AT20" s="87">
        <f t="shared" si="9"/>
        <v>0</v>
      </c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</row>
    <row r="21" spans="2:58" x14ac:dyDescent="0.35">
      <c r="B21" s="8">
        <f t="shared" si="12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10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2"/>
      <c r="AQ21" s="87">
        <f t="shared" si="11"/>
        <v>0</v>
      </c>
      <c r="AR21" s="87">
        <f t="shared" si="7"/>
        <v>0</v>
      </c>
      <c r="AS21" s="87">
        <f t="shared" si="8"/>
        <v>0</v>
      </c>
      <c r="AT21" s="87">
        <f t="shared" si="9"/>
        <v>0</v>
      </c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</row>
    <row r="22" spans="2:58" x14ac:dyDescent="0.35">
      <c r="B22" s="8">
        <f t="shared" si="12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10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2"/>
      <c r="AQ22" s="87">
        <f t="shared" si="11"/>
        <v>0</v>
      </c>
      <c r="AR22" s="87">
        <f t="shared" si="7"/>
        <v>0</v>
      </c>
      <c r="AS22" s="87">
        <f t="shared" si="8"/>
        <v>0</v>
      </c>
      <c r="AT22" s="87">
        <f t="shared" si="9"/>
        <v>0</v>
      </c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</row>
    <row r="23" spans="2:58" x14ac:dyDescent="0.35">
      <c r="B23" s="8">
        <f t="shared" si="12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10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2"/>
      <c r="AQ23" s="87">
        <f t="shared" si="11"/>
        <v>0</v>
      </c>
      <c r="AR23" s="87">
        <f t="shared" si="7"/>
        <v>0</v>
      </c>
      <c r="AS23" s="87">
        <f t="shared" si="8"/>
        <v>0</v>
      </c>
      <c r="AT23" s="87">
        <f t="shared" si="9"/>
        <v>0</v>
      </c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</row>
    <row r="24" spans="2:58" x14ac:dyDescent="0.35">
      <c r="B24" s="8">
        <f t="shared" si="12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10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P24" s="42"/>
      <c r="AQ24" s="87">
        <f t="shared" si="11"/>
        <v>0</v>
      </c>
      <c r="AR24" s="87">
        <f t="shared" si="7"/>
        <v>0</v>
      </c>
      <c r="AS24" s="87">
        <f t="shared" si="8"/>
        <v>0</v>
      </c>
      <c r="AT24" s="87">
        <f t="shared" si="9"/>
        <v>0</v>
      </c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</row>
    <row r="25" spans="2:58" x14ac:dyDescent="0.35">
      <c r="B25" s="8">
        <f t="shared" si="12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10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P25" s="42"/>
      <c r="AQ25" s="87">
        <f t="shared" si="11"/>
        <v>0</v>
      </c>
      <c r="AR25" s="87">
        <f t="shared" si="7"/>
        <v>0</v>
      </c>
      <c r="AS25" s="87">
        <f t="shared" si="8"/>
        <v>0</v>
      </c>
      <c r="AT25" s="87">
        <f t="shared" si="9"/>
        <v>0</v>
      </c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</row>
    <row r="26" spans="2:58" x14ac:dyDescent="0.35">
      <c r="B26" s="8">
        <f t="shared" si="12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10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2"/>
      <c r="AQ26" s="87">
        <f t="shared" si="11"/>
        <v>0</v>
      </c>
      <c r="AR26" s="87">
        <f t="shared" si="7"/>
        <v>0</v>
      </c>
      <c r="AS26" s="87">
        <f t="shared" si="8"/>
        <v>0</v>
      </c>
      <c r="AT26" s="87">
        <f t="shared" si="9"/>
        <v>0</v>
      </c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</row>
    <row r="27" spans="2:58" x14ac:dyDescent="0.35">
      <c r="B27" s="8">
        <f t="shared" si="12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10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2"/>
      <c r="AQ27" s="87">
        <f t="shared" si="11"/>
        <v>0</v>
      </c>
      <c r="AR27" s="87">
        <f t="shared" si="7"/>
        <v>0</v>
      </c>
      <c r="AS27" s="87">
        <f t="shared" si="8"/>
        <v>0</v>
      </c>
      <c r="AT27" s="87">
        <f t="shared" si="9"/>
        <v>0</v>
      </c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</row>
    <row r="28" spans="2:58" x14ac:dyDescent="0.35">
      <c r="B28" s="8">
        <f t="shared" si="12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10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2"/>
      <c r="AQ28" s="87">
        <f t="shared" si="11"/>
        <v>0</v>
      </c>
      <c r="AR28" s="87">
        <f t="shared" si="7"/>
        <v>0</v>
      </c>
      <c r="AS28" s="87">
        <f t="shared" si="8"/>
        <v>0</v>
      </c>
      <c r="AT28" s="87">
        <f t="shared" si="9"/>
        <v>0</v>
      </c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</row>
    <row r="29" spans="2:58" x14ac:dyDescent="0.35">
      <c r="B29" s="8">
        <f t="shared" si="12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10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2"/>
      <c r="AQ29" s="87">
        <f t="shared" si="11"/>
        <v>0</v>
      </c>
      <c r="AR29" s="87">
        <f t="shared" si="7"/>
        <v>0</v>
      </c>
      <c r="AS29" s="87">
        <f t="shared" si="8"/>
        <v>0</v>
      </c>
      <c r="AT29" s="87">
        <f t="shared" si="9"/>
        <v>0</v>
      </c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</row>
    <row r="30" spans="2:58" x14ac:dyDescent="0.35">
      <c r="B30" s="8">
        <f t="shared" si="12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10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P30" s="42"/>
      <c r="AQ30" s="87">
        <f t="shared" si="11"/>
        <v>0</v>
      </c>
      <c r="AR30" s="87">
        <f t="shared" si="7"/>
        <v>0</v>
      </c>
      <c r="AS30" s="87">
        <f t="shared" si="8"/>
        <v>0</v>
      </c>
      <c r="AT30" s="87">
        <f t="shared" si="9"/>
        <v>0</v>
      </c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</row>
    <row r="31" spans="2:58" x14ac:dyDescent="0.35">
      <c r="B31" s="8">
        <f t="shared" si="12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10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P31" s="42"/>
      <c r="AQ31" s="87">
        <f t="shared" si="11"/>
        <v>0</v>
      </c>
      <c r="AR31" s="87">
        <f t="shared" si="7"/>
        <v>0</v>
      </c>
      <c r="AS31" s="87">
        <f t="shared" si="8"/>
        <v>0</v>
      </c>
      <c r="AT31" s="87">
        <f t="shared" si="9"/>
        <v>0</v>
      </c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</row>
    <row r="32" spans="2:58" x14ac:dyDescent="0.35">
      <c r="B32" s="8">
        <f t="shared" si="12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10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2"/>
      <c r="AQ32" s="87">
        <f t="shared" si="11"/>
        <v>0</v>
      </c>
      <c r="AR32" s="87">
        <f t="shared" si="7"/>
        <v>0</v>
      </c>
      <c r="AS32" s="87">
        <f t="shared" si="8"/>
        <v>0</v>
      </c>
      <c r="AT32" s="87">
        <f t="shared" si="9"/>
        <v>0</v>
      </c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</row>
    <row r="33" spans="2:58" x14ac:dyDescent="0.35">
      <c r="B33" s="8">
        <f t="shared" si="12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10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P33" s="42"/>
      <c r="AQ33" s="87">
        <f t="shared" si="11"/>
        <v>0</v>
      </c>
      <c r="AR33" s="87">
        <f t="shared" si="7"/>
        <v>0</v>
      </c>
      <c r="AS33" s="87">
        <f t="shared" si="8"/>
        <v>0</v>
      </c>
      <c r="AT33" s="87">
        <f t="shared" si="9"/>
        <v>0</v>
      </c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</row>
    <row r="34" spans="2:58" x14ac:dyDescent="0.35">
      <c r="B34" s="8">
        <f t="shared" si="12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10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P34" s="42"/>
      <c r="AQ34" s="87">
        <f t="shared" si="11"/>
        <v>0</v>
      </c>
      <c r="AR34" s="87">
        <f t="shared" si="7"/>
        <v>0</v>
      </c>
      <c r="AS34" s="87">
        <f t="shared" si="8"/>
        <v>0</v>
      </c>
      <c r="AT34" s="87">
        <f t="shared" si="9"/>
        <v>0</v>
      </c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</row>
    <row r="35" spans="2:58" x14ac:dyDescent="0.35">
      <c r="B35" s="8">
        <f t="shared" si="12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10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P35" s="42"/>
      <c r="AQ35" s="87">
        <f t="shared" si="11"/>
        <v>0</v>
      </c>
      <c r="AR35" s="87">
        <f t="shared" si="7"/>
        <v>0</v>
      </c>
      <c r="AS35" s="87">
        <f t="shared" si="8"/>
        <v>0</v>
      </c>
      <c r="AT35" s="87">
        <f t="shared" si="9"/>
        <v>0</v>
      </c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</row>
    <row r="36" spans="2:58" x14ac:dyDescent="0.35">
      <c r="B36" s="8">
        <f t="shared" si="12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10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P36" s="42"/>
      <c r="AQ36" s="87">
        <f t="shared" si="11"/>
        <v>0</v>
      </c>
      <c r="AR36" s="87">
        <f t="shared" si="7"/>
        <v>0</v>
      </c>
      <c r="AS36" s="87">
        <f t="shared" si="8"/>
        <v>0</v>
      </c>
      <c r="AT36" s="87">
        <f t="shared" si="9"/>
        <v>0</v>
      </c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</row>
    <row r="37" spans="2:58" x14ac:dyDescent="0.35">
      <c r="B37" s="8">
        <f t="shared" si="12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10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2"/>
      <c r="AQ37" s="87">
        <f t="shared" si="11"/>
        <v>0</v>
      </c>
      <c r="AR37" s="87">
        <f t="shared" si="7"/>
        <v>0</v>
      </c>
      <c r="AS37" s="87">
        <f t="shared" si="8"/>
        <v>0</v>
      </c>
      <c r="AT37" s="87">
        <f t="shared" si="9"/>
        <v>0</v>
      </c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</row>
    <row r="38" spans="2:58" x14ac:dyDescent="0.35">
      <c r="B38" s="8">
        <f t="shared" si="12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10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2"/>
      <c r="AQ38" s="87">
        <f t="shared" si="11"/>
        <v>0</v>
      </c>
      <c r="AR38" s="87">
        <f t="shared" si="7"/>
        <v>0</v>
      </c>
      <c r="AS38" s="87">
        <f t="shared" si="8"/>
        <v>0</v>
      </c>
      <c r="AT38" s="87">
        <f t="shared" si="9"/>
        <v>0</v>
      </c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</row>
    <row r="39" spans="2:58" x14ac:dyDescent="0.35">
      <c r="B39" s="8">
        <f t="shared" si="12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10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2"/>
      <c r="AQ39" s="87">
        <f t="shared" si="11"/>
        <v>0</v>
      </c>
      <c r="AR39" s="87">
        <f t="shared" si="7"/>
        <v>0</v>
      </c>
      <c r="AS39" s="87">
        <f t="shared" si="8"/>
        <v>0</v>
      </c>
      <c r="AT39" s="87">
        <f t="shared" si="9"/>
        <v>0</v>
      </c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</row>
    <row r="40" spans="2:58" x14ac:dyDescent="0.35">
      <c r="B40" s="8">
        <f t="shared" si="12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10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P40" s="42"/>
      <c r="AQ40" s="87">
        <f t="shared" si="11"/>
        <v>0</v>
      </c>
      <c r="AR40" s="87">
        <f t="shared" si="7"/>
        <v>0</v>
      </c>
      <c r="AS40" s="87">
        <f t="shared" si="8"/>
        <v>0</v>
      </c>
      <c r="AT40" s="87">
        <f t="shared" si="9"/>
        <v>0</v>
      </c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</row>
    <row r="41" spans="2:58" x14ac:dyDescent="0.35">
      <c r="B41" s="8">
        <f t="shared" si="12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10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2"/>
      <c r="AQ41" s="87">
        <f t="shared" si="11"/>
        <v>0</v>
      </c>
      <c r="AR41" s="87">
        <f t="shared" si="7"/>
        <v>0</v>
      </c>
      <c r="AS41" s="87">
        <f t="shared" si="8"/>
        <v>0</v>
      </c>
      <c r="AT41" s="87">
        <f t="shared" si="9"/>
        <v>0</v>
      </c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</row>
    <row r="42" spans="2:58" x14ac:dyDescent="0.35">
      <c r="B42" s="8">
        <f t="shared" si="12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10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2"/>
      <c r="AQ42" s="87">
        <f t="shared" si="11"/>
        <v>0</v>
      </c>
      <c r="AR42" s="87">
        <f t="shared" si="7"/>
        <v>0</v>
      </c>
      <c r="AS42" s="87">
        <f t="shared" si="8"/>
        <v>0</v>
      </c>
      <c r="AT42" s="87">
        <f t="shared" si="9"/>
        <v>0</v>
      </c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</row>
    <row r="43" spans="2:58" x14ac:dyDescent="0.35">
      <c r="B43" s="8">
        <f t="shared" si="12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10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2"/>
      <c r="AQ43" s="87">
        <f t="shared" si="11"/>
        <v>0</v>
      </c>
      <c r="AR43" s="87">
        <f t="shared" si="7"/>
        <v>0</v>
      </c>
      <c r="AS43" s="87">
        <f t="shared" si="8"/>
        <v>0</v>
      </c>
      <c r="AT43" s="87">
        <f t="shared" si="9"/>
        <v>0</v>
      </c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</row>
    <row r="44" spans="2:58" x14ac:dyDescent="0.35">
      <c r="B44" s="8">
        <f t="shared" si="12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10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P44" s="42"/>
      <c r="AQ44" s="87">
        <f t="shared" si="11"/>
        <v>0</v>
      </c>
      <c r="AR44" s="87">
        <f t="shared" si="7"/>
        <v>0</v>
      </c>
      <c r="AS44" s="87">
        <f t="shared" si="8"/>
        <v>0</v>
      </c>
      <c r="AT44" s="87">
        <f t="shared" si="9"/>
        <v>0</v>
      </c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</row>
    <row r="45" spans="2:58" x14ac:dyDescent="0.35">
      <c r="B45" s="8">
        <f t="shared" si="12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10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P45" s="42"/>
      <c r="AQ45" s="87">
        <f t="shared" si="11"/>
        <v>0</v>
      </c>
      <c r="AR45" s="87">
        <f t="shared" si="7"/>
        <v>0</v>
      </c>
      <c r="AS45" s="87">
        <f t="shared" si="8"/>
        <v>0</v>
      </c>
      <c r="AT45" s="87">
        <f t="shared" si="9"/>
        <v>0</v>
      </c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</row>
    <row r="46" spans="2:58" x14ac:dyDescent="0.35">
      <c r="B46" s="8">
        <f t="shared" si="12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10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P46" s="42"/>
      <c r="AQ46" s="87">
        <f t="shared" si="11"/>
        <v>0</v>
      </c>
      <c r="AR46" s="87">
        <f t="shared" si="7"/>
        <v>0</v>
      </c>
      <c r="AS46" s="87">
        <f t="shared" si="8"/>
        <v>0</v>
      </c>
      <c r="AT46" s="87">
        <f t="shared" si="9"/>
        <v>0</v>
      </c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</row>
    <row r="47" spans="2:58" x14ac:dyDescent="0.35">
      <c r="B47" s="8">
        <f t="shared" si="12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10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P47" s="42"/>
      <c r="AQ47" s="87">
        <f t="shared" si="11"/>
        <v>0</v>
      </c>
      <c r="AR47" s="87">
        <f t="shared" si="7"/>
        <v>0</v>
      </c>
      <c r="AS47" s="87">
        <f t="shared" si="8"/>
        <v>0</v>
      </c>
      <c r="AT47" s="87">
        <f t="shared" si="9"/>
        <v>0</v>
      </c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</row>
    <row r="48" spans="2:58" x14ac:dyDescent="0.35">
      <c r="B48" s="8">
        <f t="shared" si="12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10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2"/>
      <c r="AQ48" s="87">
        <f t="shared" si="11"/>
        <v>0</v>
      </c>
      <c r="AR48" s="87">
        <f t="shared" si="7"/>
        <v>0</v>
      </c>
      <c r="AS48" s="87">
        <f t="shared" si="8"/>
        <v>0</v>
      </c>
      <c r="AT48" s="87">
        <f t="shared" si="9"/>
        <v>0</v>
      </c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</row>
    <row r="49" spans="2:58" x14ac:dyDescent="0.35">
      <c r="B49" s="8">
        <f t="shared" si="12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10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2"/>
      <c r="AQ49" s="87">
        <f t="shared" si="11"/>
        <v>0</v>
      </c>
      <c r="AR49" s="87">
        <f t="shared" si="7"/>
        <v>0</v>
      </c>
      <c r="AS49" s="87">
        <f t="shared" si="8"/>
        <v>0</v>
      </c>
      <c r="AT49" s="87">
        <f t="shared" si="9"/>
        <v>0</v>
      </c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</row>
    <row r="50" spans="2:58" x14ac:dyDescent="0.35">
      <c r="B50" s="8">
        <f t="shared" si="12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10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P50" s="42"/>
      <c r="AQ50" s="87">
        <f t="shared" si="11"/>
        <v>0</v>
      </c>
      <c r="AR50" s="87">
        <f t="shared" si="7"/>
        <v>0</v>
      </c>
      <c r="AS50" s="87">
        <f t="shared" si="8"/>
        <v>0</v>
      </c>
      <c r="AT50" s="87">
        <f t="shared" si="9"/>
        <v>0</v>
      </c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</row>
    <row r="51" spans="2:58" x14ac:dyDescent="0.35">
      <c r="B51" s="8">
        <f t="shared" si="12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10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P51" s="42"/>
      <c r="AQ51" s="87">
        <f t="shared" si="11"/>
        <v>0</v>
      </c>
      <c r="AR51" s="87">
        <f t="shared" si="7"/>
        <v>0</v>
      </c>
      <c r="AS51" s="87">
        <f t="shared" si="8"/>
        <v>0</v>
      </c>
      <c r="AT51" s="87">
        <f t="shared" si="9"/>
        <v>0</v>
      </c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</row>
    <row r="52" spans="2:58" x14ac:dyDescent="0.35">
      <c r="B52" s="8">
        <f t="shared" si="12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10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P52" s="42"/>
      <c r="AQ52" s="87">
        <f t="shared" si="11"/>
        <v>0</v>
      </c>
      <c r="AR52" s="87">
        <f t="shared" si="7"/>
        <v>0</v>
      </c>
      <c r="AS52" s="87">
        <f t="shared" si="8"/>
        <v>0</v>
      </c>
      <c r="AT52" s="87">
        <f t="shared" si="9"/>
        <v>0</v>
      </c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</row>
    <row r="53" spans="2:58" x14ac:dyDescent="0.35">
      <c r="B53" s="8">
        <f t="shared" si="12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10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P53" s="42"/>
      <c r="AQ53" s="87">
        <f t="shared" si="11"/>
        <v>0</v>
      </c>
      <c r="AR53" s="87">
        <f t="shared" si="7"/>
        <v>0</v>
      </c>
      <c r="AS53" s="87">
        <f t="shared" si="8"/>
        <v>0</v>
      </c>
      <c r="AT53" s="87">
        <f t="shared" si="9"/>
        <v>0</v>
      </c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</row>
    <row r="54" spans="2:58" x14ac:dyDescent="0.35">
      <c r="B54" s="8">
        <f t="shared" si="12"/>
        <v>47</v>
      </c>
      <c r="C54" s="8" t="s">
        <v>39</v>
      </c>
      <c r="D54" s="8">
        <v>130032</v>
      </c>
      <c r="E54" s="8" t="s">
        <v>40</v>
      </c>
      <c r="F54" s="8"/>
      <c r="G54" s="88">
        <v>0</v>
      </c>
      <c r="H54" s="88">
        <v>0</v>
      </c>
      <c r="I54" s="88">
        <v>0</v>
      </c>
      <c r="J54" s="88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10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P54" s="42"/>
      <c r="AQ54" s="87">
        <f t="shared" si="11"/>
        <v>0</v>
      </c>
      <c r="AR54" s="87">
        <f t="shared" si="7"/>
        <v>0</v>
      </c>
      <c r="AS54" s="87">
        <f t="shared" si="8"/>
        <v>0</v>
      </c>
      <c r="AT54" s="87">
        <f t="shared" si="9"/>
        <v>0</v>
      </c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</row>
    <row r="55" spans="2:58" x14ac:dyDescent="0.35">
      <c r="B55" s="8">
        <f t="shared" si="12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10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P55" s="42"/>
      <c r="AQ55" s="87">
        <f t="shared" si="11"/>
        <v>0</v>
      </c>
      <c r="AR55" s="87">
        <f t="shared" si="7"/>
        <v>0</v>
      </c>
      <c r="AS55" s="87">
        <f t="shared" si="8"/>
        <v>0</v>
      </c>
      <c r="AT55" s="87">
        <f t="shared" si="9"/>
        <v>0</v>
      </c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</row>
    <row r="56" spans="2:58" x14ac:dyDescent="0.35">
      <c r="B56" s="8">
        <f t="shared" si="12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10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2"/>
      <c r="AQ56" s="87">
        <f t="shared" si="11"/>
        <v>0</v>
      </c>
      <c r="AR56" s="87">
        <f t="shared" si="7"/>
        <v>0</v>
      </c>
      <c r="AS56" s="87">
        <f t="shared" si="8"/>
        <v>0</v>
      </c>
      <c r="AT56" s="87">
        <f t="shared" si="9"/>
        <v>0</v>
      </c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</row>
    <row r="57" spans="2:58" x14ac:dyDescent="0.35">
      <c r="B57" s="8">
        <f t="shared" si="12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10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P57" s="42"/>
      <c r="AQ57" s="87">
        <f t="shared" si="11"/>
        <v>0</v>
      </c>
      <c r="AR57" s="87">
        <f t="shared" si="7"/>
        <v>0</v>
      </c>
      <c r="AS57" s="87">
        <f t="shared" si="8"/>
        <v>0</v>
      </c>
      <c r="AT57" s="87">
        <f t="shared" si="9"/>
        <v>0</v>
      </c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</row>
    <row r="58" spans="2:58" x14ac:dyDescent="0.35">
      <c r="B58" s="8">
        <f t="shared" si="12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10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P58" s="42"/>
      <c r="AQ58" s="87">
        <f t="shared" si="11"/>
        <v>0</v>
      </c>
      <c r="AR58" s="87">
        <f t="shared" si="7"/>
        <v>0</v>
      </c>
      <c r="AS58" s="87">
        <f t="shared" si="8"/>
        <v>0</v>
      </c>
      <c r="AT58" s="87">
        <f t="shared" si="9"/>
        <v>0</v>
      </c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</row>
    <row r="59" spans="2:58" x14ac:dyDescent="0.35">
      <c r="B59" s="8">
        <f t="shared" si="12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10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P59" s="42"/>
      <c r="AQ59" s="87">
        <f t="shared" si="11"/>
        <v>0</v>
      </c>
      <c r="AR59" s="87">
        <f t="shared" si="7"/>
        <v>0</v>
      </c>
      <c r="AS59" s="87">
        <f t="shared" si="8"/>
        <v>0</v>
      </c>
      <c r="AT59" s="87">
        <f t="shared" si="9"/>
        <v>0</v>
      </c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</row>
    <row r="60" spans="2:58" x14ac:dyDescent="0.35">
      <c r="B60" s="8">
        <f t="shared" si="12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10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2"/>
      <c r="AQ60" s="87">
        <f t="shared" si="11"/>
        <v>0</v>
      </c>
      <c r="AR60" s="87">
        <f t="shared" si="7"/>
        <v>0</v>
      </c>
      <c r="AS60" s="87">
        <f t="shared" si="8"/>
        <v>0</v>
      </c>
      <c r="AT60" s="87">
        <f t="shared" si="9"/>
        <v>0</v>
      </c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</row>
    <row r="61" spans="2:58" x14ac:dyDescent="0.35">
      <c r="B61" s="8">
        <f t="shared" si="12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10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2"/>
      <c r="AQ61" s="87">
        <f t="shared" si="11"/>
        <v>0</v>
      </c>
      <c r="AR61" s="87">
        <f t="shared" si="7"/>
        <v>0</v>
      </c>
      <c r="AS61" s="87">
        <f t="shared" si="8"/>
        <v>0</v>
      </c>
      <c r="AT61" s="87">
        <f t="shared" si="9"/>
        <v>0</v>
      </c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</row>
    <row r="62" spans="2:58" x14ac:dyDescent="0.35">
      <c r="B62" s="8">
        <f t="shared" si="12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10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P62" s="42"/>
      <c r="AQ62" s="87">
        <f t="shared" si="11"/>
        <v>0</v>
      </c>
      <c r="AR62" s="87">
        <f t="shared" si="7"/>
        <v>0</v>
      </c>
      <c r="AS62" s="87">
        <f t="shared" si="8"/>
        <v>0</v>
      </c>
      <c r="AT62" s="87">
        <f t="shared" si="9"/>
        <v>0</v>
      </c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</row>
    <row r="63" spans="2:58" x14ac:dyDescent="0.35">
      <c r="B63" s="8">
        <f t="shared" si="12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10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2"/>
      <c r="AQ63" s="87">
        <f t="shared" si="11"/>
        <v>0</v>
      </c>
      <c r="AR63" s="87">
        <f t="shared" si="7"/>
        <v>0</v>
      </c>
      <c r="AS63" s="87">
        <f t="shared" si="8"/>
        <v>0</v>
      </c>
      <c r="AT63" s="87">
        <f t="shared" si="9"/>
        <v>0</v>
      </c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</row>
    <row r="64" spans="2:58" x14ac:dyDescent="0.35">
      <c r="B64" s="8">
        <f t="shared" si="12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10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2"/>
      <c r="AQ64" s="87">
        <f t="shared" si="11"/>
        <v>0</v>
      </c>
      <c r="AR64" s="87">
        <f t="shared" si="7"/>
        <v>0</v>
      </c>
      <c r="AS64" s="87">
        <f t="shared" si="8"/>
        <v>0</v>
      </c>
      <c r="AT64" s="87">
        <f t="shared" si="9"/>
        <v>0</v>
      </c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</row>
    <row r="65" spans="2:58" x14ac:dyDescent="0.35">
      <c r="B65" s="8">
        <f t="shared" si="12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10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2"/>
      <c r="AQ65" s="87">
        <f t="shared" si="11"/>
        <v>0</v>
      </c>
      <c r="AR65" s="87">
        <f t="shared" si="7"/>
        <v>0</v>
      </c>
      <c r="AS65" s="87">
        <f t="shared" si="8"/>
        <v>0</v>
      </c>
      <c r="AT65" s="87">
        <f t="shared" si="9"/>
        <v>0</v>
      </c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</row>
    <row r="66" spans="2:58" x14ac:dyDescent="0.35">
      <c r="B66" s="8">
        <f t="shared" si="12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10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P66" s="42"/>
      <c r="AQ66" s="87">
        <f t="shared" si="11"/>
        <v>0</v>
      </c>
      <c r="AR66" s="87">
        <f t="shared" si="7"/>
        <v>0</v>
      </c>
      <c r="AS66" s="87">
        <f t="shared" si="8"/>
        <v>0</v>
      </c>
      <c r="AT66" s="87">
        <f t="shared" si="9"/>
        <v>0</v>
      </c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</row>
    <row r="67" spans="2:58" x14ac:dyDescent="0.35">
      <c r="B67" s="8">
        <f t="shared" si="12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10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2"/>
      <c r="AQ67" s="87">
        <f t="shared" si="11"/>
        <v>0</v>
      </c>
      <c r="AR67" s="87">
        <f t="shared" si="7"/>
        <v>0</v>
      </c>
      <c r="AS67" s="87">
        <f t="shared" si="8"/>
        <v>0</v>
      </c>
      <c r="AT67" s="87">
        <f t="shared" si="9"/>
        <v>0</v>
      </c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</row>
    <row r="68" spans="2:58" x14ac:dyDescent="0.35">
      <c r="B68" s="8">
        <f t="shared" si="12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10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P68" s="42"/>
      <c r="AQ68" s="87">
        <f t="shared" si="11"/>
        <v>0</v>
      </c>
      <c r="AR68" s="87">
        <f t="shared" si="7"/>
        <v>0</v>
      </c>
      <c r="AS68" s="87">
        <f t="shared" si="8"/>
        <v>0</v>
      </c>
      <c r="AT68" s="87">
        <f t="shared" si="9"/>
        <v>0</v>
      </c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</row>
    <row r="69" spans="2:58" x14ac:dyDescent="0.35">
      <c r="B69" s="8">
        <f t="shared" si="12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10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2"/>
      <c r="AQ69" s="87">
        <f t="shared" si="11"/>
        <v>0</v>
      </c>
      <c r="AR69" s="87">
        <f t="shared" si="7"/>
        <v>0</v>
      </c>
      <c r="AS69" s="87">
        <f t="shared" si="8"/>
        <v>0</v>
      </c>
      <c r="AT69" s="87">
        <f t="shared" si="9"/>
        <v>0</v>
      </c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</row>
    <row r="70" spans="2:58" x14ac:dyDescent="0.35">
      <c r="B70" s="8">
        <f t="shared" si="12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10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P70" s="42"/>
      <c r="AQ70" s="87">
        <f t="shared" si="11"/>
        <v>0</v>
      </c>
      <c r="AR70" s="87">
        <f t="shared" si="7"/>
        <v>0</v>
      </c>
      <c r="AS70" s="87">
        <f t="shared" si="8"/>
        <v>0</v>
      </c>
      <c r="AT70" s="87">
        <f t="shared" si="9"/>
        <v>0</v>
      </c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</row>
    <row r="71" spans="2:58" x14ac:dyDescent="0.35">
      <c r="B71" s="8">
        <f t="shared" si="12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10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P71" s="42"/>
      <c r="AQ71" s="87">
        <f t="shared" si="11"/>
        <v>0</v>
      </c>
      <c r="AR71" s="87">
        <f t="shared" si="7"/>
        <v>0</v>
      </c>
      <c r="AS71" s="87">
        <f t="shared" si="8"/>
        <v>0</v>
      </c>
      <c r="AT71" s="87">
        <f t="shared" si="9"/>
        <v>0</v>
      </c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</row>
    <row r="72" spans="2:58" x14ac:dyDescent="0.35">
      <c r="B72" s="8">
        <f t="shared" si="12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10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2"/>
      <c r="AQ72" s="87">
        <f t="shared" si="11"/>
        <v>0</v>
      </c>
      <c r="AR72" s="87">
        <f t="shared" ref="AR72:AR135" si="13">+AA72*H72</f>
        <v>0</v>
      </c>
      <c r="AS72" s="87">
        <f t="shared" ref="AS72:AS135" si="14">+AB72*I72</f>
        <v>0</v>
      </c>
      <c r="AT72" s="87">
        <f t="shared" ref="AT72:AT135" si="15">+AC72*J72</f>
        <v>0</v>
      </c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</row>
    <row r="73" spans="2:58" x14ac:dyDescent="0.35">
      <c r="B73" s="8">
        <f t="shared" si="12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6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P73" s="42"/>
      <c r="AQ73" s="87">
        <f t="shared" ref="AQ73:AQ136" si="17">+Z73*G73</f>
        <v>0</v>
      </c>
      <c r="AR73" s="87">
        <f t="shared" si="13"/>
        <v>0</v>
      </c>
      <c r="AS73" s="87">
        <f t="shared" si="14"/>
        <v>0</v>
      </c>
      <c r="AT73" s="87">
        <f t="shared" si="15"/>
        <v>0</v>
      </c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</row>
    <row r="74" spans="2:58" x14ac:dyDescent="0.35">
      <c r="B74" s="8">
        <f t="shared" ref="B74:B137" si="18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6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P74" s="42"/>
      <c r="AQ74" s="87">
        <f t="shared" si="17"/>
        <v>0</v>
      </c>
      <c r="AR74" s="87">
        <f t="shared" si="13"/>
        <v>0</v>
      </c>
      <c r="AS74" s="87">
        <f t="shared" si="14"/>
        <v>0</v>
      </c>
      <c r="AT74" s="87">
        <f t="shared" si="15"/>
        <v>0</v>
      </c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</row>
    <row r="75" spans="2:58" x14ac:dyDescent="0.35">
      <c r="B75" s="8">
        <f t="shared" si="18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6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2"/>
      <c r="AQ75" s="87">
        <f t="shared" si="17"/>
        <v>0</v>
      </c>
      <c r="AR75" s="87">
        <f t="shared" si="13"/>
        <v>0</v>
      </c>
      <c r="AS75" s="87">
        <f t="shared" si="14"/>
        <v>0</v>
      </c>
      <c r="AT75" s="87">
        <f t="shared" si="15"/>
        <v>0</v>
      </c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</row>
    <row r="76" spans="2:58" x14ac:dyDescent="0.35">
      <c r="B76" s="8">
        <f t="shared" si="18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6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P76" s="42"/>
      <c r="AQ76" s="87">
        <f t="shared" si="17"/>
        <v>0</v>
      </c>
      <c r="AR76" s="87">
        <f t="shared" si="13"/>
        <v>0</v>
      </c>
      <c r="AS76" s="87">
        <f t="shared" si="14"/>
        <v>0</v>
      </c>
      <c r="AT76" s="87">
        <f t="shared" si="15"/>
        <v>0</v>
      </c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</row>
    <row r="77" spans="2:58" x14ac:dyDescent="0.35">
      <c r="B77" s="8">
        <f t="shared" si="18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6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P77" s="42"/>
      <c r="AQ77" s="87">
        <f t="shared" si="17"/>
        <v>0</v>
      </c>
      <c r="AR77" s="87">
        <f t="shared" si="13"/>
        <v>0</v>
      </c>
      <c r="AS77" s="87">
        <f t="shared" si="14"/>
        <v>0</v>
      </c>
      <c r="AT77" s="87">
        <f t="shared" si="15"/>
        <v>0</v>
      </c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</row>
    <row r="78" spans="2:58" x14ac:dyDescent="0.35">
      <c r="B78" s="8">
        <f t="shared" si="18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6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P78" s="42"/>
      <c r="AQ78" s="87">
        <f t="shared" si="17"/>
        <v>0</v>
      </c>
      <c r="AR78" s="87">
        <f t="shared" si="13"/>
        <v>0</v>
      </c>
      <c r="AS78" s="87">
        <f t="shared" si="14"/>
        <v>0</v>
      </c>
      <c r="AT78" s="87">
        <f t="shared" si="15"/>
        <v>0</v>
      </c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</row>
    <row r="79" spans="2:58" x14ac:dyDescent="0.35">
      <c r="B79" s="8">
        <f t="shared" si="18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6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P79" s="42"/>
      <c r="AQ79" s="87">
        <f t="shared" si="17"/>
        <v>0</v>
      </c>
      <c r="AR79" s="87">
        <f t="shared" si="13"/>
        <v>0</v>
      </c>
      <c r="AS79" s="87">
        <f t="shared" si="14"/>
        <v>0</v>
      </c>
      <c r="AT79" s="87">
        <f t="shared" si="15"/>
        <v>0</v>
      </c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</row>
    <row r="80" spans="2:58" x14ac:dyDescent="0.35">
      <c r="B80" s="8">
        <f t="shared" si="18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6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2"/>
      <c r="AQ80" s="87">
        <f t="shared" si="17"/>
        <v>0</v>
      </c>
      <c r="AR80" s="87">
        <f t="shared" si="13"/>
        <v>0</v>
      </c>
      <c r="AS80" s="87">
        <f t="shared" si="14"/>
        <v>0</v>
      </c>
      <c r="AT80" s="87">
        <f t="shared" si="15"/>
        <v>0</v>
      </c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</row>
    <row r="81" spans="2:58" x14ac:dyDescent="0.35">
      <c r="B81" s="8">
        <f t="shared" si="18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6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P81" s="42"/>
      <c r="AQ81" s="87">
        <f t="shared" si="17"/>
        <v>0</v>
      </c>
      <c r="AR81" s="87">
        <f t="shared" si="13"/>
        <v>0</v>
      </c>
      <c r="AS81" s="87">
        <f t="shared" si="14"/>
        <v>0</v>
      </c>
      <c r="AT81" s="87">
        <f t="shared" si="15"/>
        <v>0</v>
      </c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</row>
    <row r="82" spans="2:58" x14ac:dyDescent="0.35">
      <c r="B82" s="8">
        <f t="shared" si="18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6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P82" s="42"/>
      <c r="AQ82" s="87">
        <f t="shared" si="17"/>
        <v>0</v>
      </c>
      <c r="AR82" s="87">
        <f t="shared" si="13"/>
        <v>0</v>
      </c>
      <c r="AS82" s="87">
        <f t="shared" si="14"/>
        <v>0</v>
      </c>
      <c r="AT82" s="87">
        <f t="shared" si="15"/>
        <v>0</v>
      </c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</row>
    <row r="83" spans="2:58" x14ac:dyDescent="0.35">
      <c r="B83" s="8">
        <f t="shared" si="18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6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P83" s="42"/>
      <c r="AQ83" s="87">
        <f t="shared" si="17"/>
        <v>0</v>
      </c>
      <c r="AR83" s="87">
        <f t="shared" si="13"/>
        <v>0</v>
      </c>
      <c r="AS83" s="87">
        <f t="shared" si="14"/>
        <v>0</v>
      </c>
      <c r="AT83" s="87">
        <f t="shared" si="15"/>
        <v>0</v>
      </c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</row>
    <row r="84" spans="2:58" x14ac:dyDescent="0.35">
      <c r="B84" s="8">
        <f t="shared" si="18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6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P84" s="42"/>
      <c r="AQ84" s="87">
        <f t="shared" si="17"/>
        <v>0</v>
      </c>
      <c r="AR84" s="87">
        <f t="shared" si="13"/>
        <v>0</v>
      </c>
      <c r="AS84" s="87">
        <f t="shared" si="14"/>
        <v>0</v>
      </c>
      <c r="AT84" s="87">
        <f t="shared" si="15"/>
        <v>0</v>
      </c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</row>
    <row r="85" spans="2:58" x14ac:dyDescent="0.35">
      <c r="B85" s="8">
        <f t="shared" si="18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16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P85" s="42"/>
      <c r="AQ85" s="87">
        <f t="shared" si="17"/>
        <v>0</v>
      </c>
      <c r="AR85" s="87">
        <f t="shared" si="13"/>
        <v>0</v>
      </c>
      <c r="AS85" s="87">
        <f t="shared" si="14"/>
        <v>0</v>
      </c>
      <c r="AT85" s="87">
        <f t="shared" si="15"/>
        <v>0</v>
      </c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</row>
    <row r="86" spans="2:58" x14ac:dyDescent="0.35">
      <c r="B86" s="8">
        <f t="shared" si="18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6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P86" s="42"/>
      <c r="AQ86" s="87">
        <f t="shared" si="17"/>
        <v>0</v>
      </c>
      <c r="AR86" s="87">
        <f t="shared" si="13"/>
        <v>0</v>
      </c>
      <c r="AS86" s="87">
        <f t="shared" si="14"/>
        <v>0</v>
      </c>
      <c r="AT86" s="87">
        <f t="shared" si="15"/>
        <v>0</v>
      </c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</row>
    <row r="87" spans="2:58" x14ac:dyDescent="0.35">
      <c r="B87" s="8">
        <f t="shared" si="18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6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P87" s="42"/>
      <c r="AQ87" s="87">
        <f t="shared" si="17"/>
        <v>0</v>
      </c>
      <c r="AR87" s="87">
        <f t="shared" si="13"/>
        <v>0</v>
      </c>
      <c r="AS87" s="87">
        <f t="shared" si="14"/>
        <v>0</v>
      </c>
      <c r="AT87" s="87">
        <f t="shared" si="15"/>
        <v>0</v>
      </c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</row>
    <row r="88" spans="2:58" x14ac:dyDescent="0.35">
      <c r="B88" s="8">
        <f t="shared" si="18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6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2"/>
      <c r="AQ88" s="87">
        <f t="shared" si="17"/>
        <v>0</v>
      </c>
      <c r="AR88" s="87">
        <f t="shared" si="13"/>
        <v>0</v>
      </c>
      <c r="AS88" s="87">
        <f t="shared" si="14"/>
        <v>0</v>
      </c>
      <c r="AT88" s="87">
        <f t="shared" si="15"/>
        <v>0</v>
      </c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</row>
    <row r="89" spans="2:58" x14ac:dyDescent="0.35">
      <c r="B89" s="8">
        <f t="shared" si="18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6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2"/>
      <c r="AQ89" s="87">
        <f t="shared" si="17"/>
        <v>0</v>
      </c>
      <c r="AR89" s="87">
        <f t="shared" si="13"/>
        <v>0</v>
      </c>
      <c r="AS89" s="87">
        <f t="shared" si="14"/>
        <v>0</v>
      </c>
      <c r="AT89" s="87">
        <f t="shared" si="15"/>
        <v>0</v>
      </c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</row>
    <row r="90" spans="2:58" x14ac:dyDescent="0.35">
      <c r="B90" s="8">
        <f t="shared" si="18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6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P90" s="42"/>
      <c r="AQ90" s="87">
        <f t="shared" si="17"/>
        <v>0</v>
      </c>
      <c r="AR90" s="87">
        <f t="shared" si="13"/>
        <v>0</v>
      </c>
      <c r="AS90" s="87">
        <f t="shared" si="14"/>
        <v>0</v>
      </c>
      <c r="AT90" s="87">
        <f t="shared" si="15"/>
        <v>0</v>
      </c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</row>
    <row r="91" spans="2:58" x14ac:dyDescent="0.35">
      <c r="B91" s="8">
        <f t="shared" si="18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6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2"/>
      <c r="AQ91" s="87">
        <f t="shared" si="17"/>
        <v>0</v>
      </c>
      <c r="AR91" s="87">
        <f t="shared" si="13"/>
        <v>0</v>
      </c>
      <c r="AS91" s="87">
        <f t="shared" si="14"/>
        <v>0</v>
      </c>
      <c r="AT91" s="87">
        <f t="shared" si="15"/>
        <v>0</v>
      </c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</row>
    <row r="92" spans="2:58" x14ac:dyDescent="0.35">
      <c r="B92" s="8">
        <f t="shared" si="18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6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2"/>
      <c r="AQ92" s="87">
        <f t="shared" si="17"/>
        <v>0</v>
      </c>
      <c r="AR92" s="87">
        <f t="shared" si="13"/>
        <v>0</v>
      </c>
      <c r="AS92" s="87">
        <f t="shared" si="14"/>
        <v>0</v>
      </c>
      <c r="AT92" s="87">
        <f t="shared" si="15"/>
        <v>0</v>
      </c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</row>
    <row r="93" spans="2:58" x14ac:dyDescent="0.35">
      <c r="B93" s="8">
        <f t="shared" si="18"/>
        <v>86</v>
      </c>
      <c r="C93" s="8" t="s">
        <v>46</v>
      </c>
      <c r="D93" s="8">
        <v>150051</v>
      </c>
      <c r="E93" s="8" t="s">
        <v>73</v>
      </c>
      <c r="F93" s="8"/>
      <c r="G93" s="88">
        <v>0</v>
      </c>
      <c r="H93" s="88">
        <v>0</v>
      </c>
      <c r="I93" s="88">
        <v>0</v>
      </c>
      <c r="J93" s="88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6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P93" s="42"/>
      <c r="AQ93" s="87">
        <f t="shared" si="17"/>
        <v>0</v>
      </c>
      <c r="AR93" s="87">
        <f t="shared" si="13"/>
        <v>0</v>
      </c>
      <c r="AS93" s="87">
        <f t="shared" si="14"/>
        <v>0</v>
      </c>
      <c r="AT93" s="87">
        <f t="shared" si="15"/>
        <v>0</v>
      </c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</row>
    <row r="94" spans="2:58" x14ac:dyDescent="0.35">
      <c r="B94" s="8">
        <f t="shared" si="18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6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P94" s="42"/>
      <c r="AQ94" s="87">
        <f t="shared" si="17"/>
        <v>0</v>
      </c>
      <c r="AR94" s="87">
        <f t="shared" si="13"/>
        <v>0</v>
      </c>
      <c r="AS94" s="87">
        <f t="shared" si="14"/>
        <v>0</v>
      </c>
      <c r="AT94" s="87">
        <f t="shared" si="15"/>
        <v>0</v>
      </c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</row>
    <row r="95" spans="2:58" x14ac:dyDescent="0.35">
      <c r="B95" s="8">
        <f t="shared" si="18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6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2"/>
      <c r="AQ95" s="87">
        <f t="shared" si="17"/>
        <v>0</v>
      </c>
      <c r="AR95" s="87">
        <f t="shared" si="13"/>
        <v>0</v>
      </c>
      <c r="AS95" s="87">
        <f t="shared" si="14"/>
        <v>0</v>
      </c>
      <c r="AT95" s="87">
        <f t="shared" si="15"/>
        <v>0</v>
      </c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</row>
    <row r="96" spans="2:58" x14ac:dyDescent="0.35">
      <c r="B96" s="8">
        <f t="shared" si="18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6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2"/>
      <c r="AQ96" s="87">
        <f t="shared" si="17"/>
        <v>0</v>
      </c>
      <c r="AR96" s="87">
        <f t="shared" si="13"/>
        <v>0</v>
      </c>
      <c r="AS96" s="87">
        <f t="shared" si="14"/>
        <v>0</v>
      </c>
      <c r="AT96" s="87">
        <f t="shared" si="15"/>
        <v>0</v>
      </c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</row>
    <row r="97" spans="2:58" x14ac:dyDescent="0.35">
      <c r="B97" s="8">
        <f t="shared" si="18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6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P97" s="42"/>
      <c r="AQ97" s="87">
        <f t="shared" si="17"/>
        <v>0</v>
      </c>
      <c r="AR97" s="87">
        <f t="shared" si="13"/>
        <v>0</v>
      </c>
      <c r="AS97" s="87">
        <f t="shared" si="14"/>
        <v>0</v>
      </c>
      <c r="AT97" s="87">
        <f t="shared" si="15"/>
        <v>0</v>
      </c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</row>
    <row r="98" spans="2:58" x14ac:dyDescent="0.35">
      <c r="B98" s="8">
        <f t="shared" si="18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6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2"/>
      <c r="AQ98" s="87">
        <f t="shared" si="17"/>
        <v>0</v>
      </c>
      <c r="AR98" s="87">
        <f t="shared" si="13"/>
        <v>0</v>
      </c>
      <c r="AS98" s="87">
        <f t="shared" si="14"/>
        <v>0</v>
      </c>
      <c r="AT98" s="87">
        <f t="shared" si="15"/>
        <v>0</v>
      </c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</row>
    <row r="99" spans="2:58" x14ac:dyDescent="0.35">
      <c r="B99" s="8">
        <f t="shared" si="18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6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P99" s="42"/>
      <c r="AQ99" s="87">
        <f t="shared" si="17"/>
        <v>0</v>
      </c>
      <c r="AR99" s="87">
        <f t="shared" si="13"/>
        <v>0</v>
      </c>
      <c r="AS99" s="87">
        <f t="shared" si="14"/>
        <v>0</v>
      </c>
      <c r="AT99" s="87">
        <f t="shared" si="15"/>
        <v>0</v>
      </c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</row>
    <row r="100" spans="2:58" x14ac:dyDescent="0.35">
      <c r="B100" s="8">
        <f t="shared" si="18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6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2"/>
      <c r="AQ100" s="87">
        <f t="shared" si="17"/>
        <v>0</v>
      </c>
      <c r="AR100" s="87">
        <f t="shared" si="13"/>
        <v>0</v>
      </c>
      <c r="AS100" s="87">
        <f t="shared" si="14"/>
        <v>0</v>
      </c>
      <c r="AT100" s="87">
        <f t="shared" si="15"/>
        <v>0</v>
      </c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</row>
    <row r="101" spans="2:58" x14ac:dyDescent="0.35">
      <c r="B101" s="8">
        <f t="shared" si="18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6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2"/>
      <c r="AQ101" s="87">
        <f t="shared" si="17"/>
        <v>0</v>
      </c>
      <c r="AR101" s="87">
        <f t="shared" si="13"/>
        <v>0</v>
      </c>
      <c r="AS101" s="87">
        <f t="shared" si="14"/>
        <v>0</v>
      </c>
      <c r="AT101" s="87">
        <f t="shared" si="15"/>
        <v>0</v>
      </c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</row>
    <row r="102" spans="2:58" x14ac:dyDescent="0.35">
      <c r="B102" s="8">
        <f t="shared" si="18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6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2"/>
      <c r="AQ102" s="87">
        <f t="shared" si="17"/>
        <v>0</v>
      </c>
      <c r="AR102" s="87">
        <f t="shared" si="13"/>
        <v>0</v>
      </c>
      <c r="AS102" s="87">
        <f t="shared" si="14"/>
        <v>0</v>
      </c>
      <c r="AT102" s="87">
        <f t="shared" si="15"/>
        <v>0</v>
      </c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</row>
    <row r="103" spans="2:58" x14ac:dyDescent="0.35">
      <c r="B103" s="8">
        <f t="shared" si="18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6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2"/>
      <c r="AQ103" s="87">
        <f t="shared" si="17"/>
        <v>0</v>
      </c>
      <c r="AR103" s="87">
        <f t="shared" si="13"/>
        <v>0</v>
      </c>
      <c r="AS103" s="87">
        <f t="shared" si="14"/>
        <v>0</v>
      </c>
      <c r="AT103" s="87">
        <f t="shared" si="15"/>
        <v>0</v>
      </c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</row>
    <row r="104" spans="2:58" x14ac:dyDescent="0.35">
      <c r="B104" s="8">
        <f t="shared" si="18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6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2"/>
      <c r="AQ104" s="87">
        <f t="shared" si="17"/>
        <v>0</v>
      </c>
      <c r="AR104" s="87">
        <f t="shared" si="13"/>
        <v>0</v>
      </c>
      <c r="AS104" s="87">
        <f t="shared" si="14"/>
        <v>0</v>
      </c>
      <c r="AT104" s="87">
        <f t="shared" si="15"/>
        <v>0</v>
      </c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</row>
    <row r="105" spans="2:58" x14ac:dyDescent="0.35">
      <c r="B105" s="8">
        <f t="shared" si="18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6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2"/>
      <c r="AQ105" s="87">
        <f t="shared" si="17"/>
        <v>0</v>
      </c>
      <c r="AR105" s="87">
        <f t="shared" si="13"/>
        <v>0</v>
      </c>
      <c r="AS105" s="87">
        <f t="shared" si="14"/>
        <v>0</v>
      </c>
      <c r="AT105" s="87">
        <f t="shared" si="15"/>
        <v>0</v>
      </c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</row>
    <row r="106" spans="2:58" x14ac:dyDescent="0.35">
      <c r="B106" s="8">
        <f t="shared" si="18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6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2"/>
      <c r="AQ106" s="87">
        <f t="shared" si="17"/>
        <v>0</v>
      </c>
      <c r="AR106" s="87">
        <f t="shared" si="13"/>
        <v>0</v>
      </c>
      <c r="AS106" s="87">
        <f t="shared" si="14"/>
        <v>0</v>
      </c>
      <c r="AT106" s="87">
        <f t="shared" si="15"/>
        <v>0</v>
      </c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</row>
    <row r="107" spans="2:58" x14ac:dyDescent="0.35">
      <c r="B107" s="8">
        <f t="shared" si="18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6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2"/>
      <c r="AQ107" s="87">
        <f t="shared" si="17"/>
        <v>0</v>
      </c>
      <c r="AR107" s="87">
        <f t="shared" si="13"/>
        <v>0</v>
      </c>
      <c r="AS107" s="87">
        <f t="shared" si="14"/>
        <v>0</v>
      </c>
      <c r="AT107" s="87">
        <f t="shared" si="15"/>
        <v>0</v>
      </c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</row>
    <row r="108" spans="2:58" x14ac:dyDescent="0.35">
      <c r="B108" s="8">
        <f t="shared" si="18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6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P108" s="42"/>
      <c r="AQ108" s="87">
        <f t="shared" si="17"/>
        <v>0</v>
      </c>
      <c r="AR108" s="87">
        <f t="shared" si="13"/>
        <v>0</v>
      </c>
      <c r="AS108" s="87">
        <f t="shared" si="14"/>
        <v>0</v>
      </c>
      <c r="AT108" s="87">
        <f t="shared" si="15"/>
        <v>0</v>
      </c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</row>
    <row r="109" spans="2:58" x14ac:dyDescent="0.35">
      <c r="B109" s="8">
        <f t="shared" si="18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6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2"/>
      <c r="AQ109" s="87">
        <f t="shared" si="17"/>
        <v>0</v>
      </c>
      <c r="AR109" s="87">
        <f t="shared" si="13"/>
        <v>0</v>
      </c>
      <c r="AS109" s="87">
        <f t="shared" si="14"/>
        <v>0</v>
      </c>
      <c r="AT109" s="87">
        <f t="shared" si="15"/>
        <v>0</v>
      </c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</row>
    <row r="110" spans="2:58" x14ac:dyDescent="0.35">
      <c r="B110" s="8">
        <f t="shared" si="18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6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2"/>
      <c r="AQ110" s="87">
        <f t="shared" si="17"/>
        <v>0</v>
      </c>
      <c r="AR110" s="87">
        <f t="shared" si="13"/>
        <v>0</v>
      </c>
      <c r="AS110" s="87">
        <f t="shared" si="14"/>
        <v>0</v>
      </c>
      <c r="AT110" s="87">
        <f t="shared" si="15"/>
        <v>0</v>
      </c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</row>
    <row r="111" spans="2:58" x14ac:dyDescent="0.35">
      <c r="B111" s="8">
        <f t="shared" si="18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6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2"/>
      <c r="AQ111" s="87">
        <f t="shared" si="17"/>
        <v>0</v>
      </c>
      <c r="AR111" s="87">
        <f t="shared" si="13"/>
        <v>0</v>
      </c>
      <c r="AS111" s="87">
        <f t="shared" si="14"/>
        <v>0</v>
      </c>
      <c r="AT111" s="87">
        <f t="shared" si="15"/>
        <v>0</v>
      </c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</row>
    <row r="112" spans="2:58" x14ac:dyDescent="0.35">
      <c r="B112" s="8">
        <f t="shared" si="18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6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2"/>
      <c r="AQ112" s="87">
        <f t="shared" si="17"/>
        <v>0</v>
      </c>
      <c r="AR112" s="87">
        <f t="shared" si="13"/>
        <v>0</v>
      </c>
      <c r="AS112" s="87">
        <f t="shared" si="14"/>
        <v>0</v>
      </c>
      <c r="AT112" s="87">
        <f t="shared" si="15"/>
        <v>0</v>
      </c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</row>
    <row r="113" spans="2:58" x14ac:dyDescent="0.35">
      <c r="B113" s="8">
        <f t="shared" si="18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6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2"/>
      <c r="AQ113" s="87">
        <f t="shared" si="17"/>
        <v>0</v>
      </c>
      <c r="AR113" s="87">
        <f t="shared" si="13"/>
        <v>0</v>
      </c>
      <c r="AS113" s="87">
        <f t="shared" si="14"/>
        <v>0</v>
      </c>
      <c r="AT113" s="87">
        <f t="shared" si="15"/>
        <v>0</v>
      </c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</row>
    <row r="114" spans="2:58" x14ac:dyDescent="0.35">
      <c r="B114" s="8">
        <f t="shared" si="18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6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2"/>
      <c r="AQ114" s="87">
        <f t="shared" si="17"/>
        <v>0</v>
      </c>
      <c r="AR114" s="87">
        <f t="shared" si="13"/>
        <v>0</v>
      </c>
      <c r="AS114" s="87">
        <f t="shared" si="14"/>
        <v>0</v>
      </c>
      <c r="AT114" s="87">
        <f t="shared" si="15"/>
        <v>0</v>
      </c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</row>
    <row r="115" spans="2:58" x14ac:dyDescent="0.35">
      <c r="B115" s="8">
        <f t="shared" si="18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6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2"/>
      <c r="AQ115" s="87">
        <f t="shared" si="17"/>
        <v>0</v>
      </c>
      <c r="AR115" s="87">
        <f t="shared" si="13"/>
        <v>0</v>
      </c>
      <c r="AS115" s="87">
        <f t="shared" si="14"/>
        <v>0</v>
      </c>
      <c r="AT115" s="87">
        <f t="shared" si="15"/>
        <v>0</v>
      </c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</row>
    <row r="116" spans="2:58" x14ac:dyDescent="0.35">
      <c r="B116" s="8">
        <f t="shared" si="18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6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2"/>
      <c r="AQ116" s="87">
        <f t="shared" si="17"/>
        <v>0</v>
      </c>
      <c r="AR116" s="87">
        <f t="shared" si="13"/>
        <v>0</v>
      </c>
      <c r="AS116" s="87">
        <f t="shared" si="14"/>
        <v>0</v>
      </c>
      <c r="AT116" s="87">
        <f t="shared" si="15"/>
        <v>0</v>
      </c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</row>
    <row r="117" spans="2:58" x14ac:dyDescent="0.35">
      <c r="B117" s="8">
        <f t="shared" si="18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6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2"/>
      <c r="AQ117" s="87">
        <f t="shared" si="17"/>
        <v>0</v>
      </c>
      <c r="AR117" s="87">
        <f t="shared" si="13"/>
        <v>0</v>
      </c>
      <c r="AS117" s="87">
        <f t="shared" si="14"/>
        <v>0</v>
      </c>
      <c r="AT117" s="87">
        <f t="shared" si="15"/>
        <v>0</v>
      </c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</row>
    <row r="118" spans="2:58" x14ac:dyDescent="0.35">
      <c r="B118" s="8">
        <f t="shared" si="18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6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2"/>
      <c r="AQ118" s="87">
        <f t="shared" si="17"/>
        <v>0</v>
      </c>
      <c r="AR118" s="87">
        <f t="shared" si="13"/>
        <v>0</v>
      </c>
      <c r="AS118" s="87">
        <f t="shared" si="14"/>
        <v>0</v>
      </c>
      <c r="AT118" s="87">
        <f t="shared" si="15"/>
        <v>0</v>
      </c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</row>
    <row r="119" spans="2:58" x14ac:dyDescent="0.35">
      <c r="B119" s="8">
        <f t="shared" si="18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6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2"/>
      <c r="AQ119" s="87">
        <f t="shared" si="17"/>
        <v>0</v>
      </c>
      <c r="AR119" s="87">
        <f t="shared" si="13"/>
        <v>0</v>
      </c>
      <c r="AS119" s="87">
        <f t="shared" si="14"/>
        <v>0</v>
      </c>
      <c r="AT119" s="87">
        <f t="shared" si="15"/>
        <v>0</v>
      </c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</row>
    <row r="120" spans="2:58" x14ac:dyDescent="0.35">
      <c r="B120" s="8">
        <f t="shared" si="18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6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2"/>
      <c r="AQ120" s="87">
        <f t="shared" si="17"/>
        <v>0</v>
      </c>
      <c r="AR120" s="87">
        <f t="shared" si="13"/>
        <v>0</v>
      </c>
      <c r="AS120" s="87">
        <f t="shared" si="14"/>
        <v>0</v>
      </c>
      <c r="AT120" s="87">
        <f t="shared" si="15"/>
        <v>0</v>
      </c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</row>
    <row r="121" spans="2:58" x14ac:dyDescent="0.35">
      <c r="B121" s="8">
        <f t="shared" si="18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6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2"/>
      <c r="AQ121" s="87">
        <f t="shared" si="17"/>
        <v>0</v>
      </c>
      <c r="AR121" s="87">
        <f t="shared" si="13"/>
        <v>0</v>
      </c>
      <c r="AS121" s="87">
        <f t="shared" si="14"/>
        <v>0</v>
      </c>
      <c r="AT121" s="87">
        <f t="shared" si="15"/>
        <v>0</v>
      </c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</row>
    <row r="122" spans="2:58" x14ac:dyDescent="0.35">
      <c r="B122" s="8">
        <f t="shared" si="18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6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2"/>
      <c r="AQ122" s="87">
        <f t="shared" si="17"/>
        <v>0</v>
      </c>
      <c r="AR122" s="87">
        <f t="shared" si="13"/>
        <v>0</v>
      </c>
      <c r="AS122" s="87">
        <f t="shared" si="14"/>
        <v>0</v>
      </c>
      <c r="AT122" s="87">
        <f t="shared" si="15"/>
        <v>0</v>
      </c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</row>
    <row r="123" spans="2:58" x14ac:dyDescent="0.35">
      <c r="B123" s="8">
        <f t="shared" si="18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6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2"/>
      <c r="AQ123" s="87">
        <f t="shared" si="17"/>
        <v>0</v>
      </c>
      <c r="AR123" s="87">
        <f t="shared" si="13"/>
        <v>0</v>
      </c>
      <c r="AS123" s="87">
        <f t="shared" si="14"/>
        <v>0</v>
      </c>
      <c r="AT123" s="87">
        <f t="shared" si="15"/>
        <v>0</v>
      </c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</row>
    <row r="124" spans="2:58" x14ac:dyDescent="0.35">
      <c r="B124" s="8">
        <f t="shared" si="18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6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P124" s="42"/>
      <c r="AQ124" s="87">
        <f t="shared" si="17"/>
        <v>0</v>
      </c>
      <c r="AR124" s="87">
        <f t="shared" si="13"/>
        <v>0</v>
      </c>
      <c r="AS124" s="87">
        <f t="shared" si="14"/>
        <v>0</v>
      </c>
      <c r="AT124" s="87">
        <f t="shared" si="15"/>
        <v>0</v>
      </c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</row>
    <row r="125" spans="2:58" x14ac:dyDescent="0.35">
      <c r="B125" s="8">
        <f t="shared" si="18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6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P125" s="42"/>
      <c r="AQ125" s="87">
        <f t="shared" si="17"/>
        <v>0</v>
      </c>
      <c r="AR125" s="87">
        <f t="shared" si="13"/>
        <v>0</v>
      </c>
      <c r="AS125" s="87">
        <f t="shared" si="14"/>
        <v>0</v>
      </c>
      <c r="AT125" s="87">
        <f t="shared" si="15"/>
        <v>0</v>
      </c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</row>
    <row r="126" spans="2:58" x14ac:dyDescent="0.35">
      <c r="B126" s="8">
        <f t="shared" si="18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6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P126" s="42"/>
      <c r="AQ126" s="87">
        <f t="shared" si="17"/>
        <v>0</v>
      </c>
      <c r="AR126" s="87">
        <f t="shared" si="13"/>
        <v>0</v>
      </c>
      <c r="AS126" s="87">
        <f t="shared" si="14"/>
        <v>0</v>
      </c>
      <c r="AT126" s="87">
        <f t="shared" si="15"/>
        <v>0</v>
      </c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</row>
    <row r="127" spans="2:58" x14ac:dyDescent="0.35">
      <c r="B127" s="8">
        <f t="shared" si="18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6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2"/>
      <c r="AQ127" s="87">
        <f t="shared" si="17"/>
        <v>0</v>
      </c>
      <c r="AR127" s="87">
        <f t="shared" si="13"/>
        <v>0</v>
      </c>
      <c r="AS127" s="87">
        <f t="shared" si="14"/>
        <v>0</v>
      </c>
      <c r="AT127" s="87">
        <f t="shared" si="15"/>
        <v>0</v>
      </c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</row>
    <row r="128" spans="2:58" x14ac:dyDescent="0.35">
      <c r="B128" s="8">
        <f t="shared" si="18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6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P128" s="42"/>
      <c r="AQ128" s="87">
        <f t="shared" si="17"/>
        <v>0</v>
      </c>
      <c r="AR128" s="87">
        <f t="shared" si="13"/>
        <v>0</v>
      </c>
      <c r="AS128" s="87">
        <f t="shared" si="14"/>
        <v>0</v>
      </c>
      <c r="AT128" s="87">
        <f t="shared" si="15"/>
        <v>0</v>
      </c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</row>
    <row r="129" spans="2:58" x14ac:dyDescent="0.35">
      <c r="B129" s="8">
        <f t="shared" si="18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6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2"/>
      <c r="AQ129" s="87">
        <f t="shared" si="17"/>
        <v>0</v>
      </c>
      <c r="AR129" s="87">
        <f t="shared" si="13"/>
        <v>0</v>
      </c>
      <c r="AS129" s="87">
        <f t="shared" si="14"/>
        <v>0</v>
      </c>
      <c r="AT129" s="87">
        <f t="shared" si="15"/>
        <v>0</v>
      </c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</row>
    <row r="130" spans="2:58" x14ac:dyDescent="0.35">
      <c r="B130" s="8">
        <f t="shared" si="18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6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2"/>
      <c r="AQ130" s="87">
        <f t="shared" si="17"/>
        <v>0</v>
      </c>
      <c r="AR130" s="87">
        <f t="shared" si="13"/>
        <v>0</v>
      </c>
      <c r="AS130" s="87">
        <f t="shared" si="14"/>
        <v>0</v>
      </c>
      <c r="AT130" s="87">
        <f t="shared" si="15"/>
        <v>0</v>
      </c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</row>
    <row r="131" spans="2:58" x14ac:dyDescent="0.35">
      <c r="B131" s="8">
        <f t="shared" si="18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6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2"/>
      <c r="AQ131" s="87">
        <f t="shared" si="17"/>
        <v>0</v>
      </c>
      <c r="AR131" s="87">
        <f t="shared" si="13"/>
        <v>0</v>
      </c>
      <c r="AS131" s="87">
        <f t="shared" si="14"/>
        <v>0</v>
      </c>
      <c r="AT131" s="87">
        <f t="shared" si="15"/>
        <v>0</v>
      </c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</row>
    <row r="132" spans="2:58" x14ac:dyDescent="0.35">
      <c r="B132" s="8">
        <f t="shared" si="18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6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P132" s="42"/>
      <c r="AQ132" s="87">
        <f t="shared" si="17"/>
        <v>0</v>
      </c>
      <c r="AR132" s="87">
        <f t="shared" si="13"/>
        <v>0</v>
      </c>
      <c r="AS132" s="87">
        <f t="shared" si="14"/>
        <v>0</v>
      </c>
      <c r="AT132" s="87">
        <f t="shared" si="15"/>
        <v>0</v>
      </c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</row>
    <row r="133" spans="2:58" x14ac:dyDescent="0.35">
      <c r="B133" s="8">
        <f t="shared" si="18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6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P133" s="42"/>
      <c r="AQ133" s="87">
        <f t="shared" si="17"/>
        <v>0</v>
      </c>
      <c r="AR133" s="87">
        <f t="shared" si="13"/>
        <v>0</v>
      </c>
      <c r="AS133" s="87">
        <f t="shared" si="14"/>
        <v>0</v>
      </c>
      <c r="AT133" s="87">
        <f t="shared" si="15"/>
        <v>0</v>
      </c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</row>
    <row r="134" spans="2:58" x14ac:dyDescent="0.35">
      <c r="B134" s="8">
        <f t="shared" si="18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6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P134" s="42"/>
      <c r="AQ134" s="87">
        <f t="shared" si="17"/>
        <v>0</v>
      </c>
      <c r="AR134" s="87">
        <f t="shared" si="13"/>
        <v>0</v>
      </c>
      <c r="AS134" s="87">
        <f t="shared" si="14"/>
        <v>0</v>
      </c>
      <c r="AT134" s="87">
        <f t="shared" si="15"/>
        <v>0</v>
      </c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</row>
    <row r="135" spans="2:58" x14ac:dyDescent="0.35">
      <c r="B135" s="8">
        <f t="shared" si="18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6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P135" s="42"/>
      <c r="AQ135" s="87">
        <f t="shared" si="17"/>
        <v>0</v>
      </c>
      <c r="AR135" s="87">
        <f t="shared" si="13"/>
        <v>0</v>
      </c>
      <c r="AS135" s="87">
        <f t="shared" si="14"/>
        <v>0</v>
      </c>
      <c r="AT135" s="87">
        <f t="shared" si="15"/>
        <v>0</v>
      </c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</row>
    <row r="136" spans="2:58" x14ac:dyDescent="0.35">
      <c r="B136" s="8">
        <f t="shared" si="18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6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P136" s="42"/>
      <c r="AQ136" s="87">
        <f t="shared" si="17"/>
        <v>0</v>
      </c>
      <c r="AR136" s="87">
        <f t="shared" ref="AR136:AR199" si="19">+AA136*H136</f>
        <v>0</v>
      </c>
      <c r="AS136" s="87">
        <f t="shared" ref="AS136:AS199" si="20">+AB136*I136</f>
        <v>0</v>
      </c>
      <c r="AT136" s="87">
        <f t="shared" ref="AT136:AT199" si="21">+AC136*J136</f>
        <v>0</v>
      </c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</row>
    <row r="137" spans="2:58" x14ac:dyDescent="0.35">
      <c r="B137" s="8">
        <f t="shared" si="18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2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2"/>
      <c r="AQ137" s="87">
        <f t="shared" ref="AQ137:AQ200" si="23">+Z137*G137</f>
        <v>0</v>
      </c>
      <c r="AR137" s="87">
        <f t="shared" si="19"/>
        <v>0</v>
      </c>
      <c r="AS137" s="87">
        <f t="shared" si="20"/>
        <v>0</v>
      </c>
      <c r="AT137" s="87">
        <f t="shared" si="21"/>
        <v>0</v>
      </c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</row>
    <row r="138" spans="2:58" x14ac:dyDescent="0.35">
      <c r="B138" s="8">
        <f t="shared" ref="B138:B201" si="24">B137+1</f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2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2"/>
      <c r="AQ138" s="87">
        <f t="shared" si="23"/>
        <v>0</v>
      </c>
      <c r="AR138" s="87">
        <f t="shared" si="19"/>
        <v>0</v>
      </c>
      <c r="AS138" s="87">
        <f t="shared" si="20"/>
        <v>0</v>
      </c>
      <c r="AT138" s="87">
        <f t="shared" si="21"/>
        <v>0</v>
      </c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</row>
    <row r="139" spans="2:58" x14ac:dyDescent="0.35">
      <c r="B139" s="8">
        <f t="shared" si="24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2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2"/>
      <c r="AQ139" s="87">
        <f t="shared" si="23"/>
        <v>0</v>
      </c>
      <c r="AR139" s="87">
        <f t="shared" si="19"/>
        <v>0</v>
      </c>
      <c r="AS139" s="87">
        <f t="shared" si="20"/>
        <v>0</v>
      </c>
      <c r="AT139" s="87">
        <f t="shared" si="21"/>
        <v>0</v>
      </c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</row>
    <row r="140" spans="2:58" x14ac:dyDescent="0.35">
      <c r="B140" s="8">
        <f t="shared" si="24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2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2"/>
      <c r="AQ140" s="87">
        <f t="shared" si="23"/>
        <v>0</v>
      </c>
      <c r="AR140" s="87">
        <f t="shared" si="19"/>
        <v>0</v>
      </c>
      <c r="AS140" s="87">
        <f t="shared" si="20"/>
        <v>0</v>
      </c>
      <c r="AT140" s="87">
        <f t="shared" si="21"/>
        <v>0</v>
      </c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</row>
    <row r="141" spans="2:58" x14ac:dyDescent="0.35">
      <c r="B141" s="8">
        <f t="shared" si="24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2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P141" s="42"/>
      <c r="AQ141" s="87">
        <f t="shared" si="23"/>
        <v>0</v>
      </c>
      <c r="AR141" s="87">
        <f t="shared" si="19"/>
        <v>0</v>
      </c>
      <c r="AS141" s="87">
        <f t="shared" si="20"/>
        <v>0</v>
      </c>
      <c r="AT141" s="87">
        <f t="shared" si="21"/>
        <v>0</v>
      </c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</row>
    <row r="142" spans="2:58" x14ac:dyDescent="0.35">
      <c r="B142" s="8">
        <f t="shared" si="24"/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2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P142" s="42"/>
      <c r="AQ142" s="87">
        <f t="shared" si="23"/>
        <v>0</v>
      </c>
      <c r="AR142" s="87">
        <f t="shared" si="19"/>
        <v>0</v>
      </c>
      <c r="AS142" s="87">
        <f t="shared" si="20"/>
        <v>0</v>
      </c>
      <c r="AT142" s="87">
        <f t="shared" si="21"/>
        <v>0</v>
      </c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</row>
    <row r="143" spans="2:58" x14ac:dyDescent="0.35">
      <c r="B143" s="8">
        <f t="shared" si="24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2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P143" s="42"/>
      <c r="AQ143" s="87">
        <f t="shared" si="23"/>
        <v>0</v>
      </c>
      <c r="AR143" s="87">
        <f t="shared" si="19"/>
        <v>0</v>
      </c>
      <c r="AS143" s="87">
        <f t="shared" si="20"/>
        <v>0</v>
      </c>
      <c r="AT143" s="87">
        <f t="shared" si="21"/>
        <v>0</v>
      </c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</row>
    <row r="144" spans="2:58" x14ac:dyDescent="0.35">
      <c r="B144" s="8">
        <f t="shared" si="24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2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P144" s="42"/>
      <c r="AQ144" s="87">
        <f t="shared" si="23"/>
        <v>0</v>
      </c>
      <c r="AR144" s="87">
        <f t="shared" si="19"/>
        <v>0</v>
      </c>
      <c r="AS144" s="87">
        <f t="shared" si="20"/>
        <v>0</v>
      </c>
      <c r="AT144" s="87">
        <f t="shared" si="21"/>
        <v>0</v>
      </c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</row>
    <row r="145" spans="2:58" x14ac:dyDescent="0.35">
      <c r="B145" s="8">
        <f t="shared" si="24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22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P145" s="42"/>
      <c r="AQ145" s="87">
        <f t="shared" si="23"/>
        <v>0</v>
      </c>
      <c r="AR145" s="87">
        <f t="shared" si="19"/>
        <v>0</v>
      </c>
      <c r="AS145" s="87">
        <f t="shared" si="20"/>
        <v>0</v>
      </c>
      <c r="AT145" s="87">
        <f t="shared" si="21"/>
        <v>0</v>
      </c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</row>
    <row r="146" spans="2:58" x14ac:dyDescent="0.35">
      <c r="B146" s="8">
        <f t="shared" si="24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2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2"/>
      <c r="AQ146" s="87">
        <f t="shared" si="23"/>
        <v>0</v>
      </c>
      <c r="AR146" s="87">
        <f t="shared" si="19"/>
        <v>0</v>
      </c>
      <c r="AS146" s="87">
        <f t="shared" si="20"/>
        <v>0</v>
      </c>
      <c r="AT146" s="87">
        <f t="shared" si="21"/>
        <v>0</v>
      </c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</row>
    <row r="147" spans="2:58" x14ac:dyDescent="0.35">
      <c r="B147" s="8">
        <f t="shared" si="24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2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P147" s="42"/>
      <c r="AQ147" s="87">
        <f t="shared" si="23"/>
        <v>0</v>
      </c>
      <c r="AR147" s="87">
        <f t="shared" si="19"/>
        <v>0</v>
      </c>
      <c r="AS147" s="87">
        <f t="shared" si="20"/>
        <v>0</v>
      </c>
      <c r="AT147" s="87">
        <f t="shared" si="21"/>
        <v>0</v>
      </c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</row>
    <row r="148" spans="2:58" x14ac:dyDescent="0.35">
      <c r="B148" s="8">
        <f t="shared" si="24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2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2"/>
      <c r="AQ148" s="87">
        <f t="shared" si="23"/>
        <v>0</v>
      </c>
      <c r="AR148" s="87">
        <f t="shared" si="19"/>
        <v>0</v>
      </c>
      <c r="AS148" s="87">
        <f t="shared" si="20"/>
        <v>0</v>
      </c>
      <c r="AT148" s="87">
        <f t="shared" si="21"/>
        <v>0</v>
      </c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</row>
    <row r="149" spans="2:58" x14ac:dyDescent="0.35">
      <c r="B149" s="8">
        <f t="shared" si="24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2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2"/>
      <c r="AQ149" s="87">
        <f t="shared" si="23"/>
        <v>0</v>
      </c>
      <c r="AR149" s="87">
        <f t="shared" si="19"/>
        <v>0</v>
      </c>
      <c r="AS149" s="87">
        <f t="shared" si="20"/>
        <v>0</v>
      </c>
      <c r="AT149" s="87">
        <f t="shared" si="21"/>
        <v>0</v>
      </c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</row>
    <row r="150" spans="2:58" x14ac:dyDescent="0.35">
      <c r="B150" s="8">
        <f t="shared" si="24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2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2"/>
      <c r="AQ150" s="87">
        <f t="shared" si="23"/>
        <v>0</v>
      </c>
      <c r="AR150" s="87">
        <f t="shared" si="19"/>
        <v>0</v>
      </c>
      <c r="AS150" s="87">
        <f t="shared" si="20"/>
        <v>0</v>
      </c>
      <c r="AT150" s="87">
        <f t="shared" si="21"/>
        <v>0</v>
      </c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</row>
    <row r="151" spans="2:58" x14ac:dyDescent="0.35">
      <c r="B151" s="8">
        <f t="shared" si="24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2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2"/>
      <c r="AQ151" s="87">
        <f t="shared" si="23"/>
        <v>0</v>
      </c>
      <c r="AR151" s="87">
        <f t="shared" si="19"/>
        <v>0</v>
      </c>
      <c r="AS151" s="87">
        <f t="shared" si="20"/>
        <v>0</v>
      </c>
      <c r="AT151" s="87">
        <f t="shared" si="21"/>
        <v>0</v>
      </c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</row>
    <row r="152" spans="2:58" x14ac:dyDescent="0.35">
      <c r="B152" s="8">
        <f t="shared" si="24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2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2"/>
      <c r="AQ152" s="87">
        <f t="shared" si="23"/>
        <v>0</v>
      </c>
      <c r="AR152" s="87">
        <f t="shared" si="19"/>
        <v>0</v>
      </c>
      <c r="AS152" s="87">
        <f t="shared" si="20"/>
        <v>0</v>
      </c>
      <c r="AT152" s="87">
        <f t="shared" si="21"/>
        <v>0</v>
      </c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</row>
    <row r="153" spans="2:58" x14ac:dyDescent="0.35">
      <c r="B153" s="8">
        <f t="shared" si="24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2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P153" s="42"/>
      <c r="AQ153" s="87">
        <f t="shared" si="23"/>
        <v>0</v>
      </c>
      <c r="AR153" s="87">
        <f t="shared" si="19"/>
        <v>0</v>
      </c>
      <c r="AS153" s="87">
        <f t="shared" si="20"/>
        <v>0</v>
      </c>
      <c r="AT153" s="87">
        <f t="shared" si="21"/>
        <v>0</v>
      </c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</row>
    <row r="154" spans="2:58" x14ac:dyDescent="0.35">
      <c r="B154" s="8">
        <f t="shared" si="24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2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P154" s="42"/>
      <c r="AQ154" s="87">
        <f t="shared" si="23"/>
        <v>0</v>
      </c>
      <c r="AR154" s="87">
        <f t="shared" si="19"/>
        <v>0</v>
      </c>
      <c r="AS154" s="87">
        <f t="shared" si="20"/>
        <v>0</v>
      </c>
      <c r="AT154" s="87">
        <f t="shared" si="21"/>
        <v>0</v>
      </c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</row>
    <row r="155" spans="2:58" x14ac:dyDescent="0.35">
      <c r="B155" s="8">
        <f t="shared" si="24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2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2"/>
      <c r="AQ155" s="87">
        <f t="shared" si="23"/>
        <v>0</v>
      </c>
      <c r="AR155" s="87">
        <f t="shared" si="19"/>
        <v>0</v>
      </c>
      <c r="AS155" s="87">
        <f t="shared" si="20"/>
        <v>0</v>
      </c>
      <c r="AT155" s="87">
        <f t="shared" si="21"/>
        <v>0</v>
      </c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</row>
    <row r="156" spans="2:58" x14ac:dyDescent="0.35">
      <c r="B156" s="8">
        <f t="shared" si="24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2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P156" s="42"/>
      <c r="AQ156" s="87">
        <f t="shared" si="23"/>
        <v>0</v>
      </c>
      <c r="AR156" s="87">
        <f t="shared" si="19"/>
        <v>0</v>
      </c>
      <c r="AS156" s="87">
        <f t="shared" si="20"/>
        <v>0</v>
      </c>
      <c r="AT156" s="87">
        <f t="shared" si="21"/>
        <v>0</v>
      </c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</row>
    <row r="157" spans="2:58" x14ac:dyDescent="0.35">
      <c r="B157" s="8">
        <f t="shared" si="24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2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2"/>
      <c r="AQ157" s="87">
        <f t="shared" si="23"/>
        <v>0</v>
      </c>
      <c r="AR157" s="87">
        <f t="shared" si="19"/>
        <v>0</v>
      </c>
      <c r="AS157" s="87">
        <f t="shared" si="20"/>
        <v>0</v>
      </c>
      <c r="AT157" s="87">
        <f t="shared" si="21"/>
        <v>0</v>
      </c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</row>
    <row r="158" spans="2:58" x14ac:dyDescent="0.35">
      <c r="B158" s="8">
        <f t="shared" si="24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2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P158" s="42"/>
      <c r="AQ158" s="87">
        <f t="shared" si="23"/>
        <v>0</v>
      </c>
      <c r="AR158" s="87">
        <f t="shared" si="19"/>
        <v>0</v>
      </c>
      <c r="AS158" s="87">
        <f t="shared" si="20"/>
        <v>0</v>
      </c>
      <c r="AT158" s="87">
        <f t="shared" si="21"/>
        <v>0</v>
      </c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</row>
    <row r="159" spans="2:58" x14ac:dyDescent="0.35">
      <c r="B159" s="8">
        <f t="shared" si="24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2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P159" s="42"/>
      <c r="AQ159" s="87">
        <f t="shared" si="23"/>
        <v>0</v>
      </c>
      <c r="AR159" s="87">
        <f t="shared" si="19"/>
        <v>0</v>
      </c>
      <c r="AS159" s="87">
        <f t="shared" si="20"/>
        <v>0</v>
      </c>
      <c r="AT159" s="87">
        <f t="shared" si="21"/>
        <v>0</v>
      </c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</row>
    <row r="160" spans="2:58" x14ac:dyDescent="0.35">
      <c r="B160" s="8">
        <f t="shared" si="24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2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P160" s="42"/>
      <c r="AQ160" s="87">
        <f t="shared" si="23"/>
        <v>0</v>
      </c>
      <c r="AR160" s="87">
        <f t="shared" si="19"/>
        <v>0</v>
      </c>
      <c r="AS160" s="87">
        <f t="shared" si="20"/>
        <v>0</v>
      </c>
      <c r="AT160" s="87">
        <f t="shared" si="21"/>
        <v>0</v>
      </c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</row>
    <row r="161" spans="2:58" x14ac:dyDescent="0.35">
      <c r="B161" s="8">
        <f t="shared" si="24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2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2"/>
      <c r="AQ161" s="87">
        <f t="shared" si="23"/>
        <v>0</v>
      </c>
      <c r="AR161" s="87">
        <f t="shared" si="19"/>
        <v>0</v>
      </c>
      <c r="AS161" s="87">
        <f t="shared" si="20"/>
        <v>0</v>
      </c>
      <c r="AT161" s="87">
        <f t="shared" si="21"/>
        <v>0</v>
      </c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</row>
    <row r="162" spans="2:58" x14ac:dyDescent="0.35">
      <c r="B162" s="8">
        <f t="shared" si="24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2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2"/>
      <c r="AQ162" s="87">
        <f t="shared" si="23"/>
        <v>0</v>
      </c>
      <c r="AR162" s="87">
        <f t="shared" si="19"/>
        <v>0</v>
      </c>
      <c r="AS162" s="87">
        <f t="shared" si="20"/>
        <v>0</v>
      </c>
      <c r="AT162" s="87">
        <f t="shared" si="21"/>
        <v>0</v>
      </c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</row>
    <row r="163" spans="2:58" x14ac:dyDescent="0.35">
      <c r="B163" s="8">
        <f t="shared" si="24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22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2"/>
      <c r="AQ163" s="87">
        <f t="shared" si="23"/>
        <v>0</v>
      </c>
      <c r="AR163" s="87">
        <f t="shared" si="19"/>
        <v>0</v>
      </c>
      <c r="AS163" s="87">
        <f t="shared" si="20"/>
        <v>0</v>
      </c>
      <c r="AT163" s="87">
        <f t="shared" si="21"/>
        <v>0</v>
      </c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</row>
    <row r="164" spans="2:58" x14ac:dyDescent="0.35">
      <c r="B164" s="8">
        <f t="shared" si="24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22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2"/>
      <c r="AQ164" s="87">
        <f t="shared" si="23"/>
        <v>0</v>
      </c>
      <c r="AR164" s="87">
        <f t="shared" si="19"/>
        <v>0</v>
      </c>
      <c r="AS164" s="87">
        <f t="shared" si="20"/>
        <v>0</v>
      </c>
      <c r="AT164" s="87">
        <f t="shared" si="21"/>
        <v>0</v>
      </c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</row>
    <row r="165" spans="2:58" x14ac:dyDescent="0.35">
      <c r="B165" s="8">
        <f t="shared" si="24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2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2"/>
      <c r="AQ165" s="87">
        <f t="shared" si="23"/>
        <v>0</v>
      </c>
      <c r="AR165" s="87">
        <f t="shared" si="19"/>
        <v>0</v>
      </c>
      <c r="AS165" s="87">
        <f t="shared" si="20"/>
        <v>0</v>
      </c>
      <c r="AT165" s="87">
        <f t="shared" si="21"/>
        <v>0</v>
      </c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</row>
    <row r="166" spans="2:58" x14ac:dyDescent="0.35">
      <c r="B166" s="8">
        <f t="shared" si="24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2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P166" s="42"/>
      <c r="AQ166" s="87">
        <f t="shared" si="23"/>
        <v>0</v>
      </c>
      <c r="AR166" s="87">
        <f t="shared" si="19"/>
        <v>0</v>
      </c>
      <c r="AS166" s="87">
        <f t="shared" si="20"/>
        <v>0</v>
      </c>
      <c r="AT166" s="87">
        <f t="shared" si="21"/>
        <v>0</v>
      </c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</row>
    <row r="167" spans="2:58" x14ac:dyDescent="0.35">
      <c r="B167" s="8">
        <f t="shared" si="24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2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P167" s="42"/>
      <c r="AQ167" s="87">
        <f t="shared" si="23"/>
        <v>0</v>
      </c>
      <c r="AR167" s="87">
        <f t="shared" si="19"/>
        <v>0</v>
      </c>
      <c r="AS167" s="87">
        <f t="shared" si="20"/>
        <v>0</v>
      </c>
      <c r="AT167" s="87">
        <f t="shared" si="21"/>
        <v>0</v>
      </c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</row>
    <row r="168" spans="2:58" x14ac:dyDescent="0.35">
      <c r="B168" s="8">
        <f t="shared" si="24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2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P168" s="42"/>
      <c r="AQ168" s="87">
        <f t="shared" si="23"/>
        <v>0</v>
      </c>
      <c r="AR168" s="87">
        <f t="shared" si="19"/>
        <v>0</v>
      </c>
      <c r="AS168" s="87">
        <f t="shared" si="20"/>
        <v>0</v>
      </c>
      <c r="AT168" s="87">
        <f t="shared" si="21"/>
        <v>0</v>
      </c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</row>
    <row r="169" spans="2:58" x14ac:dyDescent="0.35">
      <c r="B169" s="8">
        <f t="shared" si="24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2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P169" s="42"/>
      <c r="AQ169" s="87">
        <f t="shared" si="23"/>
        <v>0</v>
      </c>
      <c r="AR169" s="87">
        <f t="shared" si="19"/>
        <v>0</v>
      </c>
      <c r="AS169" s="87">
        <f t="shared" si="20"/>
        <v>0</v>
      </c>
      <c r="AT169" s="87">
        <f t="shared" si="21"/>
        <v>0</v>
      </c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</row>
    <row r="170" spans="2:58" x14ac:dyDescent="0.35">
      <c r="B170" s="8">
        <f t="shared" si="24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0</v>
      </c>
      <c r="J170" s="88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2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2"/>
      <c r="AQ170" s="87">
        <f t="shared" si="23"/>
        <v>0</v>
      </c>
      <c r="AR170" s="87">
        <f t="shared" si="19"/>
        <v>0</v>
      </c>
      <c r="AS170" s="87">
        <f t="shared" si="20"/>
        <v>0</v>
      </c>
      <c r="AT170" s="87">
        <f t="shared" si="21"/>
        <v>0</v>
      </c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</row>
    <row r="171" spans="2:58" x14ac:dyDescent="0.35">
      <c r="B171" s="8">
        <f t="shared" si="24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2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2"/>
      <c r="AQ171" s="87">
        <f t="shared" si="23"/>
        <v>0</v>
      </c>
      <c r="AR171" s="87">
        <f t="shared" si="19"/>
        <v>0</v>
      </c>
      <c r="AS171" s="87">
        <f t="shared" si="20"/>
        <v>0</v>
      </c>
      <c r="AT171" s="87">
        <f t="shared" si="21"/>
        <v>0</v>
      </c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</row>
    <row r="172" spans="2:58" x14ac:dyDescent="0.35">
      <c r="B172" s="8">
        <f t="shared" si="24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2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P172" s="42"/>
      <c r="AQ172" s="87">
        <f t="shared" si="23"/>
        <v>0</v>
      </c>
      <c r="AR172" s="87">
        <f t="shared" si="19"/>
        <v>0</v>
      </c>
      <c r="AS172" s="87">
        <f t="shared" si="20"/>
        <v>0</v>
      </c>
      <c r="AT172" s="87">
        <f t="shared" si="21"/>
        <v>0</v>
      </c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</row>
    <row r="173" spans="2:58" x14ac:dyDescent="0.35">
      <c r="B173" s="8">
        <f t="shared" si="24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2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P173" s="42"/>
      <c r="AQ173" s="87">
        <f t="shared" si="23"/>
        <v>0</v>
      </c>
      <c r="AR173" s="87">
        <f t="shared" si="19"/>
        <v>0</v>
      </c>
      <c r="AS173" s="87">
        <f t="shared" si="20"/>
        <v>0</v>
      </c>
      <c r="AT173" s="87">
        <f t="shared" si="21"/>
        <v>0</v>
      </c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</row>
    <row r="174" spans="2:58" x14ac:dyDescent="0.35">
      <c r="B174" s="8">
        <f t="shared" si="24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2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P174" s="42"/>
      <c r="AQ174" s="87">
        <f t="shared" si="23"/>
        <v>0</v>
      </c>
      <c r="AR174" s="87">
        <f t="shared" si="19"/>
        <v>0</v>
      </c>
      <c r="AS174" s="87">
        <f t="shared" si="20"/>
        <v>0</v>
      </c>
      <c r="AT174" s="87">
        <f t="shared" si="21"/>
        <v>0</v>
      </c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</row>
    <row r="175" spans="2:58" x14ac:dyDescent="0.35">
      <c r="B175" s="8">
        <f t="shared" si="24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0</v>
      </c>
      <c r="J175" s="88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2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P175" s="42"/>
      <c r="AQ175" s="87">
        <f t="shared" si="23"/>
        <v>0</v>
      </c>
      <c r="AR175" s="87">
        <f t="shared" si="19"/>
        <v>0</v>
      </c>
      <c r="AS175" s="87">
        <f t="shared" si="20"/>
        <v>0</v>
      </c>
      <c r="AT175" s="87">
        <f t="shared" si="21"/>
        <v>0</v>
      </c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</row>
    <row r="176" spans="2:58" x14ac:dyDescent="0.35">
      <c r="B176" s="8">
        <f t="shared" si="24"/>
        <v>169</v>
      </c>
      <c r="C176" s="8" t="s">
        <v>116</v>
      </c>
      <c r="D176" s="8">
        <v>330011</v>
      </c>
      <c r="E176" s="8" t="s">
        <v>131</v>
      </c>
      <c r="F176" s="8"/>
      <c r="G176" s="88">
        <v>0</v>
      </c>
      <c r="H176" s="88">
        <v>0</v>
      </c>
      <c r="I176" s="88">
        <v>0</v>
      </c>
      <c r="J176" s="88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2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P176" s="42"/>
      <c r="AQ176" s="87">
        <f t="shared" si="23"/>
        <v>0</v>
      </c>
      <c r="AR176" s="87">
        <f t="shared" si="19"/>
        <v>0</v>
      </c>
      <c r="AS176" s="87">
        <f t="shared" si="20"/>
        <v>0</v>
      </c>
      <c r="AT176" s="87">
        <f t="shared" si="21"/>
        <v>0</v>
      </c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</row>
    <row r="177" spans="2:58" x14ac:dyDescent="0.35">
      <c r="B177" s="8">
        <f t="shared" si="24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2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2"/>
      <c r="AQ177" s="87">
        <f t="shared" si="23"/>
        <v>0</v>
      </c>
      <c r="AR177" s="87">
        <f t="shared" si="19"/>
        <v>0</v>
      </c>
      <c r="AS177" s="87">
        <f t="shared" si="20"/>
        <v>0</v>
      </c>
      <c r="AT177" s="87">
        <f t="shared" si="21"/>
        <v>0</v>
      </c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</row>
    <row r="178" spans="2:58" x14ac:dyDescent="0.35">
      <c r="B178" s="8">
        <f t="shared" si="24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2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P178" s="42"/>
      <c r="AQ178" s="87">
        <f t="shared" si="23"/>
        <v>0</v>
      </c>
      <c r="AR178" s="87">
        <f t="shared" si="19"/>
        <v>0</v>
      </c>
      <c r="AS178" s="87">
        <f t="shared" si="20"/>
        <v>0</v>
      </c>
      <c r="AT178" s="87">
        <f t="shared" si="21"/>
        <v>0</v>
      </c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</row>
    <row r="179" spans="2:58" x14ac:dyDescent="0.35">
      <c r="B179" s="8">
        <f t="shared" si="24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2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P179" s="42"/>
      <c r="AQ179" s="87">
        <f t="shared" si="23"/>
        <v>0</v>
      </c>
      <c r="AR179" s="87">
        <f t="shared" si="19"/>
        <v>0</v>
      </c>
      <c r="AS179" s="87">
        <f t="shared" si="20"/>
        <v>0</v>
      </c>
      <c r="AT179" s="87">
        <f t="shared" si="21"/>
        <v>0</v>
      </c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</row>
    <row r="180" spans="2:58" x14ac:dyDescent="0.35">
      <c r="B180" s="8">
        <f t="shared" si="24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2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P180" s="42"/>
      <c r="AQ180" s="87">
        <f t="shared" si="23"/>
        <v>0</v>
      </c>
      <c r="AR180" s="87">
        <f t="shared" si="19"/>
        <v>0</v>
      </c>
      <c r="AS180" s="87">
        <f t="shared" si="20"/>
        <v>0</v>
      </c>
      <c r="AT180" s="87">
        <f t="shared" si="21"/>
        <v>0</v>
      </c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</row>
    <row r="181" spans="2:58" x14ac:dyDescent="0.35">
      <c r="B181" s="8">
        <f t="shared" si="24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2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2"/>
      <c r="AQ181" s="87">
        <f t="shared" si="23"/>
        <v>0</v>
      </c>
      <c r="AR181" s="87">
        <f t="shared" si="19"/>
        <v>0</v>
      </c>
      <c r="AS181" s="87">
        <f t="shared" si="20"/>
        <v>0</v>
      </c>
      <c r="AT181" s="87">
        <f t="shared" si="21"/>
        <v>0</v>
      </c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</row>
    <row r="182" spans="2:58" x14ac:dyDescent="0.35">
      <c r="B182" s="8">
        <f t="shared" si="24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2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2"/>
      <c r="AQ182" s="87">
        <f t="shared" si="23"/>
        <v>0</v>
      </c>
      <c r="AR182" s="87">
        <f t="shared" si="19"/>
        <v>0</v>
      </c>
      <c r="AS182" s="87">
        <f t="shared" si="20"/>
        <v>0</v>
      </c>
      <c r="AT182" s="87">
        <f t="shared" si="21"/>
        <v>0</v>
      </c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</row>
    <row r="183" spans="2:58" x14ac:dyDescent="0.35">
      <c r="B183" s="8">
        <f t="shared" si="24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2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P183" s="42"/>
      <c r="AQ183" s="87">
        <f t="shared" si="23"/>
        <v>0</v>
      </c>
      <c r="AR183" s="87">
        <f t="shared" si="19"/>
        <v>0</v>
      </c>
      <c r="AS183" s="87">
        <f t="shared" si="20"/>
        <v>0</v>
      </c>
      <c r="AT183" s="87">
        <f t="shared" si="21"/>
        <v>0</v>
      </c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</row>
    <row r="184" spans="2:58" x14ac:dyDescent="0.35">
      <c r="B184" s="8">
        <f t="shared" si="24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2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P184" s="42"/>
      <c r="AQ184" s="87">
        <f t="shared" si="23"/>
        <v>0</v>
      </c>
      <c r="AR184" s="87">
        <f t="shared" si="19"/>
        <v>0</v>
      </c>
      <c r="AS184" s="87">
        <f t="shared" si="20"/>
        <v>0</v>
      </c>
      <c r="AT184" s="87">
        <f t="shared" si="21"/>
        <v>0</v>
      </c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</row>
    <row r="185" spans="2:58" x14ac:dyDescent="0.35">
      <c r="B185" s="8">
        <f t="shared" si="24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2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P185" s="42"/>
      <c r="AQ185" s="87">
        <f t="shared" si="23"/>
        <v>0</v>
      </c>
      <c r="AR185" s="87">
        <f t="shared" si="19"/>
        <v>0</v>
      </c>
      <c r="AS185" s="87">
        <f t="shared" si="20"/>
        <v>0</v>
      </c>
      <c r="AT185" s="87">
        <f t="shared" si="21"/>
        <v>0</v>
      </c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</row>
    <row r="186" spans="2:58" x14ac:dyDescent="0.35">
      <c r="B186" s="8">
        <f t="shared" si="24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2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P186" s="42"/>
      <c r="AQ186" s="87">
        <f t="shared" si="23"/>
        <v>0</v>
      </c>
      <c r="AR186" s="87">
        <f t="shared" si="19"/>
        <v>0</v>
      </c>
      <c r="AS186" s="87">
        <f t="shared" si="20"/>
        <v>0</v>
      </c>
      <c r="AT186" s="87">
        <f t="shared" si="21"/>
        <v>0</v>
      </c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</row>
    <row r="187" spans="2:58" x14ac:dyDescent="0.35">
      <c r="B187" s="8">
        <f t="shared" si="24"/>
        <v>180</v>
      </c>
      <c r="C187" s="8" t="s">
        <v>116</v>
      </c>
      <c r="D187" s="8">
        <v>370003</v>
      </c>
      <c r="E187" s="8" t="s">
        <v>160</v>
      </c>
      <c r="F187" s="8"/>
      <c r="G187" s="88">
        <v>0</v>
      </c>
      <c r="H187" s="88">
        <v>0</v>
      </c>
      <c r="I187" s="88">
        <v>0</v>
      </c>
      <c r="J187" s="88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2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2"/>
      <c r="AQ187" s="87">
        <f t="shared" si="23"/>
        <v>0</v>
      </c>
      <c r="AR187" s="87">
        <f t="shared" si="19"/>
        <v>0</v>
      </c>
      <c r="AS187" s="87">
        <f t="shared" si="20"/>
        <v>0</v>
      </c>
      <c r="AT187" s="87">
        <f t="shared" si="21"/>
        <v>0</v>
      </c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</row>
    <row r="188" spans="2:58" x14ac:dyDescent="0.35">
      <c r="B188" s="8">
        <f t="shared" si="24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2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2"/>
      <c r="AQ188" s="87">
        <f t="shared" si="23"/>
        <v>0</v>
      </c>
      <c r="AR188" s="87">
        <f t="shared" si="19"/>
        <v>0</v>
      </c>
      <c r="AS188" s="87">
        <f t="shared" si="20"/>
        <v>0</v>
      </c>
      <c r="AT188" s="87">
        <f t="shared" si="21"/>
        <v>0</v>
      </c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</row>
    <row r="189" spans="2:58" x14ac:dyDescent="0.35">
      <c r="B189" s="8">
        <f t="shared" si="24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2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P189" s="42"/>
      <c r="AQ189" s="87">
        <f t="shared" si="23"/>
        <v>0</v>
      </c>
      <c r="AR189" s="87">
        <f t="shared" si="19"/>
        <v>0</v>
      </c>
      <c r="AS189" s="87">
        <f t="shared" si="20"/>
        <v>0</v>
      </c>
      <c r="AT189" s="87">
        <f t="shared" si="21"/>
        <v>0</v>
      </c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</row>
    <row r="190" spans="2:58" ht="16" customHeight="1" x14ac:dyDescent="0.35">
      <c r="B190" s="8">
        <f t="shared" si="24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2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P190" s="42"/>
      <c r="AQ190" s="87">
        <f t="shared" si="23"/>
        <v>0</v>
      </c>
      <c r="AR190" s="87">
        <f t="shared" si="19"/>
        <v>0</v>
      </c>
      <c r="AS190" s="87">
        <f t="shared" si="20"/>
        <v>0</v>
      </c>
      <c r="AT190" s="87">
        <f t="shared" si="21"/>
        <v>0</v>
      </c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</row>
    <row r="191" spans="2:58" ht="16" customHeight="1" x14ac:dyDescent="0.35">
      <c r="B191" s="8">
        <f t="shared" si="24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2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2"/>
      <c r="AQ191" s="87">
        <f t="shared" si="23"/>
        <v>0</v>
      </c>
      <c r="AR191" s="87">
        <f t="shared" si="19"/>
        <v>0</v>
      </c>
      <c r="AS191" s="87">
        <f t="shared" si="20"/>
        <v>0</v>
      </c>
      <c r="AT191" s="87">
        <f t="shared" si="21"/>
        <v>0</v>
      </c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</row>
    <row r="192" spans="2:58" ht="16" customHeight="1" x14ac:dyDescent="0.35">
      <c r="B192" s="8">
        <f t="shared" si="24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2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P192" s="42"/>
      <c r="AQ192" s="87">
        <f t="shared" si="23"/>
        <v>0</v>
      </c>
      <c r="AR192" s="87">
        <f t="shared" si="19"/>
        <v>0</v>
      </c>
      <c r="AS192" s="87">
        <f t="shared" si="20"/>
        <v>0</v>
      </c>
      <c r="AT192" s="87">
        <f t="shared" si="21"/>
        <v>0</v>
      </c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</row>
    <row r="193" spans="2:58" ht="16" customHeight="1" x14ac:dyDescent="0.35">
      <c r="B193" s="8">
        <f t="shared" si="24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2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P193" s="42"/>
      <c r="AQ193" s="87">
        <f t="shared" si="23"/>
        <v>0</v>
      </c>
      <c r="AR193" s="87">
        <f t="shared" si="19"/>
        <v>0</v>
      </c>
      <c r="AS193" s="87">
        <f t="shared" si="20"/>
        <v>0</v>
      </c>
      <c r="AT193" s="87">
        <f t="shared" si="21"/>
        <v>0</v>
      </c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</row>
    <row r="194" spans="2:58" ht="16" customHeight="1" x14ac:dyDescent="0.35">
      <c r="B194" s="8">
        <f t="shared" si="24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2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2"/>
      <c r="AQ194" s="87">
        <f t="shared" si="23"/>
        <v>0</v>
      </c>
      <c r="AR194" s="87">
        <f t="shared" si="19"/>
        <v>0</v>
      </c>
      <c r="AS194" s="87">
        <f t="shared" si="20"/>
        <v>0</v>
      </c>
      <c r="AT194" s="87">
        <f t="shared" si="21"/>
        <v>0</v>
      </c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</row>
    <row r="195" spans="2:58" ht="16" customHeight="1" x14ac:dyDescent="0.35">
      <c r="B195" s="8">
        <f t="shared" si="24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2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P195" s="42"/>
      <c r="AQ195" s="87">
        <f t="shared" si="23"/>
        <v>0</v>
      </c>
      <c r="AR195" s="87">
        <f t="shared" si="19"/>
        <v>0</v>
      </c>
      <c r="AS195" s="87">
        <f t="shared" si="20"/>
        <v>0</v>
      </c>
      <c r="AT195" s="87">
        <f t="shared" si="21"/>
        <v>0</v>
      </c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</row>
    <row r="196" spans="2:58" ht="16" customHeight="1" x14ac:dyDescent="0.35">
      <c r="B196" s="8">
        <f t="shared" si="24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22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P196" s="42"/>
      <c r="AQ196" s="87">
        <f t="shared" si="23"/>
        <v>0</v>
      </c>
      <c r="AR196" s="87">
        <f t="shared" si="19"/>
        <v>0</v>
      </c>
      <c r="AS196" s="87">
        <f t="shared" si="20"/>
        <v>0</v>
      </c>
      <c r="AT196" s="87">
        <f t="shared" si="21"/>
        <v>0</v>
      </c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</row>
    <row r="197" spans="2:58" ht="16" customHeight="1" x14ac:dyDescent="0.35">
      <c r="B197" s="8">
        <f t="shared" si="24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22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P197" s="42"/>
      <c r="AQ197" s="87">
        <f t="shared" si="23"/>
        <v>0</v>
      </c>
      <c r="AR197" s="87">
        <f t="shared" si="19"/>
        <v>0</v>
      </c>
      <c r="AS197" s="87">
        <f t="shared" si="20"/>
        <v>0</v>
      </c>
      <c r="AT197" s="87">
        <f t="shared" si="21"/>
        <v>0</v>
      </c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</row>
    <row r="198" spans="2:58" ht="16" customHeight="1" x14ac:dyDescent="0.35">
      <c r="B198" s="8">
        <f t="shared" si="24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22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2"/>
      <c r="AQ198" s="87">
        <f t="shared" si="23"/>
        <v>0</v>
      </c>
      <c r="AR198" s="87">
        <f t="shared" si="19"/>
        <v>0</v>
      </c>
      <c r="AS198" s="87">
        <f t="shared" si="20"/>
        <v>0</v>
      </c>
      <c r="AT198" s="87">
        <f t="shared" si="21"/>
        <v>0</v>
      </c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</row>
    <row r="199" spans="2:58" ht="16" customHeight="1" x14ac:dyDescent="0.35">
      <c r="B199" s="8">
        <f t="shared" si="24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22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P199" s="42"/>
      <c r="AQ199" s="87">
        <f t="shared" si="23"/>
        <v>0</v>
      </c>
      <c r="AR199" s="87">
        <f t="shared" si="19"/>
        <v>0</v>
      </c>
      <c r="AS199" s="87">
        <f t="shared" si="20"/>
        <v>0</v>
      </c>
      <c r="AT199" s="87">
        <f t="shared" si="21"/>
        <v>0</v>
      </c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</row>
    <row r="200" spans="2:58" ht="16" customHeight="1" x14ac:dyDescent="0.35">
      <c r="B200" s="8">
        <f t="shared" si="24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22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2"/>
      <c r="AQ200" s="87">
        <f t="shared" si="23"/>
        <v>0</v>
      </c>
      <c r="AR200" s="87">
        <f t="shared" ref="AR200:AR224" si="25">+AA200*H200</f>
        <v>0</v>
      </c>
      <c r="AS200" s="87">
        <f t="shared" ref="AS200:AS224" si="26">+AB200*I200</f>
        <v>0</v>
      </c>
      <c r="AT200" s="87">
        <f t="shared" ref="AT200:AT224" si="27">+AC200*J200</f>
        <v>0</v>
      </c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</row>
    <row r="201" spans="2:58" ht="16" customHeight="1" x14ac:dyDescent="0.35">
      <c r="B201" s="8">
        <f t="shared" si="24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28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P201" s="42"/>
      <c r="AQ201" s="87">
        <f t="shared" ref="AQ201:AQ224" si="29">+Z201*G201</f>
        <v>0</v>
      </c>
      <c r="AR201" s="87">
        <f t="shared" si="25"/>
        <v>0</v>
      </c>
      <c r="AS201" s="87">
        <f t="shared" si="26"/>
        <v>0</v>
      </c>
      <c r="AT201" s="87">
        <f t="shared" si="27"/>
        <v>0</v>
      </c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</row>
    <row r="202" spans="2:58" ht="16" customHeight="1" x14ac:dyDescent="0.35">
      <c r="B202" s="8">
        <f t="shared" ref="B202:B224" si="30">B201+1</f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28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2"/>
      <c r="AQ202" s="87">
        <f t="shared" si="29"/>
        <v>0</v>
      </c>
      <c r="AR202" s="87">
        <f t="shared" si="25"/>
        <v>0</v>
      </c>
      <c r="AS202" s="87">
        <f t="shared" si="26"/>
        <v>0</v>
      </c>
      <c r="AT202" s="87">
        <f t="shared" si="27"/>
        <v>0</v>
      </c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</row>
    <row r="203" spans="2:58" ht="16" customHeight="1" x14ac:dyDescent="0.35">
      <c r="B203" s="8">
        <f t="shared" si="30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28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2"/>
      <c r="AQ203" s="87">
        <f t="shared" si="29"/>
        <v>0</v>
      </c>
      <c r="AR203" s="87">
        <f t="shared" si="25"/>
        <v>0</v>
      </c>
      <c r="AS203" s="87">
        <f t="shared" si="26"/>
        <v>0</v>
      </c>
      <c r="AT203" s="87">
        <f t="shared" si="27"/>
        <v>0</v>
      </c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</row>
    <row r="204" spans="2:58" ht="16" customHeight="1" x14ac:dyDescent="0.35">
      <c r="B204" s="8">
        <f t="shared" si="30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28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P204" s="42"/>
      <c r="AQ204" s="87">
        <f t="shared" si="29"/>
        <v>0</v>
      </c>
      <c r="AR204" s="87">
        <f t="shared" si="25"/>
        <v>0</v>
      </c>
      <c r="AS204" s="87">
        <f t="shared" si="26"/>
        <v>0</v>
      </c>
      <c r="AT204" s="87">
        <f t="shared" si="27"/>
        <v>0</v>
      </c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</row>
    <row r="205" spans="2:58" ht="16" customHeight="1" x14ac:dyDescent="0.35">
      <c r="B205" s="8">
        <f t="shared" si="30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28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2">
        <v>0</v>
      </c>
      <c r="AL205" s="42">
        <v>0</v>
      </c>
      <c r="AM205" s="43">
        <v>0</v>
      </c>
      <c r="AN205" s="43">
        <v>0</v>
      </c>
      <c r="AO205" s="43">
        <v>0</v>
      </c>
      <c r="AP205" s="42"/>
      <c r="AQ205" s="87">
        <f t="shared" si="29"/>
        <v>0</v>
      </c>
      <c r="AR205" s="87">
        <f t="shared" si="25"/>
        <v>0</v>
      </c>
      <c r="AS205" s="87">
        <f t="shared" si="26"/>
        <v>0</v>
      </c>
      <c r="AT205" s="87">
        <f t="shared" si="27"/>
        <v>0</v>
      </c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</row>
    <row r="206" spans="2:58" ht="16" customHeight="1" x14ac:dyDescent="0.35">
      <c r="B206" s="8">
        <f t="shared" si="30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28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P206" s="42"/>
      <c r="AQ206" s="87">
        <f t="shared" si="29"/>
        <v>0</v>
      </c>
      <c r="AR206" s="87">
        <f t="shared" si="25"/>
        <v>0</v>
      </c>
      <c r="AS206" s="87">
        <f t="shared" si="26"/>
        <v>0</v>
      </c>
      <c r="AT206" s="87">
        <f t="shared" si="27"/>
        <v>0</v>
      </c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</row>
    <row r="207" spans="2:58" ht="16" customHeight="1" x14ac:dyDescent="0.35">
      <c r="B207" s="8">
        <f t="shared" si="30"/>
        <v>200</v>
      </c>
      <c r="C207" s="8" t="s">
        <v>46</v>
      </c>
      <c r="D207" s="8">
        <v>520001</v>
      </c>
      <c r="E207" s="8" t="s">
        <v>143</v>
      </c>
      <c r="F207" s="8"/>
      <c r="G207" s="88">
        <v>63</v>
      </c>
      <c r="H207" s="88">
        <v>63</v>
      </c>
      <c r="I207" s="88">
        <v>63</v>
      </c>
      <c r="J207" s="88">
        <v>63</v>
      </c>
      <c r="K207" s="88">
        <v>63</v>
      </c>
      <c r="L207" s="88">
        <v>63</v>
      </c>
      <c r="M207" s="88">
        <v>63</v>
      </c>
      <c r="N207" s="88">
        <v>63</v>
      </c>
      <c r="O207" s="88">
        <v>63</v>
      </c>
      <c r="P207" s="88">
        <v>63</v>
      </c>
      <c r="Q207" s="88">
        <v>63</v>
      </c>
      <c r="R207" s="88">
        <v>63</v>
      </c>
      <c r="S207" s="88">
        <v>63</v>
      </c>
      <c r="T207" s="88">
        <v>63</v>
      </c>
      <c r="U207" s="88">
        <v>63</v>
      </c>
      <c r="W207" s="40">
        <f t="shared" si="28"/>
        <v>756</v>
      </c>
      <c r="X207" s="10">
        <v>0</v>
      </c>
      <c r="Z207" s="42">
        <v>35</v>
      </c>
      <c r="AA207" s="42">
        <v>35</v>
      </c>
      <c r="AB207" s="43">
        <v>0</v>
      </c>
      <c r="AC207" s="42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P207" s="42"/>
      <c r="AQ207" s="87">
        <f t="shared" si="29"/>
        <v>2205</v>
      </c>
      <c r="AR207" s="87">
        <f t="shared" si="25"/>
        <v>2205</v>
      </c>
      <c r="AS207" s="87">
        <f t="shared" si="26"/>
        <v>0</v>
      </c>
      <c r="AT207" s="87">
        <f t="shared" si="27"/>
        <v>0</v>
      </c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</row>
    <row r="208" spans="2:58" ht="16" customHeight="1" x14ac:dyDescent="0.35">
      <c r="B208" s="8">
        <f t="shared" si="30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28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P208" s="42"/>
      <c r="AQ208" s="87">
        <f t="shared" si="29"/>
        <v>0</v>
      </c>
      <c r="AR208" s="87">
        <f t="shared" si="25"/>
        <v>0</v>
      </c>
      <c r="AS208" s="87">
        <f t="shared" si="26"/>
        <v>0</v>
      </c>
      <c r="AT208" s="87">
        <f t="shared" si="27"/>
        <v>0</v>
      </c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</row>
    <row r="209" spans="2:58" ht="16" customHeight="1" x14ac:dyDescent="0.35">
      <c r="B209" s="8">
        <f t="shared" si="30"/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28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P209" s="42"/>
      <c r="AQ209" s="87">
        <f t="shared" si="29"/>
        <v>0</v>
      </c>
      <c r="AR209" s="87">
        <f t="shared" si="25"/>
        <v>0</v>
      </c>
      <c r="AS209" s="87">
        <f t="shared" si="26"/>
        <v>0</v>
      </c>
      <c r="AT209" s="87">
        <f t="shared" si="27"/>
        <v>0</v>
      </c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</row>
    <row r="210" spans="2:58" ht="16" customHeight="1" x14ac:dyDescent="0.35">
      <c r="B210" s="8">
        <f t="shared" si="30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28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P210" s="42"/>
      <c r="AQ210" s="87">
        <f t="shared" si="29"/>
        <v>0</v>
      </c>
      <c r="AR210" s="87">
        <f t="shared" si="25"/>
        <v>0</v>
      </c>
      <c r="AS210" s="87">
        <f t="shared" si="26"/>
        <v>0</v>
      </c>
      <c r="AT210" s="87">
        <f t="shared" si="27"/>
        <v>0</v>
      </c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</row>
    <row r="211" spans="2:58" ht="16" customHeight="1" x14ac:dyDescent="0.35">
      <c r="B211" s="8">
        <f t="shared" si="30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28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P211" s="42"/>
      <c r="AQ211" s="87">
        <f t="shared" si="29"/>
        <v>0</v>
      </c>
      <c r="AR211" s="87">
        <f t="shared" si="25"/>
        <v>0</v>
      </c>
      <c r="AS211" s="87">
        <f t="shared" si="26"/>
        <v>0</v>
      </c>
      <c r="AT211" s="87">
        <f t="shared" si="27"/>
        <v>0</v>
      </c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</row>
    <row r="212" spans="2:58" ht="16" customHeight="1" x14ac:dyDescent="0.35">
      <c r="B212" s="8">
        <f t="shared" si="30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28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P212" s="42"/>
      <c r="AQ212" s="87">
        <f t="shared" si="29"/>
        <v>0</v>
      </c>
      <c r="AR212" s="87">
        <f t="shared" si="25"/>
        <v>0</v>
      </c>
      <c r="AS212" s="87">
        <f t="shared" si="26"/>
        <v>0</v>
      </c>
      <c r="AT212" s="87">
        <f t="shared" si="27"/>
        <v>0</v>
      </c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</row>
    <row r="213" spans="2:58" ht="16" customHeight="1" x14ac:dyDescent="0.35">
      <c r="B213" s="8">
        <f t="shared" si="30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28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P213" s="42"/>
      <c r="AQ213" s="87">
        <f t="shared" si="29"/>
        <v>0</v>
      </c>
      <c r="AR213" s="87">
        <f t="shared" si="25"/>
        <v>0</v>
      </c>
      <c r="AS213" s="87">
        <f t="shared" si="26"/>
        <v>0</v>
      </c>
      <c r="AT213" s="87">
        <f t="shared" si="27"/>
        <v>0</v>
      </c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28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P214" s="42"/>
      <c r="AQ214" s="87">
        <f t="shared" si="29"/>
        <v>0</v>
      </c>
      <c r="AR214" s="87">
        <f t="shared" si="25"/>
        <v>0</v>
      </c>
      <c r="AS214" s="87">
        <f t="shared" si="26"/>
        <v>0</v>
      </c>
      <c r="AT214" s="87">
        <f t="shared" si="27"/>
        <v>0</v>
      </c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</row>
    <row r="215" spans="2:58" ht="16" customHeight="1" x14ac:dyDescent="0.35">
      <c r="B215" s="8">
        <f t="shared" si="30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28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P215" s="42"/>
      <c r="AQ215" s="87">
        <f t="shared" si="29"/>
        <v>0</v>
      </c>
      <c r="AR215" s="87">
        <f t="shared" si="25"/>
        <v>0</v>
      </c>
      <c r="AS215" s="87">
        <f t="shared" si="26"/>
        <v>0</v>
      </c>
      <c r="AT215" s="87">
        <f t="shared" si="27"/>
        <v>0</v>
      </c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</row>
    <row r="216" spans="2:58" ht="16" customHeight="1" x14ac:dyDescent="0.35">
      <c r="B216" s="8">
        <f t="shared" si="30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28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2"/>
      <c r="AQ216" s="87">
        <f t="shared" si="29"/>
        <v>0</v>
      </c>
      <c r="AR216" s="87">
        <f t="shared" si="25"/>
        <v>0</v>
      </c>
      <c r="AS216" s="87">
        <f t="shared" si="26"/>
        <v>0</v>
      </c>
      <c r="AT216" s="87">
        <f t="shared" si="27"/>
        <v>0</v>
      </c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</row>
    <row r="217" spans="2:58" ht="16" customHeight="1" x14ac:dyDescent="0.35">
      <c r="B217" s="8">
        <f t="shared" si="30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28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2"/>
      <c r="AQ217" s="87">
        <f t="shared" si="29"/>
        <v>0</v>
      </c>
      <c r="AR217" s="87">
        <f t="shared" si="25"/>
        <v>0</v>
      </c>
      <c r="AS217" s="87">
        <f t="shared" si="26"/>
        <v>0</v>
      </c>
      <c r="AT217" s="87">
        <f t="shared" si="27"/>
        <v>0</v>
      </c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</row>
    <row r="218" spans="2:58" ht="16" customHeight="1" x14ac:dyDescent="0.35">
      <c r="B218" s="8">
        <f t="shared" si="30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28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P218" s="42"/>
      <c r="AQ218" s="87">
        <f t="shared" si="29"/>
        <v>0</v>
      </c>
      <c r="AR218" s="87">
        <f t="shared" si="25"/>
        <v>0</v>
      </c>
      <c r="AS218" s="87">
        <f t="shared" si="26"/>
        <v>0</v>
      </c>
      <c r="AT218" s="87">
        <f t="shared" si="27"/>
        <v>0</v>
      </c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</row>
    <row r="219" spans="2:58" ht="16" customHeight="1" x14ac:dyDescent="0.35">
      <c r="B219" s="8">
        <f t="shared" si="30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28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P219" s="42"/>
      <c r="AQ219" s="87">
        <f t="shared" si="29"/>
        <v>0</v>
      </c>
      <c r="AR219" s="87">
        <f t="shared" si="25"/>
        <v>0</v>
      </c>
      <c r="AS219" s="87">
        <f t="shared" si="26"/>
        <v>0</v>
      </c>
      <c r="AT219" s="87">
        <f t="shared" si="27"/>
        <v>0</v>
      </c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</row>
    <row r="220" spans="2:58" ht="16" customHeight="1" x14ac:dyDescent="0.35">
      <c r="B220" s="8">
        <f t="shared" si="30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28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P220" s="42"/>
      <c r="AQ220" s="87">
        <f t="shared" si="29"/>
        <v>0</v>
      </c>
      <c r="AR220" s="87">
        <f t="shared" si="25"/>
        <v>0</v>
      </c>
      <c r="AS220" s="87">
        <f t="shared" si="26"/>
        <v>0</v>
      </c>
      <c r="AT220" s="87">
        <f t="shared" si="27"/>
        <v>0</v>
      </c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</row>
    <row r="221" spans="2:58" ht="16" customHeight="1" x14ac:dyDescent="0.35">
      <c r="B221" s="8">
        <f t="shared" si="30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28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P221" s="42"/>
      <c r="AQ221" s="87">
        <f t="shared" si="29"/>
        <v>0</v>
      </c>
      <c r="AR221" s="87">
        <f t="shared" si="25"/>
        <v>0</v>
      </c>
      <c r="AS221" s="87">
        <f t="shared" si="26"/>
        <v>0</v>
      </c>
      <c r="AT221" s="87">
        <f t="shared" si="27"/>
        <v>0</v>
      </c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</row>
    <row r="222" spans="2:58" ht="16" customHeight="1" x14ac:dyDescent="0.35">
      <c r="B222" s="8">
        <f t="shared" si="30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28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P222" s="42"/>
      <c r="AQ222" s="87">
        <f t="shared" si="29"/>
        <v>0</v>
      </c>
      <c r="AR222" s="87">
        <f t="shared" si="25"/>
        <v>0</v>
      </c>
      <c r="AS222" s="87">
        <f t="shared" si="26"/>
        <v>0</v>
      </c>
      <c r="AT222" s="87">
        <f t="shared" si="27"/>
        <v>0</v>
      </c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</row>
    <row r="223" spans="2:58" ht="16" customHeight="1" x14ac:dyDescent="0.35">
      <c r="B223" s="8">
        <f t="shared" si="30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28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P223" s="42"/>
      <c r="AQ223" s="87">
        <f t="shared" si="29"/>
        <v>0</v>
      </c>
      <c r="AR223" s="87">
        <f t="shared" si="25"/>
        <v>0</v>
      </c>
      <c r="AS223" s="87">
        <f t="shared" si="26"/>
        <v>0</v>
      </c>
      <c r="AT223" s="87">
        <f t="shared" si="27"/>
        <v>0</v>
      </c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</row>
    <row r="224" spans="2:58" ht="16" customHeight="1" x14ac:dyDescent="0.35">
      <c r="B224" s="8">
        <f t="shared" si="30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28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P224" s="42"/>
      <c r="AQ224" s="87">
        <f t="shared" si="29"/>
        <v>0</v>
      </c>
      <c r="AR224" s="87">
        <f t="shared" si="25"/>
        <v>0</v>
      </c>
      <c r="AS224" s="87">
        <f t="shared" si="26"/>
        <v>0</v>
      </c>
      <c r="AT224" s="87">
        <f t="shared" si="27"/>
        <v>0</v>
      </c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1">H230+30</f>
        <v>46045</v>
      </c>
      <c r="J230" s="21">
        <f t="shared" si="31"/>
        <v>46075</v>
      </c>
      <c r="K230" s="21">
        <f t="shared" si="31"/>
        <v>46105</v>
      </c>
      <c r="L230" s="21">
        <f t="shared" si="31"/>
        <v>46135</v>
      </c>
      <c r="M230" s="21">
        <f t="shared" si="31"/>
        <v>46165</v>
      </c>
      <c r="N230" s="21">
        <f t="shared" si="31"/>
        <v>46195</v>
      </c>
      <c r="O230" s="21">
        <f t="shared" si="31"/>
        <v>46225</v>
      </c>
      <c r="P230" s="21">
        <f t="shared" si="31"/>
        <v>46255</v>
      </c>
      <c r="Q230" s="21">
        <f t="shared" si="31"/>
        <v>46285</v>
      </c>
      <c r="R230" s="21">
        <f>Q230+30</f>
        <v>46315</v>
      </c>
      <c r="S230" s="21">
        <f>S7</f>
        <v>46345</v>
      </c>
      <c r="T230" s="21">
        <f t="shared" ref="T230:W230" si="32">T7</f>
        <v>46375</v>
      </c>
      <c r="U230" s="21">
        <f t="shared" si="32"/>
        <v>46405</v>
      </c>
      <c r="V230" s="21"/>
      <c r="W230" s="21" t="str">
        <f t="shared" si="32"/>
        <v>TOTAL</v>
      </c>
    </row>
    <row r="231" spans="2:46" x14ac:dyDescent="0.35">
      <c r="D231" s="10">
        <v>390019</v>
      </c>
      <c r="E231" s="10" t="s">
        <v>242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30.76</v>
      </c>
      <c r="AA231" s="43">
        <v>30.76</v>
      </c>
      <c r="AB231" s="43">
        <v>30.76</v>
      </c>
      <c r="AC231" s="43">
        <v>30.76</v>
      </c>
      <c r="AD231" s="43">
        <v>30.76</v>
      </c>
      <c r="AE231" s="43">
        <v>30.76</v>
      </c>
      <c r="AF231" s="43">
        <v>30.76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87" t="e">
        <f>+Z231*#REF!</f>
        <v>#REF!</v>
      </c>
      <c r="AR231" s="87" t="e">
        <f>+AA231*#REF!</f>
        <v>#REF!</v>
      </c>
      <c r="AS231" s="87">
        <f>+AB231*G231</f>
        <v>0</v>
      </c>
      <c r="AT231" s="87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87" t="e">
        <f>+Z232*#REF!</f>
        <v>#REF!</v>
      </c>
      <c r="AR232" s="87" t="e">
        <f>+AA232*#REF!</f>
        <v>#REF!</v>
      </c>
      <c r="AS232" s="87">
        <f>+AB232*G232</f>
        <v>0</v>
      </c>
      <c r="AT232" s="87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87" t="e">
        <f>+Z233*#REF!</f>
        <v>#REF!</v>
      </c>
      <c r="AR233" s="87" t="e">
        <f>+AA233*#REF!</f>
        <v>#REF!</v>
      </c>
      <c r="AS233" s="87">
        <f>+AB233*G233</f>
        <v>0</v>
      </c>
      <c r="AT233" s="87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87" t="e">
        <f>+Z234*#REF!</f>
        <v>#REF!</v>
      </c>
      <c r="AR234" s="87" t="e">
        <f>+AA234*#REF!</f>
        <v>#REF!</v>
      </c>
      <c r="AS234" s="87">
        <f>+AB234*G234</f>
        <v>0</v>
      </c>
      <c r="AT234" s="87">
        <f>+AC234*H234</f>
        <v>0</v>
      </c>
    </row>
  </sheetData>
  <autoFilter ref="Z7:AP224" xr:uid="{F5F9E3DB-D015-402D-BD3C-01878F283E87}"/>
  <mergeCells count="9">
    <mergeCell ref="AQ4:AT5"/>
    <mergeCell ref="C228:E228"/>
    <mergeCell ref="G229:J229"/>
    <mergeCell ref="K229:W229"/>
    <mergeCell ref="G4:W5"/>
    <mergeCell ref="Z4:AO5"/>
    <mergeCell ref="G6:J6"/>
    <mergeCell ref="K6:W6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6D7E045-CAD6-4D95-99CF-84CFFC73868A}">
          <x14:formula1>
            <xm:f>Sheet1!$B$1:$B$4</xm:f>
          </x14:formula1>
          <xm:sqref>F8:F224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3ECB-C34D-4CFF-BA8B-39C45C84F0A9}">
  <sheetPr>
    <tabColor theme="5" tint="0.79998168889431442"/>
  </sheetPr>
  <dimension ref="B3:BF234"/>
  <sheetViews>
    <sheetView zoomScale="85" zoomScaleNormal="85" workbookViewId="0">
      <pane xSplit="5" ySplit="7" topLeftCell="F221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11.7265625" style="10" bestFit="1" customWidth="1"/>
    <col min="44" max="46" width="11.72656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v>45955</v>
      </c>
      <c r="I7" s="82">
        <v>45986</v>
      </c>
      <c r="J7" s="82">
        <v>46016</v>
      </c>
      <c r="K7" s="82">
        <v>46048</v>
      </c>
      <c r="L7" s="82">
        <v>46054</v>
      </c>
      <c r="M7" s="82">
        <v>46109</v>
      </c>
      <c r="N7" s="82">
        <v>46141</v>
      </c>
      <c r="O7" s="82">
        <v>46172</v>
      </c>
      <c r="P7" s="82">
        <v>46203</v>
      </c>
      <c r="Q7" s="82">
        <v>46204</v>
      </c>
      <c r="R7" s="82">
        <v>46236</v>
      </c>
      <c r="S7" s="82">
        <v>46268</v>
      </c>
      <c r="T7" s="82">
        <v>46299</v>
      </c>
      <c r="U7" s="82">
        <v>46331</v>
      </c>
      <c r="V7" s="82">
        <v>46362</v>
      </c>
      <c r="W7" s="20" t="s">
        <v>4</v>
      </c>
      <c r="Y7" s="12"/>
      <c r="Z7" s="21">
        <f>+G7</f>
        <v>45985</v>
      </c>
      <c r="AA7" s="21">
        <f t="shared" ref="AA7" si="2">Z7+30</f>
        <v>46015</v>
      </c>
      <c r="AB7" s="21">
        <f t="shared" ref="AB7" si="3">AA7+30</f>
        <v>46045</v>
      </c>
      <c r="AC7" s="21">
        <f t="shared" ref="AC7" si="4">AB7+30</f>
        <v>46075</v>
      </c>
      <c r="AD7" s="21">
        <f t="shared" ref="AD7" si="5">AC7+30</f>
        <v>46105</v>
      </c>
      <c r="AE7" s="21">
        <f t="shared" ref="AE7" si="6">AD7+30</f>
        <v>46135</v>
      </c>
      <c r="AF7" s="21">
        <f t="shared" ref="AF7" si="7">AE7+30</f>
        <v>46165</v>
      </c>
      <c r="AG7" s="21">
        <f t="shared" ref="AG7" si="8">AF7+30</f>
        <v>46195</v>
      </c>
      <c r="AH7" s="21">
        <f t="shared" ref="AH7" si="9">AG7+30</f>
        <v>46225</v>
      </c>
      <c r="AI7" s="21">
        <f t="shared" ref="AI7" si="10">AH7+30</f>
        <v>46255</v>
      </c>
      <c r="AJ7" s="21">
        <f t="shared" ref="AJ7" si="11">AI7+30</f>
        <v>46285</v>
      </c>
      <c r="AK7" s="21">
        <f t="shared" ref="AK7" si="12">AJ7+30</f>
        <v>46315</v>
      </c>
      <c r="AL7" s="21">
        <f t="shared" ref="AL7" si="13">AK7+30</f>
        <v>46345</v>
      </c>
      <c r="AM7" s="21">
        <f t="shared" ref="AM7" si="14">AL7+30</f>
        <v>46375</v>
      </c>
      <c r="AN7" s="21">
        <f t="shared" ref="AN7" si="15">AM7+30</f>
        <v>46405</v>
      </c>
      <c r="AO7" s="21">
        <f t="shared" ref="AO7" si="16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7">+AR7+30</f>
        <v>46045</v>
      </c>
      <c r="AT7" s="21">
        <f t="shared" si="17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88">
        <v>0</v>
      </c>
      <c r="S8" s="88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2">
        <v>0</v>
      </c>
      <c r="AA8" s="42">
        <v>0</v>
      </c>
      <c r="AB8" s="43">
        <v>0</v>
      </c>
      <c r="AC8" s="42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2">
        <v>0</v>
      </c>
      <c r="AL8" s="42">
        <v>0</v>
      </c>
      <c r="AM8" s="43">
        <v>0</v>
      </c>
      <c r="AN8" s="43">
        <v>0</v>
      </c>
      <c r="AO8" s="43">
        <v>0</v>
      </c>
      <c r="AP8" s="42"/>
      <c r="AQ8" s="87">
        <f>+Z8*G8</f>
        <v>0</v>
      </c>
      <c r="AR8" s="87">
        <f t="shared" ref="AR8:AR71" si="18">+AA8*H8</f>
        <v>0</v>
      </c>
      <c r="AS8" s="87">
        <f t="shared" ref="AS8:AS71" si="19">+AB8*I8</f>
        <v>0</v>
      </c>
      <c r="AT8" s="87">
        <f t="shared" ref="AT8:AT71" si="20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450</v>
      </c>
      <c r="H9" s="88">
        <v>450</v>
      </c>
      <c r="I9" s="88">
        <v>400</v>
      </c>
      <c r="J9" s="88">
        <v>400</v>
      </c>
      <c r="K9" s="88">
        <v>400</v>
      </c>
      <c r="L9" s="88">
        <v>400</v>
      </c>
      <c r="M9" s="88">
        <v>400</v>
      </c>
      <c r="N9" s="88">
        <v>400</v>
      </c>
      <c r="O9" s="88">
        <v>400</v>
      </c>
      <c r="P9" s="88">
        <v>400</v>
      </c>
      <c r="Q9" s="88">
        <v>400</v>
      </c>
      <c r="R9" s="88">
        <v>400</v>
      </c>
      <c r="S9" s="88">
        <v>400</v>
      </c>
      <c r="T9" s="88">
        <v>400</v>
      </c>
      <c r="U9" s="11">
        <v>0</v>
      </c>
      <c r="W9" s="40">
        <f t="shared" ref="W9:W72" si="21">SUM(G9:R9)</f>
        <v>4900</v>
      </c>
      <c r="X9" s="16" t="e">
        <v>#DIV/0!</v>
      </c>
      <c r="Z9" s="42">
        <v>102.21</v>
      </c>
      <c r="AA9" s="42">
        <v>102.21</v>
      </c>
      <c r="AB9" s="43">
        <v>0</v>
      </c>
      <c r="AC9" s="42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2">
        <v>0</v>
      </c>
      <c r="AL9" s="42">
        <v>0</v>
      </c>
      <c r="AM9" s="43">
        <v>0</v>
      </c>
      <c r="AN9" s="43">
        <v>0</v>
      </c>
      <c r="AO9" s="43">
        <v>0</v>
      </c>
      <c r="AP9" s="42"/>
      <c r="AQ9" s="87">
        <f t="shared" ref="AQ9:AQ72" si="22">+Z9*G9</f>
        <v>45994.5</v>
      </c>
      <c r="AR9" s="87">
        <f t="shared" si="18"/>
        <v>45994.5</v>
      </c>
      <c r="AS9" s="87">
        <f t="shared" si="19"/>
        <v>0</v>
      </c>
      <c r="AT9" s="87">
        <f t="shared" si="20"/>
        <v>0</v>
      </c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</row>
    <row r="10" spans="2:58" x14ac:dyDescent="0.35">
      <c r="B10" s="8">
        <f t="shared" ref="B10:B73" si="23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40">
        <v>0</v>
      </c>
      <c r="U10" s="11">
        <v>0</v>
      </c>
      <c r="W10" s="40">
        <f t="shared" si="21"/>
        <v>0</v>
      </c>
      <c r="X10" s="16" t="e">
        <v>#DIV/0!</v>
      </c>
      <c r="Z10" s="42">
        <v>0</v>
      </c>
      <c r="AA10" s="42">
        <v>0</v>
      </c>
      <c r="AB10" s="43">
        <v>0</v>
      </c>
      <c r="AC10" s="42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2">
        <v>0</v>
      </c>
      <c r="AL10" s="42">
        <v>0</v>
      </c>
      <c r="AM10" s="43">
        <v>0</v>
      </c>
      <c r="AN10" s="43">
        <v>0</v>
      </c>
      <c r="AO10" s="43">
        <v>0</v>
      </c>
      <c r="AP10" s="42"/>
      <c r="AQ10" s="87">
        <f t="shared" si="22"/>
        <v>0</v>
      </c>
      <c r="AR10" s="87">
        <f t="shared" si="18"/>
        <v>0</v>
      </c>
      <c r="AS10" s="87">
        <f t="shared" si="19"/>
        <v>0</v>
      </c>
      <c r="AT10" s="87">
        <f t="shared" si="20"/>
        <v>0</v>
      </c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</row>
    <row r="11" spans="2:58" x14ac:dyDescent="0.35">
      <c r="B11" s="8">
        <f t="shared" si="23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40">
        <v>0</v>
      </c>
      <c r="U11" s="11">
        <v>0</v>
      </c>
      <c r="W11" s="40">
        <f t="shared" si="21"/>
        <v>0</v>
      </c>
      <c r="X11" s="16" t="e">
        <v>#DIV/0!</v>
      </c>
      <c r="Z11" s="42">
        <v>0</v>
      </c>
      <c r="AA11" s="42">
        <v>0</v>
      </c>
      <c r="AB11" s="43">
        <v>0</v>
      </c>
      <c r="AC11" s="42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2">
        <v>0</v>
      </c>
      <c r="AL11" s="42">
        <v>0</v>
      </c>
      <c r="AM11" s="43">
        <v>0</v>
      </c>
      <c r="AN11" s="43">
        <v>0</v>
      </c>
      <c r="AO11" s="43">
        <v>0</v>
      </c>
      <c r="AP11" s="42"/>
      <c r="AQ11" s="87">
        <f t="shared" si="22"/>
        <v>0</v>
      </c>
      <c r="AR11" s="87">
        <f t="shared" si="18"/>
        <v>0</v>
      </c>
      <c r="AS11" s="87">
        <f t="shared" si="19"/>
        <v>0</v>
      </c>
      <c r="AT11" s="87">
        <f t="shared" si="20"/>
        <v>0</v>
      </c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</row>
    <row r="12" spans="2:58" x14ac:dyDescent="0.35">
      <c r="B12" s="8">
        <f t="shared" si="23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40">
        <v>0</v>
      </c>
      <c r="U12" s="11">
        <v>0</v>
      </c>
      <c r="W12" s="40">
        <f t="shared" si="21"/>
        <v>0</v>
      </c>
      <c r="X12" s="16" t="e">
        <v>#DIV/0!</v>
      </c>
      <c r="Z12" s="42">
        <v>0</v>
      </c>
      <c r="AA12" s="42">
        <v>0</v>
      </c>
      <c r="AB12" s="43">
        <v>0</v>
      </c>
      <c r="AC12" s="42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2">
        <v>0</v>
      </c>
      <c r="AL12" s="42">
        <v>0</v>
      </c>
      <c r="AM12" s="43">
        <v>0</v>
      </c>
      <c r="AN12" s="43">
        <v>0</v>
      </c>
      <c r="AO12" s="43">
        <v>0</v>
      </c>
      <c r="AP12" s="42"/>
      <c r="AQ12" s="87">
        <f t="shared" si="22"/>
        <v>0</v>
      </c>
      <c r="AR12" s="87">
        <f t="shared" si="18"/>
        <v>0</v>
      </c>
      <c r="AS12" s="87">
        <f t="shared" si="19"/>
        <v>0</v>
      </c>
      <c r="AT12" s="87">
        <f t="shared" si="20"/>
        <v>0</v>
      </c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</row>
    <row r="13" spans="2:58" x14ac:dyDescent="0.35">
      <c r="B13" s="8">
        <f t="shared" si="23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0</v>
      </c>
      <c r="T13" s="40">
        <v>0</v>
      </c>
      <c r="U13" s="11">
        <v>0</v>
      </c>
      <c r="W13" s="40">
        <f t="shared" si="21"/>
        <v>0</v>
      </c>
      <c r="X13" s="16" t="e">
        <v>#DIV/0!</v>
      </c>
      <c r="Z13" s="42">
        <v>0</v>
      </c>
      <c r="AA13" s="42">
        <v>0</v>
      </c>
      <c r="AB13" s="43">
        <v>0</v>
      </c>
      <c r="AC13" s="42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2">
        <v>0</v>
      </c>
      <c r="AL13" s="42">
        <v>0</v>
      </c>
      <c r="AM13" s="43">
        <v>0</v>
      </c>
      <c r="AN13" s="43">
        <v>0</v>
      </c>
      <c r="AO13" s="43">
        <v>0</v>
      </c>
      <c r="AP13" s="42"/>
      <c r="AQ13" s="87">
        <f t="shared" si="22"/>
        <v>0</v>
      </c>
      <c r="AR13" s="87">
        <f t="shared" si="18"/>
        <v>0</v>
      </c>
      <c r="AS13" s="87">
        <f t="shared" si="19"/>
        <v>0</v>
      </c>
      <c r="AT13" s="87">
        <f t="shared" si="20"/>
        <v>0</v>
      </c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</row>
    <row r="14" spans="2:58" x14ac:dyDescent="0.35">
      <c r="B14" s="8">
        <f t="shared" si="23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40">
        <v>0</v>
      </c>
      <c r="U14" s="11">
        <v>0</v>
      </c>
      <c r="W14" s="40">
        <f t="shared" si="21"/>
        <v>0</v>
      </c>
      <c r="X14" s="16" t="e">
        <v>#DIV/0!</v>
      </c>
      <c r="Z14" s="42">
        <v>0</v>
      </c>
      <c r="AA14" s="42">
        <v>0</v>
      </c>
      <c r="AB14" s="43">
        <v>0</v>
      </c>
      <c r="AC14" s="42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2">
        <v>0</v>
      </c>
      <c r="AL14" s="42">
        <v>0</v>
      </c>
      <c r="AM14" s="43">
        <v>0</v>
      </c>
      <c r="AN14" s="43">
        <v>0</v>
      </c>
      <c r="AO14" s="43">
        <v>0</v>
      </c>
      <c r="AP14" s="42"/>
      <c r="AQ14" s="87">
        <f t="shared" si="22"/>
        <v>0</v>
      </c>
      <c r="AR14" s="87">
        <f t="shared" si="18"/>
        <v>0</v>
      </c>
      <c r="AS14" s="87">
        <f t="shared" si="19"/>
        <v>0</v>
      </c>
      <c r="AT14" s="87">
        <f t="shared" si="20"/>
        <v>0</v>
      </c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</row>
    <row r="15" spans="2:58" x14ac:dyDescent="0.35">
      <c r="B15" s="8">
        <f t="shared" si="23"/>
        <v>8</v>
      </c>
      <c r="C15" s="8" t="s">
        <v>5</v>
      </c>
      <c r="D15" s="8">
        <v>110010</v>
      </c>
      <c r="E15" s="8" t="s">
        <v>161</v>
      </c>
      <c r="F15" s="8"/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40">
        <v>0</v>
      </c>
      <c r="U15" s="11">
        <v>0</v>
      </c>
      <c r="W15" s="40">
        <f t="shared" si="21"/>
        <v>0</v>
      </c>
      <c r="X15" s="16" t="e">
        <v>#DIV/0!</v>
      </c>
      <c r="Z15" s="42">
        <v>0</v>
      </c>
      <c r="AA15" s="42">
        <v>0</v>
      </c>
      <c r="AB15" s="43">
        <v>0</v>
      </c>
      <c r="AC15" s="42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2">
        <v>0</v>
      </c>
      <c r="AL15" s="42">
        <v>0</v>
      </c>
      <c r="AM15" s="43">
        <v>0</v>
      </c>
      <c r="AN15" s="43">
        <v>0</v>
      </c>
      <c r="AO15" s="43">
        <v>0</v>
      </c>
      <c r="AP15" s="42"/>
      <c r="AQ15" s="87">
        <f t="shared" si="22"/>
        <v>0</v>
      </c>
      <c r="AR15" s="87">
        <f t="shared" si="18"/>
        <v>0</v>
      </c>
      <c r="AS15" s="87">
        <f t="shared" si="19"/>
        <v>0</v>
      </c>
      <c r="AT15" s="87">
        <f t="shared" si="20"/>
        <v>0</v>
      </c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</row>
    <row r="16" spans="2:58" x14ac:dyDescent="0.35">
      <c r="B16" s="8">
        <f t="shared" si="23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40">
        <v>0</v>
      </c>
      <c r="U16" s="11">
        <v>0</v>
      </c>
      <c r="W16" s="40">
        <f t="shared" si="21"/>
        <v>0</v>
      </c>
      <c r="X16" s="16" t="e">
        <v>#DIV/0!</v>
      </c>
      <c r="Z16" s="42">
        <v>0</v>
      </c>
      <c r="AA16" s="42">
        <v>0</v>
      </c>
      <c r="AB16" s="43">
        <v>0</v>
      </c>
      <c r="AC16" s="42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2">
        <v>0</v>
      </c>
      <c r="AL16" s="42">
        <v>0</v>
      </c>
      <c r="AM16" s="43">
        <v>0</v>
      </c>
      <c r="AN16" s="43">
        <v>0</v>
      </c>
      <c r="AO16" s="43">
        <v>0</v>
      </c>
      <c r="AP16" s="42"/>
      <c r="AQ16" s="87">
        <f t="shared" si="22"/>
        <v>0</v>
      </c>
      <c r="AR16" s="87">
        <f t="shared" si="18"/>
        <v>0</v>
      </c>
      <c r="AS16" s="87">
        <f t="shared" si="19"/>
        <v>0</v>
      </c>
      <c r="AT16" s="87">
        <f t="shared" si="20"/>
        <v>0</v>
      </c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</row>
    <row r="17" spans="2:58" x14ac:dyDescent="0.35">
      <c r="B17" s="8">
        <f t="shared" si="23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40">
        <v>0</v>
      </c>
      <c r="U17" s="11">
        <v>0</v>
      </c>
      <c r="W17" s="40">
        <f t="shared" si="21"/>
        <v>0</v>
      </c>
      <c r="X17" s="16" t="e">
        <v>#DIV/0!</v>
      </c>
      <c r="Z17" s="42">
        <v>0</v>
      </c>
      <c r="AA17" s="42">
        <v>0</v>
      </c>
      <c r="AB17" s="43">
        <v>0</v>
      </c>
      <c r="AC17" s="42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2">
        <v>0</v>
      </c>
      <c r="AL17" s="42">
        <v>0</v>
      </c>
      <c r="AM17" s="43">
        <v>0</v>
      </c>
      <c r="AN17" s="43">
        <v>0</v>
      </c>
      <c r="AO17" s="43">
        <v>0</v>
      </c>
      <c r="AP17" s="42"/>
      <c r="AQ17" s="87">
        <f t="shared" si="22"/>
        <v>0</v>
      </c>
      <c r="AR17" s="87">
        <f t="shared" si="18"/>
        <v>0</v>
      </c>
      <c r="AS17" s="87">
        <f t="shared" si="19"/>
        <v>0</v>
      </c>
      <c r="AT17" s="87">
        <f t="shared" si="20"/>
        <v>0</v>
      </c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</row>
    <row r="18" spans="2:58" x14ac:dyDescent="0.35">
      <c r="B18" s="8">
        <f t="shared" si="23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40">
        <v>0</v>
      </c>
      <c r="U18" s="11">
        <v>0</v>
      </c>
      <c r="W18" s="40">
        <f t="shared" si="21"/>
        <v>0</v>
      </c>
      <c r="X18" s="16" t="e">
        <v>#DIV/0!</v>
      </c>
      <c r="Z18" s="42">
        <v>0</v>
      </c>
      <c r="AA18" s="42">
        <v>0</v>
      </c>
      <c r="AB18" s="43">
        <v>0</v>
      </c>
      <c r="AC18" s="42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2">
        <v>0</v>
      </c>
      <c r="AL18" s="42">
        <v>0</v>
      </c>
      <c r="AM18" s="43">
        <v>0</v>
      </c>
      <c r="AN18" s="43">
        <v>0</v>
      </c>
      <c r="AO18" s="43">
        <v>0</v>
      </c>
      <c r="AP18" s="42"/>
      <c r="AQ18" s="87">
        <f t="shared" si="22"/>
        <v>0</v>
      </c>
      <c r="AR18" s="87">
        <f t="shared" si="18"/>
        <v>0</v>
      </c>
      <c r="AS18" s="87">
        <f t="shared" si="19"/>
        <v>0</v>
      </c>
      <c r="AT18" s="87">
        <f t="shared" si="20"/>
        <v>0</v>
      </c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</row>
    <row r="19" spans="2:58" x14ac:dyDescent="0.35">
      <c r="B19" s="8">
        <f t="shared" si="23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40">
        <v>0</v>
      </c>
      <c r="U19" s="11">
        <v>0</v>
      </c>
      <c r="W19" s="40">
        <f t="shared" si="21"/>
        <v>0</v>
      </c>
      <c r="X19" s="16" t="e">
        <v>#DIV/0!</v>
      </c>
      <c r="Z19" s="42">
        <v>0</v>
      </c>
      <c r="AA19" s="42">
        <v>0</v>
      </c>
      <c r="AB19" s="43">
        <v>0</v>
      </c>
      <c r="AC19" s="42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2">
        <v>0</v>
      </c>
      <c r="AL19" s="42">
        <v>0</v>
      </c>
      <c r="AM19" s="43">
        <v>0</v>
      </c>
      <c r="AN19" s="43">
        <v>0</v>
      </c>
      <c r="AO19" s="43">
        <v>0</v>
      </c>
      <c r="AP19" s="42"/>
      <c r="AQ19" s="87">
        <f t="shared" si="22"/>
        <v>0</v>
      </c>
      <c r="AR19" s="87">
        <f t="shared" si="18"/>
        <v>0</v>
      </c>
      <c r="AS19" s="87">
        <f t="shared" si="19"/>
        <v>0</v>
      </c>
      <c r="AT19" s="87">
        <f t="shared" si="20"/>
        <v>0</v>
      </c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</row>
    <row r="20" spans="2:58" x14ac:dyDescent="0.35">
      <c r="B20" s="8">
        <f t="shared" si="23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40">
        <v>0</v>
      </c>
      <c r="U20" s="11">
        <v>0</v>
      </c>
      <c r="W20" s="40">
        <f t="shared" si="21"/>
        <v>0</v>
      </c>
      <c r="X20" s="16" t="e">
        <v>#DIV/0!</v>
      </c>
      <c r="Z20" s="42">
        <v>0</v>
      </c>
      <c r="AA20" s="42">
        <v>0</v>
      </c>
      <c r="AB20" s="43">
        <v>0</v>
      </c>
      <c r="AC20" s="42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2">
        <v>0</v>
      </c>
      <c r="AL20" s="42">
        <v>0</v>
      </c>
      <c r="AM20" s="43">
        <v>0</v>
      </c>
      <c r="AN20" s="43">
        <v>0</v>
      </c>
      <c r="AO20" s="43">
        <v>0</v>
      </c>
      <c r="AP20" s="42"/>
      <c r="AQ20" s="87">
        <f t="shared" si="22"/>
        <v>0</v>
      </c>
      <c r="AR20" s="87">
        <f t="shared" si="18"/>
        <v>0</v>
      </c>
      <c r="AS20" s="87">
        <f t="shared" si="19"/>
        <v>0</v>
      </c>
      <c r="AT20" s="87">
        <f t="shared" si="20"/>
        <v>0</v>
      </c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</row>
    <row r="21" spans="2:58" x14ac:dyDescent="0.35">
      <c r="B21" s="8">
        <f t="shared" si="23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40">
        <v>0</v>
      </c>
      <c r="U21" s="11">
        <v>0</v>
      </c>
      <c r="W21" s="40">
        <f t="shared" si="21"/>
        <v>0</v>
      </c>
      <c r="X21" s="16" t="e">
        <v>#DIV/0!</v>
      </c>
      <c r="Z21" s="42">
        <v>0</v>
      </c>
      <c r="AA21" s="42">
        <v>0</v>
      </c>
      <c r="AB21" s="43">
        <v>0</v>
      </c>
      <c r="AC21" s="42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2">
        <v>0</v>
      </c>
      <c r="AL21" s="42">
        <v>0</v>
      </c>
      <c r="AM21" s="43">
        <v>0</v>
      </c>
      <c r="AN21" s="43">
        <v>0</v>
      </c>
      <c r="AO21" s="43">
        <v>0</v>
      </c>
      <c r="AP21" s="42"/>
      <c r="AQ21" s="87">
        <f t="shared" si="22"/>
        <v>0</v>
      </c>
      <c r="AR21" s="87">
        <f t="shared" si="18"/>
        <v>0</v>
      </c>
      <c r="AS21" s="87">
        <f t="shared" si="19"/>
        <v>0</v>
      </c>
      <c r="AT21" s="87">
        <f t="shared" si="20"/>
        <v>0</v>
      </c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</row>
    <row r="22" spans="2:58" x14ac:dyDescent="0.35">
      <c r="B22" s="8">
        <f t="shared" si="23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40">
        <v>0</v>
      </c>
      <c r="U22" s="11">
        <v>0</v>
      </c>
      <c r="W22" s="40">
        <f t="shared" si="21"/>
        <v>0</v>
      </c>
      <c r="X22" s="16" t="e">
        <v>#DIV/0!</v>
      </c>
      <c r="Z22" s="42">
        <v>0</v>
      </c>
      <c r="AA22" s="42">
        <v>0</v>
      </c>
      <c r="AB22" s="43">
        <v>0</v>
      </c>
      <c r="AC22" s="42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2">
        <v>0</v>
      </c>
      <c r="AL22" s="42">
        <v>0</v>
      </c>
      <c r="AM22" s="43">
        <v>0</v>
      </c>
      <c r="AN22" s="43">
        <v>0</v>
      </c>
      <c r="AO22" s="43">
        <v>0</v>
      </c>
      <c r="AP22" s="42"/>
      <c r="AQ22" s="87">
        <f t="shared" si="22"/>
        <v>0</v>
      </c>
      <c r="AR22" s="87">
        <f t="shared" si="18"/>
        <v>0</v>
      </c>
      <c r="AS22" s="87">
        <f t="shared" si="19"/>
        <v>0</v>
      </c>
      <c r="AT22" s="87">
        <f t="shared" si="20"/>
        <v>0</v>
      </c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</row>
    <row r="23" spans="2:58" x14ac:dyDescent="0.35">
      <c r="B23" s="8">
        <f t="shared" si="23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40">
        <v>0</v>
      </c>
      <c r="U23" s="11">
        <v>0</v>
      </c>
      <c r="W23" s="40">
        <f t="shared" si="21"/>
        <v>0</v>
      </c>
      <c r="X23" s="16" t="e">
        <v>#DIV/0!</v>
      </c>
      <c r="Z23" s="42">
        <v>0</v>
      </c>
      <c r="AA23" s="42">
        <v>0</v>
      </c>
      <c r="AB23" s="43">
        <v>0</v>
      </c>
      <c r="AC23" s="42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2">
        <v>0</v>
      </c>
      <c r="AL23" s="42">
        <v>0</v>
      </c>
      <c r="AM23" s="43">
        <v>0</v>
      </c>
      <c r="AN23" s="43">
        <v>0</v>
      </c>
      <c r="AO23" s="43">
        <v>0</v>
      </c>
      <c r="AP23" s="42"/>
      <c r="AQ23" s="87">
        <f t="shared" si="22"/>
        <v>0</v>
      </c>
      <c r="AR23" s="87">
        <f t="shared" si="18"/>
        <v>0</v>
      </c>
      <c r="AS23" s="87">
        <f t="shared" si="19"/>
        <v>0</v>
      </c>
      <c r="AT23" s="87">
        <f t="shared" si="20"/>
        <v>0</v>
      </c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</row>
    <row r="24" spans="2:58" x14ac:dyDescent="0.35">
      <c r="B24" s="8">
        <f t="shared" si="23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40">
        <v>0</v>
      </c>
      <c r="U24" s="11">
        <v>0</v>
      </c>
      <c r="W24" s="40">
        <f t="shared" si="21"/>
        <v>0</v>
      </c>
      <c r="X24" s="16" t="e">
        <v>#DIV/0!</v>
      </c>
      <c r="Z24" s="42">
        <v>0</v>
      </c>
      <c r="AA24" s="42">
        <v>0</v>
      </c>
      <c r="AB24" s="43">
        <v>0</v>
      </c>
      <c r="AC24" s="42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2">
        <v>0</v>
      </c>
      <c r="AL24" s="42">
        <v>0</v>
      </c>
      <c r="AM24" s="43">
        <v>0</v>
      </c>
      <c r="AN24" s="43">
        <v>0</v>
      </c>
      <c r="AO24" s="43">
        <v>0</v>
      </c>
      <c r="AP24" s="42"/>
      <c r="AQ24" s="87">
        <f t="shared" si="22"/>
        <v>0</v>
      </c>
      <c r="AR24" s="87">
        <f t="shared" si="18"/>
        <v>0</v>
      </c>
      <c r="AS24" s="87">
        <f t="shared" si="19"/>
        <v>0</v>
      </c>
      <c r="AT24" s="87">
        <f t="shared" si="20"/>
        <v>0</v>
      </c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</row>
    <row r="25" spans="2:58" x14ac:dyDescent="0.35">
      <c r="B25" s="8">
        <f t="shared" si="23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40">
        <v>0</v>
      </c>
      <c r="U25" s="11">
        <v>0</v>
      </c>
      <c r="W25" s="40">
        <f t="shared" si="21"/>
        <v>0</v>
      </c>
      <c r="X25" s="16" t="e">
        <v>#DIV/0!</v>
      </c>
      <c r="Z25" s="42">
        <v>0</v>
      </c>
      <c r="AA25" s="42">
        <v>0</v>
      </c>
      <c r="AB25" s="43">
        <v>0</v>
      </c>
      <c r="AC25" s="42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2">
        <v>0</v>
      </c>
      <c r="AL25" s="42">
        <v>0</v>
      </c>
      <c r="AM25" s="43">
        <v>0</v>
      </c>
      <c r="AN25" s="43">
        <v>0</v>
      </c>
      <c r="AO25" s="43">
        <v>0</v>
      </c>
      <c r="AP25" s="42"/>
      <c r="AQ25" s="87">
        <f t="shared" si="22"/>
        <v>0</v>
      </c>
      <c r="AR25" s="87">
        <f t="shared" si="18"/>
        <v>0</v>
      </c>
      <c r="AS25" s="87">
        <f t="shared" si="19"/>
        <v>0</v>
      </c>
      <c r="AT25" s="87">
        <f t="shared" si="20"/>
        <v>0</v>
      </c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</row>
    <row r="26" spans="2:58" x14ac:dyDescent="0.35">
      <c r="B26" s="8">
        <f t="shared" si="23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40">
        <v>0</v>
      </c>
      <c r="U26" s="11">
        <v>0</v>
      </c>
      <c r="W26" s="40">
        <f t="shared" si="21"/>
        <v>0</v>
      </c>
      <c r="X26" s="16" t="e">
        <v>#DIV/0!</v>
      </c>
      <c r="Z26" s="42">
        <v>0</v>
      </c>
      <c r="AA26" s="42">
        <v>0</v>
      </c>
      <c r="AB26" s="43">
        <v>0</v>
      </c>
      <c r="AC26" s="42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2">
        <v>0</v>
      </c>
      <c r="AL26" s="42">
        <v>0</v>
      </c>
      <c r="AM26" s="43">
        <v>0</v>
      </c>
      <c r="AN26" s="43">
        <v>0</v>
      </c>
      <c r="AO26" s="43">
        <v>0</v>
      </c>
      <c r="AP26" s="42"/>
      <c r="AQ26" s="87">
        <f t="shared" si="22"/>
        <v>0</v>
      </c>
      <c r="AR26" s="87">
        <f t="shared" si="18"/>
        <v>0</v>
      </c>
      <c r="AS26" s="87">
        <f t="shared" si="19"/>
        <v>0</v>
      </c>
      <c r="AT26" s="87">
        <f t="shared" si="20"/>
        <v>0</v>
      </c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</row>
    <row r="27" spans="2:58" x14ac:dyDescent="0.35">
      <c r="B27" s="8">
        <f t="shared" si="23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88">
        <v>0</v>
      </c>
      <c r="S27" s="88">
        <v>0</v>
      </c>
      <c r="T27" s="40">
        <v>0</v>
      </c>
      <c r="U27" s="11">
        <v>0</v>
      </c>
      <c r="W27" s="40">
        <f t="shared" si="21"/>
        <v>0</v>
      </c>
      <c r="X27" s="16" t="e">
        <v>#DIV/0!</v>
      </c>
      <c r="Z27" s="42">
        <v>0</v>
      </c>
      <c r="AA27" s="42">
        <v>0</v>
      </c>
      <c r="AB27" s="43">
        <v>0</v>
      </c>
      <c r="AC27" s="42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2">
        <v>0</v>
      </c>
      <c r="AL27" s="42">
        <v>0</v>
      </c>
      <c r="AM27" s="43">
        <v>0</v>
      </c>
      <c r="AN27" s="43">
        <v>0</v>
      </c>
      <c r="AO27" s="43">
        <v>0</v>
      </c>
      <c r="AP27" s="42"/>
      <c r="AQ27" s="87">
        <f t="shared" si="22"/>
        <v>0</v>
      </c>
      <c r="AR27" s="87">
        <f t="shared" si="18"/>
        <v>0</v>
      </c>
      <c r="AS27" s="87">
        <f t="shared" si="19"/>
        <v>0</v>
      </c>
      <c r="AT27" s="87">
        <f t="shared" si="20"/>
        <v>0</v>
      </c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</row>
    <row r="28" spans="2:58" x14ac:dyDescent="0.35">
      <c r="B28" s="8">
        <f t="shared" si="23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40">
        <v>0</v>
      </c>
      <c r="U28" s="11">
        <v>0</v>
      </c>
      <c r="W28" s="40">
        <f t="shared" si="21"/>
        <v>0</v>
      </c>
      <c r="X28" s="16" t="e">
        <v>#DIV/0!</v>
      </c>
      <c r="Z28" s="42">
        <v>0</v>
      </c>
      <c r="AA28" s="42">
        <v>0</v>
      </c>
      <c r="AB28" s="43">
        <v>0</v>
      </c>
      <c r="AC28" s="42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2">
        <v>0</v>
      </c>
      <c r="AL28" s="42">
        <v>0</v>
      </c>
      <c r="AM28" s="43">
        <v>0</v>
      </c>
      <c r="AN28" s="43">
        <v>0</v>
      </c>
      <c r="AO28" s="43">
        <v>0</v>
      </c>
      <c r="AP28" s="42"/>
      <c r="AQ28" s="87">
        <f t="shared" si="22"/>
        <v>0</v>
      </c>
      <c r="AR28" s="87">
        <f t="shared" si="18"/>
        <v>0</v>
      </c>
      <c r="AS28" s="87">
        <f t="shared" si="19"/>
        <v>0</v>
      </c>
      <c r="AT28" s="87">
        <f t="shared" si="20"/>
        <v>0</v>
      </c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</row>
    <row r="29" spans="2:58" x14ac:dyDescent="0.35">
      <c r="B29" s="8">
        <f t="shared" si="23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40">
        <v>0</v>
      </c>
      <c r="U29" s="11">
        <v>0</v>
      </c>
      <c r="W29" s="40">
        <f t="shared" si="21"/>
        <v>0</v>
      </c>
      <c r="X29" s="16" t="e">
        <v>#DIV/0!</v>
      </c>
      <c r="Z29" s="42">
        <v>0</v>
      </c>
      <c r="AA29" s="42">
        <v>0</v>
      </c>
      <c r="AB29" s="43">
        <v>0</v>
      </c>
      <c r="AC29" s="42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2">
        <v>0</v>
      </c>
      <c r="AL29" s="42">
        <v>0</v>
      </c>
      <c r="AM29" s="43">
        <v>0</v>
      </c>
      <c r="AN29" s="43">
        <v>0</v>
      </c>
      <c r="AO29" s="43">
        <v>0</v>
      </c>
      <c r="AP29" s="42"/>
      <c r="AQ29" s="87">
        <f t="shared" si="22"/>
        <v>0</v>
      </c>
      <c r="AR29" s="87">
        <f t="shared" si="18"/>
        <v>0</v>
      </c>
      <c r="AS29" s="87">
        <f t="shared" si="19"/>
        <v>0</v>
      </c>
      <c r="AT29" s="87">
        <f t="shared" si="20"/>
        <v>0</v>
      </c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</row>
    <row r="30" spans="2:58" x14ac:dyDescent="0.35">
      <c r="B30" s="8">
        <f t="shared" si="23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40">
        <v>0</v>
      </c>
      <c r="U30" s="11">
        <v>0</v>
      </c>
      <c r="W30" s="40">
        <f t="shared" si="21"/>
        <v>0</v>
      </c>
      <c r="X30" s="16" t="e">
        <v>#DIV/0!</v>
      </c>
      <c r="Z30" s="42">
        <v>0</v>
      </c>
      <c r="AA30" s="42">
        <v>0</v>
      </c>
      <c r="AB30" s="43">
        <v>0</v>
      </c>
      <c r="AC30" s="42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2">
        <v>0</v>
      </c>
      <c r="AL30" s="42">
        <v>0</v>
      </c>
      <c r="AM30" s="43">
        <v>0</v>
      </c>
      <c r="AN30" s="43">
        <v>0</v>
      </c>
      <c r="AO30" s="43">
        <v>0</v>
      </c>
      <c r="AP30" s="42"/>
      <c r="AQ30" s="87">
        <f t="shared" si="22"/>
        <v>0</v>
      </c>
      <c r="AR30" s="87">
        <f t="shared" si="18"/>
        <v>0</v>
      </c>
      <c r="AS30" s="87">
        <f t="shared" si="19"/>
        <v>0</v>
      </c>
      <c r="AT30" s="87">
        <f t="shared" si="20"/>
        <v>0</v>
      </c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</row>
    <row r="31" spans="2:58" x14ac:dyDescent="0.35">
      <c r="B31" s="8">
        <f t="shared" si="23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40">
        <v>0</v>
      </c>
      <c r="U31" s="11">
        <v>0</v>
      </c>
      <c r="W31" s="40">
        <f t="shared" si="21"/>
        <v>0</v>
      </c>
      <c r="X31" s="16" t="e">
        <v>#DIV/0!</v>
      </c>
      <c r="Z31" s="42">
        <v>0</v>
      </c>
      <c r="AA31" s="42">
        <v>0</v>
      </c>
      <c r="AB31" s="43">
        <v>0</v>
      </c>
      <c r="AC31" s="42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2">
        <v>0</v>
      </c>
      <c r="AL31" s="42">
        <v>0</v>
      </c>
      <c r="AM31" s="43">
        <v>0</v>
      </c>
      <c r="AN31" s="43">
        <v>0</v>
      </c>
      <c r="AO31" s="43">
        <v>0</v>
      </c>
      <c r="AP31" s="42"/>
      <c r="AQ31" s="87">
        <f t="shared" si="22"/>
        <v>0</v>
      </c>
      <c r="AR31" s="87">
        <f t="shared" si="18"/>
        <v>0</v>
      </c>
      <c r="AS31" s="87">
        <f t="shared" si="19"/>
        <v>0</v>
      </c>
      <c r="AT31" s="87">
        <f t="shared" si="20"/>
        <v>0</v>
      </c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</row>
    <row r="32" spans="2:58" x14ac:dyDescent="0.35">
      <c r="B32" s="8">
        <f t="shared" si="23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40">
        <v>0</v>
      </c>
      <c r="U32" s="11">
        <v>0</v>
      </c>
      <c r="W32" s="40">
        <f t="shared" si="21"/>
        <v>0</v>
      </c>
      <c r="X32" s="16" t="e">
        <v>#DIV/0!</v>
      </c>
      <c r="Z32" s="42">
        <v>0</v>
      </c>
      <c r="AA32" s="42">
        <v>0</v>
      </c>
      <c r="AB32" s="43">
        <v>0</v>
      </c>
      <c r="AC32" s="42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2">
        <v>0</v>
      </c>
      <c r="AL32" s="42">
        <v>0</v>
      </c>
      <c r="AM32" s="43">
        <v>0</v>
      </c>
      <c r="AN32" s="43">
        <v>0</v>
      </c>
      <c r="AO32" s="43">
        <v>0</v>
      </c>
      <c r="AP32" s="42"/>
      <c r="AQ32" s="87">
        <f t="shared" si="22"/>
        <v>0</v>
      </c>
      <c r="AR32" s="87">
        <f t="shared" si="18"/>
        <v>0</v>
      </c>
      <c r="AS32" s="87">
        <f t="shared" si="19"/>
        <v>0</v>
      </c>
      <c r="AT32" s="87">
        <f t="shared" si="20"/>
        <v>0</v>
      </c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</row>
    <row r="33" spans="2:58" x14ac:dyDescent="0.35">
      <c r="B33" s="8">
        <f t="shared" si="23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40">
        <v>0</v>
      </c>
      <c r="U33" s="11">
        <v>0</v>
      </c>
      <c r="W33" s="40">
        <f t="shared" si="21"/>
        <v>0</v>
      </c>
      <c r="X33" s="16" t="e">
        <v>#DIV/0!</v>
      </c>
      <c r="Z33" s="42">
        <v>0</v>
      </c>
      <c r="AA33" s="42">
        <v>0</v>
      </c>
      <c r="AB33" s="43">
        <v>0</v>
      </c>
      <c r="AC33" s="42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2">
        <v>0</v>
      </c>
      <c r="AL33" s="42">
        <v>0</v>
      </c>
      <c r="AM33" s="43">
        <v>0</v>
      </c>
      <c r="AN33" s="43">
        <v>0</v>
      </c>
      <c r="AO33" s="43">
        <v>0</v>
      </c>
      <c r="AP33" s="42"/>
      <c r="AQ33" s="87">
        <f t="shared" si="22"/>
        <v>0</v>
      </c>
      <c r="AR33" s="87">
        <f t="shared" si="18"/>
        <v>0</v>
      </c>
      <c r="AS33" s="87">
        <f t="shared" si="19"/>
        <v>0</v>
      </c>
      <c r="AT33" s="87">
        <f t="shared" si="20"/>
        <v>0</v>
      </c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</row>
    <row r="34" spans="2:58" x14ac:dyDescent="0.35">
      <c r="B34" s="8">
        <f t="shared" si="23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40">
        <v>0</v>
      </c>
      <c r="U34" s="11">
        <v>0</v>
      </c>
      <c r="W34" s="40">
        <f t="shared" si="21"/>
        <v>0</v>
      </c>
      <c r="X34" s="16" t="e">
        <v>#DIV/0!</v>
      </c>
      <c r="Z34" s="42">
        <v>0</v>
      </c>
      <c r="AA34" s="42">
        <v>0</v>
      </c>
      <c r="AB34" s="43">
        <v>0</v>
      </c>
      <c r="AC34" s="42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2">
        <v>0</v>
      </c>
      <c r="AL34" s="42">
        <v>0</v>
      </c>
      <c r="AM34" s="43">
        <v>0</v>
      </c>
      <c r="AN34" s="43">
        <v>0</v>
      </c>
      <c r="AO34" s="43">
        <v>0</v>
      </c>
      <c r="AP34" s="42"/>
      <c r="AQ34" s="87">
        <f t="shared" si="22"/>
        <v>0</v>
      </c>
      <c r="AR34" s="87">
        <f t="shared" si="18"/>
        <v>0</v>
      </c>
      <c r="AS34" s="87">
        <f t="shared" si="19"/>
        <v>0</v>
      </c>
      <c r="AT34" s="87">
        <f t="shared" si="20"/>
        <v>0</v>
      </c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</row>
    <row r="35" spans="2:58" x14ac:dyDescent="0.35">
      <c r="B35" s="8">
        <f t="shared" si="23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40">
        <v>0</v>
      </c>
      <c r="U35" s="11">
        <v>0</v>
      </c>
      <c r="W35" s="40">
        <f t="shared" si="21"/>
        <v>0</v>
      </c>
      <c r="X35" s="16" t="e">
        <v>#DIV/0!</v>
      </c>
      <c r="Z35" s="42">
        <v>0</v>
      </c>
      <c r="AA35" s="42">
        <v>0</v>
      </c>
      <c r="AB35" s="43">
        <v>0</v>
      </c>
      <c r="AC35" s="42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2">
        <v>0</v>
      </c>
      <c r="AL35" s="42">
        <v>0</v>
      </c>
      <c r="AM35" s="43">
        <v>0</v>
      </c>
      <c r="AN35" s="43">
        <v>0</v>
      </c>
      <c r="AO35" s="43">
        <v>0</v>
      </c>
      <c r="AP35" s="42"/>
      <c r="AQ35" s="87">
        <f t="shared" si="22"/>
        <v>0</v>
      </c>
      <c r="AR35" s="87">
        <f t="shared" si="18"/>
        <v>0</v>
      </c>
      <c r="AS35" s="87">
        <f t="shared" si="19"/>
        <v>0</v>
      </c>
      <c r="AT35" s="87">
        <f t="shared" si="20"/>
        <v>0</v>
      </c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</row>
    <row r="36" spans="2:58" x14ac:dyDescent="0.35">
      <c r="B36" s="8">
        <f t="shared" si="23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0</v>
      </c>
      <c r="T36" s="40">
        <v>0</v>
      </c>
      <c r="U36" s="11">
        <v>0</v>
      </c>
      <c r="W36" s="40">
        <f t="shared" si="21"/>
        <v>0</v>
      </c>
      <c r="X36" s="16" t="e">
        <v>#DIV/0!</v>
      </c>
      <c r="Z36" s="42">
        <v>0</v>
      </c>
      <c r="AA36" s="42">
        <v>0</v>
      </c>
      <c r="AB36" s="43">
        <v>0</v>
      </c>
      <c r="AC36" s="42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2">
        <v>0</v>
      </c>
      <c r="AL36" s="42">
        <v>0</v>
      </c>
      <c r="AM36" s="43">
        <v>0</v>
      </c>
      <c r="AN36" s="43">
        <v>0</v>
      </c>
      <c r="AO36" s="43">
        <v>0</v>
      </c>
      <c r="AP36" s="42"/>
      <c r="AQ36" s="87">
        <f t="shared" si="22"/>
        <v>0</v>
      </c>
      <c r="AR36" s="87">
        <f t="shared" si="18"/>
        <v>0</v>
      </c>
      <c r="AS36" s="87">
        <f t="shared" si="19"/>
        <v>0</v>
      </c>
      <c r="AT36" s="87">
        <f t="shared" si="20"/>
        <v>0</v>
      </c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</row>
    <row r="37" spans="2:58" x14ac:dyDescent="0.35">
      <c r="B37" s="8">
        <f t="shared" si="23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40">
        <v>0</v>
      </c>
      <c r="U37" s="11">
        <v>0</v>
      </c>
      <c r="W37" s="40">
        <f t="shared" si="21"/>
        <v>0</v>
      </c>
      <c r="X37" s="16" t="e">
        <v>#DIV/0!</v>
      </c>
      <c r="Z37" s="42">
        <v>0</v>
      </c>
      <c r="AA37" s="42">
        <v>0</v>
      </c>
      <c r="AB37" s="43">
        <v>0</v>
      </c>
      <c r="AC37" s="42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2">
        <v>0</v>
      </c>
      <c r="AL37" s="42">
        <v>0</v>
      </c>
      <c r="AM37" s="43">
        <v>0</v>
      </c>
      <c r="AN37" s="43">
        <v>0</v>
      </c>
      <c r="AO37" s="43">
        <v>0</v>
      </c>
      <c r="AP37" s="42"/>
      <c r="AQ37" s="87">
        <f t="shared" si="22"/>
        <v>0</v>
      </c>
      <c r="AR37" s="87">
        <f t="shared" si="18"/>
        <v>0</v>
      </c>
      <c r="AS37" s="87">
        <f t="shared" si="19"/>
        <v>0</v>
      </c>
      <c r="AT37" s="87">
        <f t="shared" si="20"/>
        <v>0</v>
      </c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</row>
    <row r="38" spans="2:58" x14ac:dyDescent="0.35">
      <c r="B38" s="8">
        <f t="shared" si="23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40">
        <v>0</v>
      </c>
      <c r="U38" s="11">
        <v>0</v>
      </c>
      <c r="W38" s="40">
        <f t="shared" si="21"/>
        <v>0</v>
      </c>
      <c r="X38" s="16" t="e">
        <v>#DIV/0!</v>
      </c>
      <c r="Z38" s="42">
        <v>0</v>
      </c>
      <c r="AA38" s="42">
        <v>0</v>
      </c>
      <c r="AB38" s="43">
        <v>0</v>
      </c>
      <c r="AC38" s="42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2">
        <v>0</v>
      </c>
      <c r="AL38" s="42">
        <v>0</v>
      </c>
      <c r="AM38" s="43">
        <v>0</v>
      </c>
      <c r="AN38" s="43">
        <v>0</v>
      </c>
      <c r="AO38" s="43">
        <v>0</v>
      </c>
      <c r="AP38" s="42"/>
      <c r="AQ38" s="87">
        <f t="shared" si="22"/>
        <v>0</v>
      </c>
      <c r="AR38" s="87">
        <f t="shared" si="18"/>
        <v>0</v>
      </c>
      <c r="AS38" s="87">
        <f t="shared" si="19"/>
        <v>0</v>
      </c>
      <c r="AT38" s="87">
        <f t="shared" si="20"/>
        <v>0</v>
      </c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</row>
    <row r="39" spans="2:58" x14ac:dyDescent="0.35">
      <c r="B39" s="8">
        <f t="shared" si="23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40">
        <v>0</v>
      </c>
      <c r="U39" s="11">
        <v>0</v>
      </c>
      <c r="W39" s="40">
        <f t="shared" si="21"/>
        <v>0</v>
      </c>
      <c r="X39" s="16" t="e">
        <v>#DIV/0!</v>
      </c>
      <c r="Z39" s="42">
        <v>0</v>
      </c>
      <c r="AA39" s="42">
        <v>0</v>
      </c>
      <c r="AB39" s="43">
        <v>0</v>
      </c>
      <c r="AC39" s="42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2">
        <v>0</v>
      </c>
      <c r="AL39" s="42">
        <v>0</v>
      </c>
      <c r="AM39" s="43">
        <v>0</v>
      </c>
      <c r="AN39" s="43">
        <v>0</v>
      </c>
      <c r="AO39" s="43">
        <v>0</v>
      </c>
      <c r="AP39" s="42"/>
      <c r="AQ39" s="87">
        <f t="shared" si="22"/>
        <v>0</v>
      </c>
      <c r="AR39" s="87">
        <f t="shared" si="18"/>
        <v>0</v>
      </c>
      <c r="AS39" s="87">
        <f t="shared" si="19"/>
        <v>0</v>
      </c>
      <c r="AT39" s="87">
        <f t="shared" si="20"/>
        <v>0</v>
      </c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</row>
    <row r="40" spans="2:58" x14ac:dyDescent="0.35">
      <c r="B40" s="8">
        <f t="shared" si="23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40">
        <v>0</v>
      </c>
      <c r="U40" s="11">
        <v>0</v>
      </c>
      <c r="W40" s="40">
        <f t="shared" si="21"/>
        <v>0</v>
      </c>
      <c r="X40" s="16" t="e">
        <v>#DIV/0!</v>
      </c>
      <c r="Z40" s="42">
        <v>0</v>
      </c>
      <c r="AA40" s="42">
        <v>0</v>
      </c>
      <c r="AB40" s="43">
        <v>0</v>
      </c>
      <c r="AC40" s="42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2">
        <v>0</v>
      </c>
      <c r="AL40" s="42">
        <v>0</v>
      </c>
      <c r="AM40" s="43">
        <v>0</v>
      </c>
      <c r="AN40" s="43">
        <v>0</v>
      </c>
      <c r="AO40" s="43">
        <v>0</v>
      </c>
      <c r="AP40" s="42"/>
      <c r="AQ40" s="87">
        <f t="shared" si="22"/>
        <v>0</v>
      </c>
      <c r="AR40" s="87">
        <f t="shared" si="18"/>
        <v>0</v>
      </c>
      <c r="AS40" s="87">
        <f t="shared" si="19"/>
        <v>0</v>
      </c>
      <c r="AT40" s="87">
        <f t="shared" si="20"/>
        <v>0</v>
      </c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</row>
    <row r="41" spans="2:58" x14ac:dyDescent="0.35">
      <c r="B41" s="8">
        <f t="shared" si="23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40">
        <v>0</v>
      </c>
      <c r="U41" s="11">
        <v>0</v>
      </c>
      <c r="W41" s="40">
        <f t="shared" si="21"/>
        <v>0</v>
      </c>
      <c r="X41" s="16"/>
      <c r="Z41" s="42">
        <v>0</v>
      </c>
      <c r="AA41" s="42">
        <v>0</v>
      </c>
      <c r="AB41" s="43">
        <v>0</v>
      </c>
      <c r="AC41" s="42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2">
        <v>0</v>
      </c>
      <c r="AL41" s="42">
        <v>0</v>
      </c>
      <c r="AM41" s="43">
        <v>0</v>
      </c>
      <c r="AN41" s="43">
        <v>0</v>
      </c>
      <c r="AO41" s="43">
        <v>0</v>
      </c>
      <c r="AP41" s="42"/>
      <c r="AQ41" s="87">
        <f t="shared" si="22"/>
        <v>0</v>
      </c>
      <c r="AR41" s="87">
        <f t="shared" si="18"/>
        <v>0</v>
      </c>
      <c r="AS41" s="87">
        <f t="shared" si="19"/>
        <v>0</v>
      </c>
      <c r="AT41" s="87">
        <f t="shared" si="20"/>
        <v>0</v>
      </c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</row>
    <row r="42" spans="2:58" x14ac:dyDescent="0.35">
      <c r="B42" s="8">
        <f t="shared" si="23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40">
        <v>0</v>
      </c>
      <c r="U42" s="11">
        <v>0</v>
      </c>
      <c r="W42" s="40">
        <f t="shared" si="21"/>
        <v>0</v>
      </c>
      <c r="X42" s="16"/>
      <c r="Z42" s="42">
        <v>0</v>
      </c>
      <c r="AA42" s="42">
        <v>0</v>
      </c>
      <c r="AB42" s="43">
        <v>0</v>
      </c>
      <c r="AC42" s="42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2">
        <v>0</v>
      </c>
      <c r="AL42" s="42">
        <v>0</v>
      </c>
      <c r="AM42" s="43">
        <v>0</v>
      </c>
      <c r="AN42" s="43">
        <v>0</v>
      </c>
      <c r="AO42" s="43">
        <v>0</v>
      </c>
      <c r="AP42" s="42"/>
      <c r="AQ42" s="87">
        <f t="shared" si="22"/>
        <v>0</v>
      </c>
      <c r="AR42" s="87">
        <f t="shared" si="18"/>
        <v>0</v>
      </c>
      <c r="AS42" s="87">
        <f t="shared" si="19"/>
        <v>0</v>
      </c>
      <c r="AT42" s="87">
        <f t="shared" si="20"/>
        <v>0</v>
      </c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</row>
    <row r="43" spans="2:58" x14ac:dyDescent="0.35">
      <c r="B43" s="8">
        <f t="shared" si="23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88">
        <v>0</v>
      </c>
      <c r="S43" s="88">
        <v>0</v>
      </c>
      <c r="T43" s="40">
        <v>0</v>
      </c>
      <c r="U43" s="11">
        <v>0</v>
      </c>
      <c r="W43" s="40">
        <f t="shared" si="21"/>
        <v>0</v>
      </c>
      <c r="X43" s="16" t="e">
        <v>#DIV/0!</v>
      </c>
      <c r="Z43" s="42">
        <v>0</v>
      </c>
      <c r="AA43" s="42">
        <v>0</v>
      </c>
      <c r="AB43" s="43">
        <v>0</v>
      </c>
      <c r="AC43" s="42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2">
        <v>0</v>
      </c>
      <c r="AL43" s="42">
        <v>0</v>
      </c>
      <c r="AM43" s="43">
        <v>0</v>
      </c>
      <c r="AN43" s="43">
        <v>0</v>
      </c>
      <c r="AO43" s="43">
        <v>0</v>
      </c>
      <c r="AP43" s="42"/>
      <c r="AQ43" s="87">
        <f t="shared" si="22"/>
        <v>0</v>
      </c>
      <c r="AR43" s="87">
        <f t="shared" si="18"/>
        <v>0</v>
      </c>
      <c r="AS43" s="87">
        <f t="shared" si="19"/>
        <v>0</v>
      </c>
      <c r="AT43" s="87">
        <f t="shared" si="20"/>
        <v>0</v>
      </c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</row>
    <row r="44" spans="2:58" x14ac:dyDescent="0.35">
      <c r="B44" s="8">
        <f t="shared" si="23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40">
        <v>0</v>
      </c>
      <c r="U44" s="11">
        <v>0</v>
      </c>
      <c r="W44" s="40">
        <f t="shared" si="21"/>
        <v>0</v>
      </c>
      <c r="X44" s="16" t="e">
        <v>#DIV/0!</v>
      </c>
      <c r="Z44" s="42">
        <v>0</v>
      </c>
      <c r="AA44" s="42">
        <v>0</v>
      </c>
      <c r="AB44" s="43">
        <v>0</v>
      </c>
      <c r="AC44" s="42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2">
        <v>0</v>
      </c>
      <c r="AL44" s="42">
        <v>0</v>
      </c>
      <c r="AM44" s="43">
        <v>0</v>
      </c>
      <c r="AN44" s="43">
        <v>0</v>
      </c>
      <c r="AO44" s="43">
        <v>0</v>
      </c>
      <c r="AP44" s="42"/>
      <c r="AQ44" s="87">
        <f t="shared" si="22"/>
        <v>0</v>
      </c>
      <c r="AR44" s="87">
        <f t="shared" si="18"/>
        <v>0</v>
      </c>
      <c r="AS44" s="87">
        <f t="shared" si="19"/>
        <v>0</v>
      </c>
      <c r="AT44" s="87">
        <f t="shared" si="20"/>
        <v>0</v>
      </c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</row>
    <row r="45" spans="2:58" x14ac:dyDescent="0.35">
      <c r="B45" s="8">
        <f t="shared" si="23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40">
        <v>0</v>
      </c>
      <c r="U45" s="11">
        <v>0</v>
      </c>
      <c r="W45" s="40">
        <f t="shared" si="21"/>
        <v>0</v>
      </c>
      <c r="X45" s="16" t="e">
        <v>#DIV/0!</v>
      </c>
      <c r="Z45" s="42">
        <v>0</v>
      </c>
      <c r="AA45" s="42">
        <v>0</v>
      </c>
      <c r="AB45" s="43">
        <v>0</v>
      </c>
      <c r="AC45" s="42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2">
        <v>0</v>
      </c>
      <c r="AL45" s="42">
        <v>0</v>
      </c>
      <c r="AM45" s="43">
        <v>0</v>
      </c>
      <c r="AN45" s="43">
        <v>0</v>
      </c>
      <c r="AO45" s="43">
        <v>0</v>
      </c>
      <c r="AP45" s="42"/>
      <c r="AQ45" s="87">
        <f t="shared" si="22"/>
        <v>0</v>
      </c>
      <c r="AR45" s="87">
        <f t="shared" si="18"/>
        <v>0</v>
      </c>
      <c r="AS45" s="87">
        <f t="shared" si="19"/>
        <v>0</v>
      </c>
      <c r="AT45" s="87">
        <f t="shared" si="20"/>
        <v>0</v>
      </c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</row>
    <row r="46" spans="2:58" x14ac:dyDescent="0.35">
      <c r="B46" s="8">
        <f t="shared" si="23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40">
        <v>0</v>
      </c>
      <c r="U46" s="11">
        <v>0</v>
      </c>
      <c r="W46" s="40">
        <f t="shared" si="21"/>
        <v>0</v>
      </c>
      <c r="X46" s="16" t="e">
        <v>#DIV/0!</v>
      </c>
      <c r="Z46" s="42">
        <v>0</v>
      </c>
      <c r="AA46" s="42">
        <v>0</v>
      </c>
      <c r="AB46" s="43">
        <v>0</v>
      </c>
      <c r="AC46" s="42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2">
        <v>0</v>
      </c>
      <c r="AL46" s="42">
        <v>0</v>
      </c>
      <c r="AM46" s="43">
        <v>0</v>
      </c>
      <c r="AN46" s="43">
        <v>0</v>
      </c>
      <c r="AO46" s="43">
        <v>0</v>
      </c>
      <c r="AP46" s="42"/>
      <c r="AQ46" s="87">
        <f t="shared" si="22"/>
        <v>0</v>
      </c>
      <c r="AR46" s="87">
        <f t="shared" si="18"/>
        <v>0</v>
      </c>
      <c r="AS46" s="87">
        <f t="shared" si="19"/>
        <v>0</v>
      </c>
      <c r="AT46" s="87">
        <f t="shared" si="20"/>
        <v>0</v>
      </c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</row>
    <row r="47" spans="2:58" x14ac:dyDescent="0.35">
      <c r="B47" s="8">
        <f t="shared" si="23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40">
        <v>0</v>
      </c>
      <c r="U47" s="11">
        <v>0</v>
      </c>
      <c r="W47" s="40">
        <f t="shared" si="21"/>
        <v>0</v>
      </c>
      <c r="X47" s="16" t="e">
        <v>#DIV/0!</v>
      </c>
      <c r="Z47" s="42">
        <v>0</v>
      </c>
      <c r="AA47" s="42">
        <v>0</v>
      </c>
      <c r="AB47" s="43">
        <v>0</v>
      </c>
      <c r="AC47" s="42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2">
        <v>0</v>
      </c>
      <c r="AL47" s="42">
        <v>0</v>
      </c>
      <c r="AM47" s="43">
        <v>0</v>
      </c>
      <c r="AN47" s="43">
        <v>0</v>
      </c>
      <c r="AO47" s="43">
        <v>0</v>
      </c>
      <c r="AP47" s="42"/>
      <c r="AQ47" s="87">
        <f t="shared" si="22"/>
        <v>0</v>
      </c>
      <c r="AR47" s="87">
        <f t="shared" si="18"/>
        <v>0</v>
      </c>
      <c r="AS47" s="87">
        <f t="shared" si="19"/>
        <v>0</v>
      </c>
      <c r="AT47" s="87">
        <f t="shared" si="20"/>
        <v>0</v>
      </c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</row>
    <row r="48" spans="2:58" x14ac:dyDescent="0.35">
      <c r="B48" s="8">
        <f t="shared" si="23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40">
        <v>0</v>
      </c>
      <c r="U48" s="11">
        <v>0</v>
      </c>
      <c r="W48" s="40">
        <f t="shared" si="21"/>
        <v>0</v>
      </c>
      <c r="X48" s="16" t="e">
        <v>#DIV/0!</v>
      </c>
      <c r="Z48" s="42">
        <v>0</v>
      </c>
      <c r="AA48" s="42">
        <v>0</v>
      </c>
      <c r="AB48" s="43">
        <v>0</v>
      </c>
      <c r="AC48" s="42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2">
        <v>0</v>
      </c>
      <c r="AL48" s="42">
        <v>0</v>
      </c>
      <c r="AM48" s="43">
        <v>0</v>
      </c>
      <c r="AN48" s="43">
        <v>0</v>
      </c>
      <c r="AO48" s="43">
        <v>0</v>
      </c>
      <c r="AP48" s="42"/>
      <c r="AQ48" s="87">
        <f t="shared" si="22"/>
        <v>0</v>
      </c>
      <c r="AR48" s="87">
        <f t="shared" si="18"/>
        <v>0</v>
      </c>
      <c r="AS48" s="87">
        <f t="shared" si="19"/>
        <v>0</v>
      </c>
      <c r="AT48" s="87">
        <f t="shared" si="20"/>
        <v>0</v>
      </c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</row>
    <row r="49" spans="2:58" x14ac:dyDescent="0.35">
      <c r="B49" s="8">
        <f t="shared" si="23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40">
        <v>0</v>
      </c>
      <c r="U49" s="11">
        <v>0</v>
      </c>
      <c r="W49" s="40">
        <f t="shared" si="21"/>
        <v>0</v>
      </c>
      <c r="X49" s="16" t="e">
        <v>#DIV/0!</v>
      </c>
      <c r="Z49" s="42">
        <v>0</v>
      </c>
      <c r="AA49" s="42">
        <v>0</v>
      </c>
      <c r="AB49" s="43">
        <v>0</v>
      </c>
      <c r="AC49" s="42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2">
        <v>0</v>
      </c>
      <c r="AL49" s="42">
        <v>0</v>
      </c>
      <c r="AM49" s="43">
        <v>0</v>
      </c>
      <c r="AN49" s="43">
        <v>0</v>
      </c>
      <c r="AO49" s="43">
        <v>0</v>
      </c>
      <c r="AP49" s="42"/>
      <c r="AQ49" s="87">
        <f t="shared" si="22"/>
        <v>0</v>
      </c>
      <c r="AR49" s="87">
        <f t="shared" si="18"/>
        <v>0</v>
      </c>
      <c r="AS49" s="87">
        <f t="shared" si="19"/>
        <v>0</v>
      </c>
      <c r="AT49" s="87">
        <f t="shared" si="20"/>
        <v>0</v>
      </c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</row>
    <row r="50" spans="2:58" x14ac:dyDescent="0.35">
      <c r="B50" s="8">
        <f t="shared" si="23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40">
        <v>0</v>
      </c>
      <c r="U50" s="11">
        <v>0</v>
      </c>
      <c r="W50" s="40">
        <f t="shared" si="21"/>
        <v>0</v>
      </c>
      <c r="X50" s="16" t="e">
        <v>#DIV/0!</v>
      </c>
      <c r="Z50" s="42">
        <v>0</v>
      </c>
      <c r="AA50" s="42">
        <v>0</v>
      </c>
      <c r="AB50" s="43">
        <v>0</v>
      </c>
      <c r="AC50" s="42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2">
        <v>0</v>
      </c>
      <c r="AL50" s="42">
        <v>0</v>
      </c>
      <c r="AM50" s="43">
        <v>0</v>
      </c>
      <c r="AN50" s="43">
        <v>0</v>
      </c>
      <c r="AO50" s="43">
        <v>0</v>
      </c>
      <c r="AP50" s="42"/>
      <c r="AQ50" s="87">
        <f t="shared" si="22"/>
        <v>0</v>
      </c>
      <c r="AR50" s="87">
        <f t="shared" si="18"/>
        <v>0</v>
      </c>
      <c r="AS50" s="87">
        <f t="shared" si="19"/>
        <v>0</v>
      </c>
      <c r="AT50" s="87">
        <f t="shared" si="20"/>
        <v>0</v>
      </c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</row>
    <row r="51" spans="2:58" x14ac:dyDescent="0.35">
      <c r="B51" s="8">
        <f t="shared" si="23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0</v>
      </c>
      <c r="S51" s="88">
        <v>0</v>
      </c>
      <c r="T51" s="40">
        <v>0</v>
      </c>
      <c r="U51" s="11">
        <v>0</v>
      </c>
      <c r="W51" s="40">
        <f t="shared" si="21"/>
        <v>0</v>
      </c>
      <c r="X51" s="16" t="e">
        <v>#DIV/0!</v>
      </c>
      <c r="Z51" s="42">
        <v>0</v>
      </c>
      <c r="AA51" s="42">
        <v>0</v>
      </c>
      <c r="AB51" s="43">
        <v>0</v>
      </c>
      <c r="AC51" s="42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2">
        <v>0</v>
      </c>
      <c r="AL51" s="42">
        <v>0</v>
      </c>
      <c r="AM51" s="43">
        <v>0</v>
      </c>
      <c r="AN51" s="43">
        <v>0</v>
      </c>
      <c r="AO51" s="43">
        <v>0</v>
      </c>
      <c r="AP51" s="42"/>
      <c r="AQ51" s="87">
        <f t="shared" si="22"/>
        <v>0</v>
      </c>
      <c r="AR51" s="87">
        <f t="shared" si="18"/>
        <v>0</v>
      </c>
      <c r="AS51" s="87">
        <f t="shared" si="19"/>
        <v>0</v>
      </c>
      <c r="AT51" s="87">
        <f t="shared" si="20"/>
        <v>0</v>
      </c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</row>
    <row r="52" spans="2:58" x14ac:dyDescent="0.35">
      <c r="B52" s="8">
        <f t="shared" si="23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40">
        <v>0</v>
      </c>
      <c r="U52" s="11">
        <v>0</v>
      </c>
      <c r="W52" s="40">
        <f t="shared" si="21"/>
        <v>0</v>
      </c>
      <c r="X52" s="16" t="e">
        <v>#DIV/0!</v>
      </c>
      <c r="Z52" s="42">
        <v>0</v>
      </c>
      <c r="AA52" s="42">
        <v>0</v>
      </c>
      <c r="AB52" s="43">
        <v>0</v>
      </c>
      <c r="AC52" s="42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2">
        <v>0</v>
      </c>
      <c r="AL52" s="42">
        <v>0</v>
      </c>
      <c r="AM52" s="43">
        <v>0</v>
      </c>
      <c r="AN52" s="43">
        <v>0</v>
      </c>
      <c r="AO52" s="43">
        <v>0</v>
      </c>
      <c r="AP52" s="42"/>
      <c r="AQ52" s="87">
        <f t="shared" si="22"/>
        <v>0</v>
      </c>
      <c r="AR52" s="87">
        <f t="shared" si="18"/>
        <v>0</v>
      </c>
      <c r="AS52" s="87">
        <f t="shared" si="19"/>
        <v>0</v>
      </c>
      <c r="AT52" s="87">
        <f t="shared" si="20"/>
        <v>0</v>
      </c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</row>
    <row r="53" spans="2:58" x14ac:dyDescent="0.35">
      <c r="B53" s="8">
        <f t="shared" si="23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40">
        <v>0</v>
      </c>
      <c r="U53" s="11">
        <v>0</v>
      </c>
      <c r="W53" s="40">
        <f t="shared" si="21"/>
        <v>0</v>
      </c>
      <c r="X53" s="16" t="e">
        <v>#DIV/0!</v>
      </c>
      <c r="Z53" s="42">
        <v>0</v>
      </c>
      <c r="AA53" s="42">
        <v>0</v>
      </c>
      <c r="AB53" s="43">
        <v>0</v>
      </c>
      <c r="AC53" s="42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2">
        <v>0</v>
      </c>
      <c r="AL53" s="42">
        <v>0</v>
      </c>
      <c r="AM53" s="43">
        <v>0</v>
      </c>
      <c r="AN53" s="43">
        <v>0</v>
      </c>
      <c r="AO53" s="43">
        <v>0</v>
      </c>
      <c r="AP53" s="42"/>
      <c r="AQ53" s="87">
        <f t="shared" si="22"/>
        <v>0</v>
      </c>
      <c r="AR53" s="87">
        <f t="shared" si="18"/>
        <v>0</v>
      </c>
      <c r="AS53" s="87">
        <f t="shared" si="19"/>
        <v>0</v>
      </c>
      <c r="AT53" s="87">
        <f t="shared" si="20"/>
        <v>0</v>
      </c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</row>
    <row r="54" spans="2:58" x14ac:dyDescent="0.35">
      <c r="B54" s="8">
        <f t="shared" si="23"/>
        <v>47</v>
      </c>
      <c r="C54" s="8" t="s">
        <v>39</v>
      </c>
      <c r="D54" s="8">
        <v>130032</v>
      </c>
      <c r="E54" s="8" t="s">
        <v>40</v>
      </c>
      <c r="F54" s="8"/>
      <c r="G54" s="88">
        <v>70</v>
      </c>
      <c r="H54" s="88">
        <v>70</v>
      </c>
      <c r="I54" s="88">
        <v>55</v>
      </c>
      <c r="J54" s="88">
        <v>55</v>
      </c>
      <c r="K54" s="88">
        <v>55</v>
      </c>
      <c r="L54" s="88">
        <v>55</v>
      </c>
      <c r="M54" s="88">
        <v>55</v>
      </c>
      <c r="N54" s="88">
        <v>55</v>
      </c>
      <c r="O54" s="88">
        <v>55</v>
      </c>
      <c r="P54" s="88">
        <v>55</v>
      </c>
      <c r="Q54" s="88">
        <v>55</v>
      </c>
      <c r="R54" s="88">
        <v>55</v>
      </c>
      <c r="S54" s="88">
        <v>70</v>
      </c>
      <c r="T54" s="40">
        <v>70</v>
      </c>
      <c r="U54" s="11">
        <v>0</v>
      </c>
      <c r="W54" s="40">
        <f t="shared" si="21"/>
        <v>690</v>
      </c>
      <c r="X54" s="16" t="e">
        <v>#DIV/0!</v>
      </c>
      <c r="Z54" s="42">
        <v>15</v>
      </c>
      <c r="AA54" s="42">
        <v>15</v>
      </c>
      <c r="AB54" s="43">
        <v>0</v>
      </c>
      <c r="AC54" s="42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2">
        <v>0</v>
      </c>
      <c r="AL54" s="42">
        <v>0</v>
      </c>
      <c r="AM54" s="43">
        <v>0</v>
      </c>
      <c r="AN54" s="43">
        <v>0</v>
      </c>
      <c r="AO54" s="43">
        <v>0</v>
      </c>
      <c r="AP54" s="42"/>
      <c r="AQ54" s="87">
        <f t="shared" si="22"/>
        <v>1050</v>
      </c>
      <c r="AR54" s="87">
        <f t="shared" si="18"/>
        <v>1050</v>
      </c>
      <c r="AS54" s="87">
        <f t="shared" si="19"/>
        <v>0</v>
      </c>
      <c r="AT54" s="87">
        <f t="shared" si="20"/>
        <v>0</v>
      </c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</row>
    <row r="55" spans="2:58" x14ac:dyDescent="0.35">
      <c r="B55" s="8">
        <f t="shared" si="23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40">
        <v>0</v>
      </c>
      <c r="U55" s="11">
        <v>0</v>
      </c>
      <c r="W55" s="40">
        <f t="shared" si="21"/>
        <v>0</v>
      </c>
      <c r="X55" s="16" t="e">
        <v>#DIV/0!</v>
      </c>
      <c r="Z55" s="42">
        <v>0</v>
      </c>
      <c r="AA55" s="42">
        <v>0</v>
      </c>
      <c r="AB55" s="43">
        <v>0</v>
      </c>
      <c r="AC55" s="42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2">
        <v>0</v>
      </c>
      <c r="AL55" s="42">
        <v>0</v>
      </c>
      <c r="AM55" s="43">
        <v>0</v>
      </c>
      <c r="AN55" s="43">
        <v>0</v>
      </c>
      <c r="AO55" s="43">
        <v>0</v>
      </c>
      <c r="AP55" s="42"/>
      <c r="AQ55" s="87">
        <f t="shared" si="22"/>
        <v>0</v>
      </c>
      <c r="AR55" s="87">
        <f t="shared" si="18"/>
        <v>0</v>
      </c>
      <c r="AS55" s="87">
        <f t="shared" si="19"/>
        <v>0</v>
      </c>
      <c r="AT55" s="87">
        <f t="shared" si="20"/>
        <v>0</v>
      </c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</row>
    <row r="56" spans="2:58" x14ac:dyDescent="0.35">
      <c r="B56" s="8">
        <f t="shared" si="23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40">
        <v>0</v>
      </c>
      <c r="U56" s="11">
        <v>0</v>
      </c>
      <c r="W56" s="40">
        <f t="shared" si="21"/>
        <v>0</v>
      </c>
      <c r="X56" s="16"/>
      <c r="Z56" s="42">
        <v>0</v>
      </c>
      <c r="AA56" s="42">
        <v>0</v>
      </c>
      <c r="AB56" s="43">
        <v>0</v>
      </c>
      <c r="AC56" s="42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2">
        <v>0</v>
      </c>
      <c r="AL56" s="42">
        <v>0</v>
      </c>
      <c r="AM56" s="43">
        <v>0</v>
      </c>
      <c r="AN56" s="43">
        <v>0</v>
      </c>
      <c r="AO56" s="43">
        <v>0</v>
      </c>
      <c r="AP56" s="42"/>
      <c r="AQ56" s="87">
        <f t="shared" si="22"/>
        <v>0</v>
      </c>
      <c r="AR56" s="87">
        <f t="shared" si="18"/>
        <v>0</v>
      </c>
      <c r="AS56" s="87">
        <f t="shared" si="19"/>
        <v>0</v>
      </c>
      <c r="AT56" s="87">
        <f t="shared" si="20"/>
        <v>0</v>
      </c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</row>
    <row r="57" spans="2:58" x14ac:dyDescent="0.35">
      <c r="B57" s="8">
        <f t="shared" si="23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40">
        <v>0</v>
      </c>
      <c r="U57" s="11">
        <v>0</v>
      </c>
      <c r="W57" s="40">
        <f t="shared" si="21"/>
        <v>0</v>
      </c>
      <c r="X57" s="16" t="e">
        <v>#DIV/0!</v>
      </c>
      <c r="Z57" s="42">
        <v>0</v>
      </c>
      <c r="AA57" s="42">
        <v>0</v>
      </c>
      <c r="AB57" s="43">
        <v>0</v>
      </c>
      <c r="AC57" s="42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2">
        <v>0</v>
      </c>
      <c r="AL57" s="42">
        <v>0</v>
      </c>
      <c r="AM57" s="43">
        <v>0</v>
      </c>
      <c r="AN57" s="43">
        <v>0</v>
      </c>
      <c r="AO57" s="43">
        <v>0</v>
      </c>
      <c r="AP57" s="42"/>
      <c r="AQ57" s="87">
        <f t="shared" si="22"/>
        <v>0</v>
      </c>
      <c r="AR57" s="87">
        <f t="shared" si="18"/>
        <v>0</v>
      </c>
      <c r="AS57" s="87">
        <f t="shared" si="19"/>
        <v>0</v>
      </c>
      <c r="AT57" s="87">
        <f t="shared" si="20"/>
        <v>0</v>
      </c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</row>
    <row r="58" spans="2:58" x14ac:dyDescent="0.35">
      <c r="B58" s="8">
        <f t="shared" si="23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40">
        <v>0</v>
      </c>
      <c r="U58" s="11">
        <v>0</v>
      </c>
      <c r="W58" s="40">
        <f t="shared" si="21"/>
        <v>0</v>
      </c>
      <c r="X58" s="16" t="e">
        <v>#DIV/0!</v>
      </c>
      <c r="Z58" s="42">
        <v>0</v>
      </c>
      <c r="AA58" s="42">
        <v>0</v>
      </c>
      <c r="AB58" s="43">
        <v>0</v>
      </c>
      <c r="AC58" s="42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2">
        <v>0</v>
      </c>
      <c r="AL58" s="42">
        <v>0</v>
      </c>
      <c r="AM58" s="43">
        <v>0</v>
      </c>
      <c r="AN58" s="43">
        <v>0</v>
      </c>
      <c r="AO58" s="43">
        <v>0</v>
      </c>
      <c r="AP58" s="42"/>
      <c r="AQ58" s="87">
        <f t="shared" si="22"/>
        <v>0</v>
      </c>
      <c r="AR58" s="87">
        <f t="shared" si="18"/>
        <v>0</v>
      </c>
      <c r="AS58" s="87">
        <f t="shared" si="19"/>
        <v>0</v>
      </c>
      <c r="AT58" s="87">
        <f t="shared" si="20"/>
        <v>0</v>
      </c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</row>
    <row r="59" spans="2:58" x14ac:dyDescent="0.35">
      <c r="B59" s="8">
        <f t="shared" si="23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40">
        <v>0</v>
      </c>
      <c r="U59" s="11">
        <v>0</v>
      </c>
      <c r="W59" s="40">
        <f t="shared" si="21"/>
        <v>0</v>
      </c>
      <c r="X59" s="16" t="e">
        <v>#DIV/0!</v>
      </c>
      <c r="Z59" s="42">
        <v>0</v>
      </c>
      <c r="AA59" s="42">
        <v>0</v>
      </c>
      <c r="AB59" s="43">
        <v>0</v>
      </c>
      <c r="AC59" s="42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2">
        <v>0</v>
      </c>
      <c r="AL59" s="42">
        <v>0</v>
      </c>
      <c r="AM59" s="43">
        <v>0</v>
      </c>
      <c r="AN59" s="43">
        <v>0</v>
      </c>
      <c r="AO59" s="43">
        <v>0</v>
      </c>
      <c r="AP59" s="42"/>
      <c r="AQ59" s="87">
        <f t="shared" si="22"/>
        <v>0</v>
      </c>
      <c r="AR59" s="87">
        <f t="shared" si="18"/>
        <v>0</v>
      </c>
      <c r="AS59" s="87">
        <f t="shared" si="19"/>
        <v>0</v>
      </c>
      <c r="AT59" s="87">
        <f t="shared" si="20"/>
        <v>0</v>
      </c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</row>
    <row r="60" spans="2:58" x14ac:dyDescent="0.35">
      <c r="B60" s="8">
        <f t="shared" si="23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40">
        <v>0</v>
      </c>
      <c r="U60" s="11">
        <v>0</v>
      </c>
      <c r="W60" s="40">
        <f t="shared" si="21"/>
        <v>0</v>
      </c>
      <c r="X60" s="16" t="e">
        <v>#DIV/0!</v>
      </c>
      <c r="Z60" s="42">
        <v>0</v>
      </c>
      <c r="AA60" s="42">
        <v>0</v>
      </c>
      <c r="AB60" s="43">
        <v>0</v>
      </c>
      <c r="AC60" s="42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2">
        <v>0</v>
      </c>
      <c r="AL60" s="42">
        <v>0</v>
      </c>
      <c r="AM60" s="43">
        <v>0</v>
      </c>
      <c r="AN60" s="43">
        <v>0</v>
      </c>
      <c r="AO60" s="43">
        <v>0</v>
      </c>
      <c r="AP60" s="42"/>
      <c r="AQ60" s="87">
        <f t="shared" si="22"/>
        <v>0</v>
      </c>
      <c r="AR60" s="87">
        <f t="shared" si="18"/>
        <v>0</v>
      </c>
      <c r="AS60" s="87">
        <f t="shared" si="19"/>
        <v>0</v>
      </c>
      <c r="AT60" s="87">
        <f t="shared" si="20"/>
        <v>0</v>
      </c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</row>
    <row r="61" spans="2:58" x14ac:dyDescent="0.35">
      <c r="B61" s="8">
        <f t="shared" si="23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40">
        <v>0</v>
      </c>
      <c r="U61" s="11">
        <v>0</v>
      </c>
      <c r="W61" s="40">
        <f t="shared" si="21"/>
        <v>0</v>
      </c>
      <c r="X61" s="16" t="e">
        <v>#DIV/0!</v>
      </c>
      <c r="Z61" s="42">
        <v>0</v>
      </c>
      <c r="AA61" s="42">
        <v>0</v>
      </c>
      <c r="AB61" s="43">
        <v>0</v>
      </c>
      <c r="AC61" s="42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2">
        <v>0</v>
      </c>
      <c r="AL61" s="42">
        <v>0</v>
      </c>
      <c r="AM61" s="43">
        <v>0</v>
      </c>
      <c r="AN61" s="43">
        <v>0</v>
      </c>
      <c r="AO61" s="43">
        <v>0</v>
      </c>
      <c r="AP61" s="42"/>
      <c r="AQ61" s="87">
        <f t="shared" si="22"/>
        <v>0</v>
      </c>
      <c r="AR61" s="87">
        <f t="shared" si="18"/>
        <v>0</v>
      </c>
      <c r="AS61" s="87">
        <f t="shared" si="19"/>
        <v>0</v>
      </c>
      <c r="AT61" s="87">
        <f t="shared" si="20"/>
        <v>0</v>
      </c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</row>
    <row r="62" spans="2:58" x14ac:dyDescent="0.35">
      <c r="B62" s="8">
        <f t="shared" si="23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40">
        <v>0</v>
      </c>
      <c r="U62" s="11">
        <v>0</v>
      </c>
      <c r="W62" s="40">
        <f t="shared" si="21"/>
        <v>0</v>
      </c>
      <c r="X62" s="16" t="e">
        <v>#DIV/0!</v>
      </c>
      <c r="Z62" s="42">
        <v>0</v>
      </c>
      <c r="AA62" s="42">
        <v>0</v>
      </c>
      <c r="AB62" s="43">
        <v>0</v>
      </c>
      <c r="AC62" s="42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2">
        <v>0</v>
      </c>
      <c r="AL62" s="42">
        <v>0</v>
      </c>
      <c r="AM62" s="43">
        <v>0</v>
      </c>
      <c r="AN62" s="43">
        <v>0</v>
      </c>
      <c r="AO62" s="43">
        <v>0</v>
      </c>
      <c r="AP62" s="42"/>
      <c r="AQ62" s="87">
        <f t="shared" si="22"/>
        <v>0</v>
      </c>
      <c r="AR62" s="87">
        <f t="shared" si="18"/>
        <v>0</v>
      </c>
      <c r="AS62" s="87">
        <f t="shared" si="19"/>
        <v>0</v>
      </c>
      <c r="AT62" s="87">
        <f t="shared" si="20"/>
        <v>0</v>
      </c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</row>
    <row r="63" spans="2:58" x14ac:dyDescent="0.35">
      <c r="B63" s="8">
        <f t="shared" si="23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40">
        <v>0</v>
      </c>
      <c r="U63" s="11">
        <v>0</v>
      </c>
      <c r="W63" s="40">
        <f t="shared" si="21"/>
        <v>0</v>
      </c>
      <c r="X63" s="16" t="e">
        <v>#DIV/0!</v>
      </c>
      <c r="Z63" s="42">
        <v>0</v>
      </c>
      <c r="AA63" s="42">
        <v>0</v>
      </c>
      <c r="AB63" s="43">
        <v>0</v>
      </c>
      <c r="AC63" s="42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2">
        <v>0</v>
      </c>
      <c r="AL63" s="42">
        <v>0</v>
      </c>
      <c r="AM63" s="43">
        <v>0</v>
      </c>
      <c r="AN63" s="43">
        <v>0</v>
      </c>
      <c r="AO63" s="43">
        <v>0</v>
      </c>
      <c r="AP63" s="42"/>
      <c r="AQ63" s="87">
        <f t="shared" si="22"/>
        <v>0</v>
      </c>
      <c r="AR63" s="87">
        <f t="shared" si="18"/>
        <v>0</v>
      </c>
      <c r="AS63" s="87">
        <f t="shared" si="19"/>
        <v>0</v>
      </c>
      <c r="AT63" s="87">
        <f t="shared" si="20"/>
        <v>0</v>
      </c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</row>
    <row r="64" spans="2:58" x14ac:dyDescent="0.35">
      <c r="B64" s="8">
        <f t="shared" si="23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40">
        <v>0</v>
      </c>
      <c r="U64" s="11">
        <v>0</v>
      </c>
      <c r="W64" s="40">
        <f t="shared" si="21"/>
        <v>0</v>
      </c>
      <c r="X64" s="16" t="e">
        <v>#DIV/0!</v>
      </c>
      <c r="Z64" s="42">
        <v>0</v>
      </c>
      <c r="AA64" s="42">
        <v>0</v>
      </c>
      <c r="AB64" s="43">
        <v>0</v>
      </c>
      <c r="AC64" s="42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2">
        <v>0</v>
      </c>
      <c r="AL64" s="42">
        <v>0</v>
      </c>
      <c r="AM64" s="43">
        <v>0</v>
      </c>
      <c r="AN64" s="43">
        <v>0</v>
      </c>
      <c r="AO64" s="43">
        <v>0</v>
      </c>
      <c r="AP64" s="42"/>
      <c r="AQ64" s="87">
        <f t="shared" si="22"/>
        <v>0</v>
      </c>
      <c r="AR64" s="87">
        <f t="shared" si="18"/>
        <v>0</v>
      </c>
      <c r="AS64" s="87">
        <f t="shared" si="19"/>
        <v>0</v>
      </c>
      <c r="AT64" s="87">
        <f t="shared" si="20"/>
        <v>0</v>
      </c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</row>
    <row r="65" spans="2:58" x14ac:dyDescent="0.35">
      <c r="B65" s="8">
        <f t="shared" si="23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40">
        <v>0</v>
      </c>
      <c r="U65" s="11">
        <v>0</v>
      </c>
      <c r="W65" s="40">
        <f t="shared" si="21"/>
        <v>0</v>
      </c>
      <c r="X65" s="16" t="e">
        <v>#DIV/0!</v>
      </c>
      <c r="Z65" s="42">
        <v>0</v>
      </c>
      <c r="AA65" s="42">
        <v>0</v>
      </c>
      <c r="AB65" s="43">
        <v>0</v>
      </c>
      <c r="AC65" s="42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2">
        <v>0</v>
      </c>
      <c r="AL65" s="42">
        <v>0</v>
      </c>
      <c r="AM65" s="43">
        <v>0</v>
      </c>
      <c r="AN65" s="43">
        <v>0</v>
      </c>
      <c r="AO65" s="43">
        <v>0</v>
      </c>
      <c r="AP65" s="42"/>
      <c r="AQ65" s="87">
        <f t="shared" si="22"/>
        <v>0</v>
      </c>
      <c r="AR65" s="87">
        <f t="shared" si="18"/>
        <v>0</v>
      </c>
      <c r="AS65" s="87">
        <f t="shared" si="19"/>
        <v>0</v>
      </c>
      <c r="AT65" s="87">
        <f t="shared" si="20"/>
        <v>0</v>
      </c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</row>
    <row r="66" spans="2:58" x14ac:dyDescent="0.35">
      <c r="B66" s="8">
        <f t="shared" si="23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40">
        <v>0</v>
      </c>
      <c r="U66" s="11">
        <v>0</v>
      </c>
      <c r="W66" s="40">
        <f t="shared" si="21"/>
        <v>0</v>
      </c>
      <c r="X66" s="16" t="e">
        <v>#DIV/0!</v>
      </c>
      <c r="Z66" s="42">
        <v>0</v>
      </c>
      <c r="AA66" s="42">
        <v>0</v>
      </c>
      <c r="AB66" s="43">
        <v>0</v>
      </c>
      <c r="AC66" s="42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2">
        <v>0</v>
      </c>
      <c r="AL66" s="42">
        <v>0</v>
      </c>
      <c r="AM66" s="43">
        <v>0</v>
      </c>
      <c r="AN66" s="43">
        <v>0</v>
      </c>
      <c r="AO66" s="43">
        <v>0</v>
      </c>
      <c r="AP66" s="42"/>
      <c r="AQ66" s="87">
        <f t="shared" si="22"/>
        <v>0</v>
      </c>
      <c r="AR66" s="87">
        <f t="shared" si="18"/>
        <v>0</v>
      </c>
      <c r="AS66" s="87">
        <f t="shared" si="19"/>
        <v>0</v>
      </c>
      <c r="AT66" s="87">
        <f t="shared" si="20"/>
        <v>0</v>
      </c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</row>
    <row r="67" spans="2:58" x14ac:dyDescent="0.35">
      <c r="B67" s="8">
        <f t="shared" si="23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40">
        <v>0</v>
      </c>
      <c r="U67" s="11">
        <v>0</v>
      </c>
      <c r="W67" s="40">
        <f t="shared" si="21"/>
        <v>0</v>
      </c>
      <c r="X67" s="16" t="e">
        <v>#DIV/0!</v>
      </c>
      <c r="Z67" s="42">
        <v>0</v>
      </c>
      <c r="AA67" s="42">
        <v>0</v>
      </c>
      <c r="AB67" s="43">
        <v>0</v>
      </c>
      <c r="AC67" s="42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2">
        <v>0</v>
      </c>
      <c r="AL67" s="42">
        <v>0</v>
      </c>
      <c r="AM67" s="43">
        <v>0</v>
      </c>
      <c r="AN67" s="43">
        <v>0</v>
      </c>
      <c r="AO67" s="43">
        <v>0</v>
      </c>
      <c r="AP67" s="42"/>
      <c r="AQ67" s="87">
        <f t="shared" si="22"/>
        <v>0</v>
      </c>
      <c r="AR67" s="87">
        <f t="shared" si="18"/>
        <v>0</v>
      </c>
      <c r="AS67" s="87">
        <f t="shared" si="19"/>
        <v>0</v>
      </c>
      <c r="AT67" s="87">
        <f t="shared" si="20"/>
        <v>0</v>
      </c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</row>
    <row r="68" spans="2:58" x14ac:dyDescent="0.35">
      <c r="B68" s="8">
        <f t="shared" si="23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40">
        <v>0</v>
      </c>
      <c r="U68" s="11">
        <v>0</v>
      </c>
      <c r="W68" s="40">
        <f t="shared" si="21"/>
        <v>0</v>
      </c>
      <c r="X68" s="16" t="e">
        <v>#DIV/0!</v>
      </c>
      <c r="Z68" s="42">
        <v>0</v>
      </c>
      <c r="AA68" s="42">
        <v>0</v>
      </c>
      <c r="AB68" s="43">
        <v>0</v>
      </c>
      <c r="AC68" s="42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2">
        <v>0</v>
      </c>
      <c r="AL68" s="42">
        <v>0</v>
      </c>
      <c r="AM68" s="43">
        <v>0</v>
      </c>
      <c r="AN68" s="43">
        <v>0</v>
      </c>
      <c r="AO68" s="43">
        <v>0</v>
      </c>
      <c r="AP68" s="42"/>
      <c r="AQ68" s="87">
        <f t="shared" si="22"/>
        <v>0</v>
      </c>
      <c r="AR68" s="87">
        <f t="shared" si="18"/>
        <v>0</v>
      </c>
      <c r="AS68" s="87">
        <f t="shared" si="19"/>
        <v>0</v>
      </c>
      <c r="AT68" s="87">
        <f t="shared" si="20"/>
        <v>0</v>
      </c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</row>
    <row r="69" spans="2:58" x14ac:dyDescent="0.35">
      <c r="B69" s="8">
        <f t="shared" si="23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40">
        <v>0</v>
      </c>
      <c r="U69" s="11">
        <v>0</v>
      </c>
      <c r="W69" s="40">
        <f t="shared" si="21"/>
        <v>0</v>
      </c>
      <c r="X69" s="16" t="e">
        <v>#DIV/0!</v>
      </c>
      <c r="Z69" s="42">
        <v>0</v>
      </c>
      <c r="AA69" s="42">
        <v>0</v>
      </c>
      <c r="AB69" s="43">
        <v>0</v>
      </c>
      <c r="AC69" s="42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2">
        <v>0</v>
      </c>
      <c r="AL69" s="42">
        <v>0</v>
      </c>
      <c r="AM69" s="43">
        <v>0</v>
      </c>
      <c r="AN69" s="43">
        <v>0</v>
      </c>
      <c r="AO69" s="43">
        <v>0</v>
      </c>
      <c r="AP69" s="42"/>
      <c r="AQ69" s="87">
        <f t="shared" si="22"/>
        <v>0</v>
      </c>
      <c r="AR69" s="87">
        <f t="shared" si="18"/>
        <v>0</v>
      </c>
      <c r="AS69" s="87">
        <f t="shared" si="19"/>
        <v>0</v>
      </c>
      <c r="AT69" s="87">
        <f t="shared" si="20"/>
        <v>0</v>
      </c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</row>
    <row r="70" spans="2:58" x14ac:dyDescent="0.35">
      <c r="B70" s="8">
        <f t="shared" si="23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40">
        <v>0</v>
      </c>
      <c r="U70" s="11">
        <v>0</v>
      </c>
      <c r="W70" s="40">
        <f t="shared" si="21"/>
        <v>0</v>
      </c>
      <c r="X70" s="16" t="e">
        <v>#DIV/0!</v>
      </c>
      <c r="Z70" s="42">
        <v>0</v>
      </c>
      <c r="AA70" s="42">
        <v>0</v>
      </c>
      <c r="AB70" s="43">
        <v>0</v>
      </c>
      <c r="AC70" s="42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2">
        <v>0</v>
      </c>
      <c r="AL70" s="42">
        <v>0</v>
      </c>
      <c r="AM70" s="43">
        <v>0</v>
      </c>
      <c r="AN70" s="43">
        <v>0</v>
      </c>
      <c r="AO70" s="43">
        <v>0</v>
      </c>
      <c r="AP70" s="42"/>
      <c r="AQ70" s="87">
        <f t="shared" si="22"/>
        <v>0</v>
      </c>
      <c r="AR70" s="87">
        <f t="shared" si="18"/>
        <v>0</v>
      </c>
      <c r="AS70" s="87">
        <f t="shared" si="19"/>
        <v>0</v>
      </c>
      <c r="AT70" s="87">
        <f t="shared" si="20"/>
        <v>0</v>
      </c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</row>
    <row r="71" spans="2:58" x14ac:dyDescent="0.35">
      <c r="B71" s="8">
        <f t="shared" si="23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40">
        <v>0</v>
      </c>
      <c r="U71" s="11">
        <v>0</v>
      </c>
      <c r="W71" s="40">
        <f t="shared" si="21"/>
        <v>0</v>
      </c>
      <c r="X71" s="16" t="e">
        <v>#DIV/0!</v>
      </c>
      <c r="Z71" s="42">
        <v>0</v>
      </c>
      <c r="AA71" s="42">
        <v>0</v>
      </c>
      <c r="AB71" s="43">
        <v>0</v>
      </c>
      <c r="AC71" s="42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2">
        <v>0</v>
      </c>
      <c r="AL71" s="42">
        <v>0</v>
      </c>
      <c r="AM71" s="43">
        <v>0</v>
      </c>
      <c r="AN71" s="43">
        <v>0</v>
      </c>
      <c r="AO71" s="43">
        <v>0</v>
      </c>
      <c r="AP71" s="42"/>
      <c r="AQ71" s="87">
        <f t="shared" si="22"/>
        <v>0</v>
      </c>
      <c r="AR71" s="87">
        <f t="shared" si="18"/>
        <v>0</v>
      </c>
      <c r="AS71" s="87">
        <f t="shared" si="19"/>
        <v>0</v>
      </c>
      <c r="AT71" s="87">
        <f t="shared" si="20"/>
        <v>0</v>
      </c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</row>
    <row r="72" spans="2:58" x14ac:dyDescent="0.35">
      <c r="B72" s="8">
        <f t="shared" si="23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40">
        <v>0</v>
      </c>
      <c r="U72" s="11">
        <v>0</v>
      </c>
      <c r="W72" s="40">
        <f t="shared" si="21"/>
        <v>0</v>
      </c>
      <c r="X72" s="16" t="e">
        <v>#DIV/0!</v>
      </c>
      <c r="Z72" s="42">
        <v>0</v>
      </c>
      <c r="AA72" s="42">
        <v>0</v>
      </c>
      <c r="AB72" s="43">
        <v>0</v>
      </c>
      <c r="AC72" s="42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2">
        <v>0</v>
      </c>
      <c r="AL72" s="42">
        <v>0</v>
      </c>
      <c r="AM72" s="43">
        <v>0</v>
      </c>
      <c r="AN72" s="43">
        <v>0</v>
      </c>
      <c r="AO72" s="43">
        <v>0</v>
      </c>
      <c r="AP72" s="42"/>
      <c r="AQ72" s="87">
        <f t="shared" si="22"/>
        <v>0</v>
      </c>
      <c r="AR72" s="87">
        <f t="shared" ref="AR72:AR135" si="24">+AA72*H72</f>
        <v>0</v>
      </c>
      <c r="AS72" s="87">
        <f t="shared" ref="AS72:AS135" si="25">+AB72*I72</f>
        <v>0</v>
      </c>
      <c r="AT72" s="87">
        <f t="shared" ref="AT72:AT135" si="26">+AC72*J72</f>
        <v>0</v>
      </c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</row>
    <row r="73" spans="2:58" x14ac:dyDescent="0.35">
      <c r="B73" s="8">
        <f t="shared" si="23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40">
        <v>0</v>
      </c>
      <c r="U73" s="11">
        <v>0</v>
      </c>
      <c r="W73" s="40">
        <f t="shared" ref="W73:W136" si="27">SUM(G73:R73)</f>
        <v>0</v>
      </c>
      <c r="X73" s="16" t="e">
        <v>#DIV/0!</v>
      </c>
      <c r="Z73" s="42">
        <v>0</v>
      </c>
      <c r="AA73" s="42">
        <v>0</v>
      </c>
      <c r="AB73" s="43">
        <v>0</v>
      </c>
      <c r="AC73" s="42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2">
        <v>0</v>
      </c>
      <c r="AL73" s="42">
        <v>0</v>
      </c>
      <c r="AM73" s="43">
        <v>0</v>
      </c>
      <c r="AN73" s="43">
        <v>0</v>
      </c>
      <c r="AO73" s="43">
        <v>0</v>
      </c>
      <c r="AP73" s="42"/>
      <c r="AQ73" s="87">
        <f t="shared" ref="AQ73:AQ136" si="28">+Z73*G73</f>
        <v>0</v>
      </c>
      <c r="AR73" s="87">
        <f t="shared" si="24"/>
        <v>0</v>
      </c>
      <c r="AS73" s="87">
        <f t="shared" si="25"/>
        <v>0</v>
      </c>
      <c r="AT73" s="87">
        <f t="shared" si="26"/>
        <v>0</v>
      </c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</row>
    <row r="74" spans="2:58" x14ac:dyDescent="0.35">
      <c r="B74" s="8">
        <f t="shared" ref="B74:B141" si="29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40">
        <v>0</v>
      </c>
      <c r="U74" s="11">
        <v>0</v>
      </c>
      <c r="W74" s="40">
        <f t="shared" si="27"/>
        <v>0</v>
      </c>
      <c r="X74" s="16" t="e">
        <v>#DIV/0!</v>
      </c>
      <c r="Z74" s="42">
        <v>0</v>
      </c>
      <c r="AA74" s="42">
        <v>0</v>
      </c>
      <c r="AB74" s="43">
        <v>0</v>
      </c>
      <c r="AC74" s="42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2">
        <v>0</v>
      </c>
      <c r="AL74" s="42">
        <v>0</v>
      </c>
      <c r="AM74" s="43">
        <v>0</v>
      </c>
      <c r="AN74" s="43">
        <v>0</v>
      </c>
      <c r="AO74" s="43">
        <v>0</v>
      </c>
      <c r="AP74" s="42"/>
      <c r="AQ74" s="87">
        <f t="shared" si="28"/>
        <v>0</v>
      </c>
      <c r="AR74" s="87">
        <f t="shared" si="24"/>
        <v>0</v>
      </c>
      <c r="AS74" s="87">
        <f t="shared" si="25"/>
        <v>0</v>
      </c>
      <c r="AT74" s="87">
        <f t="shared" si="26"/>
        <v>0</v>
      </c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</row>
    <row r="75" spans="2:58" x14ac:dyDescent="0.35">
      <c r="B75" s="8">
        <f t="shared" si="29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40">
        <v>0</v>
      </c>
      <c r="U75" s="11">
        <v>0</v>
      </c>
      <c r="W75" s="40">
        <f t="shared" si="27"/>
        <v>0</v>
      </c>
      <c r="X75" s="16"/>
      <c r="Z75" s="42">
        <v>0</v>
      </c>
      <c r="AA75" s="42">
        <v>0</v>
      </c>
      <c r="AB75" s="43">
        <v>0</v>
      </c>
      <c r="AC75" s="42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2">
        <v>0</v>
      </c>
      <c r="AL75" s="42">
        <v>0</v>
      </c>
      <c r="AM75" s="43">
        <v>0</v>
      </c>
      <c r="AN75" s="43">
        <v>0</v>
      </c>
      <c r="AO75" s="43">
        <v>0</v>
      </c>
      <c r="AP75" s="42"/>
      <c r="AQ75" s="87">
        <f t="shared" si="28"/>
        <v>0</v>
      </c>
      <c r="AR75" s="87">
        <f t="shared" si="24"/>
        <v>0</v>
      </c>
      <c r="AS75" s="87">
        <f t="shared" si="25"/>
        <v>0</v>
      </c>
      <c r="AT75" s="87">
        <f t="shared" si="26"/>
        <v>0</v>
      </c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</row>
    <row r="76" spans="2:58" x14ac:dyDescent="0.35">
      <c r="B76" s="8">
        <f t="shared" si="29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40">
        <v>0</v>
      </c>
      <c r="U76" s="11">
        <v>0</v>
      </c>
      <c r="W76" s="40">
        <f t="shared" si="27"/>
        <v>0</v>
      </c>
      <c r="X76" s="16" t="e">
        <v>#DIV/0!</v>
      </c>
      <c r="Z76" s="42">
        <v>0</v>
      </c>
      <c r="AA76" s="42">
        <v>0</v>
      </c>
      <c r="AB76" s="43">
        <v>0</v>
      </c>
      <c r="AC76" s="42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2">
        <v>0</v>
      </c>
      <c r="AL76" s="42">
        <v>0</v>
      </c>
      <c r="AM76" s="43">
        <v>0</v>
      </c>
      <c r="AN76" s="43">
        <v>0</v>
      </c>
      <c r="AO76" s="43">
        <v>0</v>
      </c>
      <c r="AP76" s="42"/>
      <c r="AQ76" s="87">
        <f t="shared" si="28"/>
        <v>0</v>
      </c>
      <c r="AR76" s="87">
        <f t="shared" si="24"/>
        <v>0</v>
      </c>
      <c r="AS76" s="87">
        <f t="shared" si="25"/>
        <v>0</v>
      </c>
      <c r="AT76" s="87">
        <f t="shared" si="26"/>
        <v>0</v>
      </c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</row>
    <row r="77" spans="2:58" x14ac:dyDescent="0.35">
      <c r="B77" s="8">
        <f t="shared" si="29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40">
        <v>0</v>
      </c>
      <c r="U77" s="11">
        <v>0</v>
      </c>
      <c r="W77" s="40">
        <f t="shared" si="27"/>
        <v>0</v>
      </c>
      <c r="X77" s="16"/>
      <c r="Z77" s="42">
        <v>0</v>
      </c>
      <c r="AA77" s="42">
        <v>0</v>
      </c>
      <c r="AB77" s="43">
        <v>0</v>
      </c>
      <c r="AC77" s="42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2">
        <v>0</v>
      </c>
      <c r="AL77" s="42">
        <v>0</v>
      </c>
      <c r="AM77" s="43">
        <v>0</v>
      </c>
      <c r="AN77" s="43">
        <v>0</v>
      </c>
      <c r="AO77" s="43">
        <v>0</v>
      </c>
      <c r="AP77" s="42"/>
      <c r="AQ77" s="87">
        <f t="shared" si="28"/>
        <v>0</v>
      </c>
      <c r="AR77" s="87">
        <f t="shared" si="24"/>
        <v>0</v>
      </c>
      <c r="AS77" s="87">
        <f t="shared" si="25"/>
        <v>0</v>
      </c>
      <c r="AT77" s="87">
        <f t="shared" si="26"/>
        <v>0</v>
      </c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</row>
    <row r="78" spans="2:58" x14ac:dyDescent="0.35">
      <c r="B78" s="8">
        <f t="shared" si="29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40">
        <v>0</v>
      </c>
      <c r="U78" s="11">
        <v>0</v>
      </c>
      <c r="W78" s="40">
        <f t="shared" si="27"/>
        <v>0</v>
      </c>
      <c r="X78" s="16" t="e">
        <v>#DIV/0!</v>
      </c>
      <c r="Z78" s="42">
        <v>0</v>
      </c>
      <c r="AA78" s="42">
        <v>0</v>
      </c>
      <c r="AB78" s="43">
        <v>0</v>
      </c>
      <c r="AC78" s="42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2">
        <v>0</v>
      </c>
      <c r="AL78" s="42">
        <v>0</v>
      </c>
      <c r="AM78" s="43">
        <v>0</v>
      </c>
      <c r="AN78" s="43">
        <v>0</v>
      </c>
      <c r="AO78" s="43">
        <v>0</v>
      </c>
      <c r="AP78" s="42"/>
      <c r="AQ78" s="87">
        <f t="shared" si="28"/>
        <v>0</v>
      </c>
      <c r="AR78" s="87">
        <f t="shared" si="24"/>
        <v>0</v>
      </c>
      <c r="AS78" s="87">
        <f t="shared" si="25"/>
        <v>0</v>
      </c>
      <c r="AT78" s="87">
        <f t="shared" si="26"/>
        <v>0</v>
      </c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</row>
    <row r="79" spans="2:58" x14ac:dyDescent="0.35">
      <c r="B79" s="8">
        <f t="shared" si="29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40">
        <v>0</v>
      </c>
      <c r="U79" s="11">
        <v>0</v>
      </c>
      <c r="W79" s="40">
        <f t="shared" si="27"/>
        <v>0</v>
      </c>
      <c r="X79" s="16" t="e">
        <v>#DIV/0!</v>
      </c>
      <c r="Z79" s="42">
        <v>0</v>
      </c>
      <c r="AA79" s="42">
        <v>0</v>
      </c>
      <c r="AB79" s="43">
        <v>0</v>
      </c>
      <c r="AC79" s="42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2">
        <v>0</v>
      </c>
      <c r="AL79" s="42">
        <v>0</v>
      </c>
      <c r="AM79" s="43">
        <v>0</v>
      </c>
      <c r="AN79" s="43">
        <v>0</v>
      </c>
      <c r="AO79" s="43">
        <v>0</v>
      </c>
      <c r="AP79" s="42"/>
      <c r="AQ79" s="87">
        <f t="shared" si="28"/>
        <v>0</v>
      </c>
      <c r="AR79" s="87">
        <f t="shared" si="24"/>
        <v>0</v>
      </c>
      <c r="AS79" s="87">
        <f t="shared" si="25"/>
        <v>0</v>
      </c>
      <c r="AT79" s="87">
        <f t="shared" si="26"/>
        <v>0</v>
      </c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</row>
    <row r="80" spans="2:58" x14ac:dyDescent="0.35">
      <c r="B80" s="8">
        <f t="shared" si="29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40">
        <v>0</v>
      </c>
      <c r="U80" s="11">
        <v>0</v>
      </c>
      <c r="W80" s="40">
        <f t="shared" si="27"/>
        <v>0</v>
      </c>
      <c r="X80" s="16" t="e">
        <v>#DIV/0!</v>
      </c>
      <c r="Z80" s="42">
        <v>0</v>
      </c>
      <c r="AA80" s="42">
        <v>0</v>
      </c>
      <c r="AB80" s="43">
        <v>0</v>
      </c>
      <c r="AC80" s="42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2">
        <v>0</v>
      </c>
      <c r="AL80" s="42">
        <v>0</v>
      </c>
      <c r="AM80" s="43">
        <v>0</v>
      </c>
      <c r="AN80" s="43">
        <v>0</v>
      </c>
      <c r="AO80" s="43">
        <v>0</v>
      </c>
      <c r="AP80" s="42"/>
      <c r="AQ80" s="87">
        <f t="shared" si="28"/>
        <v>0</v>
      </c>
      <c r="AR80" s="87">
        <f t="shared" si="24"/>
        <v>0</v>
      </c>
      <c r="AS80" s="87">
        <f t="shared" si="25"/>
        <v>0</v>
      </c>
      <c r="AT80" s="87">
        <f t="shared" si="26"/>
        <v>0</v>
      </c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</row>
    <row r="81" spans="2:58" x14ac:dyDescent="0.35">
      <c r="B81" s="8">
        <f t="shared" si="29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40">
        <v>0</v>
      </c>
      <c r="U81" s="11">
        <v>0</v>
      </c>
      <c r="W81" s="40">
        <f t="shared" si="27"/>
        <v>0</v>
      </c>
      <c r="X81" s="16" t="e">
        <v>#DIV/0!</v>
      </c>
      <c r="Z81" s="42">
        <v>0</v>
      </c>
      <c r="AA81" s="42">
        <v>0</v>
      </c>
      <c r="AB81" s="43">
        <v>0</v>
      </c>
      <c r="AC81" s="42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2">
        <v>0</v>
      </c>
      <c r="AL81" s="42">
        <v>0</v>
      </c>
      <c r="AM81" s="43">
        <v>0</v>
      </c>
      <c r="AN81" s="43">
        <v>0</v>
      </c>
      <c r="AO81" s="43">
        <v>0</v>
      </c>
      <c r="AP81" s="42"/>
      <c r="AQ81" s="87">
        <f t="shared" si="28"/>
        <v>0</v>
      </c>
      <c r="AR81" s="87">
        <f t="shared" si="24"/>
        <v>0</v>
      </c>
      <c r="AS81" s="87">
        <f t="shared" si="25"/>
        <v>0</v>
      </c>
      <c r="AT81" s="87">
        <f t="shared" si="26"/>
        <v>0</v>
      </c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</row>
    <row r="82" spans="2:58" x14ac:dyDescent="0.35">
      <c r="B82" s="8">
        <f t="shared" si="29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40">
        <v>0</v>
      </c>
      <c r="U82" s="11">
        <v>0</v>
      </c>
      <c r="W82" s="40">
        <f t="shared" si="27"/>
        <v>0</v>
      </c>
      <c r="X82" s="16" t="e">
        <v>#DIV/0!</v>
      </c>
      <c r="Z82" s="42">
        <v>0</v>
      </c>
      <c r="AA82" s="42">
        <v>0</v>
      </c>
      <c r="AB82" s="43">
        <v>0</v>
      </c>
      <c r="AC82" s="42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2">
        <v>0</v>
      </c>
      <c r="AL82" s="42">
        <v>0</v>
      </c>
      <c r="AM82" s="43">
        <v>0</v>
      </c>
      <c r="AN82" s="43">
        <v>0</v>
      </c>
      <c r="AO82" s="43">
        <v>0</v>
      </c>
      <c r="AP82" s="42"/>
      <c r="AQ82" s="87">
        <f t="shared" si="28"/>
        <v>0</v>
      </c>
      <c r="AR82" s="87">
        <f t="shared" si="24"/>
        <v>0</v>
      </c>
      <c r="AS82" s="87">
        <f t="shared" si="25"/>
        <v>0</v>
      </c>
      <c r="AT82" s="87">
        <f t="shared" si="26"/>
        <v>0</v>
      </c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</row>
    <row r="83" spans="2:58" x14ac:dyDescent="0.35">
      <c r="B83" s="8">
        <f t="shared" si="29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88">
        <v>0</v>
      </c>
      <c r="S83" s="88">
        <v>0</v>
      </c>
      <c r="T83" s="40">
        <v>0</v>
      </c>
      <c r="U83" s="11">
        <v>0</v>
      </c>
      <c r="W83" s="40">
        <f t="shared" si="27"/>
        <v>0</v>
      </c>
      <c r="X83" s="16" t="e">
        <v>#DIV/0!</v>
      </c>
      <c r="Z83" s="42">
        <v>0</v>
      </c>
      <c r="AA83" s="42">
        <v>0</v>
      </c>
      <c r="AB83" s="43">
        <v>0</v>
      </c>
      <c r="AC83" s="42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2">
        <v>0</v>
      </c>
      <c r="AL83" s="42">
        <v>0</v>
      </c>
      <c r="AM83" s="43">
        <v>0</v>
      </c>
      <c r="AN83" s="43">
        <v>0</v>
      </c>
      <c r="AO83" s="43">
        <v>0</v>
      </c>
      <c r="AP83" s="42"/>
      <c r="AQ83" s="87">
        <f t="shared" si="28"/>
        <v>0</v>
      </c>
      <c r="AR83" s="87">
        <f t="shared" si="24"/>
        <v>0</v>
      </c>
      <c r="AS83" s="87">
        <f t="shared" si="25"/>
        <v>0</v>
      </c>
      <c r="AT83" s="87">
        <f t="shared" si="26"/>
        <v>0</v>
      </c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</row>
    <row r="84" spans="2:58" x14ac:dyDescent="0.35">
      <c r="B84" s="8">
        <f t="shared" si="29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88">
        <v>0</v>
      </c>
      <c r="S84" s="88">
        <v>0</v>
      </c>
      <c r="T84" s="40">
        <v>0</v>
      </c>
      <c r="U84" s="11">
        <v>0</v>
      </c>
      <c r="W84" s="40">
        <f t="shared" si="27"/>
        <v>0</v>
      </c>
      <c r="X84" s="16" t="e">
        <v>#DIV/0!</v>
      </c>
      <c r="Z84" s="42">
        <v>0</v>
      </c>
      <c r="AA84" s="42">
        <v>0</v>
      </c>
      <c r="AB84" s="43">
        <v>0</v>
      </c>
      <c r="AC84" s="42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2">
        <v>0</v>
      </c>
      <c r="AL84" s="42">
        <v>0</v>
      </c>
      <c r="AM84" s="43">
        <v>0</v>
      </c>
      <c r="AN84" s="43">
        <v>0</v>
      </c>
      <c r="AO84" s="43">
        <v>0</v>
      </c>
      <c r="AP84" s="42"/>
      <c r="AQ84" s="87">
        <f t="shared" si="28"/>
        <v>0</v>
      </c>
      <c r="AR84" s="87">
        <f t="shared" si="24"/>
        <v>0</v>
      </c>
      <c r="AS84" s="87">
        <f t="shared" si="25"/>
        <v>0</v>
      </c>
      <c r="AT84" s="87">
        <f t="shared" si="26"/>
        <v>0</v>
      </c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</row>
    <row r="85" spans="2:58" x14ac:dyDescent="0.35">
      <c r="B85" s="8">
        <f t="shared" si="29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40">
        <v>0</v>
      </c>
      <c r="U85" s="11">
        <v>0</v>
      </c>
      <c r="W85" s="40">
        <f t="shared" si="27"/>
        <v>0</v>
      </c>
      <c r="X85" s="16" t="e">
        <v>#DIV/0!</v>
      </c>
      <c r="Z85" s="42">
        <v>0</v>
      </c>
      <c r="AA85" s="42">
        <v>0</v>
      </c>
      <c r="AB85" s="43">
        <v>0</v>
      </c>
      <c r="AC85" s="42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2">
        <v>0</v>
      </c>
      <c r="AL85" s="42">
        <v>0</v>
      </c>
      <c r="AM85" s="43">
        <v>0</v>
      </c>
      <c r="AN85" s="43">
        <v>0</v>
      </c>
      <c r="AO85" s="43">
        <v>0</v>
      </c>
      <c r="AP85" s="42"/>
      <c r="AQ85" s="87">
        <f t="shared" si="28"/>
        <v>0</v>
      </c>
      <c r="AR85" s="87">
        <f t="shared" si="24"/>
        <v>0</v>
      </c>
      <c r="AS85" s="87">
        <f t="shared" si="25"/>
        <v>0</v>
      </c>
      <c r="AT85" s="87">
        <f t="shared" si="26"/>
        <v>0</v>
      </c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</row>
    <row r="86" spans="2:58" x14ac:dyDescent="0.35">
      <c r="B86" s="8">
        <f t="shared" si="29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40">
        <v>0</v>
      </c>
      <c r="U86" s="11">
        <v>0</v>
      </c>
      <c r="W86" s="40">
        <f t="shared" si="27"/>
        <v>0</v>
      </c>
      <c r="X86" s="16" t="e">
        <v>#DIV/0!</v>
      </c>
      <c r="Z86" s="42">
        <v>0</v>
      </c>
      <c r="AA86" s="42">
        <v>0</v>
      </c>
      <c r="AB86" s="43">
        <v>0</v>
      </c>
      <c r="AC86" s="42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2">
        <v>0</v>
      </c>
      <c r="AL86" s="42">
        <v>0</v>
      </c>
      <c r="AM86" s="43">
        <v>0</v>
      </c>
      <c r="AN86" s="43">
        <v>0</v>
      </c>
      <c r="AO86" s="43">
        <v>0</v>
      </c>
      <c r="AP86" s="42"/>
      <c r="AQ86" s="87">
        <f t="shared" si="28"/>
        <v>0</v>
      </c>
      <c r="AR86" s="87">
        <f t="shared" si="24"/>
        <v>0</v>
      </c>
      <c r="AS86" s="87">
        <f t="shared" si="25"/>
        <v>0</v>
      </c>
      <c r="AT86" s="87">
        <f t="shared" si="26"/>
        <v>0</v>
      </c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</row>
    <row r="87" spans="2:58" x14ac:dyDescent="0.35">
      <c r="B87" s="8">
        <f t="shared" si="29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40">
        <v>0</v>
      </c>
      <c r="U87" s="11">
        <v>0</v>
      </c>
      <c r="W87" s="40">
        <f t="shared" si="27"/>
        <v>0</v>
      </c>
      <c r="X87" s="16" t="e">
        <v>#DIV/0!</v>
      </c>
      <c r="Z87" s="42">
        <v>0</v>
      </c>
      <c r="AA87" s="42">
        <v>0</v>
      </c>
      <c r="AB87" s="43">
        <v>0</v>
      </c>
      <c r="AC87" s="42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2">
        <v>0</v>
      </c>
      <c r="AL87" s="42">
        <v>0</v>
      </c>
      <c r="AM87" s="43">
        <v>0</v>
      </c>
      <c r="AN87" s="43">
        <v>0</v>
      </c>
      <c r="AO87" s="43">
        <v>0</v>
      </c>
      <c r="AP87" s="42"/>
      <c r="AQ87" s="87">
        <f t="shared" si="28"/>
        <v>0</v>
      </c>
      <c r="AR87" s="87">
        <f t="shared" si="24"/>
        <v>0</v>
      </c>
      <c r="AS87" s="87">
        <f t="shared" si="25"/>
        <v>0</v>
      </c>
      <c r="AT87" s="87">
        <f t="shared" si="26"/>
        <v>0</v>
      </c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</row>
    <row r="88" spans="2:58" x14ac:dyDescent="0.35">
      <c r="B88" s="8">
        <f t="shared" si="29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40">
        <v>0</v>
      </c>
      <c r="U88" s="11">
        <v>0</v>
      </c>
      <c r="W88" s="40">
        <f t="shared" si="27"/>
        <v>0</v>
      </c>
      <c r="X88" s="16" t="e">
        <v>#DIV/0!</v>
      </c>
      <c r="Z88" s="42">
        <v>0</v>
      </c>
      <c r="AA88" s="42">
        <v>0</v>
      </c>
      <c r="AB88" s="43">
        <v>0</v>
      </c>
      <c r="AC88" s="42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2">
        <v>0</v>
      </c>
      <c r="AL88" s="42">
        <v>0</v>
      </c>
      <c r="AM88" s="43">
        <v>0</v>
      </c>
      <c r="AN88" s="43">
        <v>0</v>
      </c>
      <c r="AO88" s="43">
        <v>0</v>
      </c>
      <c r="AP88" s="42"/>
      <c r="AQ88" s="87">
        <f t="shared" si="28"/>
        <v>0</v>
      </c>
      <c r="AR88" s="87">
        <f t="shared" si="24"/>
        <v>0</v>
      </c>
      <c r="AS88" s="87">
        <f t="shared" si="25"/>
        <v>0</v>
      </c>
      <c r="AT88" s="87">
        <f t="shared" si="26"/>
        <v>0</v>
      </c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</row>
    <row r="89" spans="2:58" x14ac:dyDescent="0.35">
      <c r="B89" s="8">
        <f t="shared" si="29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0</v>
      </c>
      <c r="S89" s="88">
        <v>0</v>
      </c>
      <c r="T89" s="40">
        <v>0</v>
      </c>
      <c r="U89" s="11">
        <v>0</v>
      </c>
      <c r="W89" s="40">
        <f t="shared" si="27"/>
        <v>0</v>
      </c>
      <c r="X89" s="16" t="e">
        <v>#DIV/0!</v>
      </c>
      <c r="Z89" s="42">
        <v>0</v>
      </c>
      <c r="AA89" s="42">
        <v>0</v>
      </c>
      <c r="AB89" s="43">
        <v>0</v>
      </c>
      <c r="AC89" s="42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2">
        <v>0</v>
      </c>
      <c r="AL89" s="42">
        <v>0</v>
      </c>
      <c r="AM89" s="43">
        <v>0</v>
      </c>
      <c r="AN89" s="43">
        <v>0</v>
      </c>
      <c r="AO89" s="43">
        <v>0</v>
      </c>
      <c r="AP89" s="42"/>
      <c r="AQ89" s="87">
        <f t="shared" si="28"/>
        <v>0</v>
      </c>
      <c r="AR89" s="87">
        <f t="shared" si="24"/>
        <v>0</v>
      </c>
      <c r="AS89" s="87">
        <f t="shared" si="25"/>
        <v>0</v>
      </c>
      <c r="AT89" s="87">
        <f t="shared" si="26"/>
        <v>0</v>
      </c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</row>
    <row r="90" spans="2:58" x14ac:dyDescent="0.35">
      <c r="B90" s="8">
        <f t="shared" si="29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40">
        <v>0</v>
      </c>
      <c r="U90" s="11">
        <v>0</v>
      </c>
      <c r="W90" s="40">
        <f t="shared" si="27"/>
        <v>0</v>
      </c>
      <c r="X90" s="16" t="e">
        <v>#DIV/0!</v>
      </c>
      <c r="Z90" s="42">
        <v>0</v>
      </c>
      <c r="AA90" s="42">
        <v>0</v>
      </c>
      <c r="AB90" s="43">
        <v>0</v>
      </c>
      <c r="AC90" s="42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2">
        <v>0</v>
      </c>
      <c r="AL90" s="42">
        <v>0</v>
      </c>
      <c r="AM90" s="43">
        <v>0</v>
      </c>
      <c r="AN90" s="43">
        <v>0</v>
      </c>
      <c r="AO90" s="43">
        <v>0</v>
      </c>
      <c r="AP90" s="42"/>
      <c r="AQ90" s="87">
        <f t="shared" si="28"/>
        <v>0</v>
      </c>
      <c r="AR90" s="87">
        <f t="shared" si="24"/>
        <v>0</v>
      </c>
      <c r="AS90" s="87">
        <f t="shared" si="25"/>
        <v>0</v>
      </c>
      <c r="AT90" s="87">
        <f t="shared" si="26"/>
        <v>0</v>
      </c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</row>
    <row r="91" spans="2:58" x14ac:dyDescent="0.35">
      <c r="B91" s="8">
        <f t="shared" si="29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88">
        <v>0</v>
      </c>
      <c r="S91" s="88">
        <v>0</v>
      </c>
      <c r="T91" s="40">
        <v>0</v>
      </c>
      <c r="U91" s="11">
        <v>0</v>
      </c>
      <c r="W91" s="40">
        <f t="shared" si="27"/>
        <v>0</v>
      </c>
      <c r="X91" s="16" t="e">
        <v>#DIV/0!</v>
      </c>
      <c r="Z91" s="42">
        <v>0</v>
      </c>
      <c r="AA91" s="42">
        <v>0</v>
      </c>
      <c r="AB91" s="43">
        <v>0</v>
      </c>
      <c r="AC91" s="42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2">
        <v>0</v>
      </c>
      <c r="AL91" s="42">
        <v>0</v>
      </c>
      <c r="AM91" s="43">
        <v>0</v>
      </c>
      <c r="AN91" s="43">
        <v>0</v>
      </c>
      <c r="AO91" s="43">
        <v>0</v>
      </c>
      <c r="AP91" s="42"/>
      <c r="AQ91" s="87">
        <f t="shared" si="28"/>
        <v>0</v>
      </c>
      <c r="AR91" s="87">
        <f t="shared" si="24"/>
        <v>0</v>
      </c>
      <c r="AS91" s="87">
        <f t="shared" si="25"/>
        <v>0</v>
      </c>
      <c r="AT91" s="87">
        <f t="shared" si="26"/>
        <v>0</v>
      </c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</row>
    <row r="92" spans="2:58" x14ac:dyDescent="0.35">
      <c r="B92" s="8">
        <f t="shared" si="29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40">
        <v>0</v>
      </c>
      <c r="U92" s="11">
        <v>0</v>
      </c>
      <c r="W92" s="40">
        <f t="shared" si="27"/>
        <v>0</v>
      </c>
      <c r="X92" s="16" t="e">
        <v>#DIV/0!</v>
      </c>
      <c r="Z92" s="42">
        <v>0</v>
      </c>
      <c r="AA92" s="42">
        <v>0</v>
      </c>
      <c r="AB92" s="43">
        <v>0</v>
      </c>
      <c r="AC92" s="42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2">
        <v>0</v>
      </c>
      <c r="AL92" s="42">
        <v>0</v>
      </c>
      <c r="AM92" s="43">
        <v>0</v>
      </c>
      <c r="AN92" s="43">
        <v>0</v>
      </c>
      <c r="AO92" s="43">
        <v>0</v>
      </c>
      <c r="AP92" s="42"/>
      <c r="AQ92" s="87">
        <f t="shared" si="28"/>
        <v>0</v>
      </c>
      <c r="AR92" s="87">
        <f t="shared" si="24"/>
        <v>0</v>
      </c>
      <c r="AS92" s="87">
        <f t="shared" si="25"/>
        <v>0</v>
      </c>
      <c r="AT92" s="87">
        <f t="shared" si="26"/>
        <v>0</v>
      </c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</row>
    <row r="93" spans="2:58" x14ac:dyDescent="0.35">
      <c r="B93" s="8">
        <f t="shared" si="29"/>
        <v>86</v>
      </c>
      <c r="C93" s="8" t="s">
        <v>46</v>
      </c>
      <c r="D93" s="8">
        <v>150051</v>
      </c>
      <c r="E93" s="8" t="s">
        <v>73</v>
      </c>
      <c r="F93" s="8"/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40">
        <v>0</v>
      </c>
      <c r="U93" s="11">
        <v>0</v>
      </c>
      <c r="W93" s="40">
        <f t="shared" si="27"/>
        <v>0</v>
      </c>
      <c r="X93" s="16" t="e">
        <v>#DIV/0!</v>
      </c>
      <c r="Z93" s="42">
        <v>0</v>
      </c>
      <c r="AA93" s="42">
        <v>0</v>
      </c>
      <c r="AB93" s="43">
        <v>0</v>
      </c>
      <c r="AC93" s="42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2">
        <v>0</v>
      </c>
      <c r="AL93" s="42">
        <v>0</v>
      </c>
      <c r="AM93" s="43">
        <v>0</v>
      </c>
      <c r="AN93" s="43">
        <v>0</v>
      </c>
      <c r="AO93" s="43">
        <v>0</v>
      </c>
      <c r="AP93" s="42"/>
      <c r="AQ93" s="87">
        <f t="shared" si="28"/>
        <v>0</v>
      </c>
      <c r="AR93" s="87">
        <f t="shared" si="24"/>
        <v>0</v>
      </c>
      <c r="AS93" s="87">
        <f t="shared" si="25"/>
        <v>0</v>
      </c>
      <c r="AT93" s="87">
        <f t="shared" si="26"/>
        <v>0</v>
      </c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</row>
    <row r="94" spans="2:58" x14ac:dyDescent="0.35">
      <c r="B94" s="8">
        <f t="shared" si="29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40">
        <v>0</v>
      </c>
      <c r="U94" s="11">
        <v>0</v>
      </c>
      <c r="W94" s="40">
        <f t="shared" si="27"/>
        <v>0</v>
      </c>
      <c r="X94" s="16" t="e">
        <v>#DIV/0!</v>
      </c>
      <c r="Z94" s="42">
        <v>0</v>
      </c>
      <c r="AA94" s="42">
        <v>0</v>
      </c>
      <c r="AB94" s="43">
        <v>0</v>
      </c>
      <c r="AC94" s="42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2">
        <v>0</v>
      </c>
      <c r="AL94" s="42">
        <v>0</v>
      </c>
      <c r="AM94" s="43">
        <v>0</v>
      </c>
      <c r="AN94" s="43">
        <v>0</v>
      </c>
      <c r="AO94" s="43">
        <v>0</v>
      </c>
      <c r="AP94" s="42"/>
      <c r="AQ94" s="87">
        <f t="shared" si="28"/>
        <v>0</v>
      </c>
      <c r="AR94" s="87">
        <f t="shared" si="24"/>
        <v>0</v>
      </c>
      <c r="AS94" s="87">
        <f t="shared" si="25"/>
        <v>0</v>
      </c>
      <c r="AT94" s="87">
        <f t="shared" si="26"/>
        <v>0</v>
      </c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</row>
    <row r="95" spans="2:58" x14ac:dyDescent="0.35">
      <c r="B95" s="8">
        <f t="shared" si="29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88">
        <v>0</v>
      </c>
      <c r="S95" s="88">
        <v>0</v>
      </c>
      <c r="T95" s="40">
        <v>0</v>
      </c>
      <c r="U95" s="11">
        <v>0</v>
      </c>
      <c r="W95" s="40">
        <f t="shared" si="27"/>
        <v>0</v>
      </c>
      <c r="X95" s="16" t="e">
        <v>#DIV/0!</v>
      </c>
      <c r="Z95" s="42">
        <v>0</v>
      </c>
      <c r="AA95" s="42">
        <v>0</v>
      </c>
      <c r="AB95" s="43">
        <v>0</v>
      </c>
      <c r="AC95" s="42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2">
        <v>0</v>
      </c>
      <c r="AL95" s="42">
        <v>0</v>
      </c>
      <c r="AM95" s="43">
        <v>0</v>
      </c>
      <c r="AN95" s="43">
        <v>0</v>
      </c>
      <c r="AO95" s="43">
        <v>0</v>
      </c>
      <c r="AP95" s="42"/>
      <c r="AQ95" s="87">
        <f t="shared" si="28"/>
        <v>0</v>
      </c>
      <c r="AR95" s="87">
        <f t="shared" si="24"/>
        <v>0</v>
      </c>
      <c r="AS95" s="87">
        <f t="shared" si="25"/>
        <v>0</v>
      </c>
      <c r="AT95" s="87">
        <f t="shared" si="26"/>
        <v>0</v>
      </c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</row>
    <row r="96" spans="2:58" x14ac:dyDescent="0.35">
      <c r="B96" s="8">
        <f t="shared" si="29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0</v>
      </c>
      <c r="T96" s="40">
        <v>0</v>
      </c>
      <c r="U96" s="11">
        <v>0</v>
      </c>
      <c r="W96" s="40">
        <f t="shared" si="27"/>
        <v>0</v>
      </c>
      <c r="X96" s="16" t="e">
        <v>#DIV/0!</v>
      </c>
      <c r="Z96" s="42">
        <v>0</v>
      </c>
      <c r="AA96" s="42">
        <v>0</v>
      </c>
      <c r="AB96" s="43">
        <v>0</v>
      </c>
      <c r="AC96" s="42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2">
        <v>0</v>
      </c>
      <c r="AL96" s="42">
        <v>0</v>
      </c>
      <c r="AM96" s="43">
        <v>0</v>
      </c>
      <c r="AN96" s="43">
        <v>0</v>
      </c>
      <c r="AO96" s="43">
        <v>0</v>
      </c>
      <c r="AP96" s="42"/>
      <c r="AQ96" s="87">
        <f t="shared" si="28"/>
        <v>0</v>
      </c>
      <c r="AR96" s="87">
        <f t="shared" si="24"/>
        <v>0</v>
      </c>
      <c r="AS96" s="87">
        <f t="shared" si="25"/>
        <v>0</v>
      </c>
      <c r="AT96" s="87">
        <f t="shared" si="26"/>
        <v>0</v>
      </c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</row>
    <row r="97" spans="2:58" x14ac:dyDescent="0.35">
      <c r="B97" s="8">
        <f t="shared" si="29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88">
        <v>0</v>
      </c>
      <c r="S97" s="88">
        <v>0</v>
      </c>
      <c r="T97" s="40">
        <v>0</v>
      </c>
      <c r="U97" s="11">
        <v>0</v>
      </c>
      <c r="W97" s="40">
        <f t="shared" si="27"/>
        <v>0</v>
      </c>
      <c r="X97" s="16" t="e">
        <v>#DIV/0!</v>
      </c>
      <c r="Z97" s="42">
        <v>0</v>
      </c>
      <c r="AA97" s="42">
        <v>0</v>
      </c>
      <c r="AB97" s="43">
        <v>0</v>
      </c>
      <c r="AC97" s="42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2">
        <v>0</v>
      </c>
      <c r="AL97" s="42">
        <v>0</v>
      </c>
      <c r="AM97" s="43">
        <v>0</v>
      </c>
      <c r="AN97" s="43">
        <v>0</v>
      </c>
      <c r="AO97" s="43">
        <v>0</v>
      </c>
      <c r="AP97" s="42"/>
      <c r="AQ97" s="87">
        <f t="shared" si="28"/>
        <v>0</v>
      </c>
      <c r="AR97" s="87">
        <f t="shared" si="24"/>
        <v>0</v>
      </c>
      <c r="AS97" s="87">
        <f t="shared" si="25"/>
        <v>0</v>
      </c>
      <c r="AT97" s="87">
        <f t="shared" si="26"/>
        <v>0</v>
      </c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</row>
    <row r="98" spans="2:58" x14ac:dyDescent="0.35">
      <c r="B98" s="8">
        <f t="shared" si="29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88">
        <v>0</v>
      </c>
      <c r="S98" s="88">
        <v>0</v>
      </c>
      <c r="T98" s="40">
        <v>0</v>
      </c>
      <c r="U98" s="11">
        <v>0</v>
      </c>
      <c r="W98" s="40">
        <f t="shared" si="27"/>
        <v>0</v>
      </c>
      <c r="X98" s="16" t="e">
        <v>#DIV/0!</v>
      </c>
      <c r="Z98" s="42">
        <v>0</v>
      </c>
      <c r="AA98" s="42">
        <v>0</v>
      </c>
      <c r="AB98" s="43">
        <v>0</v>
      </c>
      <c r="AC98" s="42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2">
        <v>0</v>
      </c>
      <c r="AL98" s="42">
        <v>0</v>
      </c>
      <c r="AM98" s="43">
        <v>0</v>
      </c>
      <c r="AN98" s="43">
        <v>0</v>
      </c>
      <c r="AO98" s="43">
        <v>0</v>
      </c>
      <c r="AP98" s="42"/>
      <c r="AQ98" s="87">
        <f t="shared" si="28"/>
        <v>0</v>
      </c>
      <c r="AR98" s="87">
        <f t="shared" si="24"/>
        <v>0</v>
      </c>
      <c r="AS98" s="87">
        <f t="shared" si="25"/>
        <v>0</v>
      </c>
      <c r="AT98" s="87">
        <f t="shared" si="26"/>
        <v>0</v>
      </c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</row>
    <row r="99" spans="2:58" x14ac:dyDescent="0.35">
      <c r="B99" s="8">
        <f t="shared" si="29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40">
        <v>0</v>
      </c>
      <c r="U99" s="11">
        <v>0</v>
      </c>
      <c r="W99" s="40">
        <f t="shared" si="27"/>
        <v>0</v>
      </c>
      <c r="X99" s="16" t="e">
        <v>#DIV/0!</v>
      </c>
      <c r="Z99" s="42">
        <v>0</v>
      </c>
      <c r="AA99" s="42">
        <v>0</v>
      </c>
      <c r="AB99" s="43">
        <v>0</v>
      </c>
      <c r="AC99" s="42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2">
        <v>0</v>
      </c>
      <c r="AL99" s="42">
        <v>0</v>
      </c>
      <c r="AM99" s="43">
        <v>0</v>
      </c>
      <c r="AN99" s="43">
        <v>0</v>
      </c>
      <c r="AO99" s="43">
        <v>0</v>
      </c>
      <c r="AP99" s="42"/>
      <c r="AQ99" s="87">
        <f t="shared" si="28"/>
        <v>0</v>
      </c>
      <c r="AR99" s="87">
        <f t="shared" si="24"/>
        <v>0</v>
      </c>
      <c r="AS99" s="87">
        <f t="shared" si="25"/>
        <v>0</v>
      </c>
      <c r="AT99" s="87">
        <f t="shared" si="26"/>
        <v>0</v>
      </c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</row>
    <row r="100" spans="2:58" x14ac:dyDescent="0.35">
      <c r="B100" s="8">
        <f t="shared" si="29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0</v>
      </c>
      <c r="T100" s="40">
        <v>0</v>
      </c>
      <c r="U100" s="11">
        <v>0</v>
      </c>
      <c r="W100" s="40">
        <f t="shared" si="27"/>
        <v>0</v>
      </c>
      <c r="X100" s="16" t="e">
        <v>#DIV/0!</v>
      </c>
      <c r="Z100" s="42">
        <v>0</v>
      </c>
      <c r="AA100" s="42">
        <v>0</v>
      </c>
      <c r="AB100" s="43">
        <v>0</v>
      </c>
      <c r="AC100" s="42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2">
        <v>0</v>
      </c>
      <c r="AL100" s="42">
        <v>0</v>
      </c>
      <c r="AM100" s="43">
        <v>0</v>
      </c>
      <c r="AN100" s="43">
        <v>0</v>
      </c>
      <c r="AO100" s="43">
        <v>0</v>
      </c>
      <c r="AP100" s="42"/>
      <c r="AQ100" s="87">
        <f t="shared" si="28"/>
        <v>0</v>
      </c>
      <c r="AR100" s="87">
        <f t="shared" si="24"/>
        <v>0</v>
      </c>
      <c r="AS100" s="87">
        <f t="shared" si="25"/>
        <v>0</v>
      </c>
      <c r="AT100" s="87">
        <f t="shared" si="26"/>
        <v>0</v>
      </c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</row>
    <row r="101" spans="2:58" x14ac:dyDescent="0.35">
      <c r="B101" s="8">
        <f t="shared" si="29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88">
        <v>0</v>
      </c>
      <c r="S101" s="88">
        <v>0</v>
      </c>
      <c r="T101" s="40">
        <v>0</v>
      </c>
      <c r="U101" s="11">
        <v>0</v>
      </c>
      <c r="W101" s="40">
        <f t="shared" si="27"/>
        <v>0</v>
      </c>
      <c r="X101" s="16" t="e">
        <v>#DIV/0!</v>
      </c>
      <c r="Z101" s="42">
        <v>0</v>
      </c>
      <c r="AA101" s="42">
        <v>0</v>
      </c>
      <c r="AB101" s="43">
        <v>0</v>
      </c>
      <c r="AC101" s="42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2">
        <v>0</v>
      </c>
      <c r="AL101" s="42">
        <v>0</v>
      </c>
      <c r="AM101" s="43">
        <v>0</v>
      </c>
      <c r="AN101" s="43">
        <v>0</v>
      </c>
      <c r="AO101" s="43">
        <v>0</v>
      </c>
      <c r="AP101" s="42"/>
      <c r="AQ101" s="87">
        <f t="shared" si="28"/>
        <v>0</v>
      </c>
      <c r="AR101" s="87">
        <f t="shared" si="24"/>
        <v>0</v>
      </c>
      <c r="AS101" s="87">
        <f t="shared" si="25"/>
        <v>0</v>
      </c>
      <c r="AT101" s="87">
        <f t="shared" si="26"/>
        <v>0</v>
      </c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</row>
    <row r="102" spans="2:58" x14ac:dyDescent="0.35">
      <c r="B102" s="8">
        <f t="shared" si="29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88">
        <v>0</v>
      </c>
      <c r="S102" s="88">
        <v>0</v>
      </c>
      <c r="T102" s="40">
        <v>0</v>
      </c>
      <c r="U102" s="11">
        <v>0</v>
      </c>
      <c r="W102" s="40">
        <f t="shared" si="27"/>
        <v>0</v>
      </c>
      <c r="X102" s="16" t="e">
        <v>#DIV/0!</v>
      </c>
      <c r="Z102" s="42">
        <v>0</v>
      </c>
      <c r="AA102" s="42">
        <v>0</v>
      </c>
      <c r="AB102" s="43">
        <v>0</v>
      </c>
      <c r="AC102" s="42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2">
        <v>0</v>
      </c>
      <c r="AL102" s="42">
        <v>0</v>
      </c>
      <c r="AM102" s="43">
        <v>0</v>
      </c>
      <c r="AN102" s="43">
        <v>0</v>
      </c>
      <c r="AO102" s="43">
        <v>0</v>
      </c>
      <c r="AP102" s="42"/>
      <c r="AQ102" s="87">
        <f t="shared" si="28"/>
        <v>0</v>
      </c>
      <c r="AR102" s="87">
        <f t="shared" si="24"/>
        <v>0</v>
      </c>
      <c r="AS102" s="87">
        <f t="shared" si="25"/>
        <v>0</v>
      </c>
      <c r="AT102" s="87">
        <f t="shared" si="26"/>
        <v>0</v>
      </c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</row>
    <row r="103" spans="2:58" x14ac:dyDescent="0.35">
      <c r="B103" s="8">
        <f t="shared" si="29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88">
        <v>0</v>
      </c>
      <c r="S103" s="88">
        <v>0</v>
      </c>
      <c r="T103" s="40">
        <v>0</v>
      </c>
      <c r="U103" s="11">
        <v>0</v>
      </c>
      <c r="W103" s="40">
        <f t="shared" si="27"/>
        <v>0</v>
      </c>
      <c r="X103" s="16" t="e">
        <v>#DIV/0!</v>
      </c>
      <c r="Z103" s="42">
        <v>0</v>
      </c>
      <c r="AA103" s="42">
        <v>0</v>
      </c>
      <c r="AB103" s="43">
        <v>0</v>
      </c>
      <c r="AC103" s="42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2">
        <v>0</v>
      </c>
      <c r="AL103" s="42">
        <v>0</v>
      </c>
      <c r="AM103" s="43">
        <v>0</v>
      </c>
      <c r="AN103" s="43">
        <v>0</v>
      </c>
      <c r="AO103" s="43">
        <v>0</v>
      </c>
      <c r="AP103" s="42"/>
      <c r="AQ103" s="87">
        <f t="shared" si="28"/>
        <v>0</v>
      </c>
      <c r="AR103" s="87">
        <f t="shared" si="24"/>
        <v>0</v>
      </c>
      <c r="AS103" s="87">
        <f t="shared" si="25"/>
        <v>0</v>
      </c>
      <c r="AT103" s="87">
        <f t="shared" si="26"/>
        <v>0</v>
      </c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</row>
    <row r="104" spans="2:58" x14ac:dyDescent="0.35">
      <c r="B104" s="8">
        <f t="shared" si="29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88">
        <v>0</v>
      </c>
      <c r="S104" s="88">
        <v>0</v>
      </c>
      <c r="T104" s="40">
        <v>0</v>
      </c>
      <c r="U104" s="11">
        <v>0</v>
      </c>
      <c r="W104" s="40">
        <f t="shared" si="27"/>
        <v>0</v>
      </c>
      <c r="X104" s="16" t="e">
        <v>#DIV/0!</v>
      </c>
      <c r="Z104" s="42">
        <v>0</v>
      </c>
      <c r="AA104" s="42">
        <v>0</v>
      </c>
      <c r="AB104" s="43">
        <v>0</v>
      </c>
      <c r="AC104" s="42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2">
        <v>0</v>
      </c>
      <c r="AL104" s="42">
        <v>0</v>
      </c>
      <c r="AM104" s="43">
        <v>0</v>
      </c>
      <c r="AN104" s="43">
        <v>0</v>
      </c>
      <c r="AO104" s="43">
        <v>0</v>
      </c>
      <c r="AP104" s="42"/>
      <c r="AQ104" s="87">
        <f t="shared" si="28"/>
        <v>0</v>
      </c>
      <c r="AR104" s="87">
        <f t="shared" si="24"/>
        <v>0</v>
      </c>
      <c r="AS104" s="87">
        <f t="shared" si="25"/>
        <v>0</v>
      </c>
      <c r="AT104" s="87">
        <f t="shared" si="26"/>
        <v>0</v>
      </c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</row>
    <row r="105" spans="2:58" x14ac:dyDescent="0.35">
      <c r="B105" s="8">
        <f t="shared" si="29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88">
        <v>0</v>
      </c>
      <c r="S105" s="88">
        <v>0</v>
      </c>
      <c r="T105" s="40">
        <v>0</v>
      </c>
      <c r="U105" s="11">
        <v>0</v>
      </c>
      <c r="W105" s="40">
        <f t="shared" si="27"/>
        <v>0</v>
      </c>
      <c r="X105" s="16" t="e">
        <v>#DIV/0!</v>
      </c>
      <c r="Z105" s="42">
        <v>0</v>
      </c>
      <c r="AA105" s="42">
        <v>0</v>
      </c>
      <c r="AB105" s="43">
        <v>0</v>
      </c>
      <c r="AC105" s="42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2">
        <v>0</v>
      </c>
      <c r="AL105" s="42">
        <v>0</v>
      </c>
      <c r="AM105" s="43">
        <v>0</v>
      </c>
      <c r="AN105" s="43">
        <v>0</v>
      </c>
      <c r="AO105" s="43">
        <v>0</v>
      </c>
      <c r="AP105" s="42"/>
      <c r="AQ105" s="87">
        <f t="shared" si="28"/>
        <v>0</v>
      </c>
      <c r="AR105" s="87">
        <f t="shared" si="24"/>
        <v>0</v>
      </c>
      <c r="AS105" s="87">
        <f t="shared" si="25"/>
        <v>0</v>
      </c>
      <c r="AT105" s="87">
        <f t="shared" si="26"/>
        <v>0</v>
      </c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</row>
    <row r="106" spans="2:58" x14ac:dyDescent="0.35">
      <c r="B106" s="8">
        <f t="shared" si="29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40">
        <v>0</v>
      </c>
      <c r="U106" s="11">
        <v>0</v>
      </c>
      <c r="W106" s="40">
        <f t="shared" si="27"/>
        <v>0</v>
      </c>
      <c r="X106" s="16" t="e">
        <v>#DIV/0!</v>
      </c>
      <c r="Z106" s="42">
        <v>0</v>
      </c>
      <c r="AA106" s="42">
        <v>0</v>
      </c>
      <c r="AB106" s="43">
        <v>0</v>
      </c>
      <c r="AC106" s="42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2">
        <v>0</v>
      </c>
      <c r="AL106" s="42">
        <v>0</v>
      </c>
      <c r="AM106" s="43">
        <v>0</v>
      </c>
      <c r="AN106" s="43">
        <v>0</v>
      </c>
      <c r="AO106" s="43">
        <v>0</v>
      </c>
      <c r="AP106" s="42"/>
      <c r="AQ106" s="87">
        <f t="shared" si="28"/>
        <v>0</v>
      </c>
      <c r="AR106" s="87">
        <f t="shared" si="24"/>
        <v>0</v>
      </c>
      <c r="AS106" s="87">
        <f t="shared" si="25"/>
        <v>0</v>
      </c>
      <c r="AT106" s="87">
        <f t="shared" si="26"/>
        <v>0</v>
      </c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</row>
    <row r="107" spans="2:58" x14ac:dyDescent="0.35">
      <c r="B107" s="8">
        <f t="shared" si="29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88">
        <v>0</v>
      </c>
      <c r="Q107" s="88">
        <v>0</v>
      </c>
      <c r="R107" s="88">
        <v>0</v>
      </c>
      <c r="S107" s="88">
        <v>0</v>
      </c>
      <c r="T107" s="40">
        <v>0</v>
      </c>
      <c r="U107" s="11">
        <v>0</v>
      </c>
      <c r="W107" s="40">
        <f t="shared" si="27"/>
        <v>0</v>
      </c>
      <c r="X107" s="16" t="e">
        <v>#DIV/0!</v>
      </c>
      <c r="Z107" s="42">
        <v>0</v>
      </c>
      <c r="AA107" s="42">
        <v>0</v>
      </c>
      <c r="AB107" s="43">
        <v>0</v>
      </c>
      <c r="AC107" s="42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2">
        <v>0</v>
      </c>
      <c r="AL107" s="42">
        <v>0</v>
      </c>
      <c r="AM107" s="43">
        <v>0</v>
      </c>
      <c r="AN107" s="43">
        <v>0</v>
      </c>
      <c r="AO107" s="43">
        <v>0</v>
      </c>
      <c r="AP107" s="42"/>
      <c r="AQ107" s="87">
        <f t="shared" si="28"/>
        <v>0</v>
      </c>
      <c r="AR107" s="87">
        <f t="shared" si="24"/>
        <v>0</v>
      </c>
      <c r="AS107" s="87">
        <f t="shared" si="25"/>
        <v>0</v>
      </c>
      <c r="AT107" s="87">
        <f t="shared" si="26"/>
        <v>0</v>
      </c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</row>
    <row r="108" spans="2:58" x14ac:dyDescent="0.35">
      <c r="B108" s="8">
        <f t="shared" si="29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88">
        <v>0</v>
      </c>
      <c r="S108" s="88">
        <v>0</v>
      </c>
      <c r="T108" s="40">
        <v>0</v>
      </c>
      <c r="U108" s="11">
        <v>0</v>
      </c>
      <c r="W108" s="40">
        <f t="shared" si="27"/>
        <v>0</v>
      </c>
      <c r="X108" s="16" t="e">
        <v>#DIV/0!</v>
      </c>
      <c r="Z108" s="42">
        <v>0</v>
      </c>
      <c r="AA108" s="42">
        <v>0</v>
      </c>
      <c r="AB108" s="43">
        <v>0</v>
      </c>
      <c r="AC108" s="42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2">
        <v>0</v>
      </c>
      <c r="AL108" s="42">
        <v>0</v>
      </c>
      <c r="AM108" s="43">
        <v>0</v>
      </c>
      <c r="AN108" s="43">
        <v>0</v>
      </c>
      <c r="AO108" s="43">
        <v>0</v>
      </c>
      <c r="AP108" s="42"/>
      <c r="AQ108" s="87">
        <f t="shared" si="28"/>
        <v>0</v>
      </c>
      <c r="AR108" s="87">
        <f t="shared" si="24"/>
        <v>0</v>
      </c>
      <c r="AS108" s="87">
        <f t="shared" si="25"/>
        <v>0</v>
      </c>
      <c r="AT108" s="87">
        <f t="shared" si="26"/>
        <v>0</v>
      </c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</row>
    <row r="109" spans="2:58" x14ac:dyDescent="0.35">
      <c r="B109" s="8">
        <f t="shared" si="29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88">
        <v>0</v>
      </c>
      <c r="S109" s="88">
        <v>0</v>
      </c>
      <c r="T109" s="40">
        <v>0</v>
      </c>
      <c r="U109" s="11">
        <v>0</v>
      </c>
      <c r="W109" s="40">
        <f t="shared" si="27"/>
        <v>0</v>
      </c>
      <c r="X109" s="16" t="e">
        <v>#DIV/0!</v>
      </c>
      <c r="Z109" s="42">
        <v>0</v>
      </c>
      <c r="AA109" s="42">
        <v>0</v>
      </c>
      <c r="AB109" s="43">
        <v>0</v>
      </c>
      <c r="AC109" s="42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2">
        <v>0</v>
      </c>
      <c r="AL109" s="42">
        <v>0</v>
      </c>
      <c r="AM109" s="43">
        <v>0</v>
      </c>
      <c r="AN109" s="43">
        <v>0</v>
      </c>
      <c r="AO109" s="43">
        <v>0</v>
      </c>
      <c r="AP109" s="42"/>
      <c r="AQ109" s="87">
        <f t="shared" si="28"/>
        <v>0</v>
      </c>
      <c r="AR109" s="87">
        <f t="shared" si="24"/>
        <v>0</v>
      </c>
      <c r="AS109" s="87">
        <f t="shared" si="25"/>
        <v>0</v>
      </c>
      <c r="AT109" s="87">
        <f t="shared" si="26"/>
        <v>0</v>
      </c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</row>
    <row r="110" spans="2:58" x14ac:dyDescent="0.35">
      <c r="B110" s="8">
        <f t="shared" si="29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88">
        <v>0</v>
      </c>
      <c r="S110" s="88">
        <v>0</v>
      </c>
      <c r="T110" s="40">
        <v>0</v>
      </c>
      <c r="U110" s="11">
        <v>0</v>
      </c>
      <c r="W110" s="40">
        <f t="shared" si="27"/>
        <v>0</v>
      </c>
      <c r="X110" s="16" t="e">
        <v>#DIV/0!</v>
      </c>
      <c r="Z110" s="42">
        <v>0</v>
      </c>
      <c r="AA110" s="42">
        <v>0</v>
      </c>
      <c r="AB110" s="43">
        <v>0</v>
      </c>
      <c r="AC110" s="42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2">
        <v>0</v>
      </c>
      <c r="AL110" s="42">
        <v>0</v>
      </c>
      <c r="AM110" s="43">
        <v>0</v>
      </c>
      <c r="AN110" s="43">
        <v>0</v>
      </c>
      <c r="AO110" s="43">
        <v>0</v>
      </c>
      <c r="AP110" s="42"/>
      <c r="AQ110" s="87">
        <f t="shared" si="28"/>
        <v>0</v>
      </c>
      <c r="AR110" s="87">
        <f t="shared" si="24"/>
        <v>0</v>
      </c>
      <c r="AS110" s="87">
        <f t="shared" si="25"/>
        <v>0</v>
      </c>
      <c r="AT110" s="87">
        <f t="shared" si="26"/>
        <v>0</v>
      </c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</row>
    <row r="111" spans="2:58" x14ac:dyDescent="0.35">
      <c r="B111" s="8">
        <f t="shared" si="29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88">
        <v>0</v>
      </c>
      <c r="S111" s="88">
        <v>0</v>
      </c>
      <c r="T111" s="40">
        <v>0</v>
      </c>
      <c r="U111" s="11">
        <v>0</v>
      </c>
      <c r="W111" s="40">
        <f t="shared" si="27"/>
        <v>0</v>
      </c>
      <c r="X111" s="16"/>
      <c r="Z111" s="42">
        <v>0</v>
      </c>
      <c r="AA111" s="42">
        <v>0</v>
      </c>
      <c r="AB111" s="43">
        <v>0</v>
      </c>
      <c r="AC111" s="42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2">
        <v>0</v>
      </c>
      <c r="AL111" s="42">
        <v>0</v>
      </c>
      <c r="AM111" s="43">
        <v>0</v>
      </c>
      <c r="AN111" s="43">
        <v>0</v>
      </c>
      <c r="AO111" s="43">
        <v>0</v>
      </c>
      <c r="AP111" s="42"/>
      <c r="AQ111" s="87">
        <f t="shared" si="28"/>
        <v>0</v>
      </c>
      <c r="AR111" s="87">
        <f t="shared" si="24"/>
        <v>0</v>
      </c>
      <c r="AS111" s="87">
        <f t="shared" si="25"/>
        <v>0</v>
      </c>
      <c r="AT111" s="87">
        <f t="shared" si="26"/>
        <v>0</v>
      </c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</row>
    <row r="112" spans="2:58" x14ac:dyDescent="0.35">
      <c r="B112" s="8">
        <f t="shared" si="29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8">
        <v>0</v>
      </c>
      <c r="S112" s="88">
        <v>0</v>
      </c>
      <c r="T112" s="40">
        <v>0</v>
      </c>
      <c r="U112" s="11">
        <v>0</v>
      </c>
      <c r="W112" s="40">
        <f t="shared" si="27"/>
        <v>0</v>
      </c>
      <c r="X112" s="16" t="e">
        <v>#DIV/0!</v>
      </c>
      <c r="Z112" s="42">
        <v>0</v>
      </c>
      <c r="AA112" s="42">
        <v>0</v>
      </c>
      <c r="AB112" s="43">
        <v>0</v>
      </c>
      <c r="AC112" s="42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2">
        <v>0</v>
      </c>
      <c r="AL112" s="42">
        <v>0</v>
      </c>
      <c r="AM112" s="43">
        <v>0</v>
      </c>
      <c r="AN112" s="43">
        <v>0</v>
      </c>
      <c r="AO112" s="43">
        <v>0</v>
      </c>
      <c r="AP112" s="42"/>
      <c r="AQ112" s="87">
        <f t="shared" si="28"/>
        <v>0</v>
      </c>
      <c r="AR112" s="87">
        <f t="shared" si="24"/>
        <v>0</v>
      </c>
      <c r="AS112" s="87">
        <f t="shared" si="25"/>
        <v>0</v>
      </c>
      <c r="AT112" s="87">
        <f t="shared" si="26"/>
        <v>0</v>
      </c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</row>
    <row r="113" spans="2:58" x14ac:dyDescent="0.35">
      <c r="B113" s="8">
        <f t="shared" si="29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88">
        <v>0</v>
      </c>
      <c r="Q113" s="88">
        <v>0</v>
      </c>
      <c r="R113" s="88">
        <v>0</v>
      </c>
      <c r="S113" s="88">
        <v>0</v>
      </c>
      <c r="T113" s="40">
        <v>0</v>
      </c>
      <c r="U113" s="11">
        <v>0</v>
      </c>
      <c r="W113" s="40">
        <f t="shared" si="27"/>
        <v>0</v>
      </c>
      <c r="X113" s="16" t="e">
        <v>#DIV/0!</v>
      </c>
      <c r="Z113" s="42">
        <v>0</v>
      </c>
      <c r="AA113" s="42">
        <v>0</v>
      </c>
      <c r="AB113" s="43">
        <v>0</v>
      </c>
      <c r="AC113" s="42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2">
        <v>0</v>
      </c>
      <c r="AL113" s="42">
        <v>0</v>
      </c>
      <c r="AM113" s="43">
        <v>0</v>
      </c>
      <c r="AN113" s="43">
        <v>0</v>
      </c>
      <c r="AO113" s="43">
        <v>0</v>
      </c>
      <c r="AP113" s="42"/>
      <c r="AQ113" s="87">
        <f t="shared" si="28"/>
        <v>0</v>
      </c>
      <c r="AR113" s="87">
        <f t="shared" si="24"/>
        <v>0</v>
      </c>
      <c r="AS113" s="87">
        <f t="shared" si="25"/>
        <v>0</v>
      </c>
      <c r="AT113" s="87">
        <f t="shared" si="26"/>
        <v>0</v>
      </c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</row>
    <row r="114" spans="2:58" x14ac:dyDescent="0.35">
      <c r="B114" s="8">
        <f t="shared" si="29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0</v>
      </c>
      <c r="T114" s="40">
        <v>0</v>
      </c>
      <c r="U114" s="11">
        <v>0</v>
      </c>
      <c r="W114" s="40">
        <f t="shared" si="27"/>
        <v>0</v>
      </c>
      <c r="X114" s="16" t="e">
        <v>#DIV/0!</v>
      </c>
      <c r="Z114" s="42">
        <v>0</v>
      </c>
      <c r="AA114" s="42">
        <v>0</v>
      </c>
      <c r="AB114" s="43">
        <v>0</v>
      </c>
      <c r="AC114" s="42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2">
        <v>0</v>
      </c>
      <c r="AL114" s="42">
        <v>0</v>
      </c>
      <c r="AM114" s="43">
        <v>0</v>
      </c>
      <c r="AN114" s="43">
        <v>0</v>
      </c>
      <c r="AO114" s="43">
        <v>0</v>
      </c>
      <c r="AP114" s="42"/>
      <c r="AQ114" s="87">
        <f t="shared" si="28"/>
        <v>0</v>
      </c>
      <c r="AR114" s="87">
        <f t="shared" si="24"/>
        <v>0</v>
      </c>
      <c r="AS114" s="87">
        <f t="shared" si="25"/>
        <v>0</v>
      </c>
      <c r="AT114" s="87">
        <f t="shared" si="26"/>
        <v>0</v>
      </c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</row>
    <row r="115" spans="2:58" x14ac:dyDescent="0.35">
      <c r="B115" s="8">
        <f t="shared" si="29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88">
        <v>0</v>
      </c>
      <c r="S115" s="88">
        <v>0</v>
      </c>
      <c r="T115" s="40">
        <v>0</v>
      </c>
      <c r="U115" s="11">
        <v>0</v>
      </c>
      <c r="W115" s="40">
        <f t="shared" si="27"/>
        <v>0</v>
      </c>
      <c r="X115" s="16" t="e">
        <v>#DIV/0!</v>
      </c>
      <c r="Z115" s="42">
        <v>0</v>
      </c>
      <c r="AA115" s="42">
        <v>0</v>
      </c>
      <c r="AB115" s="43">
        <v>0</v>
      </c>
      <c r="AC115" s="42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2">
        <v>0</v>
      </c>
      <c r="AL115" s="42">
        <v>0</v>
      </c>
      <c r="AM115" s="43">
        <v>0</v>
      </c>
      <c r="AN115" s="43">
        <v>0</v>
      </c>
      <c r="AO115" s="43">
        <v>0</v>
      </c>
      <c r="AP115" s="42"/>
      <c r="AQ115" s="87">
        <f t="shared" si="28"/>
        <v>0</v>
      </c>
      <c r="AR115" s="87">
        <f t="shared" si="24"/>
        <v>0</v>
      </c>
      <c r="AS115" s="87">
        <f t="shared" si="25"/>
        <v>0</v>
      </c>
      <c r="AT115" s="87">
        <f t="shared" si="26"/>
        <v>0</v>
      </c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</row>
    <row r="116" spans="2:58" x14ac:dyDescent="0.35">
      <c r="B116" s="8">
        <f t="shared" si="29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88">
        <v>0</v>
      </c>
      <c r="S116" s="88">
        <v>0</v>
      </c>
      <c r="T116" s="40">
        <v>0</v>
      </c>
      <c r="U116" s="11">
        <v>0</v>
      </c>
      <c r="W116" s="40">
        <f t="shared" si="27"/>
        <v>0</v>
      </c>
      <c r="X116" s="16" t="e">
        <v>#DIV/0!</v>
      </c>
      <c r="Z116" s="42">
        <v>0</v>
      </c>
      <c r="AA116" s="42">
        <v>0</v>
      </c>
      <c r="AB116" s="43">
        <v>0</v>
      </c>
      <c r="AC116" s="42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2">
        <v>0</v>
      </c>
      <c r="AL116" s="42">
        <v>0</v>
      </c>
      <c r="AM116" s="43">
        <v>0</v>
      </c>
      <c r="AN116" s="43">
        <v>0</v>
      </c>
      <c r="AO116" s="43">
        <v>0</v>
      </c>
      <c r="AP116" s="42"/>
      <c r="AQ116" s="87">
        <f t="shared" si="28"/>
        <v>0</v>
      </c>
      <c r="AR116" s="87">
        <f t="shared" si="24"/>
        <v>0</v>
      </c>
      <c r="AS116" s="87">
        <f t="shared" si="25"/>
        <v>0</v>
      </c>
      <c r="AT116" s="87">
        <f t="shared" si="26"/>
        <v>0</v>
      </c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</row>
    <row r="117" spans="2:58" x14ac:dyDescent="0.35">
      <c r="B117" s="8">
        <f t="shared" si="29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88">
        <v>0</v>
      </c>
      <c r="S117" s="88">
        <v>0</v>
      </c>
      <c r="T117" s="40">
        <v>0</v>
      </c>
      <c r="U117" s="11">
        <v>0</v>
      </c>
      <c r="W117" s="40">
        <f t="shared" si="27"/>
        <v>0</v>
      </c>
      <c r="X117" s="16" t="e">
        <v>#DIV/0!</v>
      </c>
      <c r="Z117" s="42">
        <v>0</v>
      </c>
      <c r="AA117" s="42">
        <v>0</v>
      </c>
      <c r="AB117" s="43">
        <v>0</v>
      </c>
      <c r="AC117" s="42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2">
        <v>0</v>
      </c>
      <c r="AL117" s="42">
        <v>0</v>
      </c>
      <c r="AM117" s="43">
        <v>0</v>
      </c>
      <c r="AN117" s="43">
        <v>0</v>
      </c>
      <c r="AO117" s="43">
        <v>0</v>
      </c>
      <c r="AP117" s="42"/>
      <c r="AQ117" s="87">
        <f t="shared" si="28"/>
        <v>0</v>
      </c>
      <c r="AR117" s="87">
        <f t="shared" si="24"/>
        <v>0</v>
      </c>
      <c r="AS117" s="87">
        <f t="shared" si="25"/>
        <v>0</v>
      </c>
      <c r="AT117" s="87">
        <f t="shared" si="26"/>
        <v>0</v>
      </c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</row>
    <row r="118" spans="2:58" x14ac:dyDescent="0.35">
      <c r="B118" s="8">
        <f t="shared" si="29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0</v>
      </c>
      <c r="S118" s="88">
        <v>0</v>
      </c>
      <c r="T118" s="40">
        <v>0</v>
      </c>
      <c r="U118" s="11">
        <v>0</v>
      </c>
      <c r="W118" s="40">
        <f t="shared" si="27"/>
        <v>0</v>
      </c>
      <c r="X118" s="16" t="e">
        <v>#DIV/0!</v>
      </c>
      <c r="Z118" s="42">
        <v>0</v>
      </c>
      <c r="AA118" s="42">
        <v>0</v>
      </c>
      <c r="AB118" s="43">
        <v>0</v>
      </c>
      <c r="AC118" s="42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2">
        <v>0</v>
      </c>
      <c r="AL118" s="42">
        <v>0</v>
      </c>
      <c r="AM118" s="43">
        <v>0</v>
      </c>
      <c r="AN118" s="43">
        <v>0</v>
      </c>
      <c r="AO118" s="43">
        <v>0</v>
      </c>
      <c r="AP118" s="42"/>
      <c r="AQ118" s="87">
        <f t="shared" si="28"/>
        <v>0</v>
      </c>
      <c r="AR118" s="87">
        <f t="shared" si="24"/>
        <v>0</v>
      </c>
      <c r="AS118" s="87">
        <f t="shared" si="25"/>
        <v>0</v>
      </c>
      <c r="AT118" s="87">
        <f t="shared" si="26"/>
        <v>0</v>
      </c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</row>
    <row r="119" spans="2:58" x14ac:dyDescent="0.35">
      <c r="B119" s="8">
        <f t="shared" si="29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88">
        <v>0</v>
      </c>
      <c r="S119" s="88">
        <v>0</v>
      </c>
      <c r="T119" s="40">
        <v>0</v>
      </c>
      <c r="U119" s="11">
        <v>0</v>
      </c>
      <c r="W119" s="40">
        <f t="shared" si="27"/>
        <v>0</v>
      </c>
      <c r="X119" s="16" t="e">
        <v>#DIV/0!</v>
      </c>
      <c r="Z119" s="42">
        <v>0</v>
      </c>
      <c r="AA119" s="42">
        <v>0</v>
      </c>
      <c r="AB119" s="43">
        <v>0</v>
      </c>
      <c r="AC119" s="42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2">
        <v>0</v>
      </c>
      <c r="AL119" s="42">
        <v>0</v>
      </c>
      <c r="AM119" s="43">
        <v>0</v>
      </c>
      <c r="AN119" s="43">
        <v>0</v>
      </c>
      <c r="AO119" s="43">
        <v>0</v>
      </c>
      <c r="AP119" s="42"/>
      <c r="AQ119" s="87">
        <f t="shared" si="28"/>
        <v>0</v>
      </c>
      <c r="AR119" s="87">
        <f t="shared" si="24"/>
        <v>0</v>
      </c>
      <c r="AS119" s="87">
        <f t="shared" si="25"/>
        <v>0</v>
      </c>
      <c r="AT119" s="87">
        <f t="shared" si="26"/>
        <v>0</v>
      </c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</row>
    <row r="120" spans="2:58" x14ac:dyDescent="0.35">
      <c r="B120" s="8">
        <f t="shared" si="29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0</v>
      </c>
      <c r="O120" s="88">
        <v>0</v>
      </c>
      <c r="P120" s="88">
        <v>0</v>
      </c>
      <c r="Q120" s="88">
        <v>0</v>
      </c>
      <c r="R120" s="88">
        <v>0</v>
      </c>
      <c r="S120" s="88">
        <v>0</v>
      </c>
      <c r="T120" s="40">
        <v>0</v>
      </c>
      <c r="U120" s="11">
        <v>0</v>
      </c>
      <c r="W120" s="40">
        <f t="shared" si="27"/>
        <v>0</v>
      </c>
      <c r="X120" s="16" t="e">
        <v>#DIV/0!</v>
      </c>
      <c r="Z120" s="42">
        <v>0</v>
      </c>
      <c r="AA120" s="42">
        <v>0</v>
      </c>
      <c r="AB120" s="43">
        <v>0</v>
      </c>
      <c r="AC120" s="42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2">
        <v>0</v>
      </c>
      <c r="AL120" s="42">
        <v>0</v>
      </c>
      <c r="AM120" s="43">
        <v>0</v>
      </c>
      <c r="AN120" s="43">
        <v>0</v>
      </c>
      <c r="AO120" s="43">
        <v>0</v>
      </c>
      <c r="AP120" s="42"/>
      <c r="AQ120" s="87">
        <f t="shared" si="28"/>
        <v>0</v>
      </c>
      <c r="AR120" s="87">
        <f t="shared" si="24"/>
        <v>0</v>
      </c>
      <c r="AS120" s="87">
        <f t="shared" si="25"/>
        <v>0</v>
      </c>
      <c r="AT120" s="87">
        <f t="shared" si="26"/>
        <v>0</v>
      </c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</row>
    <row r="121" spans="2:58" x14ac:dyDescent="0.35">
      <c r="B121" s="8">
        <f t="shared" si="29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88">
        <v>0</v>
      </c>
      <c r="S121" s="88">
        <v>0</v>
      </c>
      <c r="T121" s="40">
        <v>0</v>
      </c>
      <c r="U121" s="11">
        <v>0</v>
      </c>
      <c r="W121" s="40">
        <f t="shared" si="27"/>
        <v>0</v>
      </c>
      <c r="X121" s="16" t="e">
        <v>#DIV/0!</v>
      </c>
      <c r="Z121" s="42">
        <v>0</v>
      </c>
      <c r="AA121" s="42">
        <v>0</v>
      </c>
      <c r="AB121" s="43">
        <v>0</v>
      </c>
      <c r="AC121" s="42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2">
        <v>0</v>
      </c>
      <c r="AL121" s="42">
        <v>0</v>
      </c>
      <c r="AM121" s="43">
        <v>0</v>
      </c>
      <c r="AN121" s="43">
        <v>0</v>
      </c>
      <c r="AO121" s="43">
        <v>0</v>
      </c>
      <c r="AP121" s="42"/>
      <c r="AQ121" s="87">
        <f t="shared" si="28"/>
        <v>0</v>
      </c>
      <c r="AR121" s="87">
        <f t="shared" si="24"/>
        <v>0</v>
      </c>
      <c r="AS121" s="87">
        <f t="shared" si="25"/>
        <v>0</v>
      </c>
      <c r="AT121" s="87">
        <f t="shared" si="26"/>
        <v>0</v>
      </c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</row>
    <row r="122" spans="2:58" x14ac:dyDescent="0.35">
      <c r="B122" s="8">
        <f t="shared" si="29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88">
        <v>0</v>
      </c>
      <c r="S122" s="88">
        <v>0</v>
      </c>
      <c r="T122" s="40">
        <v>0</v>
      </c>
      <c r="U122" s="11">
        <v>0</v>
      </c>
      <c r="W122" s="40">
        <f t="shared" si="27"/>
        <v>0</v>
      </c>
      <c r="X122" s="16" t="e">
        <v>#DIV/0!</v>
      </c>
      <c r="Z122" s="42">
        <v>0</v>
      </c>
      <c r="AA122" s="42">
        <v>0</v>
      </c>
      <c r="AB122" s="43">
        <v>0</v>
      </c>
      <c r="AC122" s="42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2">
        <v>0</v>
      </c>
      <c r="AL122" s="42">
        <v>0</v>
      </c>
      <c r="AM122" s="43">
        <v>0</v>
      </c>
      <c r="AN122" s="43">
        <v>0</v>
      </c>
      <c r="AO122" s="43">
        <v>0</v>
      </c>
      <c r="AP122" s="42"/>
      <c r="AQ122" s="87">
        <f t="shared" si="28"/>
        <v>0</v>
      </c>
      <c r="AR122" s="87">
        <f t="shared" si="24"/>
        <v>0</v>
      </c>
      <c r="AS122" s="87">
        <f t="shared" si="25"/>
        <v>0</v>
      </c>
      <c r="AT122" s="87">
        <f t="shared" si="26"/>
        <v>0</v>
      </c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</row>
    <row r="123" spans="2:58" x14ac:dyDescent="0.35">
      <c r="B123" s="8">
        <f t="shared" si="29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88">
        <v>0</v>
      </c>
      <c r="S123" s="88">
        <v>0</v>
      </c>
      <c r="T123" s="40">
        <v>0</v>
      </c>
      <c r="U123" s="11">
        <v>0</v>
      </c>
      <c r="W123" s="40">
        <f t="shared" si="27"/>
        <v>0</v>
      </c>
      <c r="X123" s="16" t="e">
        <v>#DIV/0!</v>
      </c>
      <c r="Z123" s="42">
        <v>0</v>
      </c>
      <c r="AA123" s="42">
        <v>0</v>
      </c>
      <c r="AB123" s="43">
        <v>0</v>
      </c>
      <c r="AC123" s="42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2">
        <v>0</v>
      </c>
      <c r="AL123" s="42">
        <v>0</v>
      </c>
      <c r="AM123" s="43">
        <v>0</v>
      </c>
      <c r="AN123" s="43">
        <v>0</v>
      </c>
      <c r="AO123" s="43">
        <v>0</v>
      </c>
      <c r="AP123" s="42"/>
      <c r="AQ123" s="87">
        <f t="shared" si="28"/>
        <v>0</v>
      </c>
      <c r="AR123" s="87">
        <f t="shared" si="24"/>
        <v>0</v>
      </c>
      <c r="AS123" s="87">
        <f t="shared" si="25"/>
        <v>0</v>
      </c>
      <c r="AT123" s="87">
        <f t="shared" si="26"/>
        <v>0</v>
      </c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</row>
    <row r="124" spans="2:58" x14ac:dyDescent="0.35">
      <c r="B124" s="8">
        <f t="shared" si="29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40">
        <v>0</v>
      </c>
      <c r="U124" s="11">
        <v>0</v>
      </c>
      <c r="W124" s="40">
        <f t="shared" si="27"/>
        <v>0</v>
      </c>
      <c r="X124" s="16" t="e">
        <v>#DIV/0!</v>
      </c>
      <c r="Z124" s="42">
        <v>0</v>
      </c>
      <c r="AA124" s="42">
        <v>0</v>
      </c>
      <c r="AB124" s="43">
        <v>0</v>
      </c>
      <c r="AC124" s="42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2">
        <v>0</v>
      </c>
      <c r="AL124" s="42">
        <v>0</v>
      </c>
      <c r="AM124" s="43">
        <v>0</v>
      </c>
      <c r="AN124" s="43">
        <v>0</v>
      </c>
      <c r="AO124" s="43">
        <v>0</v>
      </c>
      <c r="AP124" s="42"/>
      <c r="AQ124" s="87">
        <f t="shared" si="28"/>
        <v>0</v>
      </c>
      <c r="AR124" s="87">
        <f t="shared" si="24"/>
        <v>0</v>
      </c>
      <c r="AS124" s="87">
        <f t="shared" si="25"/>
        <v>0</v>
      </c>
      <c r="AT124" s="87">
        <f t="shared" si="26"/>
        <v>0</v>
      </c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</row>
    <row r="125" spans="2:58" x14ac:dyDescent="0.35">
      <c r="B125" s="8">
        <f t="shared" si="29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40">
        <v>0</v>
      </c>
      <c r="U125" s="11">
        <v>0</v>
      </c>
      <c r="W125" s="40">
        <f t="shared" si="27"/>
        <v>0</v>
      </c>
      <c r="X125" s="16"/>
      <c r="Z125" s="42">
        <v>0</v>
      </c>
      <c r="AA125" s="42">
        <v>0</v>
      </c>
      <c r="AB125" s="43">
        <v>0</v>
      </c>
      <c r="AC125" s="42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2">
        <v>0</v>
      </c>
      <c r="AL125" s="42">
        <v>0</v>
      </c>
      <c r="AM125" s="43">
        <v>0</v>
      </c>
      <c r="AN125" s="43">
        <v>0</v>
      </c>
      <c r="AO125" s="43">
        <v>0</v>
      </c>
      <c r="AP125" s="42"/>
      <c r="AQ125" s="87">
        <f t="shared" si="28"/>
        <v>0</v>
      </c>
      <c r="AR125" s="87">
        <f t="shared" si="24"/>
        <v>0</v>
      </c>
      <c r="AS125" s="87">
        <f t="shared" si="25"/>
        <v>0</v>
      </c>
      <c r="AT125" s="87">
        <f t="shared" si="26"/>
        <v>0</v>
      </c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</row>
    <row r="126" spans="2:58" x14ac:dyDescent="0.35">
      <c r="B126" s="8">
        <f t="shared" si="29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40">
        <v>0</v>
      </c>
      <c r="U126" s="11">
        <v>0</v>
      </c>
      <c r="W126" s="40">
        <f t="shared" si="27"/>
        <v>0</v>
      </c>
      <c r="X126" s="16" t="e">
        <v>#DIV/0!</v>
      </c>
      <c r="Z126" s="42">
        <v>0</v>
      </c>
      <c r="AA126" s="42">
        <v>0</v>
      </c>
      <c r="AB126" s="43">
        <v>0</v>
      </c>
      <c r="AC126" s="42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2">
        <v>0</v>
      </c>
      <c r="AL126" s="42">
        <v>0</v>
      </c>
      <c r="AM126" s="43">
        <v>0</v>
      </c>
      <c r="AN126" s="43">
        <v>0</v>
      </c>
      <c r="AO126" s="43">
        <v>0</v>
      </c>
      <c r="AP126" s="42"/>
      <c r="AQ126" s="87">
        <f t="shared" si="28"/>
        <v>0</v>
      </c>
      <c r="AR126" s="87">
        <f t="shared" si="24"/>
        <v>0</v>
      </c>
      <c r="AS126" s="87">
        <f t="shared" si="25"/>
        <v>0</v>
      </c>
      <c r="AT126" s="87">
        <f t="shared" si="26"/>
        <v>0</v>
      </c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</row>
    <row r="127" spans="2:58" x14ac:dyDescent="0.35">
      <c r="B127" s="8">
        <f t="shared" si="29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88">
        <v>0</v>
      </c>
      <c r="S127" s="88">
        <v>0</v>
      </c>
      <c r="T127" s="40">
        <v>0</v>
      </c>
      <c r="U127" s="11">
        <v>0</v>
      </c>
      <c r="W127" s="40">
        <f t="shared" si="27"/>
        <v>0</v>
      </c>
      <c r="X127" s="16" t="e">
        <v>#DIV/0!</v>
      </c>
      <c r="Z127" s="42">
        <v>0</v>
      </c>
      <c r="AA127" s="42">
        <v>0</v>
      </c>
      <c r="AB127" s="43">
        <v>0</v>
      </c>
      <c r="AC127" s="42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2">
        <v>0</v>
      </c>
      <c r="AL127" s="42">
        <v>0</v>
      </c>
      <c r="AM127" s="43">
        <v>0</v>
      </c>
      <c r="AN127" s="43">
        <v>0</v>
      </c>
      <c r="AO127" s="43">
        <v>0</v>
      </c>
      <c r="AP127" s="42"/>
      <c r="AQ127" s="87">
        <f t="shared" si="28"/>
        <v>0</v>
      </c>
      <c r="AR127" s="87">
        <f t="shared" si="24"/>
        <v>0</v>
      </c>
      <c r="AS127" s="87">
        <f t="shared" si="25"/>
        <v>0</v>
      </c>
      <c r="AT127" s="87">
        <f t="shared" si="26"/>
        <v>0</v>
      </c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</row>
    <row r="128" spans="2:58" x14ac:dyDescent="0.35">
      <c r="B128" s="8">
        <f t="shared" si="29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8">
        <v>0</v>
      </c>
      <c r="S128" s="88">
        <v>0</v>
      </c>
      <c r="T128" s="40">
        <v>0</v>
      </c>
      <c r="U128" s="11">
        <v>0</v>
      </c>
      <c r="W128" s="40">
        <f t="shared" si="27"/>
        <v>0</v>
      </c>
      <c r="X128" s="16" t="e">
        <v>#DIV/0!</v>
      </c>
      <c r="Z128" s="42">
        <v>0</v>
      </c>
      <c r="AA128" s="42">
        <v>0</v>
      </c>
      <c r="AB128" s="43">
        <v>0</v>
      </c>
      <c r="AC128" s="42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2">
        <v>0</v>
      </c>
      <c r="AL128" s="42">
        <v>0</v>
      </c>
      <c r="AM128" s="43">
        <v>0</v>
      </c>
      <c r="AN128" s="43">
        <v>0</v>
      </c>
      <c r="AO128" s="43">
        <v>0</v>
      </c>
      <c r="AP128" s="42"/>
      <c r="AQ128" s="87">
        <f t="shared" si="28"/>
        <v>0</v>
      </c>
      <c r="AR128" s="87">
        <f t="shared" si="24"/>
        <v>0</v>
      </c>
      <c r="AS128" s="87">
        <f t="shared" si="25"/>
        <v>0</v>
      </c>
      <c r="AT128" s="87">
        <f t="shared" si="26"/>
        <v>0</v>
      </c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</row>
    <row r="129" spans="2:58" x14ac:dyDescent="0.35">
      <c r="B129" s="8">
        <f t="shared" si="29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40">
        <v>0</v>
      </c>
      <c r="U129" s="11">
        <v>0</v>
      </c>
      <c r="W129" s="40">
        <f t="shared" si="27"/>
        <v>0</v>
      </c>
      <c r="X129" s="16" t="e">
        <v>#DIV/0!</v>
      </c>
      <c r="Z129" s="42">
        <v>0</v>
      </c>
      <c r="AA129" s="42">
        <v>0</v>
      </c>
      <c r="AB129" s="43">
        <v>0</v>
      </c>
      <c r="AC129" s="42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2">
        <v>0</v>
      </c>
      <c r="AL129" s="42">
        <v>0</v>
      </c>
      <c r="AM129" s="43">
        <v>0</v>
      </c>
      <c r="AN129" s="43">
        <v>0</v>
      </c>
      <c r="AO129" s="43">
        <v>0</v>
      </c>
      <c r="AP129" s="42"/>
      <c r="AQ129" s="87">
        <f t="shared" si="28"/>
        <v>0</v>
      </c>
      <c r="AR129" s="87">
        <f t="shared" si="24"/>
        <v>0</v>
      </c>
      <c r="AS129" s="87">
        <f t="shared" si="25"/>
        <v>0</v>
      </c>
      <c r="AT129" s="87">
        <f t="shared" si="26"/>
        <v>0</v>
      </c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</row>
    <row r="130" spans="2:58" x14ac:dyDescent="0.35">
      <c r="B130" s="8">
        <f t="shared" si="29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40">
        <v>0</v>
      </c>
      <c r="U130" s="11">
        <v>0</v>
      </c>
      <c r="W130" s="40">
        <f t="shared" si="27"/>
        <v>0</v>
      </c>
      <c r="X130" s="16" t="e">
        <v>#DIV/0!</v>
      </c>
      <c r="Z130" s="42">
        <v>0</v>
      </c>
      <c r="AA130" s="42">
        <v>0</v>
      </c>
      <c r="AB130" s="43">
        <v>0</v>
      </c>
      <c r="AC130" s="42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2">
        <v>0</v>
      </c>
      <c r="AL130" s="42">
        <v>0</v>
      </c>
      <c r="AM130" s="43">
        <v>0</v>
      </c>
      <c r="AN130" s="43">
        <v>0</v>
      </c>
      <c r="AO130" s="43">
        <v>0</v>
      </c>
      <c r="AP130" s="42"/>
      <c r="AQ130" s="87">
        <f t="shared" si="28"/>
        <v>0</v>
      </c>
      <c r="AR130" s="87">
        <f t="shared" si="24"/>
        <v>0</v>
      </c>
      <c r="AS130" s="87">
        <f t="shared" si="25"/>
        <v>0</v>
      </c>
      <c r="AT130" s="87">
        <f t="shared" si="26"/>
        <v>0</v>
      </c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</row>
    <row r="131" spans="2:58" x14ac:dyDescent="0.35">
      <c r="B131" s="8">
        <f t="shared" si="29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40">
        <v>0</v>
      </c>
      <c r="U131" s="11">
        <v>0</v>
      </c>
      <c r="W131" s="40">
        <f t="shared" si="27"/>
        <v>0</v>
      </c>
      <c r="X131" s="16"/>
      <c r="Z131" s="42">
        <v>0</v>
      </c>
      <c r="AA131" s="42">
        <v>0</v>
      </c>
      <c r="AB131" s="43">
        <v>0</v>
      </c>
      <c r="AC131" s="42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2">
        <v>0</v>
      </c>
      <c r="AL131" s="42">
        <v>0</v>
      </c>
      <c r="AM131" s="43">
        <v>0</v>
      </c>
      <c r="AN131" s="43">
        <v>0</v>
      </c>
      <c r="AO131" s="43">
        <v>0</v>
      </c>
      <c r="AP131" s="42"/>
      <c r="AQ131" s="87">
        <f t="shared" si="28"/>
        <v>0</v>
      </c>
      <c r="AR131" s="87">
        <f t="shared" si="24"/>
        <v>0</v>
      </c>
      <c r="AS131" s="87">
        <f t="shared" si="25"/>
        <v>0</v>
      </c>
      <c r="AT131" s="87">
        <f t="shared" si="26"/>
        <v>0</v>
      </c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</row>
    <row r="132" spans="2:58" x14ac:dyDescent="0.35">
      <c r="B132" s="8">
        <f t="shared" si="29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40">
        <v>0</v>
      </c>
      <c r="U132" s="11">
        <v>0</v>
      </c>
      <c r="W132" s="40">
        <f t="shared" si="27"/>
        <v>0</v>
      </c>
      <c r="X132" s="16"/>
      <c r="Z132" s="42">
        <v>0</v>
      </c>
      <c r="AA132" s="42">
        <v>0</v>
      </c>
      <c r="AB132" s="43">
        <v>0</v>
      </c>
      <c r="AC132" s="42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2">
        <v>0</v>
      </c>
      <c r="AL132" s="42">
        <v>0</v>
      </c>
      <c r="AM132" s="43">
        <v>0</v>
      </c>
      <c r="AN132" s="43">
        <v>0</v>
      </c>
      <c r="AO132" s="43">
        <v>0</v>
      </c>
      <c r="AP132" s="42"/>
      <c r="AQ132" s="87">
        <f t="shared" si="28"/>
        <v>0</v>
      </c>
      <c r="AR132" s="87">
        <f t="shared" si="24"/>
        <v>0</v>
      </c>
      <c r="AS132" s="87">
        <f t="shared" si="25"/>
        <v>0</v>
      </c>
      <c r="AT132" s="87">
        <f t="shared" si="26"/>
        <v>0</v>
      </c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</row>
    <row r="133" spans="2:58" x14ac:dyDescent="0.35">
      <c r="B133" s="8">
        <f t="shared" si="29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40">
        <v>0</v>
      </c>
      <c r="U133" s="11">
        <v>0</v>
      </c>
      <c r="W133" s="40">
        <f t="shared" si="27"/>
        <v>0</v>
      </c>
      <c r="X133" s="16"/>
      <c r="Z133" s="42">
        <v>0</v>
      </c>
      <c r="AA133" s="42">
        <v>0</v>
      </c>
      <c r="AB133" s="43">
        <v>0</v>
      </c>
      <c r="AC133" s="42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2">
        <v>0</v>
      </c>
      <c r="AL133" s="42">
        <v>0</v>
      </c>
      <c r="AM133" s="43">
        <v>0</v>
      </c>
      <c r="AN133" s="43">
        <v>0</v>
      </c>
      <c r="AO133" s="43">
        <v>0</v>
      </c>
      <c r="AP133" s="42"/>
      <c r="AQ133" s="87">
        <f t="shared" si="28"/>
        <v>0</v>
      </c>
      <c r="AR133" s="87">
        <f t="shared" si="24"/>
        <v>0</v>
      </c>
      <c r="AS133" s="87">
        <f t="shared" si="25"/>
        <v>0</v>
      </c>
      <c r="AT133" s="87">
        <f t="shared" si="26"/>
        <v>0</v>
      </c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</row>
    <row r="134" spans="2:58" x14ac:dyDescent="0.35">
      <c r="B134" s="8">
        <f t="shared" si="29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40">
        <v>0</v>
      </c>
      <c r="U134" s="11">
        <v>0</v>
      </c>
      <c r="W134" s="40">
        <f t="shared" si="27"/>
        <v>0</v>
      </c>
      <c r="X134" s="16" t="e">
        <v>#DIV/0!</v>
      </c>
      <c r="Z134" s="42">
        <v>0</v>
      </c>
      <c r="AA134" s="42">
        <v>0</v>
      </c>
      <c r="AB134" s="43">
        <v>0</v>
      </c>
      <c r="AC134" s="42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2">
        <v>0</v>
      </c>
      <c r="AL134" s="42">
        <v>0</v>
      </c>
      <c r="AM134" s="43">
        <v>0</v>
      </c>
      <c r="AN134" s="43">
        <v>0</v>
      </c>
      <c r="AO134" s="43">
        <v>0</v>
      </c>
      <c r="AP134" s="42"/>
      <c r="AQ134" s="87">
        <f t="shared" si="28"/>
        <v>0</v>
      </c>
      <c r="AR134" s="87">
        <f t="shared" si="24"/>
        <v>0</v>
      </c>
      <c r="AS134" s="87">
        <f t="shared" si="25"/>
        <v>0</v>
      </c>
      <c r="AT134" s="87">
        <f t="shared" si="26"/>
        <v>0</v>
      </c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</row>
    <row r="135" spans="2:58" x14ac:dyDescent="0.35">
      <c r="B135" s="8">
        <f t="shared" si="29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40">
        <v>0</v>
      </c>
      <c r="U135" s="11">
        <v>0</v>
      </c>
      <c r="W135" s="40">
        <f t="shared" si="27"/>
        <v>0</v>
      </c>
      <c r="X135" s="16" t="e">
        <v>#DIV/0!</v>
      </c>
      <c r="Z135" s="42">
        <v>0</v>
      </c>
      <c r="AA135" s="42">
        <v>0</v>
      </c>
      <c r="AB135" s="43">
        <v>0</v>
      </c>
      <c r="AC135" s="42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2">
        <v>0</v>
      </c>
      <c r="AL135" s="42">
        <v>0</v>
      </c>
      <c r="AM135" s="43">
        <v>0</v>
      </c>
      <c r="AN135" s="43">
        <v>0</v>
      </c>
      <c r="AO135" s="43">
        <v>0</v>
      </c>
      <c r="AP135" s="42"/>
      <c r="AQ135" s="87">
        <f t="shared" si="28"/>
        <v>0</v>
      </c>
      <c r="AR135" s="87">
        <f t="shared" si="24"/>
        <v>0</v>
      </c>
      <c r="AS135" s="87">
        <f t="shared" si="25"/>
        <v>0</v>
      </c>
      <c r="AT135" s="87">
        <f t="shared" si="26"/>
        <v>0</v>
      </c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</row>
    <row r="136" spans="2:58" x14ac:dyDescent="0.35">
      <c r="B136" s="8">
        <f t="shared" si="29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40">
        <v>0</v>
      </c>
      <c r="U136" s="11">
        <v>0</v>
      </c>
      <c r="W136" s="40">
        <f t="shared" si="27"/>
        <v>0</v>
      </c>
      <c r="X136" s="16" t="e">
        <v>#DIV/0!</v>
      </c>
      <c r="Z136" s="42">
        <v>0</v>
      </c>
      <c r="AA136" s="42">
        <v>0</v>
      </c>
      <c r="AB136" s="43">
        <v>0</v>
      </c>
      <c r="AC136" s="42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2">
        <v>0</v>
      </c>
      <c r="AL136" s="42">
        <v>0</v>
      </c>
      <c r="AM136" s="43">
        <v>0</v>
      </c>
      <c r="AN136" s="43">
        <v>0</v>
      </c>
      <c r="AO136" s="43">
        <v>0</v>
      </c>
      <c r="AP136" s="42"/>
      <c r="AQ136" s="87">
        <f t="shared" si="28"/>
        <v>0</v>
      </c>
      <c r="AR136" s="87">
        <f t="shared" ref="AR136:AR199" si="30">+AA136*H136</f>
        <v>0</v>
      </c>
      <c r="AS136" s="87">
        <f t="shared" ref="AS136:AS199" si="31">+AB136*I136</f>
        <v>0</v>
      </c>
      <c r="AT136" s="87">
        <f t="shared" ref="AT136:AT199" si="32">+AC136*J136</f>
        <v>0</v>
      </c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</row>
    <row r="137" spans="2:58" x14ac:dyDescent="0.35">
      <c r="B137" s="8">
        <f t="shared" si="29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40">
        <v>0</v>
      </c>
      <c r="U137" s="11">
        <v>0</v>
      </c>
      <c r="W137" s="40">
        <f t="shared" ref="W137:W200" si="33">SUM(G137:R137)</f>
        <v>0</v>
      </c>
      <c r="X137" s="16" t="e">
        <v>#DIV/0!</v>
      </c>
      <c r="Z137" s="42">
        <v>0</v>
      </c>
      <c r="AA137" s="42">
        <v>0</v>
      </c>
      <c r="AB137" s="43">
        <v>0</v>
      </c>
      <c r="AC137" s="42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2">
        <v>0</v>
      </c>
      <c r="AL137" s="42">
        <v>0</v>
      </c>
      <c r="AM137" s="43">
        <v>0</v>
      </c>
      <c r="AN137" s="43">
        <v>0</v>
      </c>
      <c r="AO137" s="43">
        <v>0</v>
      </c>
      <c r="AP137" s="42"/>
      <c r="AQ137" s="87">
        <f t="shared" ref="AQ137:AQ200" si="34">+Z137*G137</f>
        <v>0</v>
      </c>
      <c r="AR137" s="87">
        <f t="shared" si="30"/>
        <v>0</v>
      </c>
      <c r="AS137" s="87">
        <f t="shared" si="31"/>
        <v>0</v>
      </c>
      <c r="AT137" s="87">
        <f t="shared" si="32"/>
        <v>0</v>
      </c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</row>
    <row r="138" spans="2:58" x14ac:dyDescent="0.35">
      <c r="B138" s="8">
        <f t="shared" si="29"/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40">
        <v>0</v>
      </c>
      <c r="U138" s="11">
        <v>0</v>
      </c>
      <c r="W138" s="40">
        <f t="shared" si="33"/>
        <v>0</v>
      </c>
      <c r="X138" s="16" t="e">
        <v>#DIV/0!</v>
      </c>
      <c r="Z138" s="42">
        <v>0</v>
      </c>
      <c r="AA138" s="42">
        <v>0</v>
      </c>
      <c r="AB138" s="43">
        <v>0</v>
      </c>
      <c r="AC138" s="42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2">
        <v>0</v>
      </c>
      <c r="AL138" s="42">
        <v>0</v>
      </c>
      <c r="AM138" s="43">
        <v>0</v>
      </c>
      <c r="AN138" s="43">
        <v>0</v>
      </c>
      <c r="AO138" s="43">
        <v>0</v>
      </c>
      <c r="AP138" s="42"/>
      <c r="AQ138" s="87">
        <f t="shared" si="34"/>
        <v>0</v>
      </c>
      <c r="AR138" s="87">
        <f t="shared" si="30"/>
        <v>0</v>
      </c>
      <c r="AS138" s="87">
        <f t="shared" si="31"/>
        <v>0</v>
      </c>
      <c r="AT138" s="87">
        <f t="shared" si="32"/>
        <v>0</v>
      </c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</row>
    <row r="139" spans="2:58" x14ac:dyDescent="0.35">
      <c r="B139" s="8">
        <f t="shared" si="29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40">
        <v>0</v>
      </c>
      <c r="U139" s="11">
        <v>0</v>
      </c>
      <c r="W139" s="40">
        <f t="shared" si="33"/>
        <v>0</v>
      </c>
      <c r="X139" s="16" t="e">
        <v>#DIV/0!</v>
      </c>
      <c r="Z139" s="42">
        <v>0</v>
      </c>
      <c r="AA139" s="42">
        <v>0</v>
      </c>
      <c r="AB139" s="43">
        <v>0</v>
      </c>
      <c r="AC139" s="42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2">
        <v>0</v>
      </c>
      <c r="AL139" s="42">
        <v>0</v>
      </c>
      <c r="AM139" s="43">
        <v>0</v>
      </c>
      <c r="AN139" s="43">
        <v>0</v>
      </c>
      <c r="AO139" s="43">
        <v>0</v>
      </c>
      <c r="AP139" s="42"/>
      <c r="AQ139" s="87">
        <f t="shared" si="34"/>
        <v>0</v>
      </c>
      <c r="AR139" s="87">
        <f t="shared" si="30"/>
        <v>0</v>
      </c>
      <c r="AS139" s="87">
        <f t="shared" si="31"/>
        <v>0</v>
      </c>
      <c r="AT139" s="87">
        <f t="shared" si="32"/>
        <v>0</v>
      </c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</row>
    <row r="140" spans="2:58" x14ac:dyDescent="0.35">
      <c r="B140" s="8">
        <f t="shared" si="29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40">
        <v>0</v>
      </c>
      <c r="U140" s="11">
        <v>0</v>
      </c>
      <c r="W140" s="40">
        <f t="shared" si="33"/>
        <v>0</v>
      </c>
      <c r="X140" s="16" t="e">
        <v>#DIV/0!</v>
      </c>
      <c r="Z140" s="42">
        <v>0</v>
      </c>
      <c r="AA140" s="42">
        <v>0</v>
      </c>
      <c r="AB140" s="43">
        <v>0</v>
      </c>
      <c r="AC140" s="42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2">
        <v>0</v>
      </c>
      <c r="AL140" s="42">
        <v>0</v>
      </c>
      <c r="AM140" s="43">
        <v>0</v>
      </c>
      <c r="AN140" s="43">
        <v>0</v>
      </c>
      <c r="AO140" s="43">
        <v>0</v>
      </c>
      <c r="AP140" s="42"/>
      <c r="AQ140" s="87">
        <f t="shared" si="34"/>
        <v>0</v>
      </c>
      <c r="AR140" s="87">
        <f t="shared" si="30"/>
        <v>0</v>
      </c>
      <c r="AS140" s="87">
        <f t="shared" si="31"/>
        <v>0</v>
      </c>
      <c r="AT140" s="87">
        <f t="shared" si="32"/>
        <v>0</v>
      </c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</row>
    <row r="141" spans="2:58" x14ac:dyDescent="0.35">
      <c r="B141" s="8">
        <f t="shared" si="29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40">
        <v>0</v>
      </c>
      <c r="U141" s="11">
        <v>0</v>
      </c>
      <c r="W141" s="40">
        <f t="shared" si="33"/>
        <v>0</v>
      </c>
      <c r="X141" s="16" t="e">
        <v>#DIV/0!</v>
      </c>
      <c r="Z141" s="42">
        <v>0</v>
      </c>
      <c r="AA141" s="42">
        <v>0</v>
      </c>
      <c r="AB141" s="43">
        <v>0</v>
      </c>
      <c r="AC141" s="42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2">
        <v>0</v>
      </c>
      <c r="AL141" s="42">
        <v>0</v>
      </c>
      <c r="AM141" s="43">
        <v>0</v>
      </c>
      <c r="AN141" s="43">
        <v>0</v>
      </c>
      <c r="AO141" s="43">
        <v>0</v>
      </c>
      <c r="AP141" s="42"/>
      <c r="AQ141" s="87">
        <f t="shared" si="34"/>
        <v>0</v>
      </c>
      <c r="AR141" s="87">
        <f t="shared" si="30"/>
        <v>0</v>
      </c>
      <c r="AS141" s="87">
        <f t="shared" si="31"/>
        <v>0</v>
      </c>
      <c r="AT141" s="87">
        <f t="shared" si="32"/>
        <v>0</v>
      </c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</row>
    <row r="142" spans="2:58" x14ac:dyDescent="0.35">
      <c r="B142" s="8">
        <f t="shared" ref="B142:B208" si="35">B141+1</f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40">
        <v>0</v>
      </c>
      <c r="U142" s="11">
        <v>0</v>
      </c>
      <c r="W142" s="40">
        <f t="shared" si="33"/>
        <v>0</v>
      </c>
      <c r="X142" s="16" t="e">
        <v>#DIV/0!</v>
      </c>
      <c r="Z142" s="42">
        <v>0</v>
      </c>
      <c r="AA142" s="42">
        <v>0</v>
      </c>
      <c r="AB142" s="43">
        <v>0</v>
      </c>
      <c r="AC142" s="42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2">
        <v>0</v>
      </c>
      <c r="AL142" s="42">
        <v>0</v>
      </c>
      <c r="AM142" s="43">
        <v>0</v>
      </c>
      <c r="AN142" s="43">
        <v>0</v>
      </c>
      <c r="AO142" s="43">
        <v>0</v>
      </c>
      <c r="AP142" s="42"/>
      <c r="AQ142" s="87">
        <f t="shared" si="34"/>
        <v>0</v>
      </c>
      <c r="AR142" s="87">
        <f t="shared" si="30"/>
        <v>0</v>
      </c>
      <c r="AS142" s="87">
        <f t="shared" si="31"/>
        <v>0</v>
      </c>
      <c r="AT142" s="87">
        <f t="shared" si="32"/>
        <v>0</v>
      </c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</row>
    <row r="143" spans="2:58" x14ac:dyDescent="0.35">
      <c r="B143" s="8">
        <f t="shared" si="35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88">
        <v>0</v>
      </c>
      <c r="L143" s="88">
        <v>0</v>
      </c>
      <c r="M143" s="88">
        <v>0</v>
      </c>
      <c r="N143" s="88">
        <v>0</v>
      </c>
      <c r="O143" s="88">
        <v>0</v>
      </c>
      <c r="P143" s="88">
        <v>0</v>
      </c>
      <c r="Q143" s="88">
        <v>0</v>
      </c>
      <c r="R143" s="88">
        <v>0</v>
      </c>
      <c r="S143" s="88">
        <v>0</v>
      </c>
      <c r="T143" s="40">
        <v>0</v>
      </c>
      <c r="U143" s="11">
        <v>0</v>
      </c>
      <c r="W143" s="40">
        <f t="shared" si="33"/>
        <v>0</v>
      </c>
      <c r="X143" s="16" t="e">
        <v>#DIV/0!</v>
      </c>
      <c r="Z143" s="42">
        <v>0</v>
      </c>
      <c r="AA143" s="42">
        <v>0</v>
      </c>
      <c r="AB143" s="43">
        <v>0</v>
      </c>
      <c r="AC143" s="42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2">
        <v>0</v>
      </c>
      <c r="AL143" s="42">
        <v>0</v>
      </c>
      <c r="AM143" s="43">
        <v>0</v>
      </c>
      <c r="AN143" s="43">
        <v>0</v>
      </c>
      <c r="AO143" s="43">
        <v>0</v>
      </c>
      <c r="AP143" s="42"/>
      <c r="AQ143" s="87">
        <f t="shared" si="34"/>
        <v>0</v>
      </c>
      <c r="AR143" s="87">
        <f t="shared" si="30"/>
        <v>0</v>
      </c>
      <c r="AS143" s="87">
        <f t="shared" si="31"/>
        <v>0</v>
      </c>
      <c r="AT143" s="87">
        <f t="shared" si="32"/>
        <v>0</v>
      </c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</row>
    <row r="144" spans="2:58" x14ac:dyDescent="0.35">
      <c r="B144" s="8">
        <f t="shared" si="35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0</v>
      </c>
      <c r="R144" s="88">
        <v>0</v>
      </c>
      <c r="S144" s="88">
        <v>0</v>
      </c>
      <c r="T144" s="40">
        <v>0</v>
      </c>
      <c r="U144" s="11">
        <v>0</v>
      </c>
      <c r="W144" s="40">
        <f t="shared" si="33"/>
        <v>0</v>
      </c>
      <c r="X144" s="16" t="e">
        <v>#DIV/0!</v>
      </c>
      <c r="Z144" s="42">
        <v>0</v>
      </c>
      <c r="AA144" s="42">
        <v>0</v>
      </c>
      <c r="AB144" s="43">
        <v>0</v>
      </c>
      <c r="AC144" s="42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2">
        <v>0</v>
      </c>
      <c r="AL144" s="42">
        <v>0</v>
      </c>
      <c r="AM144" s="43">
        <v>0</v>
      </c>
      <c r="AN144" s="43">
        <v>0</v>
      </c>
      <c r="AO144" s="43">
        <v>0</v>
      </c>
      <c r="AP144" s="42"/>
      <c r="AQ144" s="87">
        <f t="shared" si="34"/>
        <v>0</v>
      </c>
      <c r="AR144" s="87">
        <f t="shared" si="30"/>
        <v>0</v>
      </c>
      <c r="AS144" s="87">
        <f t="shared" si="31"/>
        <v>0</v>
      </c>
      <c r="AT144" s="87">
        <f t="shared" si="32"/>
        <v>0</v>
      </c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</row>
    <row r="145" spans="2:58" x14ac:dyDescent="0.35">
      <c r="B145" s="8">
        <f t="shared" si="35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88">
        <v>0</v>
      </c>
      <c r="S145" s="88">
        <v>0</v>
      </c>
      <c r="T145" s="40">
        <v>0</v>
      </c>
      <c r="U145" s="11">
        <v>0</v>
      </c>
      <c r="W145" s="40">
        <f t="shared" si="33"/>
        <v>0</v>
      </c>
      <c r="X145" s="16" t="e">
        <v>#DIV/0!</v>
      </c>
      <c r="Z145" s="42">
        <v>0</v>
      </c>
      <c r="AA145" s="42">
        <v>0</v>
      </c>
      <c r="AB145" s="43">
        <v>0</v>
      </c>
      <c r="AC145" s="42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2">
        <v>0</v>
      </c>
      <c r="AL145" s="42">
        <v>0</v>
      </c>
      <c r="AM145" s="43">
        <v>0</v>
      </c>
      <c r="AN145" s="43">
        <v>0</v>
      </c>
      <c r="AO145" s="43">
        <v>0</v>
      </c>
      <c r="AP145" s="42"/>
      <c r="AQ145" s="87">
        <f t="shared" si="34"/>
        <v>0</v>
      </c>
      <c r="AR145" s="87">
        <f t="shared" si="30"/>
        <v>0</v>
      </c>
      <c r="AS145" s="87">
        <f t="shared" si="31"/>
        <v>0</v>
      </c>
      <c r="AT145" s="87">
        <f t="shared" si="32"/>
        <v>0</v>
      </c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</row>
    <row r="146" spans="2:58" x14ac:dyDescent="0.35">
      <c r="B146" s="8">
        <f t="shared" si="35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88">
        <v>0</v>
      </c>
      <c r="Q146" s="88">
        <v>0</v>
      </c>
      <c r="R146" s="88">
        <v>0</v>
      </c>
      <c r="S146" s="88">
        <v>0</v>
      </c>
      <c r="T146" s="40">
        <v>0</v>
      </c>
      <c r="U146" s="11">
        <v>0</v>
      </c>
      <c r="W146" s="40">
        <f t="shared" si="33"/>
        <v>0</v>
      </c>
      <c r="X146" s="16"/>
      <c r="Z146" s="42">
        <v>0</v>
      </c>
      <c r="AA146" s="42">
        <v>0</v>
      </c>
      <c r="AB146" s="43">
        <v>0</v>
      </c>
      <c r="AC146" s="42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2">
        <v>0</v>
      </c>
      <c r="AL146" s="42">
        <v>0</v>
      </c>
      <c r="AM146" s="43">
        <v>0</v>
      </c>
      <c r="AN146" s="43">
        <v>0</v>
      </c>
      <c r="AO146" s="43">
        <v>0</v>
      </c>
      <c r="AP146" s="42"/>
      <c r="AQ146" s="87">
        <f t="shared" si="34"/>
        <v>0</v>
      </c>
      <c r="AR146" s="87">
        <f t="shared" si="30"/>
        <v>0</v>
      </c>
      <c r="AS146" s="87">
        <f t="shared" si="31"/>
        <v>0</v>
      </c>
      <c r="AT146" s="87">
        <f t="shared" si="32"/>
        <v>0</v>
      </c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</row>
    <row r="147" spans="2:58" x14ac:dyDescent="0.35">
      <c r="B147" s="8">
        <f t="shared" si="35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88">
        <v>0</v>
      </c>
      <c r="L147" s="88">
        <v>0</v>
      </c>
      <c r="M147" s="88">
        <v>0</v>
      </c>
      <c r="N147" s="88">
        <v>0</v>
      </c>
      <c r="O147" s="88">
        <v>0</v>
      </c>
      <c r="P147" s="88">
        <v>0</v>
      </c>
      <c r="Q147" s="88">
        <v>0</v>
      </c>
      <c r="R147" s="88">
        <v>0</v>
      </c>
      <c r="S147" s="88">
        <v>0</v>
      </c>
      <c r="T147" s="40">
        <v>0</v>
      </c>
      <c r="U147" s="11">
        <v>0</v>
      </c>
      <c r="W147" s="40">
        <f t="shared" si="33"/>
        <v>0</v>
      </c>
      <c r="X147" s="16"/>
      <c r="Z147" s="42">
        <v>0</v>
      </c>
      <c r="AA147" s="42">
        <v>0</v>
      </c>
      <c r="AB147" s="43">
        <v>0</v>
      </c>
      <c r="AC147" s="42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2">
        <v>0</v>
      </c>
      <c r="AL147" s="42">
        <v>0</v>
      </c>
      <c r="AM147" s="43">
        <v>0</v>
      </c>
      <c r="AN147" s="43">
        <v>0</v>
      </c>
      <c r="AO147" s="43">
        <v>0</v>
      </c>
      <c r="AP147" s="42"/>
      <c r="AQ147" s="87">
        <f t="shared" si="34"/>
        <v>0</v>
      </c>
      <c r="AR147" s="87">
        <f t="shared" si="30"/>
        <v>0</v>
      </c>
      <c r="AS147" s="87">
        <f t="shared" si="31"/>
        <v>0</v>
      </c>
      <c r="AT147" s="87">
        <f t="shared" si="32"/>
        <v>0</v>
      </c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</row>
    <row r="148" spans="2:58" x14ac:dyDescent="0.35">
      <c r="B148" s="8">
        <f t="shared" si="35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0</v>
      </c>
      <c r="R148" s="88">
        <v>0</v>
      </c>
      <c r="S148" s="88">
        <v>0</v>
      </c>
      <c r="T148" s="40">
        <v>0</v>
      </c>
      <c r="U148" s="11">
        <v>0</v>
      </c>
      <c r="W148" s="40">
        <f t="shared" si="33"/>
        <v>0</v>
      </c>
      <c r="X148" s="16" t="e">
        <v>#DIV/0!</v>
      </c>
      <c r="Z148" s="42">
        <v>0</v>
      </c>
      <c r="AA148" s="42">
        <v>0</v>
      </c>
      <c r="AB148" s="43">
        <v>0</v>
      </c>
      <c r="AC148" s="42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2">
        <v>0</v>
      </c>
      <c r="AL148" s="42">
        <v>0</v>
      </c>
      <c r="AM148" s="43">
        <v>0</v>
      </c>
      <c r="AN148" s="43">
        <v>0</v>
      </c>
      <c r="AO148" s="43">
        <v>0</v>
      </c>
      <c r="AP148" s="42"/>
      <c r="AQ148" s="87">
        <f t="shared" si="34"/>
        <v>0</v>
      </c>
      <c r="AR148" s="87">
        <f t="shared" si="30"/>
        <v>0</v>
      </c>
      <c r="AS148" s="87">
        <f t="shared" si="31"/>
        <v>0</v>
      </c>
      <c r="AT148" s="87">
        <f t="shared" si="32"/>
        <v>0</v>
      </c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</row>
    <row r="149" spans="2:58" x14ac:dyDescent="0.35">
      <c r="B149" s="8">
        <f t="shared" si="35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40">
        <v>0</v>
      </c>
      <c r="U149" s="11">
        <v>0</v>
      </c>
      <c r="W149" s="40">
        <f t="shared" si="33"/>
        <v>0</v>
      </c>
      <c r="X149" s="16" t="e">
        <v>#DIV/0!</v>
      </c>
      <c r="Z149" s="42">
        <v>0</v>
      </c>
      <c r="AA149" s="42">
        <v>0</v>
      </c>
      <c r="AB149" s="43">
        <v>0</v>
      </c>
      <c r="AC149" s="42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2">
        <v>0</v>
      </c>
      <c r="AL149" s="42">
        <v>0</v>
      </c>
      <c r="AM149" s="43">
        <v>0</v>
      </c>
      <c r="AN149" s="43">
        <v>0</v>
      </c>
      <c r="AO149" s="43">
        <v>0</v>
      </c>
      <c r="AP149" s="42"/>
      <c r="AQ149" s="87">
        <f t="shared" si="34"/>
        <v>0</v>
      </c>
      <c r="AR149" s="87">
        <f t="shared" si="30"/>
        <v>0</v>
      </c>
      <c r="AS149" s="87">
        <f t="shared" si="31"/>
        <v>0</v>
      </c>
      <c r="AT149" s="87">
        <f t="shared" si="32"/>
        <v>0</v>
      </c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</row>
    <row r="150" spans="2:58" x14ac:dyDescent="0.35">
      <c r="B150" s="8">
        <f t="shared" si="35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8">
        <v>0</v>
      </c>
      <c r="S150" s="88">
        <v>0</v>
      </c>
      <c r="T150" s="40">
        <v>0</v>
      </c>
      <c r="U150" s="11">
        <v>0</v>
      </c>
      <c r="W150" s="40">
        <f t="shared" si="33"/>
        <v>0</v>
      </c>
      <c r="X150" s="16" t="e">
        <v>#DIV/0!</v>
      </c>
      <c r="Z150" s="42">
        <v>0</v>
      </c>
      <c r="AA150" s="42">
        <v>0</v>
      </c>
      <c r="AB150" s="43">
        <v>0</v>
      </c>
      <c r="AC150" s="42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2">
        <v>0</v>
      </c>
      <c r="AL150" s="42">
        <v>0</v>
      </c>
      <c r="AM150" s="43">
        <v>0</v>
      </c>
      <c r="AN150" s="43">
        <v>0</v>
      </c>
      <c r="AO150" s="43">
        <v>0</v>
      </c>
      <c r="AP150" s="42"/>
      <c r="AQ150" s="87">
        <f t="shared" si="34"/>
        <v>0</v>
      </c>
      <c r="AR150" s="87">
        <f t="shared" si="30"/>
        <v>0</v>
      </c>
      <c r="AS150" s="87">
        <f t="shared" si="31"/>
        <v>0</v>
      </c>
      <c r="AT150" s="87">
        <f t="shared" si="32"/>
        <v>0</v>
      </c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</row>
    <row r="151" spans="2:58" x14ac:dyDescent="0.35">
      <c r="B151" s="8">
        <f t="shared" si="35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40">
        <v>0</v>
      </c>
      <c r="U151" s="11">
        <v>0</v>
      </c>
      <c r="W151" s="40">
        <f t="shared" si="33"/>
        <v>0</v>
      </c>
      <c r="X151" s="16" t="e">
        <v>#DIV/0!</v>
      </c>
      <c r="Z151" s="42">
        <v>0</v>
      </c>
      <c r="AA151" s="42">
        <v>0</v>
      </c>
      <c r="AB151" s="43">
        <v>0</v>
      </c>
      <c r="AC151" s="42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2">
        <v>0</v>
      </c>
      <c r="AL151" s="42">
        <v>0</v>
      </c>
      <c r="AM151" s="43">
        <v>0</v>
      </c>
      <c r="AN151" s="43">
        <v>0</v>
      </c>
      <c r="AO151" s="43">
        <v>0</v>
      </c>
      <c r="AP151" s="42"/>
      <c r="AQ151" s="87">
        <f t="shared" si="34"/>
        <v>0</v>
      </c>
      <c r="AR151" s="87">
        <f t="shared" si="30"/>
        <v>0</v>
      </c>
      <c r="AS151" s="87">
        <f t="shared" si="31"/>
        <v>0</v>
      </c>
      <c r="AT151" s="87">
        <f t="shared" si="32"/>
        <v>0</v>
      </c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</row>
    <row r="152" spans="2:58" x14ac:dyDescent="0.35">
      <c r="B152" s="8">
        <f t="shared" si="35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40">
        <v>0</v>
      </c>
      <c r="U152" s="11">
        <v>0</v>
      </c>
      <c r="W152" s="40">
        <f t="shared" si="33"/>
        <v>0</v>
      </c>
      <c r="X152" s="16" t="e">
        <v>#DIV/0!</v>
      </c>
      <c r="Z152" s="42">
        <v>0</v>
      </c>
      <c r="AA152" s="42">
        <v>0</v>
      </c>
      <c r="AB152" s="43">
        <v>0</v>
      </c>
      <c r="AC152" s="42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2">
        <v>0</v>
      </c>
      <c r="AL152" s="42">
        <v>0</v>
      </c>
      <c r="AM152" s="43">
        <v>0</v>
      </c>
      <c r="AN152" s="43">
        <v>0</v>
      </c>
      <c r="AO152" s="43">
        <v>0</v>
      </c>
      <c r="AP152" s="42"/>
      <c r="AQ152" s="87">
        <f t="shared" si="34"/>
        <v>0</v>
      </c>
      <c r="AR152" s="87">
        <f t="shared" si="30"/>
        <v>0</v>
      </c>
      <c r="AS152" s="87">
        <f t="shared" si="31"/>
        <v>0</v>
      </c>
      <c r="AT152" s="87">
        <f t="shared" si="32"/>
        <v>0</v>
      </c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</row>
    <row r="153" spans="2:58" x14ac:dyDescent="0.35">
      <c r="B153" s="8">
        <f t="shared" si="35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40">
        <v>0</v>
      </c>
      <c r="U153" s="11">
        <v>0</v>
      </c>
      <c r="W153" s="40">
        <f t="shared" si="33"/>
        <v>0</v>
      </c>
      <c r="X153" s="16" t="e">
        <v>#DIV/0!</v>
      </c>
      <c r="Z153" s="42">
        <v>0</v>
      </c>
      <c r="AA153" s="42">
        <v>0</v>
      </c>
      <c r="AB153" s="43">
        <v>0</v>
      </c>
      <c r="AC153" s="42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2">
        <v>0</v>
      </c>
      <c r="AL153" s="42">
        <v>0</v>
      </c>
      <c r="AM153" s="43">
        <v>0</v>
      </c>
      <c r="AN153" s="43">
        <v>0</v>
      </c>
      <c r="AO153" s="43">
        <v>0</v>
      </c>
      <c r="AP153" s="42"/>
      <c r="AQ153" s="87">
        <f t="shared" si="34"/>
        <v>0</v>
      </c>
      <c r="AR153" s="87">
        <f t="shared" si="30"/>
        <v>0</v>
      </c>
      <c r="AS153" s="87">
        <f t="shared" si="31"/>
        <v>0</v>
      </c>
      <c r="AT153" s="87">
        <f t="shared" si="32"/>
        <v>0</v>
      </c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</row>
    <row r="154" spans="2:58" x14ac:dyDescent="0.35">
      <c r="B154" s="8">
        <f t="shared" si="35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40">
        <v>0</v>
      </c>
      <c r="U154" s="11">
        <v>0</v>
      </c>
      <c r="W154" s="40">
        <f t="shared" si="33"/>
        <v>0</v>
      </c>
      <c r="X154" s="16" t="e">
        <v>#DIV/0!</v>
      </c>
      <c r="Z154" s="42">
        <v>0</v>
      </c>
      <c r="AA154" s="42">
        <v>0</v>
      </c>
      <c r="AB154" s="43">
        <v>0</v>
      </c>
      <c r="AC154" s="42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2">
        <v>0</v>
      </c>
      <c r="AL154" s="42">
        <v>0</v>
      </c>
      <c r="AM154" s="43">
        <v>0</v>
      </c>
      <c r="AN154" s="43">
        <v>0</v>
      </c>
      <c r="AO154" s="43">
        <v>0</v>
      </c>
      <c r="AP154" s="42"/>
      <c r="AQ154" s="87">
        <f t="shared" si="34"/>
        <v>0</v>
      </c>
      <c r="AR154" s="87">
        <f t="shared" si="30"/>
        <v>0</v>
      </c>
      <c r="AS154" s="87">
        <f t="shared" si="31"/>
        <v>0</v>
      </c>
      <c r="AT154" s="87">
        <f t="shared" si="32"/>
        <v>0</v>
      </c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</row>
    <row r="155" spans="2:58" x14ac:dyDescent="0.35">
      <c r="B155" s="8">
        <f t="shared" si="35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40">
        <v>0</v>
      </c>
      <c r="U155" s="11">
        <v>0</v>
      </c>
      <c r="W155" s="40">
        <f t="shared" si="33"/>
        <v>0</v>
      </c>
      <c r="X155" s="16" t="e">
        <v>#DIV/0!</v>
      </c>
      <c r="Z155" s="42">
        <v>0</v>
      </c>
      <c r="AA155" s="42">
        <v>0</v>
      </c>
      <c r="AB155" s="43">
        <v>0</v>
      </c>
      <c r="AC155" s="42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2">
        <v>0</v>
      </c>
      <c r="AL155" s="42">
        <v>0</v>
      </c>
      <c r="AM155" s="43">
        <v>0</v>
      </c>
      <c r="AN155" s="43">
        <v>0</v>
      </c>
      <c r="AO155" s="43">
        <v>0</v>
      </c>
      <c r="AP155" s="42"/>
      <c r="AQ155" s="87">
        <f t="shared" si="34"/>
        <v>0</v>
      </c>
      <c r="AR155" s="87">
        <f t="shared" si="30"/>
        <v>0</v>
      </c>
      <c r="AS155" s="87">
        <f t="shared" si="31"/>
        <v>0</v>
      </c>
      <c r="AT155" s="87">
        <f t="shared" si="32"/>
        <v>0</v>
      </c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</row>
    <row r="156" spans="2:58" x14ac:dyDescent="0.35">
      <c r="B156" s="8">
        <f t="shared" si="35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88">
        <v>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8">
        <v>0</v>
      </c>
      <c r="S156" s="88">
        <v>0</v>
      </c>
      <c r="T156" s="40">
        <v>0</v>
      </c>
      <c r="U156" s="11">
        <v>0</v>
      </c>
      <c r="W156" s="40">
        <f t="shared" si="33"/>
        <v>0</v>
      </c>
      <c r="X156" s="16" t="e">
        <v>#DIV/0!</v>
      </c>
      <c r="Z156" s="42">
        <v>0</v>
      </c>
      <c r="AA156" s="42">
        <v>0</v>
      </c>
      <c r="AB156" s="43">
        <v>0</v>
      </c>
      <c r="AC156" s="42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2">
        <v>0</v>
      </c>
      <c r="AL156" s="42">
        <v>0</v>
      </c>
      <c r="AM156" s="43">
        <v>0</v>
      </c>
      <c r="AN156" s="43">
        <v>0</v>
      </c>
      <c r="AO156" s="43">
        <v>0</v>
      </c>
      <c r="AP156" s="42"/>
      <c r="AQ156" s="87">
        <f t="shared" si="34"/>
        <v>0</v>
      </c>
      <c r="AR156" s="87">
        <f t="shared" si="30"/>
        <v>0</v>
      </c>
      <c r="AS156" s="87">
        <f t="shared" si="31"/>
        <v>0</v>
      </c>
      <c r="AT156" s="87">
        <f t="shared" si="32"/>
        <v>0</v>
      </c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</row>
    <row r="157" spans="2:58" x14ac:dyDescent="0.35">
      <c r="B157" s="8">
        <f t="shared" si="35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88">
        <v>0</v>
      </c>
      <c r="S157" s="88">
        <v>0</v>
      </c>
      <c r="T157" s="40">
        <v>0</v>
      </c>
      <c r="U157" s="11">
        <v>0</v>
      </c>
      <c r="W157" s="40">
        <f t="shared" si="33"/>
        <v>0</v>
      </c>
      <c r="X157" s="16" t="e">
        <v>#DIV/0!</v>
      </c>
      <c r="Z157" s="42">
        <v>0</v>
      </c>
      <c r="AA157" s="42">
        <v>0</v>
      </c>
      <c r="AB157" s="43">
        <v>0</v>
      </c>
      <c r="AC157" s="42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2">
        <v>0</v>
      </c>
      <c r="AL157" s="42">
        <v>0</v>
      </c>
      <c r="AM157" s="43">
        <v>0</v>
      </c>
      <c r="AN157" s="43">
        <v>0</v>
      </c>
      <c r="AO157" s="43">
        <v>0</v>
      </c>
      <c r="AP157" s="42"/>
      <c r="AQ157" s="87">
        <f t="shared" si="34"/>
        <v>0</v>
      </c>
      <c r="AR157" s="87">
        <f t="shared" si="30"/>
        <v>0</v>
      </c>
      <c r="AS157" s="87">
        <f t="shared" si="31"/>
        <v>0</v>
      </c>
      <c r="AT157" s="87">
        <f t="shared" si="32"/>
        <v>0</v>
      </c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</row>
    <row r="158" spans="2:58" x14ac:dyDescent="0.35">
      <c r="B158" s="8">
        <f t="shared" si="35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88">
        <v>0</v>
      </c>
      <c r="L158" s="88">
        <v>0</v>
      </c>
      <c r="M158" s="88">
        <v>0</v>
      </c>
      <c r="N158" s="88">
        <v>0</v>
      </c>
      <c r="O158" s="88">
        <v>0</v>
      </c>
      <c r="P158" s="88">
        <v>0</v>
      </c>
      <c r="Q158" s="88">
        <v>0</v>
      </c>
      <c r="R158" s="88">
        <v>0</v>
      </c>
      <c r="S158" s="88">
        <v>0</v>
      </c>
      <c r="T158" s="40">
        <v>0</v>
      </c>
      <c r="U158" s="11">
        <v>0</v>
      </c>
      <c r="W158" s="40">
        <f t="shared" si="33"/>
        <v>0</v>
      </c>
      <c r="X158" s="16" t="e">
        <v>#DIV/0!</v>
      </c>
      <c r="Z158" s="42">
        <v>0</v>
      </c>
      <c r="AA158" s="42">
        <v>0</v>
      </c>
      <c r="AB158" s="43">
        <v>0</v>
      </c>
      <c r="AC158" s="42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2">
        <v>0</v>
      </c>
      <c r="AL158" s="42">
        <v>0</v>
      </c>
      <c r="AM158" s="43">
        <v>0</v>
      </c>
      <c r="AN158" s="43">
        <v>0</v>
      </c>
      <c r="AO158" s="43">
        <v>0</v>
      </c>
      <c r="AP158" s="42"/>
      <c r="AQ158" s="87">
        <f t="shared" si="34"/>
        <v>0</v>
      </c>
      <c r="AR158" s="87">
        <f t="shared" si="30"/>
        <v>0</v>
      </c>
      <c r="AS158" s="87">
        <f t="shared" si="31"/>
        <v>0</v>
      </c>
      <c r="AT158" s="87">
        <f t="shared" si="32"/>
        <v>0</v>
      </c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</row>
    <row r="159" spans="2:58" x14ac:dyDescent="0.35">
      <c r="B159" s="8">
        <f t="shared" si="35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8">
        <v>0</v>
      </c>
      <c r="M159" s="88">
        <v>0</v>
      </c>
      <c r="N159" s="88">
        <v>0</v>
      </c>
      <c r="O159" s="88">
        <v>0</v>
      </c>
      <c r="P159" s="88">
        <v>0</v>
      </c>
      <c r="Q159" s="88">
        <v>0</v>
      </c>
      <c r="R159" s="88">
        <v>0</v>
      </c>
      <c r="S159" s="88">
        <v>0</v>
      </c>
      <c r="T159" s="40">
        <v>0</v>
      </c>
      <c r="U159" s="11">
        <v>0</v>
      </c>
      <c r="W159" s="40">
        <f t="shared" si="33"/>
        <v>0</v>
      </c>
      <c r="X159" s="16" t="e">
        <v>#DIV/0!</v>
      </c>
      <c r="Z159" s="42">
        <v>0</v>
      </c>
      <c r="AA159" s="42">
        <v>0</v>
      </c>
      <c r="AB159" s="43">
        <v>0</v>
      </c>
      <c r="AC159" s="42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2">
        <v>0</v>
      </c>
      <c r="AL159" s="42">
        <v>0</v>
      </c>
      <c r="AM159" s="43">
        <v>0</v>
      </c>
      <c r="AN159" s="43">
        <v>0</v>
      </c>
      <c r="AO159" s="43">
        <v>0</v>
      </c>
      <c r="AP159" s="42"/>
      <c r="AQ159" s="87">
        <f t="shared" si="34"/>
        <v>0</v>
      </c>
      <c r="AR159" s="87">
        <f t="shared" si="30"/>
        <v>0</v>
      </c>
      <c r="AS159" s="87">
        <f t="shared" si="31"/>
        <v>0</v>
      </c>
      <c r="AT159" s="87">
        <f t="shared" si="32"/>
        <v>0</v>
      </c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</row>
    <row r="160" spans="2:58" x14ac:dyDescent="0.35">
      <c r="B160" s="8">
        <f t="shared" si="35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40">
        <v>0</v>
      </c>
      <c r="U160" s="11">
        <v>0</v>
      </c>
      <c r="W160" s="40">
        <f t="shared" si="33"/>
        <v>0</v>
      </c>
      <c r="X160" s="16" t="e">
        <v>#DIV/0!</v>
      </c>
      <c r="Z160" s="42">
        <v>0</v>
      </c>
      <c r="AA160" s="42">
        <v>0</v>
      </c>
      <c r="AB160" s="43">
        <v>0</v>
      </c>
      <c r="AC160" s="42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2">
        <v>0</v>
      </c>
      <c r="AL160" s="42">
        <v>0</v>
      </c>
      <c r="AM160" s="43">
        <v>0</v>
      </c>
      <c r="AN160" s="43">
        <v>0</v>
      </c>
      <c r="AO160" s="43">
        <v>0</v>
      </c>
      <c r="AP160" s="42"/>
      <c r="AQ160" s="87">
        <f t="shared" si="34"/>
        <v>0</v>
      </c>
      <c r="AR160" s="87">
        <f t="shared" si="30"/>
        <v>0</v>
      </c>
      <c r="AS160" s="87">
        <f t="shared" si="31"/>
        <v>0</v>
      </c>
      <c r="AT160" s="87">
        <f t="shared" si="32"/>
        <v>0</v>
      </c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</row>
    <row r="161" spans="2:58" x14ac:dyDescent="0.35">
      <c r="B161" s="8">
        <f t="shared" si="35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88">
        <v>0</v>
      </c>
      <c r="S161" s="88">
        <v>0</v>
      </c>
      <c r="T161" s="40">
        <v>0</v>
      </c>
      <c r="U161" s="11">
        <v>0</v>
      </c>
      <c r="W161" s="40">
        <f t="shared" si="33"/>
        <v>0</v>
      </c>
      <c r="X161" s="16" t="e">
        <v>#DIV/0!</v>
      </c>
      <c r="Z161" s="42">
        <v>0</v>
      </c>
      <c r="AA161" s="42">
        <v>0</v>
      </c>
      <c r="AB161" s="43">
        <v>0</v>
      </c>
      <c r="AC161" s="42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2">
        <v>0</v>
      </c>
      <c r="AL161" s="42">
        <v>0</v>
      </c>
      <c r="AM161" s="43">
        <v>0</v>
      </c>
      <c r="AN161" s="43">
        <v>0</v>
      </c>
      <c r="AO161" s="43">
        <v>0</v>
      </c>
      <c r="AP161" s="42"/>
      <c r="AQ161" s="87">
        <f t="shared" si="34"/>
        <v>0</v>
      </c>
      <c r="AR161" s="87">
        <f t="shared" si="30"/>
        <v>0</v>
      </c>
      <c r="AS161" s="87">
        <f t="shared" si="31"/>
        <v>0</v>
      </c>
      <c r="AT161" s="87">
        <f t="shared" si="32"/>
        <v>0</v>
      </c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</row>
    <row r="162" spans="2:58" x14ac:dyDescent="0.35">
      <c r="B162" s="8">
        <f t="shared" si="35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88">
        <v>0</v>
      </c>
      <c r="S162" s="88">
        <v>0</v>
      </c>
      <c r="T162" s="40">
        <v>0</v>
      </c>
      <c r="U162" s="11">
        <v>0</v>
      </c>
      <c r="W162" s="40">
        <f t="shared" si="33"/>
        <v>0</v>
      </c>
      <c r="X162" s="16" t="e">
        <v>#DIV/0!</v>
      </c>
      <c r="Z162" s="42">
        <v>0</v>
      </c>
      <c r="AA162" s="42">
        <v>0</v>
      </c>
      <c r="AB162" s="43">
        <v>0</v>
      </c>
      <c r="AC162" s="42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2">
        <v>0</v>
      </c>
      <c r="AL162" s="42">
        <v>0</v>
      </c>
      <c r="AM162" s="43">
        <v>0</v>
      </c>
      <c r="AN162" s="43">
        <v>0</v>
      </c>
      <c r="AO162" s="43">
        <v>0</v>
      </c>
      <c r="AP162" s="42"/>
      <c r="AQ162" s="87">
        <f t="shared" si="34"/>
        <v>0</v>
      </c>
      <c r="AR162" s="87">
        <f t="shared" si="30"/>
        <v>0</v>
      </c>
      <c r="AS162" s="87">
        <f t="shared" si="31"/>
        <v>0</v>
      </c>
      <c r="AT162" s="87">
        <f t="shared" si="32"/>
        <v>0</v>
      </c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</row>
    <row r="163" spans="2:58" x14ac:dyDescent="0.35">
      <c r="B163" s="8">
        <f t="shared" si="35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88">
        <v>0</v>
      </c>
      <c r="S163" s="88">
        <v>0</v>
      </c>
      <c r="T163" s="40">
        <v>0</v>
      </c>
      <c r="U163" s="11">
        <v>0</v>
      </c>
      <c r="W163" s="40">
        <f t="shared" si="33"/>
        <v>0</v>
      </c>
      <c r="X163" s="16" t="e">
        <v>#DIV/0!</v>
      </c>
      <c r="Z163" s="42">
        <v>0</v>
      </c>
      <c r="AA163" s="42">
        <v>0</v>
      </c>
      <c r="AB163" s="43">
        <v>0</v>
      </c>
      <c r="AC163" s="42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2">
        <v>0</v>
      </c>
      <c r="AL163" s="42">
        <v>0</v>
      </c>
      <c r="AM163" s="43">
        <v>0</v>
      </c>
      <c r="AN163" s="43">
        <v>0</v>
      </c>
      <c r="AO163" s="43">
        <v>0</v>
      </c>
      <c r="AP163" s="42"/>
      <c r="AQ163" s="87">
        <f t="shared" si="34"/>
        <v>0</v>
      </c>
      <c r="AR163" s="87">
        <f t="shared" si="30"/>
        <v>0</v>
      </c>
      <c r="AS163" s="87">
        <f t="shared" si="31"/>
        <v>0</v>
      </c>
      <c r="AT163" s="87">
        <f t="shared" si="32"/>
        <v>0</v>
      </c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</row>
    <row r="164" spans="2:58" x14ac:dyDescent="0.35">
      <c r="B164" s="8">
        <f t="shared" si="35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8">
        <v>0</v>
      </c>
      <c r="S164" s="88">
        <v>0</v>
      </c>
      <c r="T164" s="40">
        <v>0</v>
      </c>
      <c r="U164" s="11">
        <v>0</v>
      </c>
      <c r="W164" s="40">
        <f t="shared" si="33"/>
        <v>0</v>
      </c>
      <c r="X164" s="16" t="e">
        <v>#DIV/0!</v>
      </c>
      <c r="Z164" s="42">
        <v>0</v>
      </c>
      <c r="AA164" s="42">
        <v>0</v>
      </c>
      <c r="AB164" s="43">
        <v>0</v>
      </c>
      <c r="AC164" s="42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2">
        <v>0</v>
      </c>
      <c r="AL164" s="42">
        <v>0</v>
      </c>
      <c r="AM164" s="43">
        <v>0</v>
      </c>
      <c r="AN164" s="43">
        <v>0</v>
      </c>
      <c r="AO164" s="43">
        <v>0</v>
      </c>
      <c r="AP164" s="42"/>
      <c r="AQ164" s="87">
        <f t="shared" si="34"/>
        <v>0</v>
      </c>
      <c r="AR164" s="87">
        <f t="shared" si="30"/>
        <v>0</v>
      </c>
      <c r="AS164" s="87">
        <f t="shared" si="31"/>
        <v>0</v>
      </c>
      <c r="AT164" s="87">
        <f t="shared" si="32"/>
        <v>0</v>
      </c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</row>
    <row r="165" spans="2:58" x14ac:dyDescent="0.35">
      <c r="B165" s="8">
        <f t="shared" si="35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0</v>
      </c>
      <c r="Q165" s="88">
        <v>0</v>
      </c>
      <c r="R165" s="88">
        <v>0</v>
      </c>
      <c r="S165" s="88">
        <v>0</v>
      </c>
      <c r="T165" s="40">
        <v>0</v>
      </c>
      <c r="U165" s="11">
        <v>0</v>
      </c>
      <c r="W165" s="40">
        <f t="shared" si="33"/>
        <v>0</v>
      </c>
      <c r="X165" s="16" t="e">
        <v>#DIV/0!</v>
      </c>
      <c r="Z165" s="42">
        <v>0</v>
      </c>
      <c r="AA165" s="42">
        <v>0</v>
      </c>
      <c r="AB165" s="43">
        <v>0</v>
      </c>
      <c r="AC165" s="42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2">
        <v>0</v>
      </c>
      <c r="AL165" s="42">
        <v>0</v>
      </c>
      <c r="AM165" s="43">
        <v>0</v>
      </c>
      <c r="AN165" s="43">
        <v>0</v>
      </c>
      <c r="AO165" s="43">
        <v>0</v>
      </c>
      <c r="AP165" s="42"/>
      <c r="AQ165" s="87">
        <f t="shared" si="34"/>
        <v>0</v>
      </c>
      <c r="AR165" s="87">
        <f t="shared" si="30"/>
        <v>0</v>
      </c>
      <c r="AS165" s="87">
        <f t="shared" si="31"/>
        <v>0</v>
      </c>
      <c r="AT165" s="87">
        <f t="shared" si="32"/>
        <v>0</v>
      </c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</row>
    <row r="166" spans="2:58" x14ac:dyDescent="0.35">
      <c r="B166" s="8">
        <f t="shared" si="35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40">
        <v>0</v>
      </c>
      <c r="U166" s="11">
        <v>0</v>
      </c>
      <c r="W166" s="40">
        <f t="shared" si="33"/>
        <v>0</v>
      </c>
      <c r="X166" s="16"/>
      <c r="Z166" s="42">
        <v>0</v>
      </c>
      <c r="AA166" s="42">
        <v>0</v>
      </c>
      <c r="AB166" s="43">
        <v>0</v>
      </c>
      <c r="AC166" s="42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2">
        <v>0</v>
      </c>
      <c r="AL166" s="42">
        <v>0</v>
      </c>
      <c r="AM166" s="43">
        <v>0</v>
      </c>
      <c r="AN166" s="43">
        <v>0</v>
      </c>
      <c r="AO166" s="43">
        <v>0</v>
      </c>
      <c r="AP166" s="42"/>
      <c r="AQ166" s="87">
        <f t="shared" si="34"/>
        <v>0</v>
      </c>
      <c r="AR166" s="87">
        <f t="shared" si="30"/>
        <v>0</v>
      </c>
      <c r="AS166" s="87">
        <f t="shared" si="31"/>
        <v>0</v>
      </c>
      <c r="AT166" s="87">
        <f t="shared" si="32"/>
        <v>0</v>
      </c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</row>
    <row r="167" spans="2:58" x14ac:dyDescent="0.35">
      <c r="B167" s="8">
        <f t="shared" si="35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40">
        <v>0</v>
      </c>
      <c r="U167" s="11">
        <v>0</v>
      </c>
      <c r="W167" s="40">
        <f t="shared" si="33"/>
        <v>0</v>
      </c>
      <c r="X167" s="16"/>
      <c r="Z167" s="42">
        <v>0</v>
      </c>
      <c r="AA167" s="42">
        <v>0</v>
      </c>
      <c r="AB167" s="43">
        <v>0</v>
      </c>
      <c r="AC167" s="42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2">
        <v>0</v>
      </c>
      <c r="AL167" s="42">
        <v>0</v>
      </c>
      <c r="AM167" s="43">
        <v>0</v>
      </c>
      <c r="AN167" s="43">
        <v>0</v>
      </c>
      <c r="AO167" s="43">
        <v>0</v>
      </c>
      <c r="AP167" s="42"/>
      <c r="AQ167" s="87">
        <f t="shared" si="34"/>
        <v>0</v>
      </c>
      <c r="AR167" s="87">
        <f t="shared" si="30"/>
        <v>0</v>
      </c>
      <c r="AS167" s="87">
        <f t="shared" si="31"/>
        <v>0</v>
      </c>
      <c r="AT167" s="87">
        <f t="shared" si="32"/>
        <v>0</v>
      </c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</row>
    <row r="168" spans="2:58" x14ac:dyDescent="0.35">
      <c r="B168" s="8">
        <f t="shared" si="35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40">
        <v>0</v>
      </c>
      <c r="U168" s="11">
        <v>0</v>
      </c>
      <c r="W168" s="40">
        <f t="shared" si="33"/>
        <v>0</v>
      </c>
      <c r="X168" s="16"/>
      <c r="Z168" s="42">
        <v>0</v>
      </c>
      <c r="AA168" s="42">
        <v>0</v>
      </c>
      <c r="AB168" s="43">
        <v>0</v>
      </c>
      <c r="AC168" s="42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2">
        <v>0</v>
      </c>
      <c r="AL168" s="42">
        <v>0</v>
      </c>
      <c r="AM168" s="43">
        <v>0</v>
      </c>
      <c r="AN168" s="43">
        <v>0</v>
      </c>
      <c r="AO168" s="43">
        <v>0</v>
      </c>
      <c r="AP168" s="42"/>
      <c r="AQ168" s="87">
        <f t="shared" si="34"/>
        <v>0</v>
      </c>
      <c r="AR168" s="87">
        <f t="shared" si="30"/>
        <v>0</v>
      </c>
      <c r="AS168" s="87">
        <f t="shared" si="31"/>
        <v>0</v>
      </c>
      <c r="AT168" s="87">
        <f t="shared" si="32"/>
        <v>0</v>
      </c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</row>
    <row r="169" spans="2:58" x14ac:dyDescent="0.35">
      <c r="B169" s="8">
        <f t="shared" si="35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40">
        <v>0</v>
      </c>
      <c r="U169" s="11">
        <v>0</v>
      </c>
      <c r="W169" s="40">
        <f t="shared" si="33"/>
        <v>0</v>
      </c>
      <c r="X169" s="16"/>
      <c r="Z169" s="42">
        <v>0</v>
      </c>
      <c r="AA169" s="42">
        <v>0</v>
      </c>
      <c r="AB169" s="43">
        <v>0</v>
      </c>
      <c r="AC169" s="42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2">
        <v>0</v>
      </c>
      <c r="AL169" s="42">
        <v>0</v>
      </c>
      <c r="AM169" s="43">
        <v>0</v>
      </c>
      <c r="AN169" s="43">
        <v>0</v>
      </c>
      <c r="AO169" s="43">
        <v>0</v>
      </c>
      <c r="AP169" s="42"/>
      <c r="AQ169" s="87">
        <f t="shared" si="34"/>
        <v>0</v>
      </c>
      <c r="AR169" s="87">
        <f t="shared" si="30"/>
        <v>0</v>
      </c>
      <c r="AS169" s="87">
        <f t="shared" si="31"/>
        <v>0</v>
      </c>
      <c r="AT169" s="87">
        <f t="shared" si="32"/>
        <v>0</v>
      </c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</row>
    <row r="170" spans="2:58" x14ac:dyDescent="0.35">
      <c r="B170" s="8">
        <f t="shared" si="35"/>
        <v>163</v>
      </c>
      <c r="C170" s="8" t="s">
        <v>116</v>
      </c>
      <c r="D170" s="8">
        <v>330003</v>
      </c>
      <c r="E170" s="8" t="s">
        <v>128</v>
      </c>
      <c r="F170" s="8"/>
      <c r="G170" s="88">
        <v>70</v>
      </c>
      <c r="H170" s="88">
        <v>70</v>
      </c>
      <c r="I170" s="88">
        <v>50</v>
      </c>
      <c r="J170" s="88">
        <v>50</v>
      </c>
      <c r="K170" s="88">
        <v>50</v>
      </c>
      <c r="L170" s="88">
        <v>50</v>
      </c>
      <c r="M170" s="88">
        <v>50</v>
      </c>
      <c r="N170" s="88">
        <v>50</v>
      </c>
      <c r="O170" s="88">
        <v>50</v>
      </c>
      <c r="P170" s="88">
        <v>50</v>
      </c>
      <c r="Q170" s="88">
        <v>50</v>
      </c>
      <c r="R170" s="88">
        <v>50</v>
      </c>
      <c r="S170" s="88">
        <v>70</v>
      </c>
      <c r="T170" s="88">
        <v>70</v>
      </c>
      <c r="U170" s="11">
        <v>0</v>
      </c>
      <c r="W170" s="40">
        <f t="shared" si="33"/>
        <v>640</v>
      </c>
      <c r="X170" s="16"/>
      <c r="Z170" s="42">
        <v>20</v>
      </c>
      <c r="AA170" s="42">
        <v>20</v>
      </c>
      <c r="AB170" s="43">
        <v>0</v>
      </c>
      <c r="AC170" s="42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2">
        <v>0</v>
      </c>
      <c r="AL170" s="42">
        <v>0</v>
      </c>
      <c r="AM170" s="43">
        <v>0</v>
      </c>
      <c r="AN170" s="43">
        <v>0</v>
      </c>
      <c r="AO170" s="43">
        <v>0</v>
      </c>
      <c r="AP170" s="42"/>
      <c r="AQ170" s="87">
        <f t="shared" si="34"/>
        <v>1400</v>
      </c>
      <c r="AR170" s="87">
        <f t="shared" si="30"/>
        <v>1400</v>
      </c>
      <c r="AS170" s="87">
        <f t="shared" si="31"/>
        <v>0</v>
      </c>
      <c r="AT170" s="87">
        <f t="shared" si="32"/>
        <v>0</v>
      </c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</row>
    <row r="171" spans="2:58" x14ac:dyDescent="0.35">
      <c r="B171" s="8">
        <f t="shared" si="35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11">
        <v>0</v>
      </c>
      <c r="W171" s="40">
        <f t="shared" si="33"/>
        <v>0</v>
      </c>
      <c r="X171" s="16"/>
      <c r="Z171" s="42">
        <v>0</v>
      </c>
      <c r="AA171" s="42">
        <v>0</v>
      </c>
      <c r="AB171" s="43">
        <v>0</v>
      </c>
      <c r="AC171" s="42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2">
        <v>0</v>
      </c>
      <c r="AL171" s="42">
        <v>0</v>
      </c>
      <c r="AM171" s="43">
        <v>0</v>
      </c>
      <c r="AN171" s="43">
        <v>0</v>
      </c>
      <c r="AO171" s="43">
        <v>0</v>
      </c>
      <c r="AP171" s="42"/>
      <c r="AQ171" s="87">
        <f t="shared" si="34"/>
        <v>0</v>
      </c>
      <c r="AR171" s="87">
        <f t="shared" si="30"/>
        <v>0</v>
      </c>
      <c r="AS171" s="87">
        <f t="shared" si="31"/>
        <v>0</v>
      </c>
      <c r="AT171" s="87">
        <f t="shared" si="32"/>
        <v>0</v>
      </c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</row>
    <row r="172" spans="2:58" x14ac:dyDescent="0.35">
      <c r="B172" s="8">
        <f t="shared" si="35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88">
        <v>0</v>
      </c>
      <c r="L172" s="8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11">
        <v>0</v>
      </c>
      <c r="W172" s="40">
        <f t="shared" si="33"/>
        <v>0</v>
      </c>
      <c r="X172" s="16"/>
      <c r="Z172" s="42">
        <v>0</v>
      </c>
      <c r="AA172" s="42">
        <v>0</v>
      </c>
      <c r="AB172" s="43">
        <v>0</v>
      </c>
      <c r="AC172" s="42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2">
        <v>0</v>
      </c>
      <c r="AL172" s="42">
        <v>0</v>
      </c>
      <c r="AM172" s="43">
        <v>0</v>
      </c>
      <c r="AN172" s="43">
        <v>0</v>
      </c>
      <c r="AO172" s="43">
        <v>0</v>
      </c>
      <c r="AP172" s="42"/>
      <c r="AQ172" s="87">
        <f t="shared" si="34"/>
        <v>0</v>
      </c>
      <c r="AR172" s="87">
        <f t="shared" si="30"/>
        <v>0</v>
      </c>
      <c r="AS172" s="87">
        <f t="shared" si="31"/>
        <v>0</v>
      </c>
      <c r="AT172" s="87">
        <f t="shared" si="32"/>
        <v>0</v>
      </c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</row>
    <row r="173" spans="2:58" x14ac:dyDescent="0.35">
      <c r="B173" s="8">
        <f t="shared" si="35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88">
        <v>0</v>
      </c>
      <c r="L173" s="8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11">
        <v>0</v>
      </c>
      <c r="W173" s="40">
        <f t="shared" si="33"/>
        <v>0</v>
      </c>
      <c r="X173" s="16"/>
      <c r="Z173" s="42">
        <v>0</v>
      </c>
      <c r="AA173" s="42">
        <v>0</v>
      </c>
      <c r="AB173" s="43">
        <v>0</v>
      </c>
      <c r="AC173" s="42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2">
        <v>0</v>
      </c>
      <c r="AL173" s="42">
        <v>0</v>
      </c>
      <c r="AM173" s="43">
        <v>0</v>
      </c>
      <c r="AN173" s="43">
        <v>0</v>
      </c>
      <c r="AO173" s="43">
        <v>0</v>
      </c>
      <c r="AP173" s="42"/>
      <c r="AQ173" s="87">
        <f t="shared" si="34"/>
        <v>0</v>
      </c>
      <c r="AR173" s="87">
        <f t="shared" si="30"/>
        <v>0</v>
      </c>
      <c r="AS173" s="87">
        <f t="shared" si="31"/>
        <v>0</v>
      </c>
      <c r="AT173" s="87">
        <f t="shared" si="32"/>
        <v>0</v>
      </c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</row>
    <row r="174" spans="2:58" x14ac:dyDescent="0.35">
      <c r="B174" s="8">
        <f t="shared" si="35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11">
        <v>0</v>
      </c>
      <c r="W174" s="40">
        <f t="shared" si="33"/>
        <v>0</v>
      </c>
      <c r="X174" s="16"/>
      <c r="Z174" s="42">
        <v>0</v>
      </c>
      <c r="AA174" s="42">
        <v>0</v>
      </c>
      <c r="AB174" s="43">
        <v>0</v>
      </c>
      <c r="AC174" s="42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2">
        <v>0</v>
      </c>
      <c r="AL174" s="42">
        <v>0</v>
      </c>
      <c r="AM174" s="43">
        <v>0</v>
      </c>
      <c r="AN174" s="43">
        <v>0</v>
      </c>
      <c r="AO174" s="43">
        <v>0</v>
      </c>
      <c r="AP174" s="42"/>
      <c r="AQ174" s="87">
        <f t="shared" si="34"/>
        <v>0</v>
      </c>
      <c r="AR174" s="87">
        <f t="shared" si="30"/>
        <v>0</v>
      </c>
      <c r="AS174" s="87">
        <f t="shared" si="31"/>
        <v>0</v>
      </c>
      <c r="AT174" s="87">
        <f t="shared" si="32"/>
        <v>0</v>
      </c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</row>
    <row r="175" spans="2:58" x14ac:dyDescent="0.35">
      <c r="B175" s="8">
        <f t="shared" si="35"/>
        <v>168</v>
      </c>
      <c r="C175" s="8" t="s">
        <v>116</v>
      </c>
      <c r="D175" s="8">
        <v>330009</v>
      </c>
      <c r="E175" s="8" t="s">
        <v>130</v>
      </c>
      <c r="F175" s="8"/>
      <c r="G175" s="88">
        <v>35</v>
      </c>
      <c r="H175" s="88">
        <v>35</v>
      </c>
      <c r="I175" s="88">
        <v>25</v>
      </c>
      <c r="J175" s="88">
        <v>25</v>
      </c>
      <c r="K175" s="88">
        <v>25</v>
      </c>
      <c r="L175" s="88">
        <v>25</v>
      </c>
      <c r="M175" s="88">
        <v>25</v>
      </c>
      <c r="N175" s="88">
        <v>25</v>
      </c>
      <c r="O175" s="88">
        <v>25</v>
      </c>
      <c r="P175" s="88">
        <v>25</v>
      </c>
      <c r="Q175" s="88">
        <v>25</v>
      </c>
      <c r="R175" s="88">
        <v>25</v>
      </c>
      <c r="S175" s="88">
        <v>35</v>
      </c>
      <c r="T175" s="88">
        <v>35</v>
      </c>
      <c r="U175" s="11">
        <v>0</v>
      </c>
      <c r="W175" s="40">
        <f t="shared" si="33"/>
        <v>320</v>
      </c>
      <c r="X175" s="16"/>
      <c r="Z175" s="42">
        <v>20.34</v>
      </c>
      <c r="AA175" s="42">
        <v>20.34</v>
      </c>
      <c r="AB175" s="43">
        <v>0</v>
      </c>
      <c r="AC175" s="42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2">
        <v>0</v>
      </c>
      <c r="AL175" s="42">
        <v>0</v>
      </c>
      <c r="AM175" s="43">
        <v>0</v>
      </c>
      <c r="AN175" s="43">
        <v>0</v>
      </c>
      <c r="AO175" s="43">
        <v>0</v>
      </c>
      <c r="AP175" s="42"/>
      <c r="AQ175" s="87">
        <f t="shared" si="34"/>
        <v>711.9</v>
      </c>
      <c r="AR175" s="87">
        <f t="shared" si="30"/>
        <v>711.9</v>
      </c>
      <c r="AS175" s="87">
        <f t="shared" si="31"/>
        <v>0</v>
      </c>
      <c r="AT175" s="87">
        <f t="shared" si="32"/>
        <v>0</v>
      </c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</row>
    <row r="176" spans="2:58" x14ac:dyDescent="0.35">
      <c r="B176" s="8">
        <f t="shared" si="35"/>
        <v>169</v>
      </c>
      <c r="C176" s="8" t="s">
        <v>116</v>
      </c>
      <c r="D176" s="8">
        <v>330011</v>
      </c>
      <c r="E176" s="8" t="s">
        <v>131</v>
      </c>
      <c r="F176" s="8"/>
      <c r="G176" s="88">
        <v>70</v>
      </c>
      <c r="H176" s="88">
        <v>80</v>
      </c>
      <c r="I176" s="88">
        <v>25</v>
      </c>
      <c r="J176" s="88">
        <v>25</v>
      </c>
      <c r="K176" s="88">
        <v>25</v>
      </c>
      <c r="L176" s="88">
        <v>25</v>
      </c>
      <c r="M176" s="88">
        <v>25</v>
      </c>
      <c r="N176" s="88">
        <v>25</v>
      </c>
      <c r="O176" s="88">
        <v>25</v>
      </c>
      <c r="P176" s="88">
        <v>25</v>
      </c>
      <c r="Q176" s="88">
        <v>25</v>
      </c>
      <c r="R176" s="88">
        <v>25</v>
      </c>
      <c r="S176" s="88">
        <v>35</v>
      </c>
      <c r="T176" s="88">
        <v>35</v>
      </c>
      <c r="U176" s="11">
        <v>0</v>
      </c>
      <c r="W176" s="40">
        <f t="shared" si="33"/>
        <v>400</v>
      </c>
      <c r="X176" s="16"/>
      <c r="Z176" s="42">
        <v>25.06</v>
      </c>
      <c r="AA176" s="42">
        <v>25.06</v>
      </c>
      <c r="AB176" s="43">
        <v>0</v>
      </c>
      <c r="AC176" s="42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2">
        <v>0</v>
      </c>
      <c r="AL176" s="42">
        <v>0</v>
      </c>
      <c r="AM176" s="43">
        <v>0</v>
      </c>
      <c r="AN176" s="43">
        <v>0</v>
      </c>
      <c r="AO176" s="43">
        <v>0</v>
      </c>
      <c r="AP176" s="42"/>
      <c r="AQ176" s="87">
        <f t="shared" si="34"/>
        <v>1754.1999999999998</v>
      </c>
      <c r="AR176" s="87">
        <f t="shared" si="30"/>
        <v>2004.8</v>
      </c>
      <c r="AS176" s="87">
        <f t="shared" si="31"/>
        <v>0</v>
      </c>
      <c r="AT176" s="87">
        <f t="shared" si="32"/>
        <v>0</v>
      </c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</row>
    <row r="177" spans="2:58" x14ac:dyDescent="0.35">
      <c r="B177" s="8">
        <f t="shared" si="35"/>
        <v>170</v>
      </c>
      <c r="C177" s="8" t="s">
        <v>116</v>
      </c>
      <c r="D177" s="8">
        <v>330012</v>
      </c>
      <c r="E177" s="8" t="s">
        <v>132</v>
      </c>
      <c r="F177" s="8"/>
      <c r="G177" s="88">
        <v>70</v>
      </c>
      <c r="H177" s="88">
        <v>70</v>
      </c>
      <c r="I177" s="88">
        <v>50</v>
      </c>
      <c r="J177" s="88">
        <v>50</v>
      </c>
      <c r="K177" s="88">
        <v>50</v>
      </c>
      <c r="L177" s="88">
        <v>50</v>
      </c>
      <c r="M177" s="88">
        <v>50</v>
      </c>
      <c r="N177" s="88">
        <v>50</v>
      </c>
      <c r="O177" s="88">
        <v>50</v>
      </c>
      <c r="P177" s="88">
        <v>50</v>
      </c>
      <c r="Q177" s="88">
        <v>50</v>
      </c>
      <c r="R177" s="88">
        <v>50</v>
      </c>
      <c r="S177" s="88">
        <v>70</v>
      </c>
      <c r="T177" s="88">
        <v>70</v>
      </c>
      <c r="U177" s="11">
        <v>0</v>
      </c>
      <c r="W177" s="40">
        <f t="shared" si="33"/>
        <v>640</v>
      </c>
      <c r="X177" s="16"/>
      <c r="Z177" s="42">
        <v>18.09</v>
      </c>
      <c r="AA177" s="42">
        <v>18.09</v>
      </c>
      <c r="AB177" s="43">
        <v>0</v>
      </c>
      <c r="AC177" s="42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2">
        <v>0</v>
      </c>
      <c r="AL177" s="42">
        <v>0</v>
      </c>
      <c r="AM177" s="43">
        <v>0</v>
      </c>
      <c r="AN177" s="43">
        <v>0</v>
      </c>
      <c r="AO177" s="43">
        <v>0</v>
      </c>
      <c r="AP177" s="42"/>
      <c r="AQ177" s="87">
        <f t="shared" si="34"/>
        <v>1266.3</v>
      </c>
      <c r="AR177" s="87">
        <f t="shared" si="30"/>
        <v>1266.3</v>
      </c>
      <c r="AS177" s="87">
        <f t="shared" si="31"/>
        <v>0</v>
      </c>
      <c r="AT177" s="87">
        <f t="shared" si="32"/>
        <v>0</v>
      </c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</row>
    <row r="178" spans="2:58" x14ac:dyDescent="0.35">
      <c r="B178" s="8">
        <f t="shared" si="35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40">
        <v>0</v>
      </c>
      <c r="U178" s="11">
        <v>0</v>
      </c>
      <c r="W178" s="40">
        <f t="shared" si="33"/>
        <v>0</v>
      </c>
      <c r="X178" s="16"/>
      <c r="Z178" s="42">
        <v>0</v>
      </c>
      <c r="AA178" s="42">
        <v>0</v>
      </c>
      <c r="AB178" s="43">
        <v>0</v>
      </c>
      <c r="AC178" s="42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2">
        <v>0</v>
      </c>
      <c r="AL178" s="42">
        <v>0</v>
      </c>
      <c r="AM178" s="43">
        <v>0</v>
      </c>
      <c r="AN178" s="43">
        <v>0</v>
      </c>
      <c r="AO178" s="43">
        <v>0</v>
      </c>
      <c r="AP178" s="42"/>
      <c r="AQ178" s="87">
        <f t="shared" si="34"/>
        <v>0</v>
      </c>
      <c r="AR178" s="87">
        <f t="shared" si="30"/>
        <v>0</v>
      </c>
      <c r="AS178" s="87">
        <f t="shared" si="31"/>
        <v>0</v>
      </c>
      <c r="AT178" s="87">
        <f t="shared" si="32"/>
        <v>0</v>
      </c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</row>
    <row r="179" spans="2:58" x14ac:dyDescent="0.35">
      <c r="B179" s="8">
        <f t="shared" si="35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40">
        <v>0</v>
      </c>
      <c r="U179" s="11">
        <v>0</v>
      </c>
      <c r="W179" s="40">
        <f t="shared" si="33"/>
        <v>0</v>
      </c>
      <c r="X179" s="16"/>
      <c r="Z179" s="42">
        <v>0</v>
      </c>
      <c r="AA179" s="42">
        <v>0</v>
      </c>
      <c r="AB179" s="43">
        <v>0</v>
      </c>
      <c r="AC179" s="42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2">
        <v>0</v>
      </c>
      <c r="AL179" s="42">
        <v>0</v>
      </c>
      <c r="AM179" s="43">
        <v>0</v>
      </c>
      <c r="AN179" s="43">
        <v>0</v>
      </c>
      <c r="AO179" s="43">
        <v>0</v>
      </c>
      <c r="AP179" s="42"/>
      <c r="AQ179" s="87">
        <f t="shared" si="34"/>
        <v>0</v>
      </c>
      <c r="AR179" s="87">
        <f t="shared" si="30"/>
        <v>0</v>
      </c>
      <c r="AS179" s="87">
        <f t="shared" si="31"/>
        <v>0</v>
      </c>
      <c r="AT179" s="87">
        <f t="shared" si="32"/>
        <v>0</v>
      </c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</row>
    <row r="180" spans="2:58" x14ac:dyDescent="0.35">
      <c r="B180" s="8">
        <f t="shared" si="35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40">
        <v>0</v>
      </c>
      <c r="U180" s="11">
        <v>0</v>
      </c>
      <c r="W180" s="40">
        <f t="shared" si="33"/>
        <v>0</v>
      </c>
      <c r="X180" s="16"/>
      <c r="Z180" s="42">
        <v>0</v>
      </c>
      <c r="AA180" s="42">
        <v>0</v>
      </c>
      <c r="AB180" s="43">
        <v>0</v>
      </c>
      <c r="AC180" s="42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2">
        <v>0</v>
      </c>
      <c r="AL180" s="42">
        <v>0</v>
      </c>
      <c r="AM180" s="43">
        <v>0</v>
      </c>
      <c r="AN180" s="43">
        <v>0</v>
      </c>
      <c r="AO180" s="43">
        <v>0</v>
      </c>
      <c r="AP180" s="42"/>
      <c r="AQ180" s="87">
        <f t="shared" si="34"/>
        <v>0</v>
      </c>
      <c r="AR180" s="87">
        <f t="shared" si="30"/>
        <v>0</v>
      </c>
      <c r="AS180" s="87">
        <f t="shared" si="31"/>
        <v>0</v>
      </c>
      <c r="AT180" s="87">
        <f t="shared" si="32"/>
        <v>0</v>
      </c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</row>
    <row r="181" spans="2:58" x14ac:dyDescent="0.35">
      <c r="B181" s="8">
        <f t="shared" si="35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40">
        <v>0</v>
      </c>
      <c r="U181" s="11">
        <v>0</v>
      </c>
      <c r="W181" s="40">
        <f t="shared" si="33"/>
        <v>0</v>
      </c>
      <c r="X181" s="16"/>
      <c r="Z181" s="42">
        <v>0</v>
      </c>
      <c r="AA181" s="42">
        <v>0</v>
      </c>
      <c r="AB181" s="43">
        <v>0</v>
      </c>
      <c r="AC181" s="42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2">
        <v>0</v>
      </c>
      <c r="AL181" s="42">
        <v>0</v>
      </c>
      <c r="AM181" s="43">
        <v>0</v>
      </c>
      <c r="AN181" s="43">
        <v>0</v>
      </c>
      <c r="AO181" s="43">
        <v>0</v>
      </c>
      <c r="AP181" s="42"/>
      <c r="AQ181" s="87">
        <f t="shared" si="34"/>
        <v>0</v>
      </c>
      <c r="AR181" s="87">
        <f t="shared" si="30"/>
        <v>0</v>
      </c>
      <c r="AS181" s="87">
        <f t="shared" si="31"/>
        <v>0</v>
      </c>
      <c r="AT181" s="87">
        <f t="shared" si="32"/>
        <v>0</v>
      </c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</row>
    <row r="182" spans="2:58" x14ac:dyDescent="0.35">
      <c r="B182" s="8">
        <f t="shared" si="35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40">
        <v>0</v>
      </c>
      <c r="U182" s="11">
        <v>0</v>
      </c>
      <c r="W182" s="40">
        <f t="shared" si="33"/>
        <v>0</v>
      </c>
      <c r="X182" s="16"/>
      <c r="Z182" s="42">
        <v>0</v>
      </c>
      <c r="AA182" s="42">
        <v>0</v>
      </c>
      <c r="AB182" s="43">
        <v>0</v>
      </c>
      <c r="AC182" s="42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2">
        <v>0</v>
      </c>
      <c r="AL182" s="42">
        <v>0</v>
      </c>
      <c r="AM182" s="43">
        <v>0</v>
      </c>
      <c r="AN182" s="43">
        <v>0</v>
      </c>
      <c r="AO182" s="43">
        <v>0</v>
      </c>
      <c r="AP182" s="42"/>
      <c r="AQ182" s="87">
        <f t="shared" si="34"/>
        <v>0</v>
      </c>
      <c r="AR182" s="87">
        <f t="shared" si="30"/>
        <v>0</v>
      </c>
      <c r="AS182" s="87">
        <f t="shared" si="31"/>
        <v>0</v>
      </c>
      <c r="AT182" s="87">
        <f t="shared" si="32"/>
        <v>0</v>
      </c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</row>
    <row r="183" spans="2:58" x14ac:dyDescent="0.35">
      <c r="B183" s="8">
        <f t="shared" si="35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40">
        <v>0</v>
      </c>
      <c r="U183" s="11">
        <v>0</v>
      </c>
      <c r="W183" s="40">
        <f t="shared" si="33"/>
        <v>0</v>
      </c>
      <c r="X183" s="16"/>
      <c r="Z183" s="42">
        <v>0</v>
      </c>
      <c r="AA183" s="42">
        <v>0</v>
      </c>
      <c r="AB183" s="43">
        <v>0</v>
      </c>
      <c r="AC183" s="42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2">
        <v>0</v>
      </c>
      <c r="AL183" s="42">
        <v>0</v>
      </c>
      <c r="AM183" s="43">
        <v>0</v>
      </c>
      <c r="AN183" s="43">
        <v>0</v>
      </c>
      <c r="AO183" s="43">
        <v>0</v>
      </c>
      <c r="AP183" s="42"/>
      <c r="AQ183" s="87">
        <f t="shared" si="34"/>
        <v>0</v>
      </c>
      <c r="AR183" s="87">
        <f t="shared" si="30"/>
        <v>0</v>
      </c>
      <c r="AS183" s="87">
        <f t="shared" si="31"/>
        <v>0</v>
      </c>
      <c r="AT183" s="87">
        <f t="shared" si="32"/>
        <v>0</v>
      </c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</row>
    <row r="184" spans="2:58" x14ac:dyDescent="0.35">
      <c r="B184" s="8">
        <f t="shared" si="35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40">
        <v>0</v>
      </c>
      <c r="U184" s="11">
        <v>0</v>
      </c>
      <c r="W184" s="40">
        <f t="shared" si="33"/>
        <v>0</v>
      </c>
      <c r="X184" s="16"/>
      <c r="Z184" s="42">
        <v>0</v>
      </c>
      <c r="AA184" s="42">
        <v>0</v>
      </c>
      <c r="AB184" s="43">
        <v>0</v>
      </c>
      <c r="AC184" s="42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2">
        <v>0</v>
      </c>
      <c r="AL184" s="42">
        <v>0</v>
      </c>
      <c r="AM184" s="43">
        <v>0</v>
      </c>
      <c r="AN184" s="43">
        <v>0</v>
      </c>
      <c r="AO184" s="43">
        <v>0</v>
      </c>
      <c r="AP184" s="42"/>
      <c r="AQ184" s="87">
        <f t="shared" si="34"/>
        <v>0</v>
      </c>
      <c r="AR184" s="87">
        <f t="shared" si="30"/>
        <v>0</v>
      </c>
      <c r="AS184" s="87">
        <f t="shared" si="31"/>
        <v>0</v>
      </c>
      <c r="AT184" s="87">
        <f t="shared" si="32"/>
        <v>0</v>
      </c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</row>
    <row r="185" spans="2:58" x14ac:dyDescent="0.35">
      <c r="B185" s="8">
        <f t="shared" si="35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88">
        <v>0</v>
      </c>
      <c r="S185" s="88">
        <v>0</v>
      </c>
      <c r="T185" s="40">
        <v>0</v>
      </c>
      <c r="U185" s="11">
        <v>0</v>
      </c>
      <c r="W185" s="40">
        <f t="shared" si="33"/>
        <v>0</v>
      </c>
      <c r="X185" s="16"/>
      <c r="Z185" s="42">
        <v>0</v>
      </c>
      <c r="AA185" s="42">
        <v>0</v>
      </c>
      <c r="AB185" s="43">
        <v>0</v>
      </c>
      <c r="AC185" s="42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2">
        <v>0</v>
      </c>
      <c r="AL185" s="42">
        <v>0</v>
      </c>
      <c r="AM185" s="43">
        <v>0</v>
      </c>
      <c r="AN185" s="43">
        <v>0</v>
      </c>
      <c r="AO185" s="43">
        <v>0</v>
      </c>
      <c r="AP185" s="42"/>
      <c r="AQ185" s="87">
        <f t="shared" si="34"/>
        <v>0</v>
      </c>
      <c r="AR185" s="87">
        <f t="shared" si="30"/>
        <v>0</v>
      </c>
      <c r="AS185" s="87">
        <f t="shared" si="31"/>
        <v>0</v>
      </c>
      <c r="AT185" s="87">
        <f t="shared" si="32"/>
        <v>0</v>
      </c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</row>
    <row r="186" spans="2:58" x14ac:dyDescent="0.35">
      <c r="B186" s="8">
        <f t="shared" si="35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88">
        <v>0</v>
      </c>
      <c r="S186" s="88">
        <v>0</v>
      </c>
      <c r="T186" s="40">
        <v>0</v>
      </c>
      <c r="U186" s="11">
        <v>0</v>
      </c>
      <c r="W186" s="40">
        <f t="shared" si="33"/>
        <v>0</v>
      </c>
      <c r="X186" s="16"/>
      <c r="Z186" s="42">
        <v>0</v>
      </c>
      <c r="AA186" s="42">
        <v>0</v>
      </c>
      <c r="AB186" s="43">
        <v>0</v>
      </c>
      <c r="AC186" s="42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2">
        <v>0</v>
      </c>
      <c r="AL186" s="42">
        <v>0</v>
      </c>
      <c r="AM186" s="43">
        <v>0</v>
      </c>
      <c r="AN186" s="43">
        <v>0</v>
      </c>
      <c r="AO186" s="43">
        <v>0</v>
      </c>
      <c r="AP186" s="42"/>
      <c r="AQ186" s="87">
        <f t="shared" si="34"/>
        <v>0</v>
      </c>
      <c r="AR186" s="87">
        <f t="shared" si="30"/>
        <v>0</v>
      </c>
      <c r="AS186" s="87">
        <f t="shared" si="31"/>
        <v>0</v>
      </c>
      <c r="AT186" s="87">
        <f t="shared" si="32"/>
        <v>0</v>
      </c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</row>
    <row r="187" spans="2:58" x14ac:dyDescent="0.35">
      <c r="B187" s="8">
        <f t="shared" si="35"/>
        <v>180</v>
      </c>
      <c r="C187" s="8" t="s">
        <v>116</v>
      </c>
      <c r="D187" s="8">
        <v>370003</v>
      </c>
      <c r="E187" s="8" t="s">
        <v>160</v>
      </c>
      <c r="F187" s="8"/>
      <c r="G187" s="88">
        <v>30</v>
      </c>
      <c r="H187" s="88">
        <v>30</v>
      </c>
      <c r="I187" s="88">
        <v>30</v>
      </c>
      <c r="J187" s="88">
        <v>30</v>
      </c>
      <c r="K187" s="88">
        <v>30</v>
      </c>
      <c r="L187" s="88">
        <v>30</v>
      </c>
      <c r="M187" s="88">
        <v>30</v>
      </c>
      <c r="N187" s="88">
        <v>30</v>
      </c>
      <c r="O187" s="88">
        <v>30</v>
      </c>
      <c r="P187" s="88">
        <v>30</v>
      </c>
      <c r="Q187" s="88">
        <v>30</v>
      </c>
      <c r="R187" s="88">
        <v>30</v>
      </c>
      <c r="S187" s="88">
        <v>30</v>
      </c>
      <c r="T187" s="88">
        <v>30</v>
      </c>
      <c r="U187" s="11">
        <v>0</v>
      </c>
      <c r="W187" s="40">
        <f t="shared" si="33"/>
        <v>360</v>
      </c>
      <c r="X187" s="16"/>
      <c r="Z187" s="42">
        <v>52.11</v>
      </c>
      <c r="AA187" s="42">
        <v>52.11</v>
      </c>
      <c r="AB187" s="43">
        <v>0</v>
      </c>
      <c r="AC187" s="42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2">
        <v>0</v>
      </c>
      <c r="AL187" s="42">
        <v>0</v>
      </c>
      <c r="AM187" s="43">
        <v>0</v>
      </c>
      <c r="AN187" s="43">
        <v>0</v>
      </c>
      <c r="AO187" s="43">
        <v>0</v>
      </c>
      <c r="AP187" s="42"/>
      <c r="AQ187" s="87">
        <f t="shared" si="34"/>
        <v>1563.3</v>
      </c>
      <c r="AR187" s="87">
        <f t="shared" si="30"/>
        <v>1563.3</v>
      </c>
      <c r="AS187" s="87">
        <f t="shared" si="31"/>
        <v>0</v>
      </c>
      <c r="AT187" s="87">
        <f t="shared" si="32"/>
        <v>0</v>
      </c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</row>
    <row r="188" spans="2:58" x14ac:dyDescent="0.35">
      <c r="B188" s="8">
        <f t="shared" si="35"/>
        <v>181</v>
      </c>
      <c r="C188" s="8" t="s">
        <v>116</v>
      </c>
      <c r="D188" s="8">
        <v>370004</v>
      </c>
      <c r="E188" s="8" t="s">
        <v>139</v>
      </c>
      <c r="F188" s="8"/>
      <c r="G188" s="88">
        <v>25</v>
      </c>
      <c r="H188" s="88">
        <v>25</v>
      </c>
      <c r="I188" s="88">
        <v>25</v>
      </c>
      <c r="J188" s="88">
        <v>25</v>
      </c>
      <c r="K188" s="88">
        <v>25</v>
      </c>
      <c r="L188" s="88">
        <v>25</v>
      </c>
      <c r="M188" s="88">
        <v>25</v>
      </c>
      <c r="N188" s="88">
        <v>25</v>
      </c>
      <c r="O188" s="88">
        <v>25</v>
      </c>
      <c r="P188" s="88">
        <v>25</v>
      </c>
      <c r="Q188" s="88">
        <v>25</v>
      </c>
      <c r="R188" s="88">
        <v>25</v>
      </c>
      <c r="S188" s="88">
        <v>25</v>
      </c>
      <c r="T188" s="88">
        <v>25</v>
      </c>
      <c r="U188" s="11">
        <v>0</v>
      </c>
      <c r="W188" s="40">
        <f t="shared" si="33"/>
        <v>300</v>
      </c>
      <c r="Z188" s="42">
        <v>48.36</v>
      </c>
      <c r="AA188" s="42">
        <v>48.36</v>
      </c>
      <c r="AB188" s="43">
        <v>0</v>
      </c>
      <c r="AC188" s="42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2">
        <v>0</v>
      </c>
      <c r="AL188" s="42">
        <v>0</v>
      </c>
      <c r="AM188" s="43">
        <v>0</v>
      </c>
      <c r="AN188" s="43">
        <v>0</v>
      </c>
      <c r="AO188" s="43">
        <v>0</v>
      </c>
      <c r="AP188" s="42"/>
      <c r="AQ188" s="87">
        <f t="shared" si="34"/>
        <v>1209</v>
      </c>
      <c r="AR188" s="87">
        <f t="shared" si="30"/>
        <v>1209</v>
      </c>
      <c r="AS188" s="87">
        <f t="shared" si="31"/>
        <v>0</v>
      </c>
      <c r="AT188" s="87">
        <f t="shared" si="32"/>
        <v>0</v>
      </c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</row>
    <row r="189" spans="2:58" x14ac:dyDescent="0.35">
      <c r="B189" s="8">
        <f t="shared" si="35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88">
        <v>0</v>
      </c>
      <c r="S189" s="88">
        <v>0</v>
      </c>
      <c r="T189" s="40">
        <v>0</v>
      </c>
      <c r="U189" s="11">
        <v>0</v>
      </c>
      <c r="W189" s="40">
        <f t="shared" si="33"/>
        <v>0</v>
      </c>
      <c r="Z189" s="42">
        <v>0</v>
      </c>
      <c r="AA189" s="42">
        <v>0</v>
      </c>
      <c r="AB189" s="43">
        <v>0</v>
      </c>
      <c r="AC189" s="42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2">
        <v>0</v>
      </c>
      <c r="AL189" s="42">
        <v>0</v>
      </c>
      <c r="AM189" s="43">
        <v>0</v>
      </c>
      <c r="AN189" s="43">
        <v>0</v>
      </c>
      <c r="AO189" s="43">
        <v>0</v>
      </c>
      <c r="AP189" s="42"/>
      <c r="AQ189" s="87">
        <f t="shared" si="34"/>
        <v>0</v>
      </c>
      <c r="AR189" s="87">
        <f t="shared" si="30"/>
        <v>0</v>
      </c>
      <c r="AS189" s="87">
        <f t="shared" si="31"/>
        <v>0</v>
      </c>
      <c r="AT189" s="87">
        <f t="shared" si="32"/>
        <v>0</v>
      </c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</row>
    <row r="190" spans="2:58" ht="16" customHeight="1" x14ac:dyDescent="0.35">
      <c r="B190" s="8">
        <f t="shared" si="35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88">
        <v>0</v>
      </c>
      <c r="S190" s="88">
        <v>0</v>
      </c>
      <c r="T190" s="40">
        <v>0</v>
      </c>
      <c r="U190" s="11">
        <v>0</v>
      </c>
      <c r="W190" s="40">
        <f t="shared" si="33"/>
        <v>0</v>
      </c>
      <c r="Z190" s="42">
        <v>0</v>
      </c>
      <c r="AA190" s="42">
        <v>0</v>
      </c>
      <c r="AB190" s="43">
        <v>0</v>
      </c>
      <c r="AC190" s="42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2">
        <v>0</v>
      </c>
      <c r="AL190" s="42">
        <v>0</v>
      </c>
      <c r="AM190" s="43">
        <v>0</v>
      </c>
      <c r="AN190" s="43">
        <v>0</v>
      </c>
      <c r="AO190" s="43">
        <v>0</v>
      </c>
      <c r="AP190" s="42"/>
      <c r="AQ190" s="87">
        <f t="shared" si="34"/>
        <v>0</v>
      </c>
      <c r="AR190" s="87">
        <f t="shared" si="30"/>
        <v>0</v>
      </c>
      <c r="AS190" s="87">
        <f t="shared" si="31"/>
        <v>0</v>
      </c>
      <c r="AT190" s="87">
        <f t="shared" si="32"/>
        <v>0</v>
      </c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</row>
    <row r="191" spans="2:58" ht="16" customHeight="1" x14ac:dyDescent="0.35">
      <c r="B191" s="8">
        <f t="shared" si="35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88">
        <v>0</v>
      </c>
      <c r="S191" s="88">
        <v>0</v>
      </c>
      <c r="T191" s="40">
        <v>0</v>
      </c>
      <c r="U191" s="11">
        <v>0</v>
      </c>
      <c r="W191" s="40">
        <f t="shared" si="33"/>
        <v>0</v>
      </c>
      <c r="Z191" s="42">
        <v>0</v>
      </c>
      <c r="AA191" s="42">
        <v>0</v>
      </c>
      <c r="AB191" s="43">
        <v>0</v>
      </c>
      <c r="AC191" s="42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2">
        <v>0</v>
      </c>
      <c r="AL191" s="42">
        <v>0</v>
      </c>
      <c r="AM191" s="43">
        <v>0</v>
      </c>
      <c r="AN191" s="43">
        <v>0</v>
      </c>
      <c r="AO191" s="43">
        <v>0</v>
      </c>
      <c r="AP191" s="42"/>
      <c r="AQ191" s="87">
        <f t="shared" si="34"/>
        <v>0</v>
      </c>
      <c r="AR191" s="87">
        <f t="shared" si="30"/>
        <v>0</v>
      </c>
      <c r="AS191" s="87">
        <f t="shared" si="31"/>
        <v>0</v>
      </c>
      <c r="AT191" s="87">
        <f t="shared" si="32"/>
        <v>0</v>
      </c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</row>
    <row r="192" spans="2:58" ht="16" customHeight="1" x14ac:dyDescent="0.35">
      <c r="B192" s="8">
        <f t="shared" si="35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88">
        <v>0</v>
      </c>
      <c r="L192" s="88">
        <v>0</v>
      </c>
      <c r="M192" s="88">
        <v>0</v>
      </c>
      <c r="N192" s="88">
        <v>0</v>
      </c>
      <c r="O192" s="88">
        <v>0</v>
      </c>
      <c r="P192" s="88">
        <v>0</v>
      </c>
      <c r="Q192" s="88">
        <v>0</v>
      </c>
      <c r="R192" s="88">
        <v>0</v>
      </c>
      <c r="S192" s="88">
        <v>0</v>
      </c>
      <c r="T192" s="40">
        <v>0</v>
      </c>
      <c r="U192" s="11">
        <v>0</v>
      </c>
      <c r="W192" s="40">
        <f t="shared" si="33"/>
        <v>0</v>
      </c>
      <c r="Z192" s="42">
        <v>0</v>
      </c>
      <c r="AA192" s="42">
        <v>0</v>
      </c>
      <c r="AB192" s="43">
        <v>0</v>
      </c>
      <c r="AC192" s="42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2">
        <v>0</v>
      </c>
      <c r="AL192" s="42">
        <v>0</v>
      </c>
      <c r="AM192" s="43">
        <v>0</v>
      </c>
      <c r="AN192" s="43">
        <v>0</v>
      </c>
      <c r="AO192" s="43">
        <v>0</v>
      </c>
      <c r="AP192" s="42"/>
      <c r="AQ192" s="87">
        <f t="shared" si="34"/>
        <v>0</v>
      </c>
      <c r="AR192" s="87">
        <f t="shared" si="30"/>
        <v>0</v>
      </c>
      <c r="AS192" s="87">
        <f t="shared" si="31"/>
        <v>0</v>
      </c>
      <c r="AT192" s="87">
        <f t="shared" si="32"/>
        <v>0</v>
      </c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</row>
    <row r="193" spans="2:58" ht="16" customHeight="1" x14ac:dyDescent="0.35">
      <c r="B193" s="8">
        <f t="shared" si="35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88">
        <v>0</v>
      </c>
      <c r="S193" s="88">
        <v>0</v>
      </c>
      <c r="T193" s="40">
        <v>0</v>
      </c>
      <c r="U193" s="11">
        <v>0</v>
      </c>
      <c r="W193" s="40">
        <f t="shared" si="33"/>
        <v>0</v>
      </c>
      <c r="Z193" s="42">
        <v>0</v>
      </c>
      <c r="AA193" s="42">
        <v>0</v>
      </c>
      <c r="AB193" s="43">
        <v>0</v>
      </c>
      <c r="AC193" s="42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2">
        <v>0</v>
      </c>
      <c r="AL193" s="42">
        <v>0</v>
      </c>
      <c r="AM193" s="43">
        <v>0</v>
      </c>
      <c r="AN193" s="43">
        <v>0</v>
      </c>
      <c r="AO193" s="43">
        <v>0</v>
      </c>
      <c r="AP193" s="42"/>
      <c r="AQ193" s="87">
        <f t="shared" si="34"/>
        <v>0</v>
      </c>
      <c r="AR193" s="87">
        <f t="shared" si="30"/>
        <v>0</v>
      </c>
      <c r="AS193" s="87">
        <f t="shared" si="31"/>
        <v>0</v>
      </c>
      <c r="AT193" s="87">
        <f t="shared" si="32"/>
        <v>0</v>
      </c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</row>
    <row r="194" spans="2:58" ht="16" customHeight="1" x14ac:dyDescent="0.35">
      <c r="B194" s="8">
        <f t="shared" si="35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88">
        <v>0</v>
      </c>
      <c r="S194" s="88">
        <v>0</v>
      </c>
      <c r="T194" s="40">
        <v>0</v>
      </c>
      <c r="U194" s="11">
        <v>0</v>
      </c>
      <c r="W194" s="40">
        <f t="shared" si="33"/>
        <v>0</v>
      </c>
      <c r="Z194" s="42">
        <v>0</v>
      </c>
      <c r="AA194" s="42">
        <v>0</v>
      </c>
      <c r="AB194" s="43">
        <v>0</v>
      </c>
      <c r="AC194" s="42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2">
        <v>0</v>
      </c>
      <c r="AL194" s="42">
        <v>0</v>
      </c>
      <c r="AM194" s="43">
        <v>0</v>
      </c>
      <c r="AN194" s="43">
        <v>0</v>
      </c>
      <c r="AO194" s="43">
        <v>0</v>
      </c>
      <c r="AP194" s="42"/>
      <c r="AQ194" s="87">
        <f t="shared" si="34"/>
        <v>0</v>
      </c>
      <c r="AR194" s="87">
        <f t="shared" si="30"/>
        <v>0</v>
      </c>
      <c r="AS194" s="87">
        <f t="shared" si="31"/>
        <v>0</v>
      </c>
      <c r="AT194" s="87">
        <f t="shared" si="32"/>
        <v>0</v>
      </c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</row>
    <row r="195" spans="2:58" ht="16" customHeight="1" x14ac:dyDescent="0.35">
      <c r="B195" s="8">
        <f t="shared" si="35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88">
        <v>0</v>
      </c>
      <c r="S195" s="88">
        <v>0</v>
      </c>
      <c r="T195" s="40">
        <v>0</v>
      </c>
      <c r="U195" s="11">
        <v>0</v>
      </c>
      <c r="W195" s="40">
        <f t="shared" si="33"/>
        <v>0</v>
      </c>
      <c r="Z195" s="42">
        <v>0</v>
      </c>
      <c r="AA195" s="42">
        <v>0</v>
      </c>
      <c r="AB195" s="43">
        <v>0</v>
      </c>
      <c r="AC195" s="42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2">
        <v>0</v>
      </c>
      <c r="AL195" s="42">
        <v>0</v>
      </c>
      <c r="AM195" s="43">
        <v>0</v>
      </c>
      <c r="AN195" s="43">
        <v>0</v>
      </c>
      <c r="AO195" s="43">
        <v>0</v>
      </c>
      <c r="AP195" s="42"/>
      <c r="AQ195" s="87">
        <f t="shared" si="34"/>
        <v>0</v>
      </c>
      <c r="AR195" s="87">
        <f t="shared" si="30"/>
        <v>0</v>
      </c>
      <c r="AS195" s="87">
        <f t="shared" si="31"/>
        <v>0</v>
      </c>
      <c r="AT195" s="87">
        <f t="shared" si="32"/>
        <v>0</v>
      </c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</row>
    <row r="196" spans="2:58" ht="16" customHeight="1" x14ac:dyDescent="0.35">
      <c r="B196" s="8">
        <f t="shared" si="35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88">
        <v>0</v>
      </c>
      <c r="S196" s="88">
        <v>0</v>
      </c>
      <c r="T196" s="40">
        <v>0</v>
      </c>
      <c r="U196" s="11">
        <v>0</v>
      </c>
      <c r="W196" s="40">
        <f t="shared" si="33"/>
        <v>0</v>
      </c>
      <c r="Z196" s="42">
        <v>0</v>
      </c>
      <c r="AA196" s="42">
        <v>0</v>
      </c>
      <c r="AB196" s="43">
        <v>0</v>
      </c>
      <c r="AC196" s="42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2">
        <v>0</v>
      </c>
      <c r="AL196" s="42">
        <v>0</v>
      </c>
      <c r="AM196" s="43">
        <v>0</v>
      </c>
      <c r="AN196" s="43">
        <v>0</v>
      </c>
      <c r="AO196" s="43">
        <v>0</v>
      </c>
      <c r="AP196" s="42"/>
      <c r="AQ196" s="87">
        <f t="shared" si="34"/>
        <v>0</v>
      </c>
      <c r="AR196" s="87">
        <f t="shared" si="30"/>
        <v>0</v>
      </c>
      <c r="AS196" s="87">
        <f t="shared" si="31"/>
        <v>0</v>
      </c>
      <c r="AT196" s="87">
        <f t="shared" si="32"/>
        <v>0</v>
      </c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</row>
    <row r="197" spans="2:58" ht="16" customHeight="1" x14ac:dyDescent="0.35">
      <c r="B197" s="8">
        <f t="shared" si="35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40">
        <v>0</v>
      </c>
      <c r="U197" s="11">
        <v>0</v>
      </c>
      <c r="W197" s="40">
        <f t="shared" si="33"/>
        <v>0</v>
      </c>
      <c r="Z197" s="42">
        <v>0</v>
      </c>
      <c r="AA197" s="42">
        <v>0</v>
      </c>
      <c r="AB197" s="43">
        <v>0</v>
      </c>
      <c r="AC197" s="42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2">
        <v>0</v>
      </c>
      <c r="AL197" s="42">
        <v>0</v>
      </c>
      <c r="AM197" s="43">
        <v>0</v>
      </c>
      <c r="AN197" s="43">
        <v>0</v>
      </c>
      <c r="AO197" s="43">
        <v>0</v>
      </c>
      <c r="AP197" s="42"/>
      <c r="AQ197" s="87">
        <f t="shared" si="34"/>
        <v>0</v>
      </c>
      <c r="AR197" s="87">
        <f t="shared" si="30"/>
        <v>0</v>
      </c>
      <c r="AS197" s="87">
        <f t="shared" si="31"/>
        <v>0</v>
      </c>
      <c r="AT197" s="87">
        <f t="shared" si="32"/>
        <v>0</v>
      </c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</row>
    <row r="198" spans="2:58" ht="16" customHeight="1" x14ac:dyDescent="0.35">
      <c r="B198" s="8">
        <f t="shared" si="35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40">
        <v>0</v>
      </c>
      <c r="U198" s="11">
        <v>0</v>
      </c>
      <c r="W198" s="40">
        <f t="shared" si="33"/>
        <v>0</v>
      </c>
      <c r="Z198" s="42">
        <v>0</v>
      </c>
      <c r="AA198" s="42">
        <v>0</v>
      </c>
      <c r="AB198" s="43">
        <v>0</v>
      </c>
      <c r="AC198" s="42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2">
        <v>0</v>
      </c>
      <c r="AL198" s="42">
        <v>0</v>
      </c>
      <c r="AM198" s="43">
        <v>0</v>
      </c>
      <c r="AN198" s="43">
        <v>0</v>
      </c>
      <c r="AO198" s="43">
        <v>0</v>
      </c>
      <c r="AP198" s="42"/>
      <c r="AQ198" s="87">
        <f t="shared" si="34"/>
        <v>0</v>
      </c>
      <c r="AR198" s="87">
        <f t="shared" si="30"/>
        <v>0</v>
      </c>
      <c r="AS198" s="87">
        <f t="shared" si="31"/>
        <v>0</v>
      </c>
      <c r="AT198" s="87">
        <f t="shared" si="32"/>
        <v>0</v>
      </c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</row>
    <row r="199" spans="2:58" ht="16" customHeight="1" x14ac:dyDescent="0.35">
      <c r="B199" s="8">
        <f t="shared" si="35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40">
        <v>0</v>
      </c>
      <c r="U199" s="11">
        <v>0</v>
      </c>
      <c r="W199" s="40">
        <f t="shared" si="33"/>
        <v>0</v>
      </c>
      <c r="Z199" s="42">
        <v>0</v>
      </c>
      <c r="AA199" s="42">
        <v>0</v>
      </c>
      <c r="AB199" s="43">
        <v>0</v>
      </c>
      <c r="AC199" s="42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2">
        <v>0</v>
      </c>
      <c r="AL199" s="42">
        <v>0</v>
      </c>
      <c r="AM199" s="43">
        <v>0</v>
      </c>
      <c r="AN199" s="43">
        <v>0</v>
      </c>
      <c r="AO199" s="43">
        <v>0</v>
      </c>
      <c r="AP199" s="42"/>
      <c r="AQ199" s="87">
        <f t="shared" si="34"/>
        <v>0</v>
      </c>
      <c r="AR199" s="87">
        <f t="shared" si="30"/>
        <v>0</v>
      </c>
      <c r="AS199" s="87">
        <f t="shared" si="31"/>
        <v>0</v>
      </c>
      <c r="AT199" s="87">
        <f t="shared" si="32"/>
        <v>0</v>
      </c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</row>
    <row r="200" spans="2:58" ht="16" customHeight="1" x14ac:dyDescent="0.35">
      <c r="B200" s="8">
        <f t="shared" si="35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40">
        <v>0</v>
      </c>
      <c r="U200" s="11">
        <v>0</v>
      </c>
      <c r="W200" s="40">
        <f t="shared" si="33"/>
        <v>0</v>
      </c>
      <c r="Z200" s="42">
        <v>0</v>
      </c>
      <c r="AA200" s="42">
        <v>0</v>
      </c>
      <c r="AB200" s="43">
        <v>0</v>
      </c>
      <c r="AC200" s="42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2">
        <v>0</v>
      </c>
      <c r="AL200" s="42">
        <v>0</v>
      </c>
      <c r="AM200" s="43">
        <v>0</v>
      </c>
      <c r="AN200" s="43">
        <v>0</v>
      </c>
      <c r="AO200" s="43">
        <v>0</v>
      </c>
      <c r="AP200" s="42"/>
      <c r="AQ200" s="87">
        <f t="shared" si="34"/>
        <v>0</v>
      </c>
      <c r="AR200" s="87">
        <f t="shared" ref="AR200:AR224" si="36">+AA200*H200</f>
        <v>0</v>
      </c>
      <c r="AS200" s="87">
        <f t="shared" ref="AS200:AS224" si="37">+AB200*I200</f>
        <v>0</v>
      </c>
      <c r="AT200" s="87">
        <f t="shared" ref="AT200:AT224" si="38">+AC200*J200</f>
        <v>0</v>
      </c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</row>
    <row r="201" spans="2:58" ht="16" customHeight="1" x14ac:dyDescent="0.35">
      <c r="B201" s="8">
        <f t="shared" si="35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88">
        <v>0</v>
      </c>
      <c r="S201" s="88">
        <v>0</v>
      </c>
      <c r="T201" s="40">
        <v>0</v>
      </c>
      <c r="U201" s="11">
        <v>0</v>
      </c>
      <c r="W201" s="40">
        <f t="shared" ref="W201:W224" si="39">SUM(G201:R201)</f>
        <v>0</v>
      </c>
      <c r="Z201" s="42">
        <v>0</v>
      </c>
      <c r="AA201" s="42">
        <v>0</v>
      </c>
      <c r="AB201" s="43">
        <v>0</v>
      </c>
      <c r="AC201" s="42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2">
        <v>0</v>
      </c>
      <c r="AL201" s="42">
        <v>0</v>
      </c>
      <c r="AM201" s="43">
        <v>0</v>
      </c>
      <c r="AN201" s="43">
        <v>0</v>
      </c>
      <c r="AO201" s="43">
        <v>0</v>
      </c>
      <c r="AP201" s="42"/>
      <c r="AQ201" s="87">
        <f t="shared" ref="AQ201:AQ224" si="40">+Z201*G201</f>
        <v>0</v>
      </c>
      <c r="AR201" s="87">
        <f t="shared" si="36"/>
        <v>0</v>
      </c>
      <c r="AS201" s="87">
        <f t="shared" si="37"/>
        <v>0</v>
      </c>
      <c r="AT201" s="87">
        <f t="shared" si="38"/>
        <v>0</v>
      </c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</row>
    <row r="202" spans="2:58" ht="16" customHeight="1" x14ac:dyDescent="0.35">
      <c r="B202" s="8">
        <f t="shared" si="35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40">
        <v>0</v>
      </c>
      <c r="U202" s="11">
        <v>0</v>
      </c>
      <c r="W202" s="40">
        <f t="shared" si="39"/>
        <v>0</v>
      </c>
      <c r="Z202" s="42">
        <v>0</v>
      </c>
      <c r="AA202" s="42">
        <v>0</v>
      </c>
      <c r="AB202" s="43">
        <v>0</v>
      </c>
      <c r="AC202" s="42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2">
        <v>0</v>
      </c>
      <c r="AL202" s="42">
        <v>0</v>
      </c>
      <c r="AM202" s="43">
        <v>0</v>
      </c>
      <c r="AN202" s="43">
        <v>0</v>
      </c>
      <c r="AO202" s="43">
        <v>0</v>
      </c>
      <c r="AP202" s="42"/>
      <c r="AQ202" s="87">
        <f t="shared" si="40"/>
        <v>0</v>
      </c>
      <c r="AR202" s="87">
        <f t="shared" si="36"/>
        <v>0</v>
      </c>
      <c r="AS202" s="87">
        <f t="shared" si="37"/>
        <v>0</v>
      </c>
      <c r="AT202" s="87">
        <f t="shared" si="38"/>
        <v>0</v>
      </c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</row>
    <row r="203" spans="2:58" ht="16" customHeight="1" x14ac:dyDescent="0.35">
      <c r="B203" s="8">
        <f t="shared" si="35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40">
        <v>0</v>
      </c>
      <c r="U203" s="11">
        <v>0</v>
      </c>
      <c r="W203" s="40">
        <f t="shared" si="39"/>
        <v>0</v>
      </c>
      <c r="Z203" s="42">
        <v>0</v>
      </c>
      <c r="AA203" s="42">
        <v>0</v>
      </c>
      <c r="AB203" s="43">
        <v>0</v>
      </c>
      <c r="AC203" s="42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2">
        <v>0</v>
      </c>
      <c r="AL203" s="42">
        <v>0</v>
      </c>
      <c r="AM203" s="43">
        <v>0</v>
      </c>
      <c r="AN203" s="43">
        <v>0</v>
      </c>
      <c r="AO203" s="43">
        <v>0</v>
      </c>
      <c r="AP203" s="42"/>
      <c r="AQ203" s="87">
        <f t="shared" si="40"/>
        <v>0</v>
      </c>
      <c r="AR203" s="87">
        <f t="shared" si="36"/>
        <v>0</v>
      </c>
      <c r="AS203" s="87">
        <f t="shared" si="37"/>
        <v>0</v>
      </c>
      <c r="AT203" s="87">
        <f t="shared" si="38"/>
        <v>0</v>
      </c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</row>
    <row r="204" spans="2:58" ht="16" customHeight="1" x14ac:dyDescent="0.35">
      <c r="B204" s="8">
        <f t="shared" si="35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40">
        <v>0</v>
      </c>
      <c r="U204" s="11">
        <v>0</v>
      </c>
      <c r="W204" s="40">
        <f t="shared" si="39"/>
        <v>0</v>
      </c>
      <c r="Z204" s="42">
        <v>0</v>
      </c>
      <c r="AA204" s="42">
        <v>0</v>
      </c>
      <c r="AB204" s="43">
        <v>0</v>
      </c>
      <c r="AC204" s="42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2">
        <v>0</v>
      </c>
      <c r="AL204" s="42">
        <v>0</v>
      </c>
      <c r="AM204" s="43">
        <v>0</v>
      </c>
      <c r="AN204" s="43">
        <v>0</v>
      </c>
      <c r="AO204" s="43">
        <v>0</v>
      </c>
      <c r="AP204" s="42"/>
      <c r="AQ204" s="87">
        <f t="shared" si="40"/>
        <v>0</v>
      </c>
      <c r="AR204" s="87">
        <f t="shared" si="36"/>
        <v>0</v>
      </c>
      <c r="AS204" s="87">
        <f t="shared" si="37"/>
        <v>0</v>
      </c>
      <c r="AT204" s="87">
        <f t="shared" si="38"/>
        <v>0</v>
      </c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</row>
    <row r="205" spans="2:58" ht="16" customHeight="1" x14ac:dyDescent="0.35">
      <c r="B205" s="8">
        <f t="shared" si="35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40">
        <v>0</v>
      </c>
      <c r="U205" s="11">
        <v>0</v>
      </c>
      <c r="W205" s="40">
        <f t="shared" si="39"/>
        <v>0</v>
      </c>
      <c r="Z205" s="42">
        <v>0</v>
      </c>
      <c r="AA205" s="42">
        <v>0</v>
      </c>
      <c r="AB205" s="43">
        <v>0</v>
      </c>
      <c r="AC205" s="42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2">
        <v>0</v>
      </c>
      <c r="AL205" s="42">
        <v>0</v>
      </c>
      <c r="AM205" s="43">
        <v>0</v>
      </c>
      <c r="AN205" s="43">
        <v>0</v>
      </c>
      <c r="AO205" s="43">
        <v>0</v>
      </c>
      <c r="AP205" s="42"/>
      <c r="AQ205" s="87">
        <f t="shared" si="40"/>
        <v>0</v>
      </c>
      <c r="AR205" s="87">
        <f t="shared" si="36"/>
        <v>0</v>
      </c>
      <c r="AS205" s="87">
        <f t="shared" si="37"/>
        <v>0</v>
      </c>
      <c r="AT205" s="87">
        <f t="shared" si="38"/>
        <v>0</v>
      </c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</row>
    <row r="206" spans="2:58" ht="16" customHeight="1" x14ac:dyDescent="0.35">
      <c r="B206" s="8">
        <f t="shared" si="35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8">
        <v>0</v>
      </c>
      <c r="S206" s="88">
        <v>0</v>
      </c>
      <c r="T206" s="40">
        <v>0</v>
      </c>
      <c r="U206" s="11">
        <v>0</v>
      </c>
      <c r="W206" s="40">
        <f t="shared" si="39"/>
        <v>0</v>
      </c>
      <c r="Z206" s="42">
        <v>0</v>
      </c>
      <c r="AA206" s="42">
        <v>0</v>
      </c>
      <c r="AB206" s="43">
        <v>0</v>
      </c>
      <c r="AC206" s="42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2">
        <v>0</v>
      </c>
      <c r="AL206" s="42">
        <v>0</v>
      </c>
      <c r="AM206" s="43">
        <v>0</v>
      </c>
      <c r="AN206" s="43">
        <v>0</v>
      </c>
      <c r="AO206" s="43">
        <v>0</v>
      </c>
      <c r="AP206" s="42"/>
      <c r="AQ206" s="87">
        <f t="shared" si="40"/>
        <v>0</v>
      </c>
      <c r="AR206" s="87">
        <f t="shared" si="36"/>
        <v>0</v>
      </c>
      <c r="AS206" s="87">
        <f t="shared" si="37"/>
        <v>0</v>
      </c>
      <c r="AT206" s="87">
        <f t="shared" si="38"/>
        <v>0</v>
      </c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</row>
    <row r="207" spans="2:58" ht="16" customHeight="1" x14ac:dyDescent="0.35">
      <c r="B207" s="8">
        <f t="shared" si="35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40">
        <v>0</v>
      </c>
      <c r="U207" s="11">
        <v>0</v>
      </c>
      <c r="W207" s="40">
        <f t="shared" si="39"/>
        <v>0</v>
      </c>
      <c r="Z207" s="42">
        <v>0</v>
      </c>
      <c r="AA207" s="42">
        <v>0</v>
      </c>
      <c r="AB207" s="43">
        <v>0</v>
      </c>
      <c r="AC207" s="42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2">
        <v>0</v>
      </c>
      <c r="AL207" s="42">
        <v>0</v>
      </c>
      <c r="AM207" s="43">
        <v>0</v>
      </c>
      <c r="AN207" s="43">
        <v>0</v>
      </c>
      <c r="AO207" s="43">
        <v>0</v>
      </c>
      <c r="AP207" s="42"/>
      <c r="AQ207" s="87">
        <f t="shared" si="40"/>
        <v>0</v>
      </c>
      <c r="AR207" s="87">
        <f t="shared" si="36"/>
        <v>0</v>
      </c>
      <c r="AS207" s="87">
        <f t="shared" si="37"/>
        <v>0</v>
      </c>
      <c r="AT207" s="87">
        <f t="shared" si="38"/>
        <v>0</v>
      </c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</row>
    <row r="208" spans="2:58" ht="16" customHeight="1" x14ac:dyDescent="0.35">
      <c r="B208" s="8">
        <f t="shared" si="35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40">
        <v>0</v>
      </c>
      <c r="U208" s="11">
        <v>0</v>
      </c>
      <c r="W208" s="40">
        <f t="shared" si="39"/>
        <v>0</v>
      </c>
      <c r="Z208" s="42">
        <v>0</v>
      </c>
      <c r="AA208" s="42">
        <v>0</v>
      </c>
      <c r="AB208" s="43">
        <v>0</v>
      </c>
      <c r="AC208" s="42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2">
        <v>0</v>
      </c>
      <c r="AL208" s="42">
        <v>0</v>
      </c>
      <c r="AM208" s="43">
        <v>0</v>
      </c>
      <c r="AN208" s="43">
        <v>0</v>
      </c>
      <c r="AO208" s="43">
        <v>0</v>
      </c>
      <c r="AP208" s="42"/>
      <c r="AQ208" s="87">
        <f t="shared" si="40"/>
        <v>0</v>
      </c>
      <c r="AR208" s="87">
        <f t="shared" si="36"/>
        <v>0</v>
      </c>
      <c r="AS208" s="87">
        <f t="shared" si="37"/>
        <v>0</v>
      </c>
      <c r="AT208" s="87">
        <f t="shared" si="38"/>
        <v>0</v>
      </c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</row>
    <row r="209" spans="2:58" ht="16" customHeight="1" x14ac:dyDescent="0.35">
      <c r="B209" s="8">
        <f t="shared" ref="B209:B224" si="41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40">
        <v>0</v>
      </c>
      <c r="U209" s="11">
        <v>0</v>
      </c>
      <c r="W209" s="40">
        <f t="shared" si="39"/>
        <v>0</v>
      </c>
      <c r="Z209" s="42">
        <v>0</v>
      </c>
      <c r="AA209" s="42">
        <v>0</v>
      </c>
      <c r="AB209" s="43">
        <v>0</v>
      </c>
      <c r="AC209" s="42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2">
        <v>0</v>
      </c>
      <c r="AL209" s="42">
        <v>0</v>
      </c>
      <c r="AM209" s="43">
        <v>0</v>
      </c>
      <c r="AN209" s="43">
        <v>0</v>
      </c>
      <c r="AO209" s="43">
        <v>0</v>
      </c>
      <c r="AP209" s="42"/>
      <c r="AQ209" s="87">
        <f t="shared" si="40"/>
        <v>0</v>
      </c>
      <c r="AR209" s="87">
        <f t="shared" si="36"/>
        <v>0</v>
      </c>
      <c r="AS209" s="87">
        <f t="shared" si="37"/>
        <v>0</v>
      </c>
      <c r="AT209" s="87">
        <f t="shared" si="38"/>
        <v>0</v>
      </c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</row>
    <row r="210" spans="2:58" ht="16" customHeight="1" x14ac:dyDescent="0.35">
      <c r="B210" s="8">
        <f t="shared" si="41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40">
        <v>0</v>
      </c>
      <c r="U210" s="11">
        <v>0</v>
      </c>
      <c r="W210" s="40">
        <f t="shared" si="39"/>
        <v>0</v>
      </c>
      <c r="Z210" s="42">
        <v>0</v>
      </c>
      <c r="AA210" s="42">
        <v>0</v>
      </c>
      <c r="AB210" s="43">
        <v>0</v>
      </c>
      <c r="AC210" s="42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2">
        <v>0</v>
      </c>
      <c r="AL210" s="42">
        <v>0</v>
      </c>
      <c r="AM210" s="43">
        <v>0</v>
      </c>
      <c r="AN210" s="43">
        <v>0</v>
      </c>
      <c r="AO210" s="43">
        <v>0</v>
      </c>
      <c r="AP210" s="42"/>
      <c r="AQ210" s="87">
        <f t="shared" si="40"/>
        <v>0</v>
      </c>
      <c r="AR210" s="87">
        <f t="shared" si="36"/>
        <v>0</v>
      </c>
      <c r="AS210" s="87">
        <f t="shared" si="37"/>
        <v>0</v>
      </c>
      <c r="AT210" s="87">
        <f t="shared" si="38"/>
        <v>0</v>
      </c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</row>
    <row r="211" spans="2:58" ht="16" customHeight="1" x14ac:dyDescent="0.35">
      <c r="B211" s="8">
        <f t="shared" si="41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40">
        <v>0</v>
      </c>
      <c r="U211" s="11">
        <v>0</v>
      </c>
      <c r="W211" s="40">
        <f t="shared" si="39"/>
        <v>0</v>
      </c>
      <c r="Z211" s="42">
        <v>0</v>
      </c>
      <c r="AA211" s="42">
        <v>0</v>
      </c>
      <c r="AB211" s="43">
        <v>0</v>
      </c>
      <c r="AC211" s="42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2">
        <v>0</v>
      </c>
      <c r="AL211" s="42">
        <v>0</v>
      </c>
      <c r="AM211" s="43">
        <v>0</v>
      </c>
      <c r="AN211" s="43">
        <v>0</v>
      </c>
      <c r="AO211" s="43">
        <v>0</v>
      </c>
      <c r="AP211" s="42"/>
      <c r="AQ211" s="87">
        <f t="shared" si="40"/>
        <v>0</v>
      </c>
      <c r="AR211" s="87">
        <f t="shared" si="36"/>
        <v>0</v>
      </c>
      <c r="AS211" s="87">
        <f t="shared" si="37"/>
        <v>0</v>
      </c>
      <c r="AT211" s="87">
        <f t="shared" si="38"/>
        <v>0</v>
      </c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</row>
    <row r="212" spans="2:58" ht="16" customHeight="1" x14ac:dyDescent="0.35">
      <c r="B212" s="8">
        <f t="shared" si="41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40">
        <v>0</v>
      </c>
      <c r="U212" s="11">
        <v>0</v>
      </c>
      <c r="W212" s="40">
        <f t="shared" si="39"/>
        <v>0</v>
      </c>
      <c r="Z212" s="42">
        <v>0</v>
      </c>
      <c r="AA212" s="42">
        <v>0</v>
      </c>
      <c r="AB212" s="43">
        <v>0</v>
      </c>
      <c r="AC212" s="42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2">
        <v>0</v>
      </c>
      <c r="AL212" s="42">
        <v>0</v>
      </c>
      <c r="AM212" s="43">
        <v>0</v>
      </c>
      <c r="AN212" s="43">
        <v>0</v>
      </c>
      <c r="AO212" s="43">
        <v>0</v>
      </c>
      <c r="AP212" s="42"/>
      <c r="AQ212" s="87">
        <f t="shared" si="40"/>
        <v>0</v>
      </c>
      <c r="AR212" s="87">
        <f t="shared" si="36"/>
        <v>0</v>
      </c>
      <c r="AS212" s="87">
        <f t="shared" si="37"/>
        <v>0</v>
      </c>
      <c r="AT212" s="87">
        <f t="shared" si="38"/>
        <v>0</v>
      </c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</row>
    <row r="213" spans="2:58" ht="16" customHeight="1" x14ac:dyDescent="0.35">
      <c r="B213" s="8">
        <f t="shared" si="41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88">
        <v>0</v>
      </c>
      <c r="S213" s="88">
        <v>0</v>
      </c>
      <c r="T213" s="40">
        <v>0</v>
      </c>
      <c r="U213" s="11">
        <v>0</v>
      </c>
      <c r="W213" s="40">
        <f t="shared" si="39"/>
        <v>0</v>
      </c>
      <c r="Z213" s="42">
        <v>0</v>
      </c>
      <c r="AA213" s="42">
        <v>0</v>
      </c>
      <c r="AB213" s="43">
        <v>0</v>
      </c>
      <c r="AC213" s="42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2">
        <v>0</v>
      </c>
      <c r="AL213" s="42">
        <v>0</v>
      </c>
      <c r="AM213" s="43">
        <v>0</v>
      </c>
      <c r="AN213" s="43">
        <v>0</v>
      </c>
      <c r="AO213" s="43">
        <v>0</v>
      </c>
      <c r="AP213" s="42"/>
      <c r="AQ213" s="87">
        <f t="shared" si="40"/>
        <v>0</v>
      </c>
      <c r="AR213" s="87">
        <f t="shared" si="36"/>
        <v>0</v>
      </c>
      <c r="AS213" s="87">
        <f t="shared" si="37"/>
        <v>0</v>
      </c>
      <c r="AT213" s="87">
        <f t="shared" si="38"/>
        <v>0</v>
      </c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40">
        <v>0</v>
      </c>
      <c r="U214" s="11">
        <v>0</v>
      </c>
      <c r="W214" s="40">
        <f t="shared" si="39"/>
        <v>0</v>
      </c>
      <c r="Z214" s="42">
        <v>0</v>
      </c>
      <c r="AA214" s="42">
        <v>0</v>
      </c>
      <c r="AB214" s="43">
        <v>0</v>
      </c>
      <c r="AC214" s="42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2">
        <v>0</v>
      </c>
      <c r="AL214" s="42">
        <v>0</v>
      </c>
      <c r="AM214" s="43">
        <v>0</v>
      </c>
      <c r="AN214" s="43">
        <v>0</v>
      </c>
      <c r="AO214" s="43">
        <v>0</v>
      </c>
      <c r="AP214" s="42"/>
      <c r="AQ214" s="87">
        <f t="shared" si="40"/>
        <v>0</v>
      </c>
      <c r="AR214" s="87">
        <f t="shared" si="36"/>
        <v>0</v>
      </c>
      <c r="AS214" s="87">
        <f t="shared" si="37"/>
        <v>0</v>
      </c>
      <c r="AT214" s="87">
        <f t="shared" si="38"/>
        <v>0</v>
      </c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</row>
    <row r="215" spans="2:58" ht="16" customHeight="1" x14ac:dyDescent="0.35">
      <c r="B215" s="8">
        <f t="shared" si="41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40">
        <v>0</v>
      </c>
      <c r="U215" s="11">
        <v>0</v>
      </c>
      <c r="W215" s="40">
        <f t="shared" si="39"/>
        <v>0</v>
      </c>
      <c r="Z215" s="42">
        <v>0</v>
      </c>
      <c r="AA215" s="42">
        <v>0</v>
      </c>
      <c r="AB215" s="43">
        <v>0</v>
      </c>
      <c r="AC215" s="42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2">
        <v>0</v>
      </c>
      <c r="AL215" s="42">
        <v>0</v>
      </c>
      <c r="AM215" s="43">
        <v>0</v>
      </c>
      <c r="AN215" s="43">
        <v>0</v>
      </c>
      <c r="AO215" s="43">
        <v>0</v>
      </c>
      <c r="AP215" s="42"/>
      <c r="AQ215" s="87">
        <f t="shared" si="40"/>
        <v>0</v>
      </c>
      <c r="AR215" s="87">
        <f t="shared" si="36"/>
        <v>0</v>
      </c>
      <c r="AS215" s="87">
        <f t="shared" si="37"/>
        <v>0</v>
      </c>
      <c r="AT215" s="87">
        <f t="shared" si="38"/>
        <v>0</v>
      </c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</row>
    <row r="216" spans="2:58" ht="16" customHeight="1" x14ac:dyDescent="0.35">
      <c r="B216" s="8">
        <f t="shared" si="41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40">
        <v>0</v>
      </c>
      <c r="U216" s="11">
        <v>0</v>
      </c>
      <c r="W216" s="40">
        <f t="shared" si="39"/>
        <v>0</v>
      </c>
      <c r="Z216" s="42">
        <v>0</v>
      </c>
      <c r="AA216" s="42">
        <v>0</v>
      </c>
      <c r="AB216" s="43">
        <v>0</v>
      </c>
      <c r="AC216" s="42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2">
        <v>0</v>
      </c>
      <c r="AL216" s="42">
        <v>0</v>
      </c>
      <c r="AM216" s="43">
        <v>0</v>
      </c>
      <c r="AN216" s="43">
        <v>0</v>
      </c>
      <c r="AO216" s="43">
        <v>0</v>
      </c>
      <c r="AP216" s="42"/>
      <c r="AQ216" s="87">
        <f t="shared" si="40"/>
        <v>0</v>
      </c>
      <c r="AR216" s="87">
        <f t="shared" si="36"/>
        <v>0</v>
      </c>
      <c r="AS216" s="87">
        <f t="shared" si="37"/>
        <v>0</v>
      </c>
      <c r="AT216" s="87">
        <f t="shared" si="38"/>
        <v>0</v>
      </c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</row>
    <row r="217" spans="2:58" ht="16" customHeight="1" x14ac:dyDescent="0.35">
      <c r="B217" s="8">
        <f t="shared" si="41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88">
        <v>0</v>
      </c>
      <c r="S217" s="88">
        <v>0</v>
      </c>
      <c r="T217" s="40">
        <v>0</v>
      </c>
      <c r="U217" s="11">
        <v>0</v>
      </c>
      <c r="W217" s="40">
        <f t="shared" si="39"/>
        <v>0</v>
      </c>
      <c r="Z217" s="42">
        <v>0</v>
      </c>
      <c r="AA217" s="42">
        <v>0</v>
      </c>
      <c r="AB217" s="43">
        <v>0</v>
      </c>
      <c r="AC217" s="42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2">
        <v>0</v>
      </c>
      <c r="AL217" s="42">
        <v>0</v>
      </c>
      <c r="AM217" s="43">
        <v>0</v>
      </c>
      <c r="AN217" s="43">
        <v>0</v>
      </c>
      <c r="AO217" s="43">
        <v>0</v>
      </c>
      <c r="AP217" s="42"/>
      <c r="AQ217" s="87">
        <f t="shared" si="40"/>
        <v>0</v>
      </c>
      <c r="AR217" s="87">
        <f t="shared" si="36"/>
        <v>0</v>
      </c>
      <c r="AS217" s="87">
        <f t="shared" si="37"/>
        <v>0</v>
      </c>
      <c r="AT217" s="87">
        <f t="shared" si="38"/>
        <v>0</v>
      </c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</row>
    <row r="218" spans="2:58" ht="16" customHeight="1" x14ac:dyDescent="0.35">
      <c r="B218" s="8">
        <f t="shared" si="41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40">
        <v>0</v>
      </c>
      <c r="U218" s="11">
        <v>0</v>
      </c>
      <c r="W218" s="40">
        <f t="shared" si="39"/>
        <v>0</v>
      </c>
      <c r="Z218" s="42">
        <v>0</v>
      </c>
      <c r="AA218" s="42">
        <v>0</v>
      </c>
      <c r="AB218" s="43">
        <v>0</v>
      </c>
      <c r="AC218" s="42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2">
        <v>0</v>
      </c>
      <c r="AL218" s="42">
        <v>0</v>
      </c>
      <c r="AM218" s="43">
        <v>0</v>
      </c>
      <c r="AN218" s="43">
        <v>0</v>
      </c>
      <c r="AO218" s="43">
        <v>0</v>
      </c>
      <c r="AP218" s="42"/>
      <c r="AQ218" s="87">
        <f t="shared" si="40"/>
        <v>0</v>
      </c>
      <c r="AR218" s="87">
        <f t="shared" si="36"/>
        <v>0</v>
      </c>
      <c r="AS218" s="87">
        <f t="shared" si="37"/>
        <v>0</v>
      </c>
      <c r="AT218" s="87">
        <f t="shared" si="38"/>
        <v>0</v>
      </c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</row>
    <row r="219" spans="2:58" ht="16" customHeight="1" x14ac:dyDescent="0.35">
      <c r="B219" s="8">
        <f t="shared" si="41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88">
        <v>0</v>
      </c>
      <c r="S219" s="88">
        <v>0</v>
      </c>
      <c r="T219" s="40">
        <v>0</v>
      </c>
      <c r="U219" s="11">
        <v>0</v>
      </c>
      <c r="W219" s="40">
        <f t="shared" si="39"/>
        <v>0</v>
      </c>
      <c r="Z219" s="42">
        <v>0</v>
      </c>
      <c r="AA219" s="42">
        <v>0</v>
      </c>
      <c r="AB219" s="43">
        <v>0</v>
      </c>
      <c r="AC219" s="42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2">
        <v>0</v>
      </c>
      <c r="AL219" s="42">
        <v>0</v>
      </c>
      <c r="AM219" s="43">
        <v>0</v>
      </c>
      <c r="AN219" s="43">
        <v>0</v>
      </c>
      <c r="AO219" s="43">
        <v>0</v>
      </c>
      <c r="AP219" s="42"/>
      <c r="AQ219" s="87">
        <f t="shared" si="40"/>
        <v>0</v>
      </c>
      <c r="AR219" s="87">
        <f t="shared" si="36"/>
        <v>0</v>
      </c>
      <c r="AS219" s="87">
        <f t="shared" si="37"/>
        <v>0</v>
      </c>
      <c r="AT219" s="87">
        <f t="shared" si="38"/>
        <v>0</v>
      </c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</row>
    <row r="220" spans="2:58" ht="16" customHeight="1" x14ac:dyDescent="0.35">
      <c r="B220" s="8">
        <f t="shared" si="41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40">
        <v>0</v>
      </c>
      <c r="U220" s="11">
        <v>0</v>
      </c>
      <c r="W220" s="40">
        <f t="shared" si="39"/>
        <v>0</v>
      </c>
      <c r="Z220" s="42">
        <v>0</v>
      </c>
      <c r="AA220" s="42">
        <v>0</v>
      </c>
      <c r="AB220" s="43">
        <v>0</v>
      </c>
      <c r="AC220" s="42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2">
        <v>0</v>
      </c>
      <c r="AL220" s="42">
        <v>0</v>
      </c>
      <c r="AM220" s="43">
        <v>0</v>
      </c>
      <c r="AN220" s="43">
        <v>0</v>
      </c>
      <c r="AO220" s="43">
        <v>0</v>
      </c>
      <c r="AP220" s="42"/>
      <c r="AQ220" s="87">
        <f t="shared" si="40"/>
        <v>0</v>
      </c>
      <c r="AR220" s="87">
        <f t="shared" si="36"/>
        <v>0</v>
      </c>
      <c r="AS220" s="87">
        <f t="shared" si="37"/>
        <v>0</v>
      </c>
      <c r="AT220" s="87">
        <f t="shared" si="38"/>
        <v>0</v>
      </c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</row>
    <row r="221" spans="2:58" ht="16" customHeight="1" x14ac:dyDescent="0.35">
      <c r="B221" s="8">
        <f t="shared" si="41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40">
        <v>0</v>
      </c>
      <c r="U221" s="11">
        <v>0</v>
      </c>
      <c r="W221" s="40">
        <f t="shared" si="39"/>
        <v>0</v>
      </c>
      <c r="Z221" s="42">
        <v>0</v>
      </c>
      <c r="AA221" s="42">
        <v>0</v>
      </c>
      <c r="AB221" s="43">
        <v>0</v>
      </c>
      <c r="AC221" s="42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2">
        <v>0</v>
      </c>
      <c r="AL221" s="42">
        <v>0</v>
      </c>
      <c r="AM221" s="43">
        <v>0</v>
      </c>
      <c r="AN221" s="43">
        <v>0</v>
      </c>
      <c r="AO221" s="43">
        <v>0</v>
      </c>
      <c r="AP221" s="42"/>
      <c r="AQ221" s="87">
        <f t="shared" si="40"/>
        <v>0</v>
      </c>
      <c r="AR221" s="87">
        <f t="shared" si="36"/>
        <v>0</v>
      </c>
      <c r="AS221" s="87">
        <f t="shared" si="37"/>
        <v>0</v>
      </c>
      <c r="AT221" s="87">
        <f t="shared" si="38"/>
        <v>0</v>
      </c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</row>
    <row r="222" spans="2:58" ht="16" customHeight="1" x14ac:dyDescent="0.35">
      <c r="B222" s="8">
        <f t="shared" si="41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40">
        <v>0</v>
      </c>
      <c r="U222" s="11">
        <v>0</v>
      </c>
      <c r="W222" s="40">
        <f t="shared" si="39"/>
        <v>0</v>
      </c>
      <c r="Z222" s="42">
        <v>0</v>
      </c>
      <c r="AA222" s="42">
        <v>0</v>
      </c>
      <c r="AB222" s="43">
        <v>0</v>
      </c>
      <c r="AC222" s="42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2">
        <v>0</v>
      </c>
      <c r="AL222" s="42">
        <v>0</v>
      </c>
      <c r="AM222" s="43">
        <v>0</v>
      </c>
      <c r="AN222" s="43">
        <v>0</v>
      </c>
      <c r="AO222" s="43">
        <v>0</v>
      </c>
      <c r="AP222" s="42"/>
      <c r="AQ222" s="87">
        <f t="shared" si="40"/>
        <v>0</v>
      </c>
      <c r="AR222" s="87">
        <f t="shared" si="36"/>
        <v>0</v>
      </c>
      <c r="AS222" s="87">
        <f t="shared" si="37"/>
        <v>0</v>
      </c>
      <c r="AT222" s="87">
        <f t="shared" si="38"/>
        <v>0</v>
      </c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</row>
    <row r="223" spans="2:58" ht="16" customHeight="1" x14ac:dyDescent="0.35">
      <c r="B223" s="8">
        <f t="shared" si="41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40">
        <v>0</v>
      </c>
      <c r="U223" s="11">
        <v>0</v>
      </c>
      <c r="W223" s="40">
        <f t="shared" si="39"/>
        <v>0</v>
      </c>
      <c r="Z223" s="42">
        <v>0</v>
      </c>
      <c r="AA223" s="42">
        <v>0</v>
      </c>
      <c r="AB223" s="43">
        <v>0</v>
      </c>
      <c r="AC223" s="42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2">
        <v>0</v>
      </c>
      <c r="AL223" s="42">
        <v>0</v>
      </c>
      <c r="AM223" s="43">
        <v>0</v>
      </c>
      <c r="AN223" s="43">
        <v>0</v>
      </c>
      <c r="AO223" s="43">
        <v>0</v>
      </c>
      <c r="AP223" s="42"/>
      <c r="AQ223" s="87">
        <f t="shared" si="40"/>
        <v>0</v>
      </c>
      <c r="AR223" s="87">
        <f t="shared" si="36"/>
        <v>0</v>
      </c>
      <c r="AS223" s="87">
        <f t="shared" si="37"/>
        <v>0</v>
      </c>
      <c r="AT223" s="87">
        <f t="shared" si="38"/>
        <v>0</v>
      </c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</row>
    <row r="224" spans="2:58" ht="16" customHeight="1" x14ac:dyDescent="0.35">
      <c r="B224" s="8">
        <f t="shared" si="41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40">
        <v>0</v>
      </c>
      <c r="U224" s="11">
        <v>0</v>
      </c>
      <c r="W224" s="40">
        <f t="shared" si="39"/>
        <v>0</v>
      </c>
      <c r="Z224" s="42">
        <v>0</v>
      </c>
      <c r="AA224" s="42">
        <v>0</v>
      </c>
      <c r="AB224" s="43">
        <v>0</v>
      </c>
      <c r="AC224" s="42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2">
        <v>0</v>
      </c>
      <c r="AL224" s="42">
        <v>0</v>
      </c>
      <c r="AM224" s="43">
        <v>0</v>
      </c>
      <c r="AN224" s="43">
        <v>0</v>
      </c>
      <c r="AO224" s="43">
        <v>0</v>
      </c>
      <c r="AP224" s="42"/>
      <c r="AQ224" s="87">
        <f t="shared" si="40"/>
        <v>0</v>
      </c>
      <c r="AR224" s="87">
        <f t="shared" si="36"/>
        <v>0</v>
      </c>
      <c r="AS224" s="87">
        <f t="shared" si="37"/>
        <v>0</v>
      </c>
      <c r="AT224" s="87">
        <f t="shared" si="38"/>
        <v>0</v>
      </c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2">H230+30</f>
        <v>46045</v>
      </c>
      <c r="J230" s="21">
        <f t="shared" si="42"/>
        <v>46075</v>
      </c>
      <c r="K230" s="21">
        <f t="shared" si="42"/>
        <v>46105</v>
      </c>
      <c r="L230" s="21">
        <f t="shared" si="42"/>
        <v>46135</v>
      </c>
      <c r="M230" s="21">
        <f t="shared" si="42"/>
        <v>46165</v>
      </c>
      <c r="N230" s="21">
        <f t="shared" si="42"/>
        <v>46195</v>
      </c>
      <c r="O230" s="21">
        <f t="shared" si="42"/>
        <v>46225</v>
      </c>
      <c r="P230" s="21">
        <f t="shared" si="42"/>
        <v>46255</v>
      </c>
      <c r="Q230" s="21">
        <f t="shared" si="42"/>
        <v>46285</v>
      </c>
      <c r="R230" s="21">
        <f>Q230+30</f>
        <v>46315</v>
      </c>
      <c r="S230" s="21">
        <f>S7</f>
        <v>46268</v>
      </c>
      <c r="T230" s="21">
        <f t="shared" ref="T230:W230" si="43">T7</f>
        <v>46299</v>
      </c>
      <c r="U230" s="21">
        <f t="shared" si="43"/>
        <v>46331</v>
      </c>
      <c r="V230" s="21"/>
      <c r="W230" s="21" t="str">
        <f t="shared" si="43"/>
        <v>TOTAL</v>
      </c>
    </row>
    <row r="231" spans="2:46" x14ac:dyDescent="0.35">
      <c r="C231" s="10" t="s">
        <v>238</v>
      </c>
      <c r="D231" s="10">
        <v>390018</v>
      </c>
      <c r="E231" s="10" t="s">
        <v>243</v>
      </c>
      <c r="F231" s="50">
        <v>0.55000000000000004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38</v>
      </c>
      <c r="AA231" s="43">
        <v>38</v>
      </c>
      <c r="AB231" s="43">
        <v>38</v>
      </c>
      <c r="AC231" s="43">
        <v>38</v>
      </c>
      <c r="AD231" s="43">
        <v>38</v>
      </c>
      <c r="AE231" s="43">
        <v>38</v>
      </c>
      <c r="AF231" s="43">
        <v>38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L231" s="51"/>
      <c r="AO231" s="51"/>
      <c r="AQ231" s="87" t="e">
        <f>+Z231*#REF!</f>
        <v>#REF!</v>
      </c>
      <c r="AR231" s="87" t="e">
        <f>+AA231*#REF!</f>
        <v>#REF!</v>
      </c>
      <c r="AS231" s="87">
        <f>+AB231*G231</f>
        <v>0</v>
      </c>
      <c r="AT231" s="87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87" t="e">
        <f>+Z232*#REF!</f>
        <v>#REF!</v>
      </c>
      <c r="AR232" s="87" t="e">
        <f>+AA232*#REF!</f>
        <v>#REF!</v>
      </c>
      <c r="AS232" s="87">
        <f>+AB232*G232</f>
        <v>0</v>
      </c>
      <c r="AT232" s="87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87" t="e">
        <f>+Z233*#REF!</f>
        <v>#REF!</v>
      </c>
      <c r="AR233" s="87" t="e">
        <f>+AA233*#REF!</f>
        <v>#REF!</v>
      </c>
      <c r="AS233" s="87">
        <f>+AB233*G233</f>
        <v>0</v>
      </c>
      <c r="AT233" s="87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87" t="e">
        <f>+Z234*#REF!</f>
        <v>#REF!</v>
      </c>
      <c r="AR234" s="87" t="e">
        <f>+AA234*#REF!</f>
        <v>#REF!</v>
      </c>
      <c r="AS234" s="87">
        <f>+AB234*G234</f>
        <v>0</v>
      </c>
      <c r="AT234" s="87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FC544F9-4262-4809-A486-5109212BAAAF}">
          <x14:formula1>
            <xm:f>Sheet1!$B$1:$B$4</xm:f>
          </x14:formula1>
          <xm:sqref>F8:F224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ABD40-6E49-49A5-90A4-64617B2DB732}">
  <sheetPr>
    <tabColor theme="5" tint="0.79998168889431442"/>
  </sheetPr>
  <dimension ref="B3:BF234"/>
  <sheetViews>
    <sheetView zoomScale="85" zoomScaleNormal="85" workbookViewId="0">
      <pane xSplit="5" ySplit="7" topLeftCell="F223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8.453125" style="10" bestFit="1" customWidth="1"/>
    <col min="44" max="44" width="6.81640625" style="33" bestFit="1" customWidth="1"/>
    <col min="45" max="45" width="8.453125" style="33" bestFit="1" customWidth="1"/>
    <col min="46" max="46" width="7.5429687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>Z7+30</f>
        <v>46015</v>
      </c>
      <c r="AB7" s="21">
        <f t="shared" ref="AB7:AK7" si="3">AA7+30</f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ref="AL7" si="4">AK7+30</f>
        <v>46345</v>
      </c>
      <c r="AM7" s="21">
        <f t="shared" ref="AM7" si="5">AL7+30</f>
        <v>46375</v>
      </c>
      <c r="AN7" s="21">
        <f t="shared" ref="AN7" si="6">AM7+30</f>
        <v>46405</v>
      </c>
      <c r="AO7" s="21">
        <f t="shared" ref="AO7" si="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8">+AR7+30</f>
        <v>46045</v>
      </c>
      <c r="AT7" s="21">
        <f t="shared" si="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/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9">+AA8*H8</f>
        <v>0</v>
      </c>
      <c r="AS8" s="51">
        <f t="shared" ref="AS8:AS71" si="10">+AB8*I8</f>
        <v>0</v>
      </c>
      <c r="AT8" s="51">
        <f t="shared" ref="AT8:AT71" si="1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1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13">+Z9*G9</f>
        <v>0</v>
      </c>
      <c r="AR9" s="51">
        <f t="shared" si="9"/>
        <v>0</v>
      </c>
      <c r="AS9" s="51">
        <f t="shared" si="10"/>
        <v>0</v>
      </c>
      <c r="AT9" s="51">
        <f t="shared" si="11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14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1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13"/>
        <v>0</v>
      </c>
      <c r="AR10" s="51">
        <f t="shared" si="9"/>
        <v>0</v>
      </c>
      <c r="AS10" s="51">
        <f t="shared" si="10"/>
        <v>0</v>
      </c>
      <c r="AT10" s="51">
        <f t="shared" si="11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14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1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13"/>
        <v>0</v>
      </c>
      <c r="AR11" s="51">
        <f t="shared" si="9"/>
        <v>0</v>
      </c>
      <c r="AS11" s="51">
        <f t="shared" si="10"/>
        <v>0</v>
      </c>
      <c r="AT11" s="51">
        <f t="shared" si="11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14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1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13"/>
        <v>0</v>
      </c>
      <c r="AR12" s="51">
        <f t="shared" si="9"/>
        <v>0</v>
      </c>
      <c r="AS12" s="51">
        <f t="shared" si="10"/>
        <v>0</v>
      </c>
      <c r="AT12" s="51">
        <f t="shared" si="11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14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1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13"/>
        <v>0</v>
      </c>
      <c r="AR13" s="51">
        <f t="shared" si="9"/>
        <v>0</v>
      </c>
      <c r="AS13" s="51">
        <f t="shared" si="10"/>
        <v>0</v>
      </c>
      <c r="AT13" s="51">
        <f t="shared" si="11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14"/>
        <v>7</v>
      </c>
      <c r="C14" s="8" t="s">
        <v>5</v>
      </c>
      <c r="D14" s="8">
        <v>110009</v>
      </c>
      <c r="E14" s="8" t="s">
        <v>11</v>
      </c>
      <c r="F14" s="8"/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1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51">
        <f t="shared" si="13"/>
        <v>0</v>
      </c>
      <c r="AR14" s="51">
        <f t="shared" si="9"/>
        <v>0</v>
      </c>
      <c r="AS14" s="51">
        <f t="shared" si="10"/>
        <v>0</v>
      </c>
      <c r="AT14" s="51">
        <f t="shared" si="11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14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1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13"/>
        <v>0</v>
      </c>
      <c r="AR15" s="51">
        <f t="shared" si="9"/>
        <v>0</v>
      </c>
      <c r="AS15" s="51">
        <f t="shared" si="10"/>
        <v>0</v>
      </c>
      <c r="AT15" s="51">
        <f t="shared" si="11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14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1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13"/>
        <v>0</v>
      </c>
      <c r="AR16" s="51">
        <f t="shared" si="9"/>
        <v>0</v>
      </c>
      <c r="AS16" s="51">
        <f t="shared" si="10"/>
        <v>0</v>
      </c>
      <c r="AT16" s="51">
        <f t="shared" si="11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14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1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13"/>
        <v>0</v>
      </c>
      <c r="AR17" s="51">
        <f t="shared" si="9"/>
        <v>0</v>
      </c>
      <c r="AS17" s="51">
        <f t="shared" si="10"/>
        <v>0</v>
      </c>
      <c r="AT17" s="51">
        <f t="shared" si="11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14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1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13"/>
        <v>0</v>
      </c>
      <c r="AR18" s="51">
        <f t="shared" si="9"/>
        <v>0</v>
      </c>
      <c r="AS18" s="51">
        <f t="shared" si="10"/>
        <v>0</v>
      </c>
      <c r="AT18" s="51">
        <f t="shared" si="11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14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1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13"/>
        <v>0</v>
      </c>
      <c r="AR19" s="51">
        <f t="shared" si="9"/>
        <v>0</v>
      </c>
      <c r="AS19" s="51">
        <f t="shared" si="10"/>
        <v>0</v>
      </c>
      <c r="AT19" s="51">
        <f t="shared" si="11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14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1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13"/>
        <v>0</v>
      </c>
      <c r="AR20" s="51">
        <f t="shared" si="9"/>
        <v>0</v>
      </c>
      <c r="AS20" s="51">
        <f t="shared" si="10"/>
        <v>0</v>
      </c>
      <c r="AT20" s="51">
        <f t="shared" si="11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14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1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13"/>
        <v>0</v>
      </c>
      <c r="AR21" s="51">
        <f t="shared" si="9"/>
        <v>0</v>
      </c>
      <c r="AS21" s="51">
        <f t="shared" si="10"/>
        <v>0</v>
      </c>
      <c r="AT21" s="51">
        <f t="shared" si="11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14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1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13"/>
        <v>0</v>
      </c>
      <c r="AR22" s="51">
        <f t="shared" si="9"/>
        <v>0</v>
      </c>
      <c r="AS22" s="51">
        <f t="shared" si="10"/>
        <v>0</v>
      </c>
      <c r="AT22" s="51">
        <f t="shared" si="11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14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1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13"/>
        <v>0</v>
      </c>
      <c r="AR23" s="51">
        <f t="shared" si="9"/>
        <v>0</v>
      </c>
      <c r="AS23" s="51">
        <f t="shared" si="10"/>
        <v>0</v>
      </c>
      <c r="AT23" s="51">
        <f t="shared" si="11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14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1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13"/>
        <v>0</v>
      </c>
      <c r="AR24" s="51">
        <f t="shared" si="9"/>
        <v>0</v>
      </c>
      <c r="AS24" s="51">
        <f t="shared" si="10"/>
        <v>0</v>
      </c>
      <c r="AT24" s="51">
        <f t="shared" si="11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14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1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13"/>
        <v>0</v>
      </c>
      <c r="AR25" s="51">
        <f t="shared" si="9"/>
        <v>0</v>
      </c>
      <c r="AS25" s="51">
        <f t="shared" si="10"/>
        <v>0</v>
      </c>
      <c r="AT25" s="51">
        <f t="shared" si="11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14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1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13"/>
        <v>0</v>
      </c>
      <c r="AR26" s="51">
        <f t="shared" si="9"/>
        <v>0</v>
      </c>
      <c r="AS26" s="51">
        <f t="shared" si="10"/>
        <v>0</v>
      </c>
      <c r="AT26" s="51">
        <f t="shared" si="11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14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1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13"/>
        <v>0</v>
      </c>
      <c r="AR27" s="51">
        <f t="shared" si="9"/>
        <v>0</v>
      </c>
      <c r="AS27" s="51">
        <f t="shared" si="10"/>
        <v>0</v>
      </c>
      <c r="AT27" s="51">
        <f t="shared" si="11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14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1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13"/>
        <v>0</v>
      </c>
      <c r="AR28" s="51">
        <f t="shared" si="9"/>
        <v>0</v>
      </c>
      <c r="AS28" s="51">
        <f t="shared" si="10"/>
        <v>0</v>
      </c>
      <c r="AT28" s="51">
        <f t="shared" si="11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14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1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13"/>
        <v>0</v>
      </c>
      <c r="AR29" s="51">
        <f t="shared" si="9"/>
        <v>0</v>
      </c>
      <c r="AS29" s="51">
        <f t="shared" si="10"/>
        <v>0</v>
      </c>
      <c r="AT29" s="51">
        <f t="shared" si="11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14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1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13"/>
        <v>0</v>
      </c>
      <c r="AR30" s="51">
        <f t="shared" si="9"/>
        <v>0</v>
      </c>
      <c r="AS30" s="51">
        <f t="shared" si="10"/>
        <v>0</v>
      </c>
      <c r="AT30" s="51">
        <f t="shared" si="11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14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1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13"/>
        <v>0</v>
      </c>
      <c r="AR31" s="51">
        <f t="shared" si="9"/>
        <v>0</v>
      </c>
      <c r="AS31" s="51">
        <f t="shared" si="10"/>
        <v>0</v>
      </c>
      <c r="AT31" s="51">
        <f t="shared" si="11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14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1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13"/>
        <v>0</v>
      </c>
      <c r="AR32" s="51">
        <f t="shared" si="9"/>
        <v>0</v>
      </c>
      <c r="AS32" s="51">
        <f t="shared" si="10"/>
        <v>0</v>
      </c>
      <c r="AT32" s="51">
        <f t="shared" si="11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14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1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13"/>
        <v>0</v>
      </c>
      <c r="AR33" s="51">
        <f t="shared" si="9"/>
        <v>0</v>
      </c>
      <c r="AS33" s="51">
        <f t="shared" si="10"/>
        <v>0</v>
      </c>
      <c r="AT33" s="51">
        <f t="shared" si="11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14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1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13"/>
        <v>0</v>
      </c>
      <c r="AR34" s="51">
        <f t="shared" si="9"/>
        <v>0</v>
      </c>
      <c r="AS34" s="51">
        <f t="shared" si="10"/>
        <v>0</v>
      </c>
      <c r="AT34" s="51">
        <f t="shared" si="11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14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1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13"/>
        <v>0</v>
      </c>
      <c r="AR35" s="51">
        <f t="shared" si="9"/>
        <v>0</v>
      </c>
      <c r="AS35" s="51">
        <f t="shared" si="10"/>
        <v>0</v>
      </c>
      <c r="AT35" s="51">
        <f t="shared" si="11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14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1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13"/>
        <v>0</v>
      </c>
      <c r="AR36" s="51">
        <f t="shared" si="9"/>
        <v>0</v>
      </c>
      <c r="AS36" s="51">
        <f t="shared" si="10"/>
        <v>0</v>
      </c>
      <c r="AT36" s="51">
        <f t="shared" si="11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14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1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13"/>
        <v>0</v>
      </c>
      <c r="AR37" s="51">
        <f t="shared" si="9"/>
        <v>0</v>
      </c>
      <c r="AS37" s="51">
        <f t="shared" si="10"/>
        <v>0</v>
      </c>
      <c r="AT37" s="51">
        <f t="shared" si="11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14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1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13"/>
        <v>0</v>
      </c>
      <c r="AR38" s="51">
        <f t="shared" si="9"/>
        <v>0</v>
      </c>
      <c r="AS38" s="51">
        <f t="shared" si="10"/>
        <v>0</v>
      </c>
      <c r="AT38" s="51">
        <f t="shared" si="11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14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1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13"/>
        <v>0</v>
      </c>
      <c r="AR39" s="51">
        <f t="shared" si="9"/>
        <v>0</v>
      </c>
      <c r="AS39" s="51">
        <f t="shared" si="10"/>
        <v>0</v>
      </c>
      <c r="AT39" s="51">
        <f t="shared" si="11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14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1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13"/>
        <v>0</v>
      </c>
      <c r="AR40" s="51">
        <f t="shared" si="9"/>
        <v>0</v>
      </c>
      <c r="AS40" s="51">
        <f t="shared" si="10"/>
        <v>0</v>
      </c>
      <c r="AT40" s="51">
        <f t="shared" si="11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14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12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13"/>
        <v>0</v>
      </c>
      <c r="AR41" s="51">
        <f t="shared" si="9"/>
        <v>0</v>
      </c>
      <c r="AS41" s="51">
        <f t="shared" si="10"/>
        <v>0</v>
      </c>
      <c r="AT41" s="51">
        <f t="shared" si="11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14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12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13"/>
        <v>0</v>
      </c>
      <c r="AR42" s="51">
        <f t="shared" si="9"/>
        <v>0</v>
      </c>
      <c r="AS42" s="51">
        <f t="shared" si="10"/>
        <v>0</v>
      </c>
      <c r="AT42" s="51">
        <f t="shared" si="11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14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1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13"/>
        <v>0</v>
      </c>
      <c r="AR43" s="51">
        <f t="shared" si="9"/>
        <v>0</v>
      </c>
      <c r="AS43" s="51">
        <f t="shared" si="10"/>
        <v>0</v>
      </c>
      <c r="AT43" s="51">
        <f t="shared" si="11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14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1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13"/>
        <v>0</v>
      </c>
      <c r="AR44" s="51">
        <f t="shared" si="9"/>
        <v>0</v>
      </c>
      <c r="AS44" s="51">
        <f t="shared" si="10"/>
        <v>0</v>
      </c>
      <c r="AT44" s="51">
        <f t="shared" si="11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14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1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13"/>
        <v>0</v>
      </c>
      <c r="AR45" s="51">
        <f t="shared" si="9"/>
        <v>0</v>
      </c>
      <c r="AS45" s="51">
        <f t="shared" si="10"/>
        <v>0</v>
      </c>
      <c r="AT45" s="51">
        <f t="shared" si="11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14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1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13"/>
        <v>0</v>
      </c>
      <c r="AR46" s="51">
        <f t="shared" si="9"/>
        <v>0</v>
      </c>
      <c r="AS46" s="51">
        <f t="shared" si="10"/>
        <v>0</v>
      </c>
      <c r="AT46" s="51">
        <f t="shared" si="11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14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1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13"/>
        <v>0</v>
      </c>
      <c r="AR47" s="51">
        <f t="shared" si="9"/>
        <v>0</v>
      </c>
      <c r="AS47" s="51">
        <f t="shared" si="10"/>
        <v>0</v>
      </c>
      <c r="AT47" s="51">
        <f t="shared" si="11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14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1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13"/>
        <v>0</v>
      </c>
      <c r="AR48" s="51">
        <f t="shared" si="9"/>
        <v>0</v>
      </c>
      <c r="AS48" s="51">
        <f t="shared" si="10"/>
        <v>0</v>
      </c>
      <c r="AT48" s="51">
        <f t="shared" si="11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14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1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13"/>
        <v>0</v>
      </c>
      <c r="AR49" s="51">
        <f t="shared" si="9"/>
        <v>0</v>
      </c>
      <c r="AS49" s="51">
        <f t="shared" si="10"/>
        <v>0</v>
      </c>
      <c r="AT49" s="51">
        <f t="shared" si="11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14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1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13"/>
        <v>0</v>
      </c>
      <c r="AR50" s="51">
        <f t="shared" si="9"/>
        <v>0</v>
      </c>
      <c r="AS50" s="51">
        <f t="shared" si="10"/>
        <v>0</v>
      </c>
      <c r="AT50" s="51">
        <f t="shared" si="11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14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1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13"/>
        <v>0</v>
      </c>
      <c r="AR51" s="51">
        <f t="shared" si="9"/>
        <v>0</v>
      </c>
      <c r="AS51" s="51">
        <f t="shared" si="10"/>
        <v>0</v>
      </c>
      <c r="AT51" s="51">
        <f t="shared" si="11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14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1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13"/>
        <v>0</v>
      </c>
      <c r="AR52" s="51">
        <f t="shared" si="9"/>
        <v>0</v>
      </c>
      <c r="AS52" s="51">
        <f t="shared" si="10"/>
        <v>0</v>
      </c>
      <c r="AT52" s="51">
        <f t="shared" si="11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14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1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13"/>
        <v>0</v>
      </c>
      <c r="AR53" s="51">
        <f t="shared" si="9"/>
        <v>0</v>
      </c>
      <c r="AS53" s="51">
        <f t="shared" si="10"/>
        <v>0</v>
      </c>
      <c r="AT53" s="51">
        <f t="shared" si="11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14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1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13"/>
        <v>0</v>
      </c>
      <c r="AR54" s="51">
        <f t="shared" si="9"/>
        <v>0</v>
      </c>
      <c r="AS54" s="51">
        <f t="shared" si="10"/>
        <v>0</v>
      </c>
      <c r="AT54" s="51">
        <f t="shared" si="11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14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1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13"/>
        <v>0</v>
      </c>
      <c r="AR55" s="51">
        <f t="shared" si="9"/>
        <v>0</v>
      </c>
      <c r="AS55" s="51">
        <f t="shared" si="10"/>
        <v>0</v>
      </c>
      <c r="AT55" s="51">
        <f t="shared" si="11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14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12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13"/>
        <v>0</v>
      </c>
      <c r="AR56" s="51">
        <f t="shared" si="9"/>
        <v>0</v>
      </c>
      <c r="AS56" s="51">
        <f t="shared" si="10"/>
        <v>0</v>
      </c>
      <c r="AT56" s="51">
        <f t="shared" si="11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14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1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13"/>
        <v>0</v>
      </c>
      <c r="AR57" s="51">
        <f t="shared" si="9"/>
        <v>0</v>
      </c>
      <c r="AS57" s="51">
        <f t="shared" si="10"/>
        <v>0</v>
      </c>
      <c r="AT57" s="51">
        <f t="shared" si="11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14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1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13"/>
        <v>0</v>
      </c>
      <c r="AR58" s="51">
        <f t="shared" si="9"/>
        <v>0</v>
      </c>
      <c r="AS58" s="51">
        <f t="shared" si="10"/>
        <v>0</v>
      </c>
      <c r="AT58" s="51">
        <f t="shared" si="11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14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1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13"/>
        <v>0</v>
      </c>
      <c r="AR59" s="51">
        <f t="shared" si="9"/>
        <v>0</v>
      </c>
      <c r="AS59" s="51">
        <f t="shared" si="10"/>
        <v>0</v>
      </c>
      <c r="AT59" s="51">
        <f t="shared" si="11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14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1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13"/>
        <v>0</v>
      </c>
      <c r="AR60" s="51">
        <f t="shared" si="9"/>
        <v>0</v>
      </c>
      <c r="AS60" s="51">
        <f t="shared" si="10"/>
        <v>0</v>
      </c>
      <c r="AT60" s="51">
        <f t="shared" si="11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14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1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13"/>
        <v>0</v>
      </c>
      <c r="AR61" s="51">
        <f t="shared" si="9"/>
        <v>0</v>
      </c>
      <c r="AS61" s="51">
        <f t="shared" si="10"/>
        <v>0</v>
      </c>
      <c r="AT61" s="51">
        <f t="shared" si="11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14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1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13"/>
        <v>0</v>
      </c>
      <c r="AR62" s="51">
        <f t="shared" si="9"/>
        <v>0</v>
      </c>
      <c r="AS62" s="51">
        <f t="shared" si="10"/>
        <v>0</v>
      </c>
      <c r="AT62" s="51">
        <f t="shared" si="11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14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1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13"/>
        <v>0</v>
      </c>
      <c r="AR63" s="51">
        <f t="shared" si="9"/>
        <v>0</v>
      </c>
      <c r="AS63" s="51">
        <f t="shared" si="10"/>
        <v>0</v>
      </c>
      <c r="AT63" s="51">
        <f t="shared" si="11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14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1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13"/>
        <v>0</v>
      </c>
      <c r="AR64" s="51">
        <f t="shared" si="9"/>
        <v>0</v>
      </c>
      <c r="AS64" s="51">
        <f t="shared" si="10"/>
        <v>0</v>
      </c>
      <c r="AT64" s="51">
        <f t="shared" si="11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14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1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13"/>
        <v>0</v>
      </c>
      <c r="AR65" s="51">
        <f t="shared" si="9"/>
        <v>0</v>
      </c>
      <c r="AS65" s="51">
        <f t="shared" si="10"/>
        <v>0</v>
      </c>
      <c r="AT65" s="51">
        <f t="shared" si="11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14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1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13"/>
        <v>0</v>
      </c>
      <c r="AR66" s="51">
        <f t="shared" si="9"/>
        <v>0</v>
      </c>
      <c r="AS66" s="51">
        <f t="shared" si="10"/>
        <v>0</v>
      </c>
      <c r="AT66" s="51">
        <f t="shared" si="11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14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1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13"/>
        <v>0</v>
      </c>
      <c r="AR67" s="51">
        <f t="shared" si="9"/>
        <v>0</v>
      </c>
      <c r="AS67" s="51">
        <f t="shared" si="10"/>
        <v>0</v>
      </c>
      <c r="AT67" s="51">
        <f t="shared" si="11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14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1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13"/>
        <v>0</v>
      </c>
      <c r="AR68" s="51">
        <f t="shared" si="9"/>
        <v>0</v>
      </c>
      <c r="AS68" s="51">
        <f t="shared" si="10"/>
        <v>0</v>
      </c>
      <c r="AT68" s="51">
        <f t="shared" si="11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14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1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13"/>
        <v>0</v>
      </c>
      <c r="AR69" s="51">
        <f t="shared" si="9"/>
        <v>0</v>
      </c>
      <c r="AS69" s="51">
        <f t="shared" si="10"/>
        <v>0</v>
      </c>
      <c r="AT69" s="51">
        <f t="shared" si="11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14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1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13"/>
        <v>0</v>
      </c>
      <c r="AR70" s="51">
        <f t="shared" si="9"/>
        <v>0</v>
      </c>
      <c r="AS70" s="51">
        <f t="shared" si="10"/>
        <v>0</v>
      </c>
      <c r="AT70" s="51">
        <f t="shared" si="11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14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1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13"/>
        <v>0</v>
      </c>
      <c r="AR71" s="51">
        <f t="shared" si="9"/>
        <v>0</v>
      </c>
      <c r="AS71" s="51">
        <f t="shared" si="10"/>
        <v>0</v>
      </c>
      <c r="AT71" s="51">
        <f t="shared" si="11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14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1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13"/>
        <v>0</v>
      </c>
      <c r="AR72" s="51">
        <f t="shared" ref="AR72:AR135" si="15">+AA72*H72</f>
        <v>0</v>
      </c>
      <c r="AS72" s="51">
        <f t="shared" ref="AS72:AS135" si="16">+AB72*I72</f>
        <v>0</v>
      </c>
      <c r="AT72" s="51">
        <f t="shared" ref="AT72:AT135" si="17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14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19">+Z73*G73</f>
        <v>0</v>
      </c>
      <c r="AR73" s="51">
        <f t="shared" si="15"/>
        <v>0</v>
      </c>
      <c r="AS73" s="51">
        <f t="shared" si="16"/>
        <v>0</v>
      </c>
      <c r="AT73" s="51">
        <f t="shared" si="17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41" si="20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19"/>
        <v>0</v>
      </c>
      <c r="AR74" s="51">
        <f t="shared" si="15"/>
        <v>0</v>
      </c>
      <c r="AS74" s="51">
        <f t="shared" si="16"/>
        <v>0</v>
      </c>
      <c r="AT74" s="51">
        <f t="shared" si="17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20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8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19"/>
        <v>0</v>
      </c>
      <c r="AR75" s="51">
        <f t="shared" si="15"/>
        <v>0</v>
      </c>
      <c r="AS75" s="51">
        <f t="shared" si="16"/>
        <v>0</v>
      </c>
      <c r="AT75" s="51">
        <f t="shared" si="17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20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19"/>
        <v>0</v>
      </c>
      <c r="AR76" s="51">
        <f t="shared" si="15"/>
        <v>0</v>
      </c>
      <c r="AS76" s="51">
        <f t="shared" si="16"/>
        <v>0</v>
      </c>
      <c r="AT76" s="51">
        <f t="shared" si="17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20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8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19"/>
        <v>0</v>
      </c>
      <c r="AR77" s="51">
        <f t="shared" si="15"/>
        <v>0</v>
      </c>
      <c r="AS77" s="51">
        <f t="shared" si="16"/>
        <v>0</v>
      </c>
      <c r="AT77" s="51">
        <f t="shared" si="17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20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19"/>
        <v>0</v>
      </c>
      <c r="AR78" s="51">
        <f t="shared" si="15"/>
        <v>0</v>
      </c>
      <c r="AS78" s="51">
        <f t="shared" si="16"/>
        <v>0</v>
      </c>
      <c r="AT78" s="51">
        <f t="shared" si="17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20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19"/>
        <v>0</v>
      </c>
      <c r="AR79" s="51">
        <f t="shared" si="15"/>
        <v>0</v>
      </c>
      <c r="AS79" s="51">
        <f t="shared" si="16"/>
        <v>0</v>
      </c>
      <c r="AT79" s="51">
        <f t="shared" si="17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20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19"/>
        <v>0</v>
      </c>
      <c r="AR80" s="51">
        <f t="shared" si="15"/>
        <v>0</v>
      </c>
      <c r="AS80" s="51">
        <f t="shared" si="16"/>
        <v>0</v>
      </c>
      <c r="AT80" s="51">
        <f t="shared" si="17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20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19"/>
        <v>0</v>
      </c>
      <c r="AR81" s="51">
        <f t="shared" si="15"/>
        <v>0</v>
      </c>
      <c r="AS81" s="51">
        <f t="shared" si="16"/>
        <v>0</v>
      </c>
      <c r="AT81" s="51">
        <f t="shared" si="17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20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19"/>
        <v>0</v>
      </c>
      <c r="AR82" s="51">
        <f t="shared" si="15"/>
        <v>0</v>
      </c>
      <c r="AS82" s="51">
        <f t="shared" si="16"/>
        <v>0</v>
      </c>
      <c r="AT82" s="51">
        <f t="shared" si="17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20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19"/>
        <v>0</v>
      </c>
      <c r="AR83" s="51">
        <f t="shared" si="15"/>
        <v>0</v>
      </c>
      <c r="AS83" s="51">
        <f t="shared" si="16"/>
        <v>0</v>
      </c>
      <c r="AT83" s="51">
        <f t="shared" si="17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20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19"/>
        <v>0</v>
      </c>
      <c r="AR84" s="51">
        <f t="shared" si="15"/>
        <v>0</v>
      </c>
      <c r="AS84" s="51">
        <f t="shared" si="16"/>
        <v>0</v>
      </c>
      <c r="AT84" s="51">
        <f t="shared" si="17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20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1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19"/>
        <v>0</v>
      </c>
      <c r="AR85" s="51">
        <f t="shared" si="15"/>
        <v>0</v>
      </c>
      <c r="AS85" s="51">
        <f t="shared" si="16"/>
        <v>0</v>
      </c>
      <c r="AT85" s="51">
        <f t="shared" si="17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20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19"/>
        <v>0</v>
      </c>
      <c r="AR86" s="51">
        <f t="shared" si="15"/>
        <v>0</v>
      </c>
      <c r="AS86" s="51">
        <f t="shared" si="16"/>
        <v>0</v>
      </c>
      <c r="AT86" s="51">
        <f t="shared" si="17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20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19"/>
        <v>0</v>
      </c>
      <c r="AR87" s="51">
        <f t="shared" si="15"/>
        <v>0</v>
      </c>
      <c r="AS87" s="51">
        <f t="shared" si="16"/>
        <v>0</v>
      </c>
      <c r="AT87" s="51">
        <f t="shared" si="17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20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19"/>
        <v>0</v>
      </c>
      <c r="AR88" s="51">
        <f t="shared" si="15"/>
        <v>0</v>
      </c>
      <c r="AS88" s="51">
        <f t="shared" si="16"/>
        <v>0</v>
      </c>
      <c r="AT88" s="51">
        <f t="shared" si="17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20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19"/>
        <v>0</v>
      </c>
      <c r="AR89" s="51">
        <f t="shared" si="15"/>
        <v>0</v>
      </c>
      <c r="AS89" s="51">
        <f t="shared" si="16"/>
        <v>0</v>
      </c>
      <c r="AT89" s="51">
        <f t="shared" si="17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20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19"/>
        <v>0</v>
      </c>
      <c r="AR90" s="51">
        <f t="shared" si="15"/>
        <v>0</v>
      </c>
      <c r="AS90" s="51">
        <f t="shared" si="16"/>
        <v>0</v>
      </c>
      <c r="AT90" s="51">
        <f t="shared" si="17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20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19"/>
        <v>0</v>
      </c>
      <c r="AR91" s="51">
        <f t="shared" si="15"/>
        <v>0</v>
      </c>
      <c r="AS91" s="51">
        <f t="shared" si="16"/>
        <v>0</v>
      </c>
      <c r="AT91" s="51">
        <f t="shared" si="17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20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19"/>
        <v>0</v>
      </c>
      <c r="AR92" s="51">
        <f t="shared" si="15"/>
        <v>0</v>
      </c>
      <c r="AS92" s="51">
        <f t="shared" si="16"/>
        <v>0</v>
      </c>
      <c r="AT92" s="51">
        <f t="shared" si="17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20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19"/>
        <v>0</v>
      </c>
      <c r="AR93" s="51">
        <f t="shared" si="15"/>
        <v>0</v>
      </c>
      <c r="AS93" s="51">
        <f t="shared" si="16"/>
        <v>0</v>
      </c>
      <c r="AT93" s="51">
        <f t="shared" si="17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20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19"/>
        <v>0</v>
      </c>
      <c r="AR94" s="51">
        <f t="shared" si="15"/>
        <v>0</v>
      </c>
      <c r="AS94" s="51">
        <f t="shared" si="16"/>
        <v>0</v>
      </c>
      <c r="AT94" s="51">
        <f t="shared" si="17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20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19"/>
        <v>0</v>
      </c>
      <c r="AR95" s="51">
        <f t="shared" si="15"/>
        <v>0</v>
      </c>
      <c r="AS95" s="51">
        <f t="shared" si="16"/>
        <v>0</v>
      </c>
      <c r="AT95" s="51">
        <f t="shared" si="17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20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19"/>
        <v>0</v>
      </c>
      <c r="AR96" s="51">
        <f t="shared" si="15"/>
        <v>0</v>
      </c>
      <c r="AS96" s="51">
        <f t="shared" si="16"/>
        <v>0</v>
      </c>
      <c r="AT96" s="51">
        <f t="shared" si="17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20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19"/>
        <v>0</v>
      </c>
      <c r="AR97" s="51">
        <f t="shared" si="15"/>
        <v>0</v>
      </c>
      <c r="AS97" s="51">
        <f t="shared" si="16"/>
        <v>0</v>
      </c>
      <c r="AT97" s="51">
        <f t="shared" si="17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20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19"/>
        <v>0</v>
      </c>
      <c r="AR98" s="51">
        <f t="shared" si="15"/>
        <v>0</v>
      </c>
      <c r="AS98" s="51">
        <f t="shared" si="16"/>
        <v>0</v>
      </c>
      <c r="AT98" s="51">
        <f t="shared" si="17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20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19"/>
        <v>0</v>
      </c>
      <c r="AR99" s="51">
        <f t="shared" si="15"/>
        <v>0</v>
      </c>
      <c r="AS99" s="51">
        <f t="shared" si="16"/>
        <v>0</v>
      </c>
      <c r="AT99" s="51">
        <f t="shared" si="17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20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19"/>
        <v>0</v>
      </c>
      <c r="AR100" s="51">
        <f t="shared" si="15"/>
        <v>0</v>
      </c>
      <c r="AS100" s="51">
        <f t="shared" si="16"/>
        <v>0</v>
      </c>
      <c r="AT100" s="51">
        <f t="shared" si="17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20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19"/>
        <v>0</v>
      </c>
      <c r="AR101" s="51">
        <f t="shared" si="15"/>
        <v>0</v>
      </c>
      <c r="AS101" s="51">
        <f t="shared" si="16"/>
        <v>0</v>
      </c>
      <c r="AT101" s="51">
        <f t="shared" si="17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20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19"/>
        <v>0</v>
      </c>
      <c r="AR102" s="51">
        <f t="shared" si="15"/>
        <v>0</v>
      </c>
      <c r="AS102" s="51">
        <f t="shared" si="16"/>
        <v>0</v>
      </c>
      <c r="AT102" s="51">
        <f t="shared" si="17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20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19"/>
        <v>0</v>
      </c>
      <c r="AR103" s="51">
        <f t="shared" si="15"/>
        <v>0</v>
      </c>
      <c r="AS103" s="51">
        <f t="shared" si="16"/>
        <v>0</v>
      </c>
      <c r="AT103" s="51">
        <f t="shared" si="17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20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19"/>
        <v>0</v>
      </c>
      <c r="AR104" s="51">
        <f t="shared" si="15"/>
        <v>0</v>
      </c>
      <c r="AS104" s="51">
        <f t="shared" si="16"/>
        <v>0</v>
      </c>
      <c r="AT104" s="51">
        <f t="shared" si="17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20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19"/>
        <v>0</v>
      </c>
      <c r="AR105" s="51">
        <f t="shared" si="15"/>
        <v>0</v>
      </c>
      <c r="AS105" s="51">
        <f t="shared" si="16"/>
        <v>0</v>
      </c>
      <c r="AT105" s="51">
        <f t="shared" si="17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20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19"/>
        <v>0</v>
      </c>
      <c r="AR106" s="51">
        <f t="shared" si="15"/>
        <v>0</v>
      </c>
      <c r="AS106" s="51">
        <f t="shared" si="16"/>
        <v>0</v>
      </c>
      <c r="AT106" s="51">
        <f t="shared" si="17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20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19"/>
        <v>0</v>
      </c>
      <c r="AR107" s="51">
        <f t="shared" si="15"/>
        <v>0</v>
      </c>
      <c r="AS107" s="51">
        <f t="shared" si="16"/>
        <v>0</v>
      </c>
      <c r="AT107" s="51">
        <f t="shared" si="17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20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19"/>
        <v>0</v>
      </c>
      <c r="AR108" s="51">
        <f t="shared" si="15"/>
        <v>0</v>
      </c>
      <c r="AS108" s="51">
        <f t="shared" si="16"/>
        <v>0</v>
      </c>
      <c r="AT108" s="51">
        <f t="shared" si="17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20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19"/>
        <v>0</v>
      </c>
      <c r="AR109" s="51">
        <f t="shared" si="15"/>
        <v>0</v>
      </c>
      <c r="AS109" s="51">
        <f t="shared" si="16"/>
        <v>0</v>
      </c>
      <c r="AT109" s="51">
        <f t="shared" si="17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20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19"/>
        <v>0</v>
      </c>
      <c r="AR110" s="51">
        <f t="shared" si="15"/>
        <v>0</v>
      </c>
      <c r="AS110" s="51">
        <f t="shared" si="16"/>
        <v>0</v>
      </c>
      <c r="AT110" s="51">
        <f t="shared" si="17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20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8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19"/>
        <v>0</v>
      </c>
      <c r="AR111" s="51">
        <f t="shared" si="15"/>
        <v>0</v>
      </c>
      <c r="AS111" s="51">
        <f t="shared" si="16"/>
        <v>0</v>
      </c>
      <c r="AT111" s="51">
        <f t="shared" si="17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20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19"/>
        <v>0</v>
      </c>
      <c r="AR112" s="51">
        <f t="shared" si="15"/>
        <v>0</v>
      </c>
      <c r="AS112" s="51">
        <f t="shared" si="16"/>
        <v>0</v>
      </c>
      <c r="AT112" s="51">
        <f t="shared" si="17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20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19"/>
        <v>0</v>
      </c>
      <c r="AR113" s="51">
        <f t="shared" si="15"/>
        <v>0</v>
      </c>
      <c r="AS113" s="51">
        <f t="shared" si="16"/>
        <v>0</v>
      </c>
      <c r="AT113" s="51">
        <f t="shared" si="17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20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19"/>
        <v>0</v>
      </c>
      <c r="AR114" s="51">
        <f t="shared" si="15"/>
        <v>0</v>
      </c>
      <c r="AS114" s="51">
        <f t="shared" si="16"/>
        <v>0</v>
      </c>
      <c r="AT114" s="51">
        <f t="shared" si="17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20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19"/>
        <v>0</v>
      </c>
      <c r="AR115" s="51">
        <f t="shared" si="15"/>
        <v>0</v>
      </c>
      <c r="AS115" s="51">
        <f t="shared" si="16"/>
        <v>0</v>
      </c>
      <c r="AT115" s="51">
        <f t="shared" si="17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20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19"/>
        <v>0</v>
      </c>
      <c r="AR116" s="51">
        <f t="shared" si="15"/>
        <v>0</v>
      </c>
      <c r="AS116" s="51">
        <f t="shared" si="16"/>
        <v>0</v>
      </c>
      <c r="AT116" s="51">
        <f t="shared" si="17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20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19"/>
        <v>0</v>
      </c>
      <c r="AR117" s="51">
        <f t="shared" si="15"/>
        <v>0</v>
      </c>
      <c r="AS117" s="51">
        <f t="shared" si="16"/>
        <v>0</v>
      </c>
      <c r="AT117" s="51">
        <f t="shared" si="17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20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19"/>
        <v>0</v>
      </c>
      <c r="AR118" s="51">
        <f t="shared" si="15"/>
        <v>0</v>
      </c>
      <c r="AS118" s="51">
        <f t="shared" si="16"/>
        <v>0</v>
      </c>
      <c r="AT118" s="51">
        <f t="shared" si="17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20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19"/>
        <v>0</v>
      </c>
      <c r="AR119" s="51">
        <f t="shared" si="15"/>
        <v>0</v>
      </c>
      <c r="AS119" s="51">
        <f t="shared" si="16"/>
        <v>0</v>
      </c>
      <c r="AT119" s="51">
        <f t="shared" si="17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20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19"/>
        <v>0</v>
      </c>
      <c r="AR120" s="51">
        <f t="shared" si="15"/>
        <v>0</v>
      </c>
      <c r="AS120" s="51">
        <f t="shared" si="16"/>
        <v>0</v>
      </c>
      <c r="AT120" s="51">
        <f t="shared" si="17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20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19"/>
        <v>0</v>
      </c>
      <c r="AR121" s="51">
        <f t="shared" si="15"/>
        <v>0</v>
      </c>
      <c r="AS121" s="51">
        <f t="shared" si="16"/>
        <v>0</v>
      </c>
      <c r="AT121" s="51">
        <f t="shared" si="17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20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19"/>
        <v>0</v>
      </c>
      <c r="AR122" s="51">
        <f t="shared" si="15"/>
        <v>0</v>
      </c>
      <c r="AS122" s="51">
        <f t="shared" si="16"/>
        <v>0</v>
      </c>
      <c r="AT122" s="51">
        <f t="shared" si="17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20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19"/>
        <v>0</v>
      </c>
      <c r="AR123" s="51">
        <f t="shared" si="15"/>
        <v>0</v>
      </c>
      <c r="AS123" s="51">
        <f t="shared" si="16"/>
        <v>0</v>
      </c>
      <c r="AT123" s="51">
        <f t="shared" si="17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20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19"/>
        <v>0</v>
      </c>
      <c r="AR124" s="51">
        <f t="shared" si="15"/>
        <v>0</v>
      </c>
      <c r="AS124" s="51">
        <f t="shared" si="16"/>
        <v>0</v>
      </c>
      <c r="AT124" s="51">
        <f t="shared" si="17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20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8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19"/>
        <v>0</v>
      </c>
      <c r="AR125" s="51">
        <f t="shared" si="15"/>
        <v>0</v>
      </c>
      <c r="AS125" s="51">
        <f t="shared" si="16"/>
        <v>0</v>
      </c>
      <c r="AT125" s="51">
        <f t="shared" si="17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20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19"/>
        <v>0</v>
      </c>
      <c r="AR126" s="51">
        <f t="shared" si="15"/>
        <v>0</v>
      </c>
      <c r="AS126" s="51">
        <f t="shared" si="16"/>
        <v>0</v>
      </c>
      <c r="AT126" s="51">
        <f t="shared" si="17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20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19"/>
        <v>0</v>
      </c>
      <c r="AR127" s="51">
        <f t="shared" si="15"/>
        <v>0</v>
      </c>
      <c r="AS127" s="51">
        <f t="shared" si="16"/>
        <v>0</v>
      </c>
      <c r="AT127" s="51">
        <f t="shared" si="17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20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19"/>
        <v>0</v>
      </c>
      <c r="AR128" s="51">
        <f t="shared" si="15"/>
        <v>0</v>
      </c>
      <c r="AS128" s="51">
        <f t="shared" si="16"/>
        <v>0</v>
      </c>
      <c r="AT128" s="51">
        <f t="shared" si="17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20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19"/>
        <v>0</v>
      </c>
      <c r="AR129" s="51">
        <f t="shared" si="15"/>
        <v>0</v>
      </c>
      <c r="AS129" s="51">
        <f t="shared" si="16"/>
        <v>0</v>
      </c>
      <c r="AT129" s="51">
        <f t="shared" si="17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20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19"/>
        <v>0</v>
      </c>
      <c r="AR130" s="51">
        <f t="shared" si="15"/>
        <v>0</v>
      </c>
      <c r="AS130" s="51">
        <f t="shared" si="16"/>
        <v>0</v>
      </c>
      <c r="AT130" s="51">
        <f t="shared" si="17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20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8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19"/>
        <v>0</v>
      </c>
      <c r="AR131" s="51">
        <f t="shared" si="15"/>
        <v>0</v>
      </c>
      <c r="AS131" s="51">
        <f t="shared" si="16"/>
        <v>0</v>
      </c>
      <c r="AT131" s="51">
        <f t="shared" si="17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20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8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19"/>
        <v>0</v>
      </c>
      <c r="AR132" s="51">
        <f t="shared" si="15"/>
        <v>0</v>
      </c>
      <c r="AS132" s="51">
        <f t="shared" si="16"/>
        <v>0</v>
      </c>
      <c r="AT132" s="51">
        <f t="shared" si="17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20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8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19"/>
        <v>0</v>
      </c>
      <c r="AR133" s="51">
        <f t="shared" si="15"/>
        <v>0</v>
      </c>
      <c r="AS133" s="51">
        <f t="shared" si="16"/>
        <v>0</v>
      </c>
      <c r="AT133" s="51">
        <f t="shared" si="17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20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19"/>
        <v>0</v>
      </c>
      <c r="AR134" s="51">
        <f t="shared" si="15"/>
        <v>0</v>
      </c>
      <c r="AS134" s="51">
        <f t="shared" si="16"/>
        <v>0</v>
      </c>
      <c r="AT134" s="51">
        <f t="shared" si="17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20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19"/>
        <v>0</v>
      </c>
      <c r="AR135" s="51">
        <f t="shared" si="15"/>
        <v>0</v>
      </c>
      <c r="AS135" s="51">
        <f t="shared" si="16"/>
        <v>0</v>
      </c>
      <c r="AT135" s="51">
        <f t="shared" si="17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20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19"/>
        <v>0</v>
      </c>
      <c r="AR136" s="51">
        <f t="shared" ref="AR136:AR199" si="21">+AA136*H136</f>
        <v>0</v>
      </c>
      <c r="AS136" s="51">
        <f t="shared" ref="AS136:AS199" si="22">+AB136*I136</f>
        <v>0</v>
      </c>
      <c r="AT136" s="51">
        <f t="shared" ref="AT136:AT199" si="23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20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25">+Z137*G137</f>
        <v>0</v>
      </c>
      <c r="AR137" s="51">
        <f t="shared" si="21"/>
        <v>0</v>
      </c>
      <c r="AS137" s="51">
        <f t="shared" si="22"/>
        <v>0</v>
      </c>
      <c r="AT137" s="51">
        <f t="shared" si="23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si="20"/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25"/>
        <v>0</v>
      </c>
      <c r="AR138" s="51">
        <f t="shared" si="21"/>
        <v>0</v>
      </c>
      <c r="AS138" s="51">
        <f t="shared" si="22"/>
        <v>0</v>
      </c>
      <c r="AT138" s="51">
        <f t="shared" si="23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20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25"/>
        <v>0</v>
      </c>
      <c r="AR139" s="51">
        <f t="shared" si="21"/>
        <v>0</v>
      </c>
      <c r="AS139" s="51">
        <f t="shared" si="22"/>
        <v>0</v>
      </c>
      <c r="AT139" s="51">
        <f t="shared" si="23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20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25"/>
        <v>0</v>
      </c>
      <c r="AR140" s="51">
        <f t="shared" si="21"/>
        <v>0</v>
      </c>
      <c r="AS140" s="51">
        <f t="shared" si="22"/>
        <v>0</v>
      </c>
      <c r="AT140" s="51">
        <f t="shared" si="23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20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25"/>
        <v>0</v>
      </c>
      <c r="AR141" s="51">
        <f t="shared" si="21"/>
        <v>0</v>
      </c>
      <c r="AS141" s="51">
        <f t="shared" si="22"/>
        <v>0</v>
      </c>
      <c r="AT141" s="51">
        <f t="shared" si="23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ref="B142:B208" si="26">B141+1</f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25"/>
        <v>0</v>
      </c>
      <c r="AR142" s="51">
        <f t="shared" si="21"/>
        <v>0</v>
      </c>
      <c r="AS142" s="51">
        <f t="shared" si="22"/>
        <v>0</v>
      </c>
      <c r="AT142" s="51">
        <f t="shared" si="23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26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25"/>
        <v>0</v>
      </c>
      <c r="AR143" s="51">
        <f t="shared" si="21"/>
        <v>0</v>
      </c>
      <c r="AS143" s="51">
        <f t="shared" si="22"/>
        <v>0</v>
      </c>
      <c r="AT143" s="51">
        <f t="shared" si="23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26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25"/>
        <v>0</v>
      </c>
      <c r="AR144" s="51">
        <f t="shared" si="21"/>
        <v>0</v>
      </c>
      <c r="AS144" s="51">
        <f t="shared" si="22"/>
        <v>0</v>
      </c>
      <c r="AT144" s="51">
        <f t="shared" si="23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26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2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25"/>
        <v>0</v>
      </c>
      <c r="AR145" s="51">
        <f t="shared" si="21"/>
        <v>0</v>
      </c>
      <c r="AS145" s="51">
        <f t="shared" si="22"/>
        <v>0</v>
      </c>
      <c r="AT145" s="51">
        <f t="shared" si="23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26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4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25"/>
        <v>0</v>
      </c>
      <c r="AR146" s="51">
        <f t="shared" si="21"/>
        <v>0</v>
      </c>
      <c r="AS146" s="51">
        <f t="shared" si="22"/>
        <v>0</v>
      </c>
      <c r="AT146" s="51">
        <f t="shared" si="23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26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4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25"/>
        <v>0</v>
      </c>
      <c r="AR147" s="51">
        <f t="shared" si="21"/>
        <v>0</v>
      </c>
      <c r="AS147" s="51">
        <f t="shared" si="22"/>
        <v>0</v>
      </c>
      <c r="AT147" s="51">
        <f t="shared" si="23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26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25"/>
        <v>0</v>
      </c>
      <c r="AR148" s="51">
        <f t="shared" si="21"/>
        <v>0</v>
      </c>
      <c r="AS148" s="51">
        <f t="shared" si="22"/>
        <v>0</v>
      </c>
      <c r="AT148" s="51">
        <f t="shared" si="23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26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25"/>
        <v>0</v>
      </c>
      <c r="AR149" s="51">
        <f t="shared" si="21"/>
        <v>0</v>
      </c>
      <c r="AS149" s="51">
        <f t="shared" si="22"/>
        <v>0</v>
      </c>
      <c r="AT149" s="51">
        <f t="shared" si="23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26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25"/>
        <v>0</v>
      </c>
      <c r="AR150" s="51">
        <f t="shared" si="21"/>
        <v>0</v>
      </c>
      <c r="AS150" s="51">
        <f t="shared" si="22"/>
        <v>0</v>
      </c>
      <c r="AT150" s="51">
        <f t="shared" si="23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26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25"/>
        <v>0</v>
      </c>
      <c r="AR151" s="51">
        <f t="shared" si="21"/>
        <v>0</v>
      </c>
      <c r="AS151" s="51">
        <f t="shared" si="22"/>
        <v>0</v>
      </c>
      <c r="AT151" s="51">
        <f t="shared" si="23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26"/>
        <v>145</v>
      </c>
      <c r="C152" s="8" t="s">
        <v>106</v>
      </c>
      <c r="D152" s="8">
        <v>290001</v>
      </c>
      <c r="E152" s="8" t="s">
        <v>115</v>
      </c>
      <c r="F152" s="8" t="s">
        <v>226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25"/>
        <v>0</v>
      </c>
      <c r="AR152" s="51">
        <f t="shared" si="21"/>
        <v>0</v>
      </c>
      <c r="AS152" s="51">
        <f t="shared" si="22"/>
        <v>0</v>
      </c>
      <c r="AT152" s="51">
        <f t="shared" si="23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26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25"/>
        <v>0</v>
      </c>
      <c r="AR153" s="51">
        <f t="shared" si="21"/>
        <v>0</v>
      </c>
      <c r="AS153" s="51">
        <f t="shared" si="22"/>
        <v>0</v>
      </c>
      <c r="AT153" s="51">
        <f t="shared" si="23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26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25"/>
        <v>0</v>
      </c>
      <c r="AR154" s="51">
        <f t="shared" si="21"/>
        <v>0</v>
      </c>
      <c r="AS154" s="51">
        <f t="shared" si="22"/>
        <v>0</v>
      </c>
      <c r="AT154" s="51">
        <f t="shared" si="23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26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25"/>
        <v>0</v>
      </c>
      <c r="AR155" s="51">
        <f t="shared" si="21"/>
        <v>0</v>
      </c>
      <c r="AS155" s="51">
        <f t="shared" si="22"/>
        <v>0</v>
      </c>
      <c r="AT155" s="51">
        <f t="shared" si="23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26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25"/>
        <v>0</v>
      </c>
      <c r="AR156" s="51">
        <f t="shared" si="21"/>
        <v>0</v>
      </c>
      <c r="AS156" s="51">
        <f t="shared" si="22"/>
        <v>0</v>
      </c>
      <c r="AT156" s="51">
        <f t="shared" si="23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26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25"/>
        <v>0</v>
      </c>
      <c r="AR157" s="51">
        <f t="shared" si="21"/>
        <v>0</v>
      </c>
      <c r="AS157" s="51">
        <f t="shared" si="22"/>
        <v>0</v>
      </c>
      <c r="AT157" s="51">
        <f t="shared" si="23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26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25"/>
        <v>0</v>
      </c>
      <c r="AR158" s="51">
        <f t="shared" si="21"/>
        <v>0</v>
      </c>
      <c r="AS158" s="51">
        <f t="shared" si="22"/>
        <v>0</v>
      </c>
      <c r="AT158" s="51">
        <f t="shared" si="23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26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25"/>
        <v>0</v>
      </c>
      <c r="AR159" s="51">
        <f t="shared" si="21"/>
        <v>0</v>
      </c>
      <c r="AS159" s="51">
        <f t="shared" si="22"/>
        <v>0</v>
      </c>
      <c r="AT159" s="51">
        <f t="shared" si="23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26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25"/>
        <v>0</v>
      </c>
      <c r="AR160" s="51">
        <f t="shared" si="21"/>
        <v>0</v>
      </c>
      <c r="AS160" s="51">
        <f t="shared" si="22"/>
        <v>0</v>
      </c>
      <c r="AT160" s="51">
        <f t="shared" si="23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26"/>
        <v>154</v>
      </c>
      <c r="C161" s="8" t="s">
        <v>116</v>
      </c>
      <c r="D161" s="8">
        <v>310013</v>
      </c>
      <c r="E161" s="8" t="s">
        <v>124</v>
      </c>
      <c r="F161" s="8"/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25"/>
        <v>0</v>
      </c>
      <c r="AR161" s="51">
        <f t="shared" si="21"/>
        <v>0</v>
      </c>
      <c r="AS161" s="51">
        <f t="shared" si="22"/>
        <v>0</v>
      </c>
      <c r="AT161" s="51">
        <f t="shared" si="23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26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25"/>
        <v>0</v>
      </c>
      <c r="AR162" s="51">
        <f t="shared" si="21"/>
        <v>0</v>
      </c>
      <c r="AS162" s="51">
        <f t="shared" si="22"/>
        <v>0</v>
      </c>
      <c r="AT162" s="51">
        <f t="shared" si="23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26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24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25"/>
        <v>0</v>
      </c>
      <c r="AR163" s="51">
        <f t="shared" si="21"/>
        <v>0</v>
      </c>
      <c r="AS163" s="51">
        <f t="shared" si="22"/>
        <v>0</v>
      </c>
      <c r="AT163" s="51">
        <f t="shared" si="23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26"/>
        <v>157</v>
      </c>
      <c r="C164" s="8" t="s">
        <v>116</v>
      </c>
      <c r="D164" s="8">
        <v>310023</v>
      </c>
      <c r="E164" s="8" t="s">
        <v>174</v>
      </c>
      <c r="F164" s="8"/>
      <c r="G164" s="40">
        <v>400</v>
      </c>
      <c r="H164" s="40">
        <v>0</v>
      </c>
      <c r="I164" s="40">
        <v>0</v>
      </c>
      <c r="J164" s="40">
        <v>0</v>
      </c>
      <c r="K164" s="40">
        <v>400</v>
      </c>
      <c r="L164" s="40">
        <v>0</v>
      </c>
      <c r="M164" s="40">
        <v>0</v>
      </c>
      <c r="N164" s="40">
        <v>400</v>
      </c>
      <c r="O164" s="40">
        <v>0</v>
      </c>
      <c r="P164" s="40">
        <v>0</v>
      </c>
      <c r="Q164" s="40">
        <v>400</v>
      </c>
      <c r="R164" s="40">
        <v>0</v>
      </c>
      <c r="S164" s="40">
        <v>0</v>
      </c>
      <c r="T164" s="40">
        <v>400</v>
      </c>
      <c r="U164" s="11">
        <v>0</v>
      </c>
      <c r="W164" s="40">
        <f t="shared" si="24"/>
        <v>1600</v>
      </c>
      <c r="X164" s="16" t="e">
        <v>#DIV/0!</v>
      </c>
      <c r="Z164" s="43">
        <v>16</v>
      </c>
      <c r="AA164" s="43">
        <v>16</v>
      </c>
      <c r="AB164" s="43">
        <v>16</v>
      </c>
      <c r="AC164" s="43">
        <v>16</v>
      </c>
      <c r="AD164" s="43">
        <v>16</v>
      </c>
      <c r="AE164" s="43">
        <v>16</v>
      </c>
      <c r="AF164" s="43">
        <v>16</v>
      </c>
      <c r="AG164" s="43">
        <v>16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2"/>
      <c r="AQ164" s="51">
        <f t="shared" si="25"/>
        <v>6400</v>
      </c>
      <c r="AR164" s="51">
        <f t="shared" si="21"/>
        <v>0</v>
      </c>
      <c r="AS164" s="51">
        <f t="shared" si="22"/>
        <v>0</v>
      </c>
      <c r="AT164" s="51">
        <f t="shared" si="23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26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25"/>
        <v>0</v>
      </c>
      <c r="AR165" s="51">
        <f t="shared" si="21"/>
        <v>0</v>
      </c>
      <c r="AS165" s="51">
        <f t="shared" si="22"/>
        <v>0</v>
      </c>
      <c r="AT165" s="51">
        <f t="shared" si="23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26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4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25"/>
        <v>0</v>
      </c>
      <c r="AR166" s="51">
        <f t="shared" si="21"/>
        <v>0</v>
      </c>
      <c r="AS166" s="51">
        <f t="shared" si="22"/>
        <v>0</v>
      </c>
      <c r="AT166" s="51">
        <f t="shared" si="23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26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4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25"/>
        <v>0</v>
      </c>
      <c r="AR167" s="51">
        <f t="shared" si="21"/>
        <v>0</v>
      </c>
      <c r="AS167" s="51">
        <f t="shared" si="22"/>
        <v>0</v>
      </c>
      <c r="AT167" s="51">
        <f t="shared" si="23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26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4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25"/>
        <v>0</v>
      </c>
      <c r="AR168" s="51">
        <f t="shared" si="21"/>
        <v>0</v>
      </c>
      <c r="AS168" s="51">
        <f t="shared" si="22"/>
        <v>0</v>
      </c>
      <c r="AT168" s="51">
        <f t="shared" si="23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26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4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25"/>
        <v>0</v>
      </c>
      <c r="AR169" s="51">
        <f t="shared" si="21"/>
        <v>0</v>
      </c>
      <c r="AS169" s="51">
        <f t="shared" si="22"/>
        <v>0</v>
      </c>
      <c r="AT169" s="51">
        <f t="shared" si="23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26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4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25"/>
        <v>0</v>
      </c>
      <c r="AR170" s="51">
        <f t="shared" si="21"/>
        <v>0</v>
      </c>
      <c r="AS170" s="51">
        <f t="shared" si="22"/>
        <v>0</v>
      </c>
      <c r="AT170" s="51">
        <f t="shared" si="23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26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4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25"/>
        <v>0</v>
      </c>
      <c r="AR171" s="51">
        <f t="shared" si="21"/>
        <v>0</v>
      </c>
      <c r="AS171" s="51">
        <f t="shared" si="22"/>
        <v>0</v>
      </c>
      <c r="AT171" s="51">
        <f t="shared" si="23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26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4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25"/>
        <v>0</v>
      </c>
      <c r="AR172" s="51">
        <f t="shared" si="21"/>
        <v>0</v>
      </c>
      <c r="AS172" s="51">
        <f t="shared" si="22"/>
        <v>0</v>
      </c>
      <c r="AT172" s="51">
        <f t="shared" si="23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26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4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25"/>
        <v>0</v>
      </c>
      <c r="AR173" s="51">
        <f t="shared" si="21"/>
        <v>0</v>
      </c>
      <c r="AS173" s="51">
        <f t="shared" si="22"/>
        <v>0</v>
      </c>
      <c r="AT173" s="51">
        <f t="shared" si="23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26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4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25"/>
        <v>0</v>
      </c>
      <c r="AR174" s="51">
        <f t="shared" si="21"/>
        <v>0</v>
      </c>
      <c r="AS174" s="51">
        <f t="shared" si="22"/>
        <v>0</v>
      </c>
      <c r="AT174" s="51">
        <f t="shared" si="23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26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4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25"/>
        <v>0</v>
      </c>
      <c r="AR175" s="51">
        <f t="shared" si="21"/>
        <v>0</v>
      </c>
      <c r="AS175" s="51">
        <f t="shared" si="22"/>
        <v>0</v>
      </c>
      <c r="AT175" s="51">
        <f t="shared" si="23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26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4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25"/>
        <v>0</v>
      </c>
      <c r="AR176" s="51">
        <f t="shared" si="21"/>
        <v>0</v>
      </c>
      <c r="AS176" s="51">
        <f t="shared" si="22"/>
        <v>0</v>
      </c>
      <c r="AT176" s="51">
        <f t="shared" si="23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26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4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25"/>
        <v>0</v>
      </c>
      <c r="AR177" s="51">
        <f t="shared" si="21"/>
        <v>0</v>
      </c>
      <c r="AS177" s="51">
        <f t="shared" si="22"/>
        <v>0</v>
      </c>
      <c r="AT177" s="51">
        <f t="shared" si="23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26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4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25"/>
        <v>0</v>
      </c>
      <c r="AR178" s="51">
        <f t="shared" si="21"/>
        <v>0</v>
      </c>
      <c r="AS178" s="51">
        <f t="shared" si="22"/>
        <v>0</v>
      </c>
      <c r="AT178" s="51">
        <f t="shared" si="23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26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4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25"/>
        <v>0</v>
      </c>
      <c r="AR179" s="51">
        <f t="shared" si="21"/>
        <v>0</v>
      </c>
      <c r="AS179" s="51">
        <f t="shared" si="22"/>
        <v>0</v>
      </c>
      <c r="AT179" s="51">
        <f t="shared" si="23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26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4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25"/>
        <v>0</v>
      </c>
      <c r="AR180" s="51">
        <f t="shared" si="21"/>
        <v>0</v>
      </c>
      <c r="AS180" s="51">
        <f t="shared" si="22"/>
        <v>0</v>
      </c>
      <c r="AT180" s="51">
        <f t="shared" si="23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26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4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25"/>
        <v>0</v>
      </c>
      <c r="AR181" s="51">
        <f t="shared" si="21"/>
        <v>0</v>
      </c>
      <c r="AS181" s="51">
        <f t="shared" si="22"/>
        <v>0</v>
      </c>
      <c r="AT181" s="51">
        <f t="shared" si="23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26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4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25"/>
        <v>0</v>
      </c>
      <c r="AR182" s="51">
        <f t="shared" si="21"/>
        <v>0</v>
      </c>
      <c r="AS182" s="51">
        <f t="shared" si="22"/>
        <v>0</v>
      </c>
      <c r="AT182" s="51">
        <f t="shared" si="23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26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4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25"/>
        <v>0</v>
      </c>
      <c r="AR183" s="51">
        <f t="shared" si="21"/>
        <v>0</v>
      </c>
      <c r="AS183" s="51">
        <f t="shared" si="22"/>
        <v>0</v>
      </c>
      <c r="AT183" s="51">
        <f t="shared" si="23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26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4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25"/>
        <v>0</v>
      </c>
      <c r="AR184" s="51">
        <f t="shared" si="21"/>
        <v>0</v>
      </c>
      <c r="AS184" s="51">
        <f t="shared" si="22"/>
        <v>0</v>
      </c>
      <c r="AT184" s="51">
        <f t="shared" si="23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26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4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25"/>
        <v>0</v>
      </c>
      <c r="AR185" s="51">
        <f t="shared" si="21"/>
        <v>0</v>
      </c>
      <c r="AS185" s="51">
        <f t="shared" si="22"/>
        <v>0</v>
      </c>
      <c r="AT185" s="51">
        <f t="shared" si="23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26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4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25"/>
        <v>0</v>
      </c>
      <c r="AR186" s="51">
        <f t="shared" si="21"/>
        <v>0</v>
      </c>
      <c r="AS186" s="51">
        <f t="shared" si="22"/>
        <v>0</v>
      </c>
      <c r="AT186" s="51">
        <f t="shared" si="23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26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4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25"/>
        <v>0</v>
      </c>
      <c r="AR187" s="51">
        <f t="shared" si="21"/>
        <v>0</v>
      </c>
      <c r="AS187" s="51">
        <f t="shared" si="22"/>
        <v>0</v>
      </c>
      <c r="AT187" s="51">
        <f t="shared" si="23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26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4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25"/>
        <v>0</v>
      </c>
      <c r="AR188" s="51">
        <f t="shared" si="21"/>
        <v>0</v>
      </c>
      <c r="AS188" s="51">
        <f t="shared" si="22"/>
        <v>0</v>
      </c>
      <c r="AT188" s="51">
        <f t="shared" si="23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26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4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25"/>
        <v>0</v>
      </c>
      <c r="AR189" s="51">
        <f t="shared" si="21"/>
        <v>0</v>
      </c>
      <c r="AS189" s="51">
        <f t="shared" si="22"/>
        <v>0</v>
      </c>
      <c r="AT189" s="51">
        <f t="shared" si="23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26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4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25"/>
        <v>0</v>
      </c>
      <c r="AR190" s="51">
        <f t="shared" si="21"/>
        <v>0</v>
      </c>
      <c r="AS190" s="51">
        <f t="shared" si="22"/>
        <v>0</v>
      </c>
      <c r="AT190" s="51">
        <f t="shared" si="23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26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4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25"/>
        <v>0</v>
      </c>
      <c r="AR191" s="51">
        <f t="shared" si="21"/>
        <v>0</v>
      </c>
      <c r="AS191" s="51">
        <f t="shared" si="22"/>
        <v>0</v>
      </c>
      <c r="AT191" s="51">
        <f t="shared" si="23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26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4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25"/>
        <v>0</v>
      </c>
      <c r="AR192" s="51">
        <f t="shared" si="21"/>
        <v>0</v>
      </c>
      <c r="AS192" s="51">
        <f t="shared" si="22"/>
        <v>0</v>
      </c>
      <c r="AT192" s="51">
        <f t="shared" si="23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26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4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25"/>
        <v>0</v>
      </c>
      <c r="AR193" s="51">
        <f t="shared" si="21"/>
        <v>0</v>
      </c>
      <c r="AS193" s="51">
        <f t="shared" si="22"/>
        <v>0</v>
      </c>
      <c r="AT193" s="51">
        <f t="shared" si="23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26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4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25"/>
        <v>0</v>
      </c>
      <c r="AR194" s="51">
        <f t="shared" si="21"/>
        <v>0</v>
      </c>
      <c r="AS194" s="51">
        <f t="shared" si="22"/>
        <v>0</v>
      </c>
      <c r="AT194" s="51">
        <f t="shared" si="23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26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4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25"/>
        <v>0</v>
      </c>
      <c r="AR195" s="51">
        <f t="shared" si="21"/>
        <v>0</v>
      </c>
      <c r="AS195" s="51">
        <f t="shared" si="22"/>
        <v>0</v>
      </c>
      <c r="AT195" s="51">
        <f t="shared" si="23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26"/>
        <v>189</v>
      </c>
      <c r="C196" s="8" t="s">
        <v>116</v>
      </c>
      <c r="D196" s="8">
        <v>390007</v>
      </c>
      <c r="E196" s="8" t="s">
        <v>166</v>
      </c>
      <c r="F196" s="8"/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24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25"/>
        <v>0</v>
      </c>
      <c r="AR196" s="51">
        <f t="shared" si="21"/>
        <v>0</v>
      </c>
      <c r="AS196" s="51">
        <f t="shared" si="22"/>
        <v>0</v>
      </c>
      <c r="AT196" s="51">
        <f t="shared" si="23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26"/>
        <v>190</v>
      </c>
      <c r="C197" s="8" t="s">
        <v>116</v>
      </c>
      <c r="D197" s="8">
        <v>390010</v>
      </c>
      <c r="E197" s="8" t="s">
        <v>168</v>
      </c>
      <c r="F197" s="8"/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24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25"/>
        <v>0</v>
      </c>
      <c r="AR197" s="51">
        <f t="shared" si="21"/>
        <v>0</v>
      </c>
      <c r="AS197" s="51">
        <f t="shared" si="22"/>
        <v>0</v>
      </c>
      <c r="AT197" s="51">
        <f t="shared" si="23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26"/>
        <v>191</v>
      </c>
      <c r="C198" s="8" t="s">
        <v>116</v>
      </c>
      <c r="D198" s="8">
        <v>390011</v>
      </c>
      <c r="E198" s="8" t="s">
        <v>176</v>
      </c>
      <c r="F198" s="8"/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24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25"/>
        <v>0</v>
      </c>
      <c r="AR198" s="51">
        <f t="shared" si="21"/>
        <v>0</v>
      </c>
      <c r="AS198" s="51">
        <f t="shared" si="22"/>
        <v>0</v>
      </c>
      <c r="AT198" s="51">
        <f t="shared" si="23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26"/>
        <v>192</v>
      </c>
      <c r="C199" s="8" t="s">
        <v>116</v>
      </c>
      <c r="D199" s="8">
        <v>390014</v>
      </c>
      <c r="E199" s="8" t="s">
        <v>184</v>
      </c>
      <c r="F199" s="8"/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24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25"/>
        <v>0</v>
      </c>
      <c r="AR199" s="51">
        <f t="shared" si="21"/>
        <v>0</v>
      </c>
      <c r="AS199" s="51">
        <f t="shared" si="22"/>
        <v>0</v>
      </c>
      <c r="AT199" s="51">
        <f t="shared" si="23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26"/>
        <v>193</v>
      </c>
      <c r="C200" s="8" t="s">
        <v>116</v>
      </c>
      <c r="D200" s="8">
        <v>390015</v>
      </c>
      <c r="E200" s="8" t="s">
        <v>185</v>
      </c>
      <c r="F200" s="8"/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24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25"/>
        <v>0</v>
      </c>
      <c r="AR200" s="51">
        <f t="shared" ref="AR200:AR224" si="27">+AA200*H200</f>
        <v>0</v>
      </c>
      <c r="AS200" s="51">
        <f t="shared" ref="AS200:AS224" si="28">+AB200*I200</f>
        <v>0</v>
      </c>
      <c r="AT200" s="51">
        <f t="shared" ref="AT200:AT224" si="29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26"/>
        <v>194</v>
      </c>
      <c r="C201" s="8" t="s">
        <v>116</v>
      </c>
      <c r="D201" s="8">
        <v>390016</v>
      </c>
      <c r="E201" s="8" t="s">
        <v>186</v>
      </c>
      <c r="F201" s="8"/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30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31">+Z201*G201</f>
        <v>0</v>
      </c>
      <c r="AR201" s="51">
        <f t="shared" si="27"/>
        <v>0</v>
      </c>
      <c r="AS201" s="51">
        <f t="shared" si="28"/>
        <v>0</v>
      </c>
      <c r="AT201" s="51">
        <f t="shared" si="29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si="26"/>
        <v>195</v>
      </c>
      <c r="C202" s="8" t="s">
        <v>116</v>
      </c>
      <c r="D202" s="8">
        <v>390017</v>
      </c>
      <c r="E202" s="8" t="s">
        <v>187</v>
      </c>
      <c r="F202" s="8"/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30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31"/>
        <v>0</v>
      </c>
      <c r="AR202" s="51">
        <f t="shared" si="27"/>
        <v>0</v>
      </c>
      <c r="AS202" s="51">
        <f t="shared" si="28"/>
        <v>0</v>
      </c>
      <c r="AT202" s="51">
        <f t="shared" si="29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26"/>
        <v>196</v>
      </c>
      <c r="C203" s="8" t="s">
        <v>106</v>
      </c>
      <c r="D203" s="8">
        <v>440003</v>
      </c>
      <c r="E203" s="8" t="s">
        <v>172</v>
      </c>
      <c r="F203" s="8"/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30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31"/>
        <v>0</v>
      </c>
      <c r="AR203" s="51">
        <f t="shared" si="27"/>
        <v>0</v>
      </c>
      <c r="AS203" s="51">
        <f t="shared" si="28"/>
        <v>0</v>
      </c>
      <c r="AT203" s="51">
        <f t="shared" si="29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26"/>
        <v>197</v>
      </c>
      <c r="C204" s="8" t="s">
        <v>46</v>
      </c>
      <c r="D204" s="8">
        <v>470002</v>
      </c>
      <c r="E204" s="8" t="s">
        <v>142</v>
      </c>
      <c r="F204" s="8"/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30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31"/>
        <v>0</v>
      </c>
      <c r="AR204" s="51">
        <f t="shared" si="27"/>
        <v>0</v>
      </c>
      <c r="AS204" s="51">
        <f t="shared" si="28"/>
        <v>0</v>
      </c>
      <c r="AT204" s="51">
        <f t="shared" si="29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26"/>
        <v>198</v>
      </c>
      <c r="C205" s="8" t="s">
        <v>46</v>
      </c>
      <c r="D205" s="8">
        <v>510010</v>
      </c>
      <c r="E205" s="8" t="s">
        <v>213</v>
      </c>
      <c r="F205" s="8"/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30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31"/>
        <v>0</v>
      </c>
      <c r="AR205" s="51">
        <f t="shared" si="27"/>
        <v>0</v>
      </c>
      <c r="AS205" s="51">
        <f t="shared" si="28"/>
        <v>0</v>
      </c>
      <c r="AT205" s="51">
        <f t="shared" si="29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26"/>
        <v>199</v>
      </c>
      <c r="C206" s="8" t="s">
        <v>46</v>
      </c>
      <c r="D206" s="39">
        <v>510011</v>
      </c>
      <c r="E206" t="s">
        <v>229</v>
      </c>
      <c r="F206" s="8"/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30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31"/>
        <v>0</v>
      </c>
      <c r="AR206" s="51">
        <f t="shared" si="27"/>
        <v>0</v>
      </c>
      <c r="AS206" s="51">
        <f t="shared" si="28"/>
        <v>0</v>
      </c>
      <c r="AT206" s="51">
        <f t="shared" si="29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26"/>
        <v>200</v>
      </c>
      <c r="C207" s="8" t="s">
        <v>46</v>
      </c>
      <c r="D207" s="8">
        <v>520001</v>
      </c>
      <c r="E207" s="8" t="s">
        <v>143</v>
      </c>
      <c r="F207" s="8"/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30"/>
        <v>0</v>
      </c>
      <c r="X207" s="10"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31"/>
        <v>0</v>
      </c>
      <c r="AR207" s="51">
        <f t="shared" si="27"/>
        <v>0</v>
      </c>
      <c r="AS207" s="51">
        <f t="shared" si="28"/>
        <v>0</v>
      </c>
      <c r="AT207" s="51">
        <f t="shared" si="29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26"/>
        <v>201</v>
      </c>
      <c r="C208" s="8" t="s">
        <v>46</v>
      </c>
      <c r="D208" s="8">
        <v>520002</v>
      </c>
      <c r="E208" s="8" t="s">
        <v>144</v>
      </c>
      <c r="F208" s="8"/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30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31"/>
        <v>0</v>
      </c>
      <c r="AR208" s="51">
        <f t="shared" si="27"/>
        <v>0</v>
      </c>
      <c r="AS208" s="51">
        <f t="shared" si="28"/>
        <v>0</v>
      </c>
      <c r="AT208" s="51">
        <f t="shared" si="29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ref="B209:B224" si="32">B208+1</f>
        <v>202</v>
      </c>
      <c r="C209" s="8" t="s">
        <v>46</v>
      </c>
      <c r="D209" s="8">
        <v>520005</v>
      </c>
      <c r="E209" s="8" t="s">
        <v>145</v>
      </c>
      <c r="F209" s="8"/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30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31"/>
        <v>0</v>
      </c>
      <c r="AR209" s="51">
        <f t="shared" si="27"/>
        <v>0</v>
      </c>
      <c r="AS209" s="51">
        <f t="shared" si="28"/>
        <v>0</v>
      </c>
      <c r="AT209" s="51">
        <f t="shared" si="29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32"/>
        <v>203</v>
      </c>
      <c r="C210" s="8" t="s">
        <v>46</v>
      </c>
      <c r="D210" s="8">
        <v>520009</v>
      </c>
      <c r="E210" s="8" t="s">
        <v>146</v>
      </c>
      <c r="F210" s="8"/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30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31"/>
        <v>0</v>
      </c>
      <c r="AR210" s="51">
        <f t="shared" si="27"/>
        <v>0</v>
      </c>
      <c r="AS210" s="51">
        <f t="shared" si="28"/>
        <v>0</v>
      </c>
      <c r="AT210" s="51">
        <f t="shared" si="29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32"/>
        <v>204</v>
      </c>
      <c r="C211" s="8" t="s">
        <v>46</v>
      </c>
      <c r="D211" s="8">
        <v>520010</v>
      </c>
      <c r="E211" s="8" t="s">
        <v>214</v>
      </c>
      <c r="F211" s="8"/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30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31"/>
        <v>0</v>
      </c>
      <c r="AR211" s="51">
        <f t="shared" si="27"/>
        <v>0</v>
      </c>
      <c r="AS211" s="51">
        <f t="shared" si="28"/>
        <v>0</v>
      </c>
      <c r="AT211" s="51">
        <f t="shared" si="29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32"/>
        <v>205</v>
      </c>
      <c r="C212" s="8" t="s">
        <v>46</v>
      </c>
      <c r="D212" s="8">
        <v>520011</v>
      </c>
      <c r="E212" s="8" t="s">
        <v>195</v>
      </c>
      <c r="F212" s="8"/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30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31"/>
        <v>0</v>
      </c>
      <c r="AR212" s="51">
        <f t="shared" si="27"/>
        <v>0</v>
      </c>
      <c r="AS212" s="51">
        <f t="shared" si="28"/>
        <v>0</v>
      </c>
      <c r="AT212" s="51">
        <f t="shared" si="29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32"/>
        <v>206</v>
      </c>
      <c r="C213" s="8" t="s">
        <v>46</v>
      </c>
      <c r="D213" s="39">
        <v>520012</v>
      </c>
      <c r="E213" t="s">
        <v>228</v>
      </c>
      <c r="F213" s="8"/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30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31"/>
        <v>0</v>
      </c>
      <c r="AR213" s="51">
        <f t="shared" si="27"/>
        <v>0</v>
      </c>
      <c r="AS213" s="51">
        <f t="shared" si="28"/>
        <v>0</v>
      </c>
      <c r="AT213" s="51">
        <f t="shared" si="29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30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31"/>
        <v>0</v>
      </c>
      <c r="AR214" s="51">
        <f t="shared" si="27"/>
        <v>0</v>
      </c>
      <c r="AS214" s="51">
        <f t="shared" si="28"/>
        <v>0</v>
      </c>
      <c r="AT214" s="51">
        <f t="shared" si="29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32"/>
        <v>208</v>
      </c>
      <c r="C215" s="8" t="s">
        <v>106</v>
      </c>
      <c r="D215" s="8">
        <v>810006</v>
      </c>
      <c r="E215" s="8" t="s">
        <v>148</v>
      </c>
      <c r="F215" s="8"/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30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31"/>
        <v>0</v>
      </c>
      <c r="AR215" s="51">
        <f t="shared" si="27"/>
        <v>0</v>
      </c>
      <c r="AS215" s="51">
        <f t="shared" si="28"/>
        <v>0</v>
      </c>
      <c r="AT215" s="51">
        <f t="shared" si="29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32"/>
        <v>209</v>
      </c>
      <c r="C216" s="8" t="s">
        <v>5</v>
      </c>
      <c r="D216" s="8">
        <v>810007</v>
      </c>
      <c r="E216" s="8" t="s">
        <v>149</v>
      </c>
      <c r="F216" s="8"/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30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31"/>
        <v>0</v>
      </c>
      <c r="AR216" s="51">
        <f t="shared" si="27"/>
        <v>0</v>
      </c>
      <c r="AS216" s="51">
        <f t="shared" si="28"/>
        <v>0</v>
      </c>
      <c r="AT216" s="51">
        <f t="shared" si="29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32"/>
        <v>210</v>
      </c>
      <c r="C217" s="8" t="s">
        <v>39</v>
      </c>
      <c r="D217" s="8">
        <v>810008</v>
      </c>
      <c r="E217" s="8" t="s">
        <v>150</v>
      </c>
      <c r="F217" s="8"/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30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31"/>
        <v>0</v>
      </c>
      <c r="AR217" s="51">
        <f t="shared" si="27"/>
        <v>0</v>
      </c>
      <c r="AS217" s="51">
        <f t="shared" si="28"/>
        <v>0</v>
      </c>
      <c r="AT217" s="51">
        <f t="shared" si="29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32"/>
        <v>211</v>
      </c>
      <c r="C218" s="8" t="s">
        <v>39</v>
      </c>
      <c r="D218" s="8">
        <v>810009</v>
      </c>
      <c r="E218" s="8" t="s">
        <v>151</v>
      </c>
      <c r="F218" s="8"/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30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31"/>
        <v>0</v>
      </c>
      <c r="AR218" s="51">
        <f t="shared" si="27"/>
        <v>0</v>
      </c>
      <c r="AS218" s="51">
        <f t="shared" si="28"/>
        <v>0</v>
      </c>
      <c r="AT218" s="51">
        <f t="shared" si="29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32"/>
        <v>212</v>
      </c>
      <c r="C219" s="8" t="s">
        <v>39</v>
      </c>
      <c r="D219" s="8">
        <v>810010</v>
      </c>
      <c r="E219" s="8" t="s">
        <v>152</v>
      </c>
      <c r="F219" s="8"/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30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31"/>
        <v>0</v>
      </c>
      <c r="AR219" s="51">
        <f t="shared" si="27"/>
        <v>0</v>
      </c>
      <c r="AS219" s="51">
        <f t="shared" si="28"/>
        <v>0</v>
      </c>
      <c r="AT219" s="51">
        <f t="shared" si="29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32"/>
        <v>213</v>
      </c>
      <c r="C220" s="8" t="s">
        <v>106</v>
      </c>
      <c r="D220" s="8">
        <v>810011</v>
      </c>
      <c r="E220" s="8" t="s">
        <v>153</v>
      </c>
      <c r="F220" s="8"/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30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31"/>
        <v>0</v>
      </c>
      <c r="AR220" s="51">
        <f t="shared" si="27"/>
        <v>0</v>
      </c>
      <c r="AS220" s="51">
        <f t="shared" si="28"/>
        <v>0</v>
      </c>
      <c r="AT220" s="51">
        <f t="shared" si="29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32"/>
        <v>214</v>
      </c>
      <c r="C221" s="8" t="s">
        <v>106</v>
      </c>
      <c r="D221" s="8">
        <v>810012</v>
      </c>
      <c r="E221" s="8" t="s">
        <v>175</v>
      </c>
      <c r="F221" s="8"/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30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31"/>
        <v>0</v>
      </c>
      <c r="AR221" s="51">
        <f t="shared" si="27"/>
        <v>0</v>
      </c>
      <c r="AS221" s="51">
        <f t="shared" si="28"/>
        <v>0</v>
      </c>
      <c r="AT221" s="51">
        <f t="shared" si="29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32"/>
        <v>215</v>
      </c>
      <c r="C222" s="8" t="s">
        <v>106</v>
      </c>
      <c r="D222" s="8">
        <v>820013</v>
      </c>
      <c r="E222" t="s">
        <v>234</v>
      </c>
      <c r="F222" s="8"/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30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31"/>
        <v>0</v>
      </c>
      <c r="AR222" s="51">
        <f t="shared" si="27"/>
        <v>0</v>
      </c>
      <c r="AS222" s="51">
        <f t="shared" si="28"/>
        <v>0</v>
      </c>
      <c r="AT222" s="51">
        <f t="shared" si="29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32"/>
        <v>216</v>
      </c>
      <c r="C223" s="8" t="s">
        <v>46</v>
      </c>
      <c r="D223" s="8">
        <v>820015</v>
      </c>
      <c r="E223" s="8" t="s">
        <v>154</v>
      </c>
      <c r="F223" s="8"/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30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31"/>
        <v>0</v>
      </c>
      <c r="AR223" s="51">
        <f t="shared" si="27"/>
        <v>0</v>
      </c>
      <c r="AS223" s="51">
        <f t="shared" si="28"/>
        <v>0</v>
      </c>
      <c r="AT223" s="51">
        <f t="shared" si="29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32"/>
        <v>217</v>
      </c>
      <c r="C224" s="8" t="s">
        <v>39</v>
      </c>
      <c r="D224" s="8">
        <v>820023</v>
      </c>
      <c r="E224" s="8" t="s">
        <v>215</v>
      </c>
      <c r="F224" s="8"/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30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31"/>
        <v>0</v>
      </c>
      <c r="AR224" s="51">
        <f t="shared" si="27"/>
        <v>0</v>
      </c>
      <c r="AS224" s="51">
        <f t="shared" si="28"/>
        <v>0</v>
      </c>
      <c r="AT224" s="51">
        <f t="shared" si="29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3">H230+30</f>
        <v>46045</v>
      </c>
      <c r="J230" s="21">
        <f t="shared" si="33"/>
        <v>46075</v>
      </c>
      <c r="K230" s="21">
        <f t="shared" si="33"/>
        <v>46105</v>
      </c>
      <c r="L230" s="21">
        <f t="shared" si="33"/>
        <v>46135</v>
      </c>
      <c r="M230" s="21">
        <f t="shared" si="33"/>
        <v>46165</v>
      </c>
      <c r="N230" s="21">
        <f t="shared" si="33"/>
        <v>46195</v>
      </c>
      <c r="O230" s="21">
        <f t="shared" si="33"/>
        <v>46225</v>
      </c>
      <c r="P230" s="21">
        <f t="shared" si="33"/>
        <v>46255</v>
      </c>
      <c r="Q230" s="21">
        <f t="shared" si="33"/>
        <v>46285</v>
      </c>
      <c r="R230" s="21">
        <f>Q230+30</f>
        <v>46315</v>
      </c>
      <c r="S230" s="21">
        <f>S7</f>
        <v>46345</v>
      </c>
      <c r="T230" s="21">
        <f t="shared" ref="T230:W230" si="34">T7</f>
        <v>46375</v>
      </c>
      <c r="U230" s="21">
        <f t="shared" si="34"/>
        <v>46405</v>
      </c>
      <c r="V230" s="21"/>
      <c r="W230" s="21" t="str">
        <f t="shared" si="34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/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278B91D-F56F-4568-9C93-E7480099C778}">
          <x14:formula1>
            <xm:f>Sheet1!$B$1:$B$4</xm:f>
          </x14:formula1>
          <xm:sqref>F8:F224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EAE5-7DF1-4FC0-9B4B-9BBB92094395}">
  <sheetPr>
    <tabColor theme="5" tint="0.79998168889431442"/>
  </sheetPr>
  <dimension ref="B3:BF234"/>
  <sheetViews>
    <sheetView zoomScale="85" zoomScaleNormal="85" workbookViewId="0">
      <pane xSplit="5" ySplit="7" topLeftCell="F218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9.453125" style="10" bestFit="1" customWidth="1"/>
    <col min="44" max="46" width="9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:AO7" si="3">Z7+30</f>
        <v>46015</v>
      </c>
      <c r="AB7" s="21">
        <f t="shared" si="3"/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si="3"/>
        <v>46345</v>
      </c>
      <c r="AM7" s="21">
        <f t="shared" si="3"/>
        <v>46375</v>
      </c>
      <c r="AN7" s="21">
        <f t="shared" si="3"/>
        <v>46405</v>
      </c>
      <c r="AO7" s="21">
        <f t="shared" si="3"/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4">+AR7+30</f>
        <v>46045</v>
      </c>
      <c r="AT7" s="21">
        <f t="shared" si="4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5">+AA8*H8</f>
        <v>0</v>
      </c>
      <c r="AS8" s="51">
        <f t="shared" ref="AS8:AS71" si="6">+AB8*I8</f>
        <v>0</v>
      </c>
      <c r="AT8" s="51">
        <f t="shared" ref="AT8:AT71" si="7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8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9">+Z9*G9</f>
        <v>0</v>
      </c>
      <c r="AR9" s="51">
        <f t="shared" si="5"/>
        <v>0</v>
      </c>
      <c r="AS9" s="51">
        <f t="shared" si="6"/>
        <v>0</v>
      </c>
      <c r="AT9" s="51">
        <f t="shared" si="7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10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8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9"/>
        <v>0</v>
      </c>
      <c r="AR10" s="51">
        <f t="shared" si="5"/>
        <v>0</v>
      </c>
      <c r="AS10" s="51">
        <f t="shared" si="6"/>
        <v>0</v>
      </c>
      <c r="AT10" s="51">
        <f t="shared" si="7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10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8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9"/>
        <v>0</v>
      </c>
      <c r="AR11" s="51">
        <f t="shared" si="5"/>
        <v>0</v>
      </c>
      <c r="AS11" s="51">
        <f t="shared" si="6"/>
        <v>0</v>
      </c>
      <c r="AT11" s="51">
        <f t="shared" si="7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10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8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9"/>
        <v>0</v>
      </c>
      <c r="AR12" s="51">
        <f t="shared" si="5"/>
        <v>0</v>
      </c>
      <c r="AS12" s="51">
        <f t="shared" si="6"/>
        <v>0</v>
      </c>
      <c r="AT12" s="51">
        <f t="shared" si="7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10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8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9"/>
        <v>0</v>
      </c>
      <c r="AR13" s="51">
        <f t="shared" si="5"/>
        <v>0</v>
      </c>
      <c r="AS13" s="51">
        <f t="shared" si="6"/>
        <v>0</v>
      </c>
      <c r="AT13" s="51">
        <f t="shared" si="7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10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8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51">
        <f t="shared" si="9"/>
        <v>0</v>
      </c>
      <c r="AR14" s="51">
        <f t="shared" si="5"/>
        <v>0</v>
      </c>
      <c r="AS14" s="51">
        <f t="shared" si="6"/>
        <v>0</v>
      </c>
      <c r="AT14" s="51">
        <f t="shared" si="7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10"/>
        <v>8</v>
      </c>
      <c r="C15" s="8" t="s">
        <v>5</v>
      </c>
      <c r="D15" s="8">
        <v>110010</v>
      </c>
      <c r="E15" s="8" t="s">
        <v>161</v>
      </c>
      <c r="F15" s="8"/>
      <c r="G15" s="88">
        <v>500</v>
      </c>
      <c r="H15" s="88">
        <v>500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W15" s="40">
        <f t="shared" si="8"/>
        <v>1000</v>
      </c>
      <c r="X15" s="16" t="e">
        <v>#DIV/0!</v>
      </c>
      <c r="Z15" s="42">
        <v>30.5</v>
      </c>
      <c r="AA15" s="42">
        <v>30.5</v>
      </c>
      <c r="AB15" s="42">
        <v>30.5</v>
      </c>
      <c r="AC15" s="42">
        <v>30.5</v>
      </c>
      <c r="AD15" s="42">
        <v>30.5</v>
      </c>
      <c r="AE15" s="42">
        <v>30.5</v>
      </c>
      <c r="AF15" s="42">
        <v>30.5</v>
      </c>
      <c r="AG15" s="42">
        <v>30.5</v>
      </c>
      <c r="AH15" s="42">
        <v>30.5</v>
      </c>
      <c r="AI15" s="42">
        <v>30.5</v>
      </c>
      <c r="AJ15" s="42">
        <v>30.5</v>
      </c>
      <c r="AK15" s="42">
        <v>30.5</v>
      </c>
      <c r="AL15" s="42">
        <v>30.5</v>
      </c>
      <c r="AM15" s="42">
        <v>30.5</v>
      </c>
      <c r="AN15" s="43">
        <v>0</v>
      </c>
      <c r="AO15" s="43">
        <v>0</v>
      </c>
      <c r="AP15" s="42"/>
      <c r="AQ15" s="51">
        <f t="shared" si="9"/>
        <v>15250</v>
      </c>
      <c r="AR15" s="51">
        <f t="shared" si="5"/>
        <v>15250</v>
      </c>
      <c r="AS15" s="51">
        <f t="shared" si="6"/>
        <v>0</v>
      </c>
      <c r="AT15" s="51">
        <f t="shared" si="7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10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8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9"/>
        <v>0</v>
      </c>
      <c r="AR16" s="51">
        <f t="shared" si="5"/>
        <v>0</v>
      </c>
      <c r="AS16" s="51">
        <f t="shared" si="6"/>
        <v>0</v>
      </c>
      <c r="AT16" s="51">
        <f t="shared" si="7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10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8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9"/>
        <v>0</v>
      </c>
      <c r="AR17" s="51">
        <f t="shared" si="5"/>
        <v>0</v>
      </c>
      <c r="AS17" s="51">
        <f t="shared" si="6"/>
        <v>0</v>
      </c>
      <c r="AT17" s="51">
        <f t="shared" si="7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10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8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9"/>
        <v>0</v>
      </c>
      <c r="AR18" s="51">
        <f t="shared" si="5"/>
        <v>0</v>
      </c>
      <c r="AS18" s="51">
        <f t="shared" si="6"/>
        <v>0</v>
      </c>
      <c r="AT18" s="51">
        <f t="shared" si="7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10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8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9"/>
        <v>0</v>
      </c>
      <c r="AR19" s="51">
        <f t="shared" si="5"/>
        <v>0</v>
      </c>
      <c r="AS19" s="51">
        <f t="shared" si="6"/>
        <v>0</v>
      </c>
      <c r="AT19" s="51">
        <f t="shared" si="7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10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8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9"/>
        <v>0</v>
      </c>
      <c r="AR20" s="51">
        <f t="shared" si="5"/>
        <v>0</v>
      </c>
      <c r="AS20" s="51">
        <f t="shared" si="6"/>
        <v>0</v>
      </c>
      <c r="AT20" s="51">
        <f t="shared" si="7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10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8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9"/>
        <v>0</v>
      </c>
      <c r="AR21" s="51">
        <f t="shared" si="5"/>
        <v>0</v>
      </c>
      <c r="AS21" s="51">
        <f t="shared" si="6"/>
        <v>0</v>
      </c>
      <c r="AT21" s="51">
        <f t="shared" si="7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10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8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9"/>
        <v>0</v>
      </c>
      <c r="AR22" s="51">
        <f t="shared" si="5"/>
        <v>0</v>
      </c>
      <c r="AS22" s="51">
        <f t="shared" si="6"/>
        <v>0</v>
      </c>
      <c r="AT22" s="51">
        <f t="shared" si="7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10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8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9"/>
        <v>0</v>
      </c>
      <c r="AR23" s="51">
        <f t="shared" si="5"/>
        <v>0</v>
      </c>
      <c r="AS23" s="51">
        <f t="shared" si="6"/>
        <v>0</v>
      </c>
      <c r="AT23" s="51">
        <f t="shared" si="7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10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8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9"/>
        <v>0</v>
      </c>
      <c r="AR24" s="51">
        <f t="shared" si="5"/>
        <v>0</v>
      </c>
      <c r="AS24" s="51">
        <f t="shared" si="6"/>
        <v>0</v>
      </c>
      <c r="AT24" s="51">
        <f t="shared" si="7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10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8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9"/>
        <v>0</v>
      </c>
      <c r="AR25" s="51">
        <f t="shared" si="5"/>
        <v>0</v>
      </c>
      <c r="AS25" s="51">
        <f t="shared" si="6"/>
        <v>0</v>
      </c>
      <c r="AT25" s="51">
        <f t="shared" si="7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10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8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9"/>
        <v>0</v>
      </c>
      <c r="AR26" s="51">
        <f t="shared" si="5"/>
        <v>0</v>
      </c>
      <c r="AS26" s="51">
        <f t="shared" si="6"/>
        <v>0</v>
      </c>
      <c r="AT26" s="51">
        <f t="shared" si="7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10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8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9"/>
        <v>0</v>
      </c>
      <c r="AR27" s="51">
        <f t="shared" si="5"/>
        <v>0</v>
      </c>
      <c r="AS27" s="51">
        <f t="shared" si="6"/>
        <v>0</v>
      </c>
      <c r="AT27" s="51">
        <f t="shared" si="7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10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8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9"/>
        <v>0</v>
      </c>
      <c r="AR28" s="51">
        <f t="shared" si="5"/>
        <v>0</v>
      </c>
      <c r="AS28" s="51">
        <f t="shared" si="6"/>
        <v>0</v>
      </c>
      <c r="AT28" s="51">
        <f t="shared" si="7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10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8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9"/>
        <v>0</v>
      </c>
      <c r="AR29" s="51">
        <f t="shared" si="5"/>
        <v>0</v>
      </c>
      <c r="AS29" s="51">
        <f t="shared" si="6"/>
        <v>0</v>
      </c>
      <c r="AT29" s="51">
        <f t="shared" si="7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10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8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9"/>
        <v>0</v>
      </c>
      <c r="AR30" s="51">
        <f t="shared" si="5"/>
        <v>0</v>
      </c>
      <c r="AS30" s="51">
        <f t="shared" si="6"/>
        <v>0</v>
      </c>
      <c r="AT30" s="51">
        <f t="shared" si="7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10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8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9"/>
        <v>0</v>
      </c>
      <c r="AR31" s="51">
        <f t="shared" si="5"/>
        <v>0</v>
      </c>
      <c r="AS31" s="51">
        <f t="shared" si="6"/>
        <v>0</v>
      </c>
      <c r="AT31" s="51">
        <f t="shared" si="7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10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8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9"/>
        <v>0</v>
      </c>
      <c r="AR32" s="51">
        <f t="shared" si="5"/>
        <v>0</v>
      </c>
      <c r="AS32" s="51">
        <f t="shared" si="6"/>
        <v>0</v>
      </c>
      <c r="AT32" s="51">
        <f t="shared" si="7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10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8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9"/>
        <v>0</v>
      </c>
      <c r="AR33" s="51">
        <f t="shared" si="5"/>
        <v>0</v>
      </c>
      <c r="AS33" s="51">
        <f t="shared" si="6"/>
        <v>0</v>
      </c>
      <c r="AT33" s="51">
        <f t="shared" si="7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10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8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9"/>
        <v>0</v>
      </c>
      <c r="AR34" s="51">
        <f t="shared" si="5"/>
        <v>0</v>
      </c>
      <c r="AS34" s="51">
        <f t="shared" si="6"/>
        <v>0</v>
      </c>
      <c r="AT34" s="51">
        <f t="shared" si="7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10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8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9"/>
        <v>0</v>
      </c>
      <c r="AR35" s="51">
        <f t="shared" si="5"/>
        <v>0</v>
      </c>
      <c r="AS35" s="51">
        <f t="shared" si="6"/>
        <v>0</v>
      </c>
      <c r="AT35" s="51">
        <f t="shared" si="7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10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8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9"/>
        <v>0</v>
      </c>
      <c r="AR36" s="51">
        <f t="shared" si="5"/>
        <v>0</v>
      </c>
      <c r="AS36" s="51">
        <f t="shared" si="6"/>
        <v>0</v>
      </c>
      <c r="AT36" s="51">
        <f t="shared" si="7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10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8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9"/>
        <v>0</v>
      </c>
      <c r="AR37" s="51">
        <f t="shared" si="5"/>
        <v>0</v>
      </c>
      <c r="AS37" s="51">
        <f t="shared" si="6"/>
        <v>0</v>
      </c>
      <c r="AT37" s="51">
        <f t="shared" si="7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10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8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9"/>
        <v>0</v>
      </c>
      <c r="AR38" s="51">
        <f t="shared" si="5"/>
        <v>0</v>
      </c>
      <c r="AS38" s="51">
        <f t="shared" si="6"/>
        <v>0</v>
      </c>
      <c r="AT38" s="51">
        <f t="shared" si="7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10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8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9"/>
        <v>0</v>
      </c>
      <c r="AR39" s="51">
        <f t="shared" si="5"/>
        <v>0</v>
      </c>
      <c r="AS39" s="51">
        <f t="shared" si="6"/>
        <v>0</v>
      </c>
      <c r="AT39" s="51">
        <f t="shared" si="7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10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8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9"/>
        <v>0</v>
      </c>
      <c r="AR40" s="51">
        <f t="shared" si="5"/>
        <v>0</v>
      </c>
      <c r="AS40" s="51">
        <f t="shared" si="6"/>
        <v>0</v>
      </c>
      <c r="AT40" s="51">
        <f t="shared" si="7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10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8"/>
        <v>0</v>
      </c>
      <c r="X41" s="16"/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9"/>
        <v>0</v>
      </c>
      <c r="AR41" s="51">
        <f t="shared" si="5"/>
        <v>0</v>
      </c>
      <c r="AS41" s="51">
        <f t="shared" si="6"/>
        <v>0</v>
      </c>
      <c r="AT41" s="51">
        <f t="shared" si="7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10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8"/>
        <v>0</v>
      </c>
      <c r="X42" s="16"/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9"/>
        <v>0</v>
      </c>
      <c r="AR42" s="51">
        <f t="shared" si="5"/>
        <v>0</v>
      </c>
      <c r="AS42" s="51">
        <f t="shared" si="6"/>
        <v>0</v>
      </c>
      <c r="AT42" s="51">
        <f t="shared" si="7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10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8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9"/>
        <v>0</v>
      </c>
      <c r="AR43" s="51">
        <f t="shared" si="5"/>
        <v>0</v>
      </c>
      <c r="AS43" s="51">
        <f t="shared" si="6"/>
        <v>0</v>
      </c>
      <c r="AT43" s="51">
        <f t="shared" si="7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10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8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9"/>
        <v>0</v>
      </c>
      <c r="AR44" s="51">
        <f t="shared" si="5"/>
        <v>0</v>
      </c>
      <c r="AS44" s="51">
        <f t="shared" si="6"/>
        <v>0</v>
      </c>
      <c r="AT44" s="51">
        <f t="shared" si="7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10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8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9"/>
        <v>0</v>
      </c>
      <c r="AR45" s="51">
        <f t="shared" si="5"/>
        <v>0</v>
      </c>
      <c r="AS45" s="51">
        <f t="shared" si="6"/>
        <v>0</v>
      </c>
      <c r="AT45" s="51">
        <f t="shared" si="7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10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8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9"/>
        <v>0</v>
      </c>
      <c r="AR46" s="51">
        <f t="shared" si="5"/>
        <v>0</v>
      </c>
      <c r="AS46" s="51">
        <f t="shared" si="6"/>
        <v>0</v>
      </c>
      <c r="AT46" s="51">
        <f t="shared" si="7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10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8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9"/>
        <v>0</v>
      </c>
      <c r="AR47" s="51">
        <f t="shared" si="5"/>
        <v>0</v>
      </c>
      <c r="AS47" s="51">
        <f t="shared" si="6"/>
        <v>0</v>
      </c>
      <c r="AT47" s="51">
        <f t="shared" si="7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10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8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9"/>
        <v>0</v>
      </c>
      <c r="AR48" s="51">
        <f t="shared" si="5"/>
        <v>0</v>
      </c>
      <c r="AS48" s="51">
        <f t="shared" si="6"/>
        <v>0</v>
      </c>
      <c r="AT48" s="51">
        <f t="shared" si="7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10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8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9"/>
        <v>0</v>
      </c>
      <c r="AR49" s="51">
        <f t="shared" si="5"/>
        <v>0</v>
      </c>
      <c r="AS49" s="51">
        <f t="shared" si="6"/>
        <v>0</v>
      </c>
      <c r="AT49" s="51">
        <f t="shared" si="7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10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8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9"/>
        <v>0</v>
      </c>
      <c r="AR50" s="51">
        <f t="shared" si="5"/>
        <v>0</v>
      </c>
      <c r="AS50" s="51">
        <f t="shared" si="6"/>
        <v>0</v>
      </c>
      <c r="AT50" s="51">
        <f t="shared" si="7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10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8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9"/>
        <v>0</v>
      </c>
      <c r="AR51" s="51">
        <f t="shared" si="5"/>
        <v>0</v>
      </c>
      <c r="AS51" s="51">
        <f t="shared" si="6"/>
        <v>0</v>
      </c>
      <c r="AT51" s="51">
        <f t="shared" si="7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10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8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9"/>
        <v>0</v>
      </c>
      <c r="AR52" s="51">
        <f t="shared" si="5"/>
        <v>0</v>
      </c>
      <c r="AS52" s="51">
        <f t="shared" si="6"/>
        <v>0</v>
      </c>
      <c r="AT52" s="51">
        <f t="shared" si="7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10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8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9"/>
        <v>0</v>
      </c>
      <c r="AR53" s="51">
        <f t="shared" si="5"/>
        <v>0</v>
      </c>
      <c r="AS53" s="51">
        <f t="shared" si="6"/>
        <v>0</v>
      </c>
      <c r="AT53" s="51">
        <f t="shared" si="7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10"/>
        <v>47</v>
      </c>
      <c r="C54" s="8" t="s">
        <v>39</v>
      </c>
      <c r="D54" s="8">
        <v>130032</v>
      </c>
      <c r="E54" s="8" t="s">
        <v>40</v>
      </c>
      <c r="F54" s="8"/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8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9"/>
        <v>0</v>
      </c>
      <c r="AR54" s="51">
        <f t="shared" si="5"/>
        <v>0</v>
      </c>
      <c r="AS54" s="51">
        <f t="shared" si="6"/>
        <v>0</v>
      </c>
      <c r="AT54" s="51">
        <f t="shared" si="7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10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8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9"/>
        <v>0</v>
      </c>
      <c r="AR55" s="51">
        <f t="shared" si="5"/>
        <v>0</v>
      </c>
      <c r="AS55" s="51">
        <f t="shared" si="6"/>
        <v>0</v>
      </c>
      <c r="AT55" s="51">
        <f t="shared" si="7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10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8"/>
        <v>0</v>
      </c>
      <c r="X56" s="16"/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9"/>
        <v>0</v>
      </c>
      <c r="AR56" s="51">
        <f t="shared" si="5"/>
        <v>0</v>
      </c>
      <c r="AS56" s="51">
        <f t="shared" si="6"/>
        <v>0</v>
      </c>
      <c r="AT56" s="51">
        <f t="shared" si="7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10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8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9"/>
        <v>0</v>
      </c>
      <c r="AR57" s="51">
        <f t="shared" si="5"/>
        <v>0</v>
      </c>
      <c r="AS57" s="51">
        <f t="shared" si="6"/>
        <v>0</v>
      </c>
      <c r="AT57" s="51">
        <f t="shared" si="7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10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8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9"/>
        <v>0</v>
      </c>
      <c r="AR58" s="51">
        <f t="shared" si="5"/>
        <v>0</v>
      </c>
      <c r="AS58" s="51">
        <f t="shared" si="6"/>
        <v>0</v>
      </c>
      <c r="AT58" s="51">
        <f t="shared" si="7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10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8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9"/>
        <v>0</v>
      </c>
      <c r="AR59" s="51">
        <f t="shared" si="5"/>
        <v>0</v>
      </c>
      <c r="AS59" s="51">
        <f t="shared" si="6"/>
        <v>0</v>
      </c>
      <c r="AT59" s="51">
        <f t="shared" si="7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10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8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9"/>
        <v>0</v>
      </c>
      <c r="AR60" s="51">
        <f t="shared" si="5"/>
        <v>0</v>
      </c>
      <c r="AS60" s="51">
        <f t="shared" si="6"/>
        <v>0</v>
      </c>
      <c r="AT60" s="51">
        <f t="shared" si="7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10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8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9"/>
        <v>0</v>
      </c>
      <c r="AR61" s="51">
        <f t="shared" si="5"/>
        <v>0</v>
      </c>
      <c r="AS61" s="51">
        <f t="shared" si="6"/>
        <v>0</v>
      </c>
      <c r="AT61" s="51">
        <f t="shared" si="7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10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8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9"/>
        <v>0</v>
      </c>
      <c r="AR62" s="51">
        <f t="shared" si="5"/>
        <v>0</v>
      </c>
      <c r="AS62" s="51">
        <f t="shared" si="6"/>
        <v>0</v>
      </c>
      <c r="AT62" s="51">
        <f t="shared" si="7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10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8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9"/>
        <v>0</v>
      </c>
      <c r="AR63" s="51">
        <f t="shared" si="5"/>
        <v>0</v>
      </c>
      <c r="AS63" s="51">
        <f t="shared" si="6"/>
        <v>0</v>
      </c>
      <c r="AT63" s="51">
        <f t="shared" si="7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10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8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9"/>
        <v>0</v>
      </c>
      <c r="AR64" s="51">
        <f t="shared" si="5"/>
        <v>0</v>
      </c>
      <c r="AS64" s="51">
        <f t="shared" si="6"/>
        <v>0</v>
      </c>
      <c r="AT64" s="51">
        <f t="shared" si="7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10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8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9"/>
        <v>0</v>
      </c>
      <c r="AR65" s="51">
        <f t="shared" si="5"/>
        <v>0</v>
      </c>
      <c r="AS65" s="51">
        <f t="shared" si="6"/>
        <v>0</v>
      </c>
      <c r="AT65" s="51">
        <f t="shared" si="7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10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8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9"/>
        <v>0</v>
      </c>
      <c r="AR66" s="51">
        <f t="shared" si="5"/>
        <v>0</v>
      </c>
      <c r="AS66" s="51">
        <f t="shared" si="6"/>
        <v>0</v>
      </c>
      <c r="AT66" s="51">
        <f t="shared" si="7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10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8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9"/>
        <v>0</v>
      </c>
      <c r="AR67" s="51">
        <f t="shared" si="5"/>
        <v>0</v>
      </c>
      <c r="AS67" s="51">
        <f t="shared" si="6"/>
        <v>0</v>
      </c>
      <c r="AT67" s="51">
        <f t="shared" si="7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10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8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9"/>
        <v>0</v>
      </c>
      <c r="AR68" s="51">
        <f t="shared" si="5"/>
        <v>0</v>
      </c>
      <c r="AS68" s="51">
        <f t="shared" si="6"/>
        <v>0</v>
      </c>
      <c r="AT68" s="51">
        <f t="shared" si="7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10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8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9"/>
        <v>0</v>
      </c>
      <c r="AR69" s="51">
        <f t="shared" si="5"/>
        <v>0</v>
      </c>
      <c r="AS69" s="51">
        <f t="shared" si="6"/>
        <v>0</v>
      </c>
      <c r="AT69" s="51">
        <f t="shared" si="7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10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8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9"/>
        <v>0</v>
      </c>
      <c r="AR70" s="51">
        <f t="shared" si="5"/>
        <v>0</v>
      </c>
      <c r="AS70" s="51">
        <f t="shared" si="6"/>
        <v>0</v>
      </c>
      <c r="AT70" s="51">
        <f t="shared" si="7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10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8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9"/>
        <v>0</v>
      </c>
      <c r="AR71" s="51">
        <f t="shared" si="5"/>
        <v>0</v>
      </c>
      <c r="AS71" s="51">
        <f t="shared" si="6"/>
        <v>0</v>
      </c>
      <c r="AT71" s="51">
        <f t="shared" si="7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10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8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9"/>
        <v>0</v>
      </c>
      <c r="AR72" s="51">
        <f t="shared" ref="AR72:AR135" si="11">+AA72*H72</f>
        <v>0</v>
      </c>
      <c r="AS72" s="51">
        <f t="shared" ref="AS72:AS135" si="12">+AB72*I72</f>
        <v>0</v>
      </c>
      <c r="AT72" s="51">
        <f t="shared" ref="AT72:AT135" si="13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10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4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15">+Z73*G73</f>
        <v>0</v>
      </c>
      <c r="AR73" s="51">
        <f t="shared" si="11"/>
        <v>0</v>
      </c>
      <c r="AS73" s="51">
        <f t="shared" si="12"/>
        <v>0</v>
      </c>
      <c r="AT73" s="51">
        <f t="shared" si="13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37" si="16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4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15"/>
        <v>0</v>
      </c>
      <c r="AR74" s="51">
        <f t="shared" si="11"/>
        <v>0</v>
      </c>
      <c r="AS74" s="51">
        <f t="shared" si="12"/>
        <v>0</v>
      </c>
      <c r="AT74" s="51">
        <f t="shared" si="13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16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4"/>
        <v>0</v>
      </c>
      <c r="X75" s="16"/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15"/>
        <v>0</v>
      </c>
      <c r="AR75" s="51">
        <f t="shared" si="11"/>
        <v>0</v>
      </c>
      <c r="AS75" s="51">
        <f t="shared" si="12"/>
        <v>0</v>
      </c>
      <c r="AT75" s="51">
        <f t="shared" si="13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16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4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15"/>
        <v>0</v>
      </c>
      <c r="AR76" s="51">
        <f t="shared" si="11"/>
        <v>0</v>
      </c>
      <c r="AS76" s="51">
        <f t="shared" si="12"/>
        <v>0</v>
      </c>
      <c r="AT76" s="51">
        <f t="shared" si="13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16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4"/>
        <v>0</v>
      </c>
      <c r="X77" s="16"/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15"/>
        <v>0</v>
      </c>
      <c r="AR77" s="51">
        <f t="shared" si="11"/>
        <v>0</v>
      </c>
      <c r="AS77" s="51">
        <f t="shared" si="12"/>
        <v>0</v>
      </c>
      <c r="AT77" s="51">
        <f t="shared" si="13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16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4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15"/>
        <v>0</v>
      </c>
      <c r="AR78" s="51">
        <f t="shared" si="11"/>
        <v>0</v>
      </c>
      <c r="AS78" s="51">
        <f t="shared" si="12"/>
        <v>0</v>
      </c>
      <c r="AT78" s="51">
        <f t="shared" si="13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16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4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15"/>
        <v>0</v>
      </c>
      <c r="AR79" s="51">
        <f t="shared" si="11"/>
        <v>0</v>
      </c>
      <c r="AS79" s="51">
        <f t="shared" si="12"/>
        <v>0</v>
      </c>
      <c r="AT79" s="51">
        <f t="shared" si="13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16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4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15"/>
        <v>0</v>
      </c>
      <c r="AR80" s="51">
        <f t="shared" si="11"/>
        <v>0</v>
      </c>
      <c r="AS80" s="51">
        <f t="shared" si="12"/>
        <v>0</v>
      </c>
      <c r="AT80" s="51">
        <f t="shared" si="13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16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4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15"/>
        <v>0</v>
      </c>
      <c r="AR81" s="51">
        <f t="shared" si="11"/>
        <v>0</v>
      </c>
      <c r="AS81" s="51">
        <f t="shared" si="12"/>
        <v>0</v>
      </c>
      <c r="AT81" s="51">
        <f t="shared" si="13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16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4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15"/>
        <v>0</v>
      </c>
      <c r="AR82" s="51">
        <f t="shared" si="11"/>
        <v>0</v>
      </c>
      <c r="AS82" s="51">
        <f t="shared" si="12"/>
        <v>0</v>
      </c>
      <c r="AT82" s="51">
        <f t="shared" si="13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16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4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15"/>
        <v>0</v>
      </c>
      <c r="AR83" s="51">
        <f t="shared" si="11"/>
        <v>0</v>
      </c>
      <c r="AS83" s="51">
        <f t="shared" si="12"/>
        <v>0</v>
      </c>
      <c r="AT83" s="51">
        <f t="shared" si="13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16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4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15"/>
        <v>0</v>
      </c>
      <c r="AR84" s="51">
        <f t="shared" si="11"/>
        <v>0</v>
      </c>
      <c r="AS84" s="51">
        <f t="shared" si="12"/>
        <v>0</v>
      </c>
      <c r="AT84" s="51">
        <f t="shared" si="13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16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14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15"/>
        <v>0</v>
      </c>
      <c r="AR85" s="51">
        <f t="shared" si="11"/>
        <v>0</v>
      </c>
      <c r="AS85" s="51">
        <f t="shared" si="12"/>
        <v>0</v>
      </c>
      <c r="AT85" s="51">
        <f t="shared" si="13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16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4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15"/>
        <v>0</v>
      </c>
      <c r="AR86" s="51">
        <f t="shared" si="11"/>
        <v>0</v>
      </c>
      <c r="AS86" s="51">
        <f t="shared" si="12"/>
        <v>0</v>
      </c>
      <c r="AT86" s="51">
        <f t="shared" si="13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16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4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15"/>
        <v>0</v>
      </c>
      <c r="AR87" s="51">
        <f t="shared" si="11"/>
        <v>0</v>
      </c>
      <c r="AS87" s="51">
        <f t="shared" si="12"/>
        <v>0</v>
      </c>
      <c r="AT87" s="51">
        <f t="shared" si="13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16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4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15"/>
        <v>0</v>
      </c>
      <c r="AR88" s="51">
        <f t="shared" si="11"/>
        <v>0</v>
      </c>
      <c r="AS88" s="51">
        <f t="shared" si="12"/>
        <v>0</v>
      </c>
      <c r="AT88" s="51">
        <f t="shared" si="13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16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4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15"/>
        <v>0</v>
      </c>
      <c r="AR89" s="51">
        <f t="shared" si="11"/>
        <v>0</v>
      </c>
      <c r="AS89" s="51">
        <f t="shared" si="12"/>
        <v>0</v>
      </c>
      <c r="AT89" s="51">
        <f t="shared" si="13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16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4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15"/>
        <v>0</v>
      </c>
      <c r="AR90" s="51">
        <f t="shared" si="11"/>
        <v>0</v>
      </c>
      <c r="AS90" s="51">
        <f t="shared" si="12"/>
        <v>0</v>
      </c>
      <c r="AT90" s="51">
        <f t="shared" si="13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16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4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15"/>
        <v>0</v>
      </c>
      <c r="AR91" s="51">
        <f t="shared" si="11"/>
        <v>0</v>
      </c>
      <c r="AS91" s="51">
        <f t="shared" si="12"/>
        <v>0</v>
      </c>
      <c r="AT91" s="51">
        <f t="shared" si="13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16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4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15"/>
        <v>0</v>
      </c>
      <c r="AR92" s="51">
        <f t="shared" si="11"/>
        <v>0</v>
      </c>
      <c r="AS92" s="51">
        <f t="shared" si="12"/>
        <v>0</v>
      </c>
      <c r="AT92" s="51">
        <f t="shared" si="13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16"/>
        <v>86</v>
      </c>
      <c r="C93" s="8" t="s">
        <v>46</v>
      </c>
      <c r="D93" s="8">
        <v>150051</v>
      </c>
      <c r="E93" s="8" t="s">
        <v>73</v>
      </c>
      <c r="F93" s="8"/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4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15"/>
        <v>0</v>
      </c>
      <c r="AR93" s="51">
        <f t="shared" si="11"/>
        <v>0</v>
      </c>
      <c r="AS93" s="51">
        <f t="shared" si="12"/>
        <v>0</v>
      </c>
      <c r="AT93" s="51">
        <f t="shared" si="13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16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4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15"/>
        <v>0</v>
      </c>
      <c r="AR94" s="51">
        <f t="shared" si="11"/>
        <v>0</v>
      </c>
      <c r="AS94" s="51">
        <f t="shared" si="12"/>
        <v>0</v>
      </c>
      <c r="AT94" s="51">
        <f t="shared" si="13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16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4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15"/>
        <v>0</v>
      </c>
      <c r="AR95" s="51">
        <f t="shared" si="11"/>
        <v>0</v>
      </c>
      <c r="AS95" s="51">
        <f t="shared" si="12"/>
        <v>0</v>
      </c>
      <c r="AT95" s="51">
        <f t="shared" si="13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16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4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15"/>
        <v>0</v>
      </c>
      <c r="AR96" s="51">
        <f t="shared" si="11"/>
        <v>0</v>
      </c>
      <c r="AS96" s="51">
        <f t="shared" si="12"/>
        <v>0</v>
      </c>
      <c r="AT96" s="51">
        <f t="shared" si="13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16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4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15"/>
        <v>0</v>
      </c>
      <c r="AR97" s="51">
        <f t="shared" si="11"/>
        <v>0</v>
      </c>
      <c r="AS97" s="51">
        <f t="shared" si="12"/>
        <v>0</v>
      </c>
      <c r="AT97" s="51">
        <f t="shared" si="13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16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4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15"/>
        <v>0</v>
      </c>
      <c r="AR98" s="51">
        <f t="shared" si="11"/>
        <v>0</v>
      </c>
      <c r="AS98" s="51">
        <f t="shared" si="12"/>
        <v>0</v>
      </c>
      <c r="AT98" s="51">
        <f t="shared" si="13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16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4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15"/>
        <v>0</v>
      </c>
      <c r="AR99" s="51">
        <f t="shared" si="11"/>
        <v>0</v>
      </c>
      <c r="AS99" s="51">
        <f t="shared" si="12"/>
        <v>0</v>
      </c>
      <c r="AT99" s="51">
        <f t="shared" si="13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16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4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15"/>
        <v>0</v>
      </c>
      <c r="AR100" s="51">
        <f t="shared" si="11"/>
        <v>0</v>
      </c>
      <c r="AS100" s="51">
        <f t="shared" si="12"/>
        <v>0</v>
      </c>
      <c r="AT100" s="51">
        <f t="shared" si="13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16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4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15"/>
        <v>0</v>
      </c>
      <c r="AR101" s="51">
        <f t="shared" si="11"/>
        <v>0</v>
      </c>
      <c r="AS101" s="51">
        <f t="shared" si="12"/>
        <v>0</v>
      </c>
      <c r="AT101" s="51">
        <f t="shared" si="13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16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4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15"/>
        <v>0</v>
      </c>
      <c r="AR102" s="51">
        <f t="shared" si="11"/>
        <v>0</v>
      </c>
      <c r="AS102" s="51">
        <f t="shared" si="12"/>
        <v>0</v>
      </c>
      <c r="AT102" s="51">
        <f t="shared" si="13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16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4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15"/>
        <v>0</v>
      </c>
      <c r="AR103" s="51">
        <f t="shared" si="11"/>
        <v>0</v>
      </c>
      <c r="AS103" s="51">
        <f t="shared" si="12"/>
        <v>0</v>
      </c>
      <c r="AT103" s="51">
        <f t="shared" si="13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16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4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15"/>
        <v>0</v>
      </c>
      <c r="AR104" s="51">
        <f t="shared" si="11"/>
        <v>0</v>
      </c>
      <c r="AS104" s="51">
        <f t="shared" si="12"/>
        <v>0</v>
      </c>
      <c r="AT104" s="51">
        <f t="shared" si="13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16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4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15"/>
        <v>0</v>
      </c>
      <c r="AR105" s="51">
        <f t="shared" si="11"/>
        <v>0</v>
      </c>
      <c r="AS105" s="51">
        <f t="shared" si="12"/>
        <v>0</v>
      </c>
      <c r="AT105" s="51">
        <f t="shared" si="13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16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4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15"/>
        <v>0</v>
      </c>
      <c r="AR106" s="51">
        <f t="shared" si="11"/>
        <v>0</v>
      </c>
      <c r="AS106" s="51">
        <f t="shared" si="12"/>
        <v>0</v>
      </c>
      <c r="AT106" s="51">
        <f t="shared" si="13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16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88">
        <v>0</v>
      </c>
      <c r="Q107" s="88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4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15"/>
        <v>0</v>
      </c>
      <c r="AR107" s="51">
        <f t="shared" si="11"/>
        <v>0</v>
      </c>
      <c r="AS107" s="51">
        <f t="shared" si="12"/>
        <v>0</v>
      </c>
      <c r="AT107" s="51">
        <f t="shared" si="13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16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4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15"/>
        <v>0</v>
      </c>
      <c r="AR108" s="51">
        <f t="shared" si="11"/>
        <v>0</v>
      </c>
      <c r="AS108" s="51">
        <f t="shared" si="12"/>
        <v>0</v>
      </c>
      <c r="AT108" s="51">
        <f t="shared" si="13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16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4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15"/>
        <v>0</v>
      </c>
      <c r="AR109" s="51">
        <f t="shared" si="11"/>
        <v>0</v>
      </c>
      <c r="AS109" s="51">
        <f t="shared" si="12"/>
        <v>0</v>
      </c>
      <c r="AT109" s="51">
        <f t="shared" si="13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16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4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15"/>
        <v>0</v>
      </c>
      <c r="AR110" s="51">
        <f t="shared" si="11"/>
        <v>0</v>
      </c>
      <c r="AS110" s="51">
        <f t="shared" si="12"/>
        <v>0</v>
      </c>
      <c r="AT110" s="51">
        <f t="shared" si="13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16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4"/>
        <v>0</v>
      </c>
      <c r="X111" s="16"/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15"/>
        <v>0</v>
      </c>
      <c r="AR111" s="51">
        <f t="shared" si="11"/>
        <v>0</v>
      </c>
      <c r="AS111" s="51">
        <f t="shared" si="12"/>
        <v>0</v>
      </c>
      <c r="AT111" s="51">
        <f t="shared" si="13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16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4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15"/>
        <v>0</v>
      </c>
      <c r="AR112" s="51">
        <f t="shared" si="11"/>
        <v>0</v>
      </c>
      <c r="AS112" s="51">
        <f t="shared" si="12"/>
        <v>0</v>
      </c>
      <c r="AT112" s="51">
        <f t="shared" si="13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16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88">
        <v>0</v>
      </c>
      <c r="Q113" s="88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4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15"/>
        <v>0</v>
      </c>
      <c r="AR113" s="51">
        <f t="shared" si="11"/>
        <v>0</v>
      </c>
      <c r="AS113" s="51">
        <f t="shared" si="12"/>
        <v>0</v>
      </c>
      <c r="AT113" s="51">
        <f t="shared" si="13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16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4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15"/>
        <v>0</v>
      </c>
      <c r="AR114" s="51">
        <f t="shared" si="11"/>
        <v>0</v>
      </c>
      <c r="AS114" s="51">
        <f t="shared" si="12"/>
        <v>0</v>
      </c>
      <c r="AT114" s="51">
        <f t="shared" si="13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16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4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15"/>
        <v>0</v>
      </c>
      <c r="AR115" s="51">
        <f t="shared" si="11"/>
        <v>0</v>
      </c>
      <c r="AS115" s="51">
        <f t="shared" si="12"/>
        <v>0</v>
      </c>
      <c r="AT115" s="51">
        <f t="shared" si="13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16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4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15"/>
        <v>0</v>
      </c>
      <c r="AR116" s="51">
        <f t="shared" si="11"/>
        <v>0</v>
      </c>
      <c r="AS116" s="51">
        <f t="shared" si="12"/>
        <v>0</v>
      </c>
      <c r="AT116" s="51">
        <f t="shared" si="13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16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4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15"/>
        <v>0</v>
      </c>
      <c r="AR117" s="51">
        <f t="shared" si="11"/>
        <v>0</v>
      </c>
      <c r="AS117" s="51">
        <f t="shared" si="12"/>
        <v>0</v>
      </c>
      <c r="AT117" s="51">
        <f t="shared" si="13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16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4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15"/>
        <v>0</v>
      </c>
      <c r="AR118" s="51">
        <f t="shared" si="11"/>
        <v>0</v>
      </c>
      <c r="AS118" s="51">
        <f t="shared" si="12"/>
        <v>0</v>
      </c>
      <c r="AT118" s="51">
        <f t="shared" si="13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16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4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15"/>
        <v>0</v>
      </c>
      <c r="AR119" s="51">
        <f t="shared" si="11"/>
        <v>0</v>
      </c>
      <c r="AS119" s="51">
        <f t="shared" si="12"/>
        <v>0</v>
      </c>
      <c r="AT119" s="51">
        <f t="shared" si="13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16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0</v>
      </c>
      <c r="O120" s="88">
        <v>0</v>
      </c>
      <c r="P120" s="88">
        <v>0</v>
      </c>
      <c r="Q120" s="88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4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15"/>
        <v>0</v>
      </c>
      <c r="AR120" s="51">
        <f t="shared" si="11"/>
        <v>0</v>
      </c>
      <c r="AS120" s="51">
        <f t="shared" si="12"/>
        <v>0</v>
      </c>
      <c r="AT120" s="51">
        <f t="shared" si="13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16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4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15"/>
        <v>0</v>
      </c>
      <c r="AR121" s="51">
        <f t="shared" si="11"/>
        <v>0</v>
      </c>
      <c r="AS121" s="51">
        <f t="shared" si="12"/>
        <v>0</v>
      </c>
      <c r="AT121" s="51">
        <f t="shared" si="13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16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4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15"/>
        <v>0</v>
      </c>
      <c r="AR122" s="51">
        <f t="shared" si="11"/>
        <v>0</v>
      </c>
      <c r="AS122" s="51">
        <f t="shared" si="12"/>
        <v>0</v>
      </c>
      <c r="AT122" s="51">
        <f t="shared" si="13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16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4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15"/>
        <v>0</v>
      </c>
      <c r="AR123" s="51">
        <f t="shared" si="11"/>
        <v>0</v>
      </c>
      <c r="AS123" s="51">
        <f t="shared" si="12"/>
        <v>0</v>
      </c>
      <c r="AT123" s="51">
        <f t="shared" si="13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16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4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15"/>
        <v>0</v>
      </c>
      <c r="AR124" s="51">
        <f t="shared" si="11"/>
        <v>0</v>
      </c>
      <c r="AS124" s="51">
        <f t="shared" si="12"/>
        <v>0</v>
      </c>
      <c r="AT124" s="51">
        <f t="shared" si="13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16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4"/>
        <v>0</v>
      </c>
      <c r="X125" s="16"/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15"/>
        <v>0</v>
      </c>
      <c r="AR125" s="51">
        <f t="shared" si="11"/>
        <v>0</v>
      </c>
      <c r="AS125" s="51">
        <f t="shared" si="12"/>
        <v>0</v>
      </c>
      <c r="AT125" s="51">
        <f t="shared" si="13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16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4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15"/>
        <v>0</v>
      </c>
      <c r="AR126" s="51">
        <f t="shared" si="11"/>
        <v>0</v>
      </c>
      <c r="AS126" s="51">
        <f t="shared" si="12"/>
        <v>0</v>
      </c>
      <c r="AT126" s="51">
        <f t="shared" si="13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16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4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15"/>
        <v>0</v>
      </c>
      <c r="AR127" s="51">
        <f t="shared" si="11"/>
        <v>0</v>
      </c>
      <c r="AS127" s="51">
        <f t="shared" si="12"/>
        <v>0</v>
      </c>
      <c r="AT127" s="51">
        <f t="shared" si="13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16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4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15"/>
        <v>0</v>
      </c>
      <c r="AR128" s="51">
        <f t="shared" si="11"/>
        <v>0</v>
      </c>
      <c r="AS128" s="51">
        <f t="shared" si="12"/>
        <v>0</v>
      </c>
      <c r="AT128" s="51">
        <f t="shared" si="13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16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4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15"/>
        <v>0</v>
      </c>
      <c r="AR129" s="51">
        <f t="shared" si="11"/>
        <v>0</v>
      </c>
      <c r="AS129" s="51">
        <f t="shared" si="12"/>
        <v>0</v>
      </c>
      <c r="AT129" s="51">
        <f t="shared" si="13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16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4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15"/>
        <v>0</v>
      </c>
      <c r="AR130" s="51">
        <f t="shared" si="11"/>
        <v>0</v>
      </c>
      <c r="AS130" s="51">
        <f t="shared" si="12"/>
        <v>0</v>
      </c>
      <c r="AT130" s="51">
        <f t="shared" si="13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16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4"/>
        <v>0</v>
      </c>
      <c r="X131" s="16"/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15"/>
        <v>0</v>
      </c>
      <c r="AR131" s="51">
        <f t="shared" si="11"/>
        <v>0</v>
      </c>
      <c r="AS131" s="51">
        <f t="shared" si="12"/>
        <v>0</v>
      </c>
      <c r="AT131" s="51">
        <f t="shared" si="13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16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4"/>
        <v>0</v>
      </c>
      <c r="X132" s="16"/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15"/>
        <v>0</v>
      </c>
      <c r="AR132" s="51">
        <f t="shared" si="11"/>
        <v>0</v>
      </c>
      <c r="AS132" s="51">
        <f t="shared" si="12"/>
        <v>0</v>
      </c>
      <c r="AT132" s="51">
        <f t="shared" si="13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16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4"/>
        <v>0</v>
      </c>
      <c r="X133" s="16"/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15"/>
        <v>0</v>
      </c>
      <c r="AR133" s="51">
        <f t="shared" si="11"/>
        <v>0</v>
      </c>
      <c r="AS133" s="51">
        <f t="shared" si="12"/>
        <v>0</v>
      </c>
      <c r="AT133" s="51">
        <f t="shared" si="13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16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4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15"/>
        <v>0</v>
      </c>
      <c r="AR134" s="51">
        <f t="shared" si="11"/>
        <v>0</v>
      </c>
      <c r="AS134" s="51">
        <f t="shared" si="12"/>
        <v>0</v>
      </c>
      <c r="AT134" s="51">
        <f t="shared" si="13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16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4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15"/>
        <v>0</v>
      </c>
      <c r="AR135" s="51">
        <f t="shared" si="11"/>
        <v>0</v>
      </c>
      <c r="AS135" s="51">
        <f t="shared" si="12"/>
        <v>0</v>
      </c>
      <c r="AT135" s="51">
        <f t="shared" si="13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16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4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15"/>
        <v>0</v>
      </c>
      <c r="AR136" s="51">
        <f t="shared" ref="AR136:AR199" si="17">+AA136*H136</f>
        <v>0</v>
      </c>
      <c r="AS136" s="51">
        <f t="shared" ref="AS136:AS199" si="18">+AB136*I136</f>
        <v>0</v>
      </c>
      <c r="AT136" s="51">
        <f t="shared" ref="AT136:AT199" si="19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16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0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21">+Z137*G137</f>
        <v>0</v>
      </c>
      <c r="AR137" s="51">
        <f t="shared" si="17"/>
        <v>0</v>
      </c>
      <c r="AS137" s="51">
        <f t="shared" si="18"/>
        <v>0</v>
      </c>
      <c r="AT137" s="51">
        <f t="shared" si="19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ref="B138:B201" si="22">B137+1</f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0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21"/>
        <v>0</v>
      </c>
      <c r="AR138" s="51">
        <f t="shared" si="17"/>
        <v>0</v>
      </c>
      <c r="AS138" s="51">
        <f t="shared" si="18"/>
        <v>0</v>
      </c>
      <c r="AT138" s="51">
        <f t="shared" si="19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22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0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21"/>
        <v>0</v>
      </c>
      <c r="AR139" s="51">
        <f t="shared" si="17"/>
        <v>0</v>
      </c>
      <c r="AS139" s="51">
        <f t="shared" si="18"/>
        <v>0</v>
      </c>
      <c r="AT139" s="51">
        <f t="shared" si="19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22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0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21"/>
        <v>0</v>
      </c>
      <c r="AR140" s="51">
        <f t="shared" si="17"/>
        <v>0</v>
      </c>
      <c r="AS140" s="51">
        <f t="shared" si="18"/>
        <v>0</v>
      </c>
      <c r="AT140" s="51">
        <f t="shared" si="19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22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0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21"/>
        <v>0</v>
      </c>
      <c r="AR141" s="51">
        <f t="shared" si="17"/>
        <v>0</v>
      </c>
      <c r="AS141" s="51">
        <f t="shared" si="18"/>
        <v>0</v>
      </c>
      <c r="AT141" s="51">
        <f t="shared" si="19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si="22"/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0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21"/>
        <v>0</v>
      </c>
      <c r="AR142" s="51">
        <f t="shared" si="17"/>
        <v>0</v>
      </c>
      <c r="AS142" s="51">
        <f t="shared" si="18"/>
        <v>0</v>
      </c>
      <c r="AT142" s="51">
        <f t="shared" si="19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22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88">
        <v>0</v>
      </c>
      <c r="L143" s="88">
        <v>0</v>
      </c>
      <c r="M143" s="88">
        <v>0</v>
      </c>
      <c r="N143" s="88">
        <v>0</v>
      </c>
      <c r="O143" s="88">
        <v>0</v>
      </c>
      <c r="P143" s="88">
        <v>0</v>
      </c>
      <c r="Q143" s="88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0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21"/>
        <v>0</v>
      </c>
      <c r="AR143" s="51">
        <f t="shared" si="17"/>
        <v>0</v>
      </c>
      <c r="AS143" s="51">
        <f t="shared" si="18"/>
        <v>0</v>
      </c>
      <c r="AT143" s="51">
        <f t="shared" si="19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22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0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21"/>
        <v>0</v>
      </c>
      <c r="AR144" s="51">
        <f t="shared" si="17"/>
        <v>0</v>
      </c>
      <c r="AS144" s="51">
        <f t="shared" si="18"/>
        <v>0</v>
      </c>
      <c r="AT144" s="51">
        <f t="shared" si="19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22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20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21"/>
        <v>0</v>
      </c>
      <c r="AR145" s="51">
        <f t="shared" si="17"/>
        <v>0</v>
      </c>
      <c r="AS145" s="51">
        <f t="shared" si="18"/>
        <v>0</v>
      </c>
      <c r="AT145" s="51">
        <f t="shared" si="19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22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88">
        <v>0</v>
      </c>
      <c r="Q146" s="88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0"/>
        <v>0</v>
      </c>
      <c r="X146" s="16"/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21"/>
        <v>0</v>
      </c>
      <c r="AR146" s="51">
        <f t="shared" si="17"/>
        <v>0</v>
      </c>
      <c r="AS146" s="51">
        <f t="shared" si="18"/>
        <v>0</v>
      </c>
      <c r="AT146" s="51">
        <f t="shared" si="19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22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88">
        <v>0</v>
      </c>
      <c r="L147" s="88">
        <v>0</v>
      </c>
      <c r="M147" s="88">
        <v>0</v>
      </c>
      <c r="N147" s="88">
        <v>0</v>
      </c>
      <c r="O147" s="88">
        <v>0</v>
      </c>
      <c r="P147" s="88">
        <v>0</v>
      </c>
      <c r="Q147" s="88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0"/>
        <v>0</v>
      </c>
      <c r="X147" s="16"/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21"/>
        <v>0</v>
      </c>
      <c r="AR147" s="51">
        <f t="shared" si="17"/>
        <v>0</v>
      </c>
      <c r="AS147" s="51">
        <f t="shared" si="18"/>
        <v>0</v>
      </c>
      <c r="AT147" s="51">
        <f t="shared" si="19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22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5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0"/>
        <v>5</v>
      </c>
      <c r="X148" s="16" t="e">
        <v>#DIV/0!</v>
      </c>
      <c r="Z148" s="43">
        <v>68</v>
      </c>
      <c r="AA148" s="43">
        <v>68</v>
      </c>
      <c r="AB148" s="43">
        <v>68</v>
      </c>
      <c r="AC148" s="43">
        <v>68</v>
      </c>
      <c r="AD148" s="43">
        <v>68</v>
      </c>
      <c r="AE148" s="43">
        <v>68</v>
      </c>
      <c r="AF148" s="43">
        <v>68</v>
      </c>
      <c r="AG148" s="43">
        <v>68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21"/>
        <v>0</v>
      </c>
      <c r="AR148" s="51">
        <f t="shared" si="17"/>
        <v>0</v>
      </c>
      <c r="AS148" s="51">
        <f t="shared" si="18"/>
        <v>0</v>
      </c>
      <c r="AT148" s="51">
        <f t="shared" si="19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22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0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21"/>
        <v>0</v>
      </c>
      <c r="AR149" s="51">
        <f t="shared" si="17"/>
        <v>0</v>
      </c>
      <c r="AS149" s="51">
        <f t="shared" si="18"/>
        <v>0</v>
      </c>
      <c r="AT149" s="51">
        <f t="shared" si="19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22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0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21"/>
        <v>0</v>
      </c>
      <c r="AR150" s="51">
        <f t="shared" si="17"/>
        <v>0</v>
      </c>
      <c r="AS150" s="51">
        <f t="shared" si="18"/>
        <v>0</v>
      </c>
      <c r="AT150" s="51">
        <f t="shared" si="19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22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0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21"/>
        <v>0</v>
      </c>
      <c r="AR151" s="51">
        <f t="shared" si="17"/>
        <v>0</v>
      </c>
      <c r="AS151" s="51">
        <f t="shared" si="18"/>
        <v>0</v>
      </c>
      <c r="AT151" s="51">
        <f t="shared" si="19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22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0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21"/>
        <v>0</v>
      </c>
      <c r="AR152" s="51">
        <f t="shared" si="17"/>
        <v>0</v>
      </c>
      <c r="AS152" s="51">
        <f t="shared" si="18"/>
        <v>0</v>
      </c>
      <c r="AT152" s="51">
        <f t="shared" si="19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22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0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21"/>
        <v>0</v>
      </c>
      <c r="AR153" s="51">
        <f t="shared" si="17"/>
        <v>0</v>
      </c>
      <c r="AS153" s="51">
        <f t="shared" si="18"/>
        <v>0</v>
      </c>
      <c r="AT153" s="51">
        <f t="shared" si="19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22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0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21"/>
        <v>0</v>
      </c>
      <c r="AR154" s="51">
        <f t="shared" si="17"/>
        <v>0</v>
      </c>
      <c r="AS154" s="51">
        <f t="shared" si="18"/>
        <v>0</v>
      </c>
      <c r="AT154" s="51">
        <f t="shared" si="19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22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0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21"/>
        <v>0</v>
      </c>
      <c r="AR155" s="51">
        <f t="shared" si="17"/>
        <v>0</v>
      </c>
      <c r="AS155" s="51">
        <f t="shared" si="18"/>
        <v>0</v>
      </c>
      <c r="AT155" s="51">
        <f t="shared" si="19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22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88">
        <v>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0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21"/>
        <v>0</v>
      </c>
      <c r="AR156" s="51">
        <f t="shared" si="17"/>
        <v>0</v>
      </c>
      <c r="AS156" s="51">
        <f t="shared" si="18"/>
        <v>0</v>
      </c>
      <c r="AT156" s="51">
        <f t="shared" si="19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22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0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21"/>
        <v>0</v>
      </c>
      <c r="AR157" s="51">
        <f t="shared" si="17"/>
        <v>0</v>
      </c>
      <c r="AS157" s="51">
        <f t="shared" si="18"/>
        <v>0</v>
      </c>
      <c r="AT157" s="51">
        <f t="shared" si="19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22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88">
        <v>0</v>
      </c>
      <c r="L158" s="88">
        <v>0</v>
      </c>
      <c r="M158" s="88">
        <v>0</v>
      </c>
      <c r="N158" s="88">
        <v>0</v>
      </c>
      <c r="O158" s="88">
        <v>0</v>
      </c>
      <c r="P158" s="88">
        <v>0</v>
      </c>
      <c r="Q158" s="88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0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21"/>
        <v>0</v>
      </c>
      <c r="AR158" s="51">
        <f t="shared" si="17"/>
        <v>0</v>
      </c>
      <c r="AS158" s="51">
        <f t="shared" si="18"/>
        <v>0</v>
      </c>
      <c r="AT158" s="51">
        <f t="shared" si="19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22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8">
        <v>0</v>
      </c>
      <c r="M159" s="88">
        <v>0</v>
      </c>
      <c r="N159" s="88">
        <v>0</v>
      </c>
      <c r="O159" s="88">
        <v>0</v>
      </c>
      <c r="P159" s="88">
        <v>0</v>
      </c>
      <c r="Q159" s="88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0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21"/>
        <v>0</v>
      </c>
      <c r="AR159" s="51">
        <f t="shared" si="17"/>
        <v>0</v>
      </c>
      <c r="AS159" s="51">
        <f t="shared" si="18"/>
        <v>0</v>
      </c>
      <c r="AT159" s="51">
        <f t="shared" si="19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22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0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21"/>
        <v>0</v>
      </c>
      <c r="AR160" s="51">
        <f t="shared" si="17"/>
        <v>0</v>
      </c>
      <c r="AS160" s="51">
        <f t="shared" si="18"/>
        <v>0</v>
      </c>
      <c r="AT160" s="51">
        <f t="shared" si="19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22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0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21"/>
        <v>0</v>
      </c>
      <c r="AR161" s="51">
        <f t="shared" si="17"/>
        <v>0</v>
      </c>
      <c r="AS161" s="51">
        <f t="shared" si="18"/>
        <v>0</v>
      </c>
      <c r="AT161" s="51">
        <f t="shared" si="19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22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0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21"/>
        <v>0</v>
      </c>
      <c r="AR162" s="51">
        <f t="shared" si="17"/>
        <v>0</v>
      </c>
      <c r="AS162" s="51">
        <f t="shared" si="18"/>
        <v>0</v>
      </c>
      <c r="AT162" s="51">
        <f t="shared" si="19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22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20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21"/>
        <v>0</v>
      </c>
      <c r="AR163" s="51">
        <f t="shared" si="17"/>
        <v>0</v>
      </c>
      <c r="AS163" s="51">
        <f t="shared" si="18"/>
        <v>0</v>
      </c>
      <c r="AT163" s="51">
        <f t="shared" si="19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22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20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Q164" s="51">
        <f t="shared" si="21"/>
        <v>0</v>
      </c>
      <c r="AR164" s="51">
        <f t="shared" si="17"/>
        <v>0</v>
      </c>
      <c r="AS164" s="51">
        <f t="shared" si="18"/>
        <v>0</v>
      </c>
      <c r="AT164" s="51">
        <f t="shared" si="19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22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0</v>
      </c>
      <c r="Q165" s="88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0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21"/>
        <v>0</v>
      </c>
      <c r="AR165" s="51">
        <f t="shared" si="17"/>
        <v>0</v>
      </c>
      <c r="AS165" s="51">
        <f t="shared" si="18"/>
        <v>0</v>
      </c>
      <c r="AT165" s="51">
        <f t="shared" si="19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22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0"/>
        <v>0</v>
      </c>
      <c r="X166" s="16"/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21"/>
        <v>0</v>
      </c>
      <c r="AR166" s="51">
        <f t="shared" si="17"/>
        <v>0</v>
      </c>
      <c r="AS166" s="51">
        <f t="shared" si="18"/>
        <v>0</v>
      </c>
      <c r="AT166" s="51">
        <f t="shared" si="19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22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0"/>
        <v>0</v>
      </c>
      <c r="X167" s="16"/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21"/>
        <v>0</v>
      </c>
      <c r="AR167" s="51">
        <f t="shared" si="17"/>
        <v>0</v>
      </c>
      <c r="AS167" s="51">
        <f t="shared" si="18"/>
        <v>0</v>
      </c>
      <c r="AT167" s="51">
        <f t="shared" si="19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22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0"/>
        <v>0</v>
      </c>
      <c r="X168" s="16"/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21"/>
        <v>0</v>
      </c>
      <c r="AR168" s="51">
        <f t="shared" si="17"/>
        <v>0</v>
      </c>
      <c r="AS168" s="51">
        <f t="shared" si="18"/>
        <v>0</v>
      </c>
      <c r="AT168" s="51">
        <f t="shared" si="19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22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0"/>
        <v>0</v>
      </c>
      <c r="X169" s="16"/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21"/>
        <v>0</v>
      </c>
      <c r="AR169" s="51">
        <f t="shared" si="17"/>
        <v>0</v>
      </c>
      <c r="AS169" s="51">
        <f t="shared" si="18"/>
        <v>0</v>
      </c>
      <c r="AT169" s="51">
        <f t="shared" si="19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22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0</v>
      </c>
      <c r="J170" s="88">
        <v>0</v>
      </c>
      <c r="K170" s="88">
        <v>0</v>
      </c>
      <c r="L170" s="8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0"/>
        <v>0</v>
      </c>
      <c r="X170" s="16"/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21"/>
        <v>0</v>
      </c>
      <c r="AR170" s="51">
        <f t="shared" si="17"/>
        <v>0</v>
      </c>
      <c r="AS170" s="51">
        <f t="shared" si="18"/>
        <v>0</v>
      </c>
      <c r="AT170" s="51">
        <f t="shared" si="19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22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0"/>
        <v>0</v>
      </c>
      <c r="X171" s="16"/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21"/>
        <v>0</v>
      </c>
      <c r="AR171" s="51">
        <f t="shared" si="17"/>
        <v>0</v>
      </c>
      <c r="AS171" s="51">
        <f t="shared" si="18"/>
        <v>0</v>
      </c>
      <c r="AT171" s="51">
        <f t="shared" si="19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22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88">
        <v>0</v>
      </c>
      <c r="L172" s="8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0"/>
        <v>0</v>
      </c>
      <c r="X172" s="16"/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21"/>
        <v>0</v>
      </c>
      <c r="AR172" s="51">
        <f t="shared" si="17"/>
        <v>0</v>
      </c>
      <c r="AS172" s="51">
        <f t="shared" si="18"/>
        <v>0</v>
      </c>
      <c r="AT172" s="51">
        <f t="shared" si="19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22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88">
        <v>0</v>
      </c>
      <c r="L173" s="8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0"/>
        <v>0</v>
      </c>
      <c r="X173" s="16"/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21"/>
        <v>0</v>
      </c>
      <c r="AR173" s="51">
        <f t="shared" si="17"/>
        <v>0</v>
      </c>
      <c r="AS173" s="51">
        <f t="shared" si="18"/>
        <v>0</v>
      </c>
      <c r="AT173" s="51">
        <f t="shared" si="19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22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0"/>
        <v>0</v>
      </c>
      <c r="X174" s="16"/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21"/>
        <v>0</v>
      </c>
      <c r="AR174" s="51">
        <f t="shared" si="17"/>
        <v>0</v>
      </c>
      <c r="AS174" s="51">
        <f t="shared" si="18"/>
        <v>0</v>
      </c>
      <c r="AT174" s="51">
        <f t="shared" si="19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22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0</v>
      </c>
      <c r="J175" s="88">
        <v>0</v>
      </c>
      <c r="K175" s="88">
        <v>0</v>
      </c>
      <c r="L175" s="8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0"/>
        <v>0</v>
      </c>
      <c r="X175" s="16"/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21"/>
        <v>0</v>
      </c>
      <c r="AR175" s="51">
        <f t="shared" si="17"/>
        <v>0</v>
      </c>
      <c r="AS175" s="51">
        <f t="shared" si="18"/>
        <v>0</v>
      </c>
      <c r="AT175" s="51">
        <f t="shared" si="19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22"/>
        <v>169</v>
      </c>
      <c r="C176" s="8" t="s">
        <v>116</v>
      </c>
      <c r="D176" s="8">
        <v>330011</v>
      </c>
      <c r="E176" s="8" t="s">
        <v>131</v>
      </c>
      <c r="F176" s="8"/>
      <c r="G176" s="88">
        <v>24</v>
      </c>
      <c r="H176" s="88">
        <v>24</v>
      </c>
      <c r="I176" s="88">
        <v>24</v>
      </c>
      <c r="J176" s="88">
        <v>24</v>
      </c>
      <c r="K176" s="88">
        <v>24</v>
      </c>
      <c r="L176" s="88">
        <v>24</v>
      </c>
      <c r="M176" s="88">
        <v>24</v>
      </c>
      <c r="N176" s="88">
        <v>24</v>
      </c>
      <c r="O176" s="88">
        <v>24</v>
      </c>
      <c r="P176" s="88">
        <v>24</v>
      </c>
      <c r="Q176" s="88">
        <v>24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0"/>
        <v>264</v>
      </c>
      <c r="X176" s="16"/>
      <c r="Z176" s="43">
        <v>18.7</v>
      </c>
      <c r="AA176" s="43">
        <v>18.7</v>
      </c>
      <c r="AB176" s="43">
        <v>18.7</v>
      </c>
      <c r="AC176" s="43">
        <v>18.7</v>
      </c>
      <c r="AD176" s="43">
        <v>18.7</v>
      </c>
      <c r="AE176" s="43">
        <v>18.7</v>
      </c>
      <c r="AF176" s="43">
        <v>18.7</v>
      </c>
      <c r="AG176" s="43">
        <v>18.7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21"/>
        <v>448.79999999999995</v>
      </c>
      <c r="AR176" s="51">
        <f t="shared" si="17"/>
        <v>448.79999999999995</v>
      </c>
      <c r="AS176" s="51">
        <f t="shared" si="18"/>
        <v>448.79999999999995</v>
      </c>
      <c r="AT176" s="51">
        <f t="shared" si="19"/>
        <v>448.79999999999995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22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88">
        <v>0</v>
      </c>
      <c r="L177" s="8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0"/>
        <v>0</v>
      </c>
      <c r="X177" s="16"/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21"/>
        <v>0</v>
      </c>
      <c r="AR177" s="51">
        <f t="shared" si="17"/>
        <v>0</v>
      </c>
      <c r="AS177" s="51">
        <f t="shared" si="18"/>
        <v>0</v>
      </c>
      <c r="AT177" s="51">
        <f t="shared" si="19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22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0"/>
        <v>0</v>
      </c>
      <c r="X178" s="16"/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21"/>
        <v>0</v>
      </c>
      <c r="AR178" s="51">
        <f t="shared" si="17"/>
        <v>0</v>
      </c>
      <c r="AS178" s="51">
        <f t="shared" si="18"/>
        <v>0</v>
      </c>
      <c r="AT178" s="51">
        <f t="shared" si="19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22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0"/>
        <v>0</v>
      </c>
      <c r="X179" s="16"/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21"/>
        <v>0</v>
      </c>
      <c r="AR179" s="51">
        <f t="shared" si="17"/>
        <v>0</v>
      </c>
      <c r="AS179" s="51">
        <f t="shared" si="18"/>
        <v>0</v>
      </c>
      <c r="AT179" s="51">
        <f t="shared" si="19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22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0"/>
        <v>0</v>
      </c>
      <c r="X180" s="16"/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21"/>
        <v>0</v>
      </c>
      <c r="AR180" s="51">
        <f t="shared" si="17"/>
        <v>0</v>
      </c>
      <c r="AS180" s="51">
        <f t="shared" si="18"/>
        <v>0</v>
      </c>
      <c r="AT180" s="51">
        <f t="shared" si="19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22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0"/>
        <v>0</v>
      </c>
      <c r="X181" s="16"/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21"/>
        <v>0</v>
      </c>
      <c r="AR181" s="51">
        <f t="shared" si="17"/>
        <v>0</v>
      </c>
      <c r="AS181" s="51">
        <f t="shared" si="18"/>
        <v>0</v>
      </c>
      <c r="AT181" s="51">
        <f t="shared" si="19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22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0"/>
        <v>0</v>
      </c>
      <c r="X182" s="16"/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21"/>
        <v>0</v>
      </c>
      <c r="AR182" s="51">
        <f t="shared" si="17"/>
        <v>0</v>
      </c>
      <c r="AS182" s="51">
        <f t="shared" si="18"/>
        <v>0</v>
      </c>
      <c r="AT182" s="51">
        <f t="shared" si="19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22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0"/>
        <v>0</v>
      </c>
      <c r="X183" s="16"/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21"/>
        <v>0</v>
      </c>
      <c r="AR183" s="51">
        <f t="shared" si="17"/>
        <v>0</v>
      </c>
      <c r="AS183" s="51">
        <f t="shared" si="18"/>
        <v>0</v>
      </c>
      <c r="AT183" s="51">
        <f t="shared" si="19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22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0"/>
        <v>0</v>
      </c>
      <c r="X184" s="16"/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21"/>
        <v>0</v>
      </c>
      <c r="AR184" s="51">
        <f t="shared" si="17"/>
        <v>0</v>
      </c>
      <c r="AS184" s="51">
        <f t="shared" si="18"/>
        <v>0</v>
      </c>
      <c r="AT184" s="51">
        <f t="shared" si="19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22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0"/>
        <v>0</v>
      </c>
      <c r="X185" s="16"/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21"/>
        <v>0</v>
      </c>
      <c r="AR185" s="51">
        <f t="shared" si="17"/>
        <v>0</v>
      </c>
      <c r="AS185" s="51">
        <f t="shared" si="18"/>
        <v>0</v>
      </c>
      <c r="AT185" s="51">
        <f t="shared" si="19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22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0"/>
        <v>0</v>
      </c>
      <c r="X186" s="16"/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21"/>
        <v>0</v>
      </c>
      <c r="AR186" s="51">
        <f t="shared" si="17"/>
        <v>0</v>
      </c>
      <c r="AS186" s="51">
        <f t="shared" si="18"/>
        <v>0</v>
      </c>
      <c r="AT186" s="51">
        <f t="shared" si="19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22"/>
        <v>180</v>
      </c>
      <c r="C187" s="8" t="s">
        <v>116</v>
      </c>
      <c r="D187" s="8">
        <v>370003</v>
      </c>
      <c r="E187" s="8" t="s">
        <v>160</v>
      </c>
      <c r="F187" s="8"/>
      <c r="G187" s="88">
        <v>0</v>
      </c>
      <c r="H187" s="88">
        <v>0</v>
      </c>
      <c r="I187" s="88">
        <v>0</v>
      </c>
      <c r="J187" s="88">
        <v>0</v>
      </c>
      <c r="K187" s="88">
        <v>0</v>
      </c>
      <c r="L187" s="88">
        <v>0</v>
      </c>
      <c r="M187" s="88">
        <v>0</v>
      </c>
      <c r="N187" s="88">
        <v>0</v>
      </c>
      <c r="O187" s="88">
        <v>0</v>
      </c>
      <c r="P187" s="88">
        <v>0</v>
      </c>
      <c r="Q187" s="88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0"/>
        <v>0</v>
      </c>
      <c r="X187" s="16"/>
      <c r="Z187" s="43">
        <v>44</v>
      </c>
      <c r="AA187" s="43">
        <v>44</v>
      </c>
      <c r="AB187" s="43">
        <v>44</v>
      </c>
      <c r="AC187" s="43">
        <v>44</v>
      </c>
      <c r="AD187" s="43">
        <v>44</v>
      </c>
      <c r="AE187" s="43">
        <v>44</v>
      </c>
      <c r="AF187" s="43">
        <v>44</v>
      </c>
      <c r="AG187" s="43">
        <v>44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21"/>
        <v>0</v>
      </c>
      <c r="AR187" s="51">
        <f t="shared" si="17"/>
        <v>0</v>
      </c>
      <c r="AS187" s="51">
        <f t="shared" si="18"/>
        <v>0</v>
      </c>
      <c r="AT187" s="51">
        <f t="shared" si="19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22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88">
        <v>0</v>
      </c>
      <c r="L188" s="8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0"/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21"/>
        <v>0</v>
      </c>
      <c r="AR188" s="51">
        <f t="shared" si="17"/>
        <v>0</v>
      </c>
      <c r="AS188" s="51">
        <f t="shared" si="18"/>
        <v>0</v>
      </c>
      <c r="AT188" s="51">
        <f t="shared" si="19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22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0"/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21"/>
        <v>0</v>
      </c>
      <c r="AR189" s="51">
        <f t="shared" si="17"/>
        <v>0</v>
      </c>
      <c r="AS189" s="51">
        <f t="shared" si="18"/>
        <v>0</v>
      </c>
      <c r="AT189" s="51">
        <f t="shared" si="19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22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0"/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21"/>
        <v>0</v>
      </c>
      <c r="AR190" s="51">
        <f t="shared" si="17"/>
        <v>0</v>
      </c>
      <c r="AS190" s="51">
        <f t="shared" si="18"/>
        <v>0</v>
      </c>
      <c r="AT190" s="51">
        <f t="shared" si="19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22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0"/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21"/>
        <v>0</v>
      </c>
      <c r="AR191" s="51">
        <f t="shared" si="17"/>
        <v>0</v>
      </c>
      <c r="AS191" s="51">
        <f t="shared" si="18"/>
        <v>0</v>
      </c>
      <c r="AT191" s="51">
        <f t="shared" si="19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22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88">
        <v>0</v>
      </c>
      <c r="L192" s="88">
        <v>0</v>
      </c>
      <c r="M192" s="88">
        <v>0</v>
      </c>
      <c r="N192" s="88">
        <v>0</v>
      </c>
      <c r="O192" s="88">
        <v>0</v>
      </c>
      <c r="P192" s="88">
        <v>0</v>
      </c>
      <c r="Q192" s="88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0"/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21"/>
        <v>0</v>
      </c>
      <c r="AR192" s="51">
        <f t="shared" si="17"/>
        <v>0</v>
      </c>
      <c r="AS192" s="51">
        <f t="shared" si="18"/>
        <v>0</v>
      </c>
      <c r="AT192" s="51">
        <f t="shared" si="19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22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0"/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21"/>
        <v>0</v>
      </c>
      <c r="AR193" s="51">
        <f t="shared" si="17"/>
        <v>0</v>
      </c>
      <c r="AS193" s="51">
        <f t="shared" si="18"/>
        <v>0</v>
      </c>
      <c r="AT193" s="51">
        <f t="shared" si="19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22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0"/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21"/>
        <v>0</v>
      </c>
      <c r="AR194" s="51">
        <f t="shared" si="17"/>
        <v>0</v>
      </c>
      <c r="AS194" s="51">
        <f t="shared" si="18"/>
        <v>0</v>
      </c>
      <c r="AT194" s="51">
        <f t="shared" si="19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22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0"/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21"/>
        <v>0</v>
      </c>
      <c r="AR195" s="51">
        <f t="shared" si="17"/>
        <v>0</v>
      </c>
      <c r="AS195" s="51">
        <f t="shared" si="18"/>
        <v>0</v>
      </c>
      <c r="AT195" s="51">
        <f t="shared" si="19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22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20"/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21"/>
        <v>0</v>
      </c>
      <c r="AR196" s="51">
        <f t="shared" si="17"/>
        <v>0</v>
      </c>
      <c r="AS196" s="51">
        <f t="shared" si="18"/>
        <v>0</v>
      </c>
      <c r="AT196" s="51">
        <f t="shared" si="19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22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20"/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21"/>
        <v>0</v>
      </c>
      <c r="AR197" s="51">
        <f t="shared" si="17"/>
        <v>0</v>
      </c>
      <c r="AS197" s="51">
        <f t="shared" si="18"/>
        <v>0</v>
      </c>
      <c r="AT197" s="51">
        <f t="shared" si="19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22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20"/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21"/>
        <v>0</v>
      </c>
      <c r="AR198" s="51">
        <f t="shared" si="17"/>
        <v>0</v>
      </c>
      <c r="AS198" s="51">
        <f t="shared" si="18"/>
        <v>0</v>
      </c>
      <c r="AT198" s="51">
        <f t="shared" si="19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22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20"/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21"/>
        <v>0</v>
      </c>
      <c r="AR199" s="51">
        <f t="shared" si="17"/>
        <v>0</v>
      </c>
      <c r="AS199" s="51">
        <f t="shared" si="18"/>
        <v>0</v>
      </c>
      <c r="AT199" s="51">
        <f t="shared" si="19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22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20"/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21"/>
        <v>0</v>
      </c>
      <c r="AR200" s="51">
        <f t="shared" ref="AR200:AR224" si="23">+AA200*H200</f>
        <v>0</v>
      </c>
      <c r="AS200" s="51">
        <f t="shared" ref="AS200:AS224" si="24">+AB200*I200</f>
        <v>0</v>
      </c>
      <c r="AT200" s="51">
        <f t="shared" ref="AT200:AT224" si="25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22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26">SUM(G201:R201)</f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27">+Z201*G201</f>
        <v>0</v>
      </c>
      <c r="AR201" s="51">
        <f t="shared" si="23"/>
        <v>0</v>
      </c>
      <c r="AS201" s="51">
        <f t="shared" si="24"/>
        <v>0</v>
      </c>
      <c r="AT201" s="51">
        <f t="shared" si="25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ref="B202:B224" si="28">B201+1</f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26"/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27"/>
        <v>0</v>
      </c>
      <c r="AR202" s="51">
        <f t="shared" si="23"/>
        <v>0</v>
      </c>
      <c r="AS202" s="51">
        <f t="shared" si="24"/>
        <v>0</v>
      </c>
      <c r="AT202" s="51">
        <f t="shared" si="25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28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26"/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27"/>
        <v>0</v>
      </c>
      <c r="AR203" s="51">
        <f t="shared" si="23"/>
        <v>0</v>
      </c>
      <c r="AS203" s="51">
        <f t="shared" si="24"/>
        <v>0</v>
      </c>
      <c r="AT203" s="51">
        <f t="shared" si="25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28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26"/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27"/>
        <v>0</v>
      </c>
      <c r="AR204" s="51">
        <f t="shared" si="23"/>
        <v>0</v>
      </c>
      <c r="AS204" s="51">
        <f t="shared" si="24"/>
        <v>0</v>
      </c>
      <c r="AT204" s="51">
        <f t="shared" si="25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28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26"/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27"/>
        <v>0</v>
      </c>
      <c r="AR205" s="51">
        <f t="shared" si="23"/>
        <v>0</v>
      </c>
      <c r="AS205" s="51">
        <f t="shared" si="24"/>
        <v>0</v>
      </c>
      <c r="AT205" s="51">
        <f t="shared" si="25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28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26"/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27"/>
        <v>0</v>
      </c>
      <c r="AR206" s="51">
        <f t="shared" si="23"/>
        <v>0</v>
      </c>
      <c r="AS206" s="51">
        <f t="shared" si="24"/>
        <v>0</v>
      </c>
      <c r="AT206" s="51">
        <f t="shared" si="25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28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26"/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27"/>
        <v>0</v>
      </c>
      <c r="AR207" s="51">
        <f t="shared" si="23"/>
        <v>0</v>
      </c>
      <c r="AS207" s="51">
        <f t="shared" si="24"/>
        <v>0</v>
      </c>
      <c r="AT207" s="51">
        <f t="shared" si="25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28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26"/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27"/>
        <v>0</v>
      </c>
      <c r="AR208" s="51">
        <f t="shared" si="23"/>
        <v>0</v>
      </c>
      <c r="AS208" s="51">
        <f t="shared" si="24"/>
        <v>0</v>
      </c>
      <c r="AT208" s="51">
        <f t="shared" si="25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si="28"/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26"/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27"/>
        <v>0</v>
      </c>
      <c r="AR209" s="51">
        <f t="shared" si="23"/>
        <v>0</v>
      </c>
      <c r="AS209" s="51">
        <f t="shared" si="24"/>
        <v>0</v>
      </c>
      <c r="AT209" s="51">
        <f t="shared" si="25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28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26"/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27"/>
        <v>0</v>
      </c>
      <c r="AR210" s="51">
        <f t="shared" si="23"/>
        <v>0</v>
      </c>
      <c r="AS210" s="51">
        <f t="shared" si="24"/>
        <v>0</v>
      </c>
      <c r="AT210" s="51">
        <f t="shared" si="25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28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26"/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27"/>
        <v>0</v>
      </c>
      <c r="AR211" s="51">
        <f t="shared" si="23"/>
        <v>0</v>
      </c>
      <c r="AS211" s="51">
        <f t="shared" si="24"/>
        <v>0</v>
      </c>
      <c r="AT211" s="51">
        <f t="shared" si="25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28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26"/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27"/>
        <v>0</v>
      </c>
      <c r="AR212" s="51">
        <f t="shared" si="23"/>
        <v>0</v>
      </c>
      <c r="AS212" s="51">
        <f t="shared" si="24"/>
        <v>0</v>
      </c>
      <c r="AT212" s="51">
        <f t="shared" si="25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28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26"/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27"/>
        <v>0</v>
      </c>
      <c r="AR213" s="51">
        <f t="shared" si="23"/>
        <v>0</v>
      </c>
      <c r="AS213" s="51">
        <f t="shared" si="24"/>
        <v>0</v>
      </c>
      <c r="AT213" s="51">
        <f t="shared" si="25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26"/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27"/>
        <v>0</v>
      </c>
      <c r="AR214" s="51">
        <f t="shared" si="23"/>
        <v>0</v>
      </c>
      <c r="AS214" s="51">
        <f t="shared" si="24"/>
        <v>0</v>
      </c>
      <c r="AT214" s="51">
        <f t="shared" si="25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28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26"/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27"/>
        <v>0</v>
      </c>
      <c r="AR215" s="51">
        <f t="shared" si="23"/>
        <v>0</v>
      </c>
      <c r="AS215" s="51">
        <f t="shared" si="24"/>
        <v>0</v>
      </c>
      <c r="AT215" s="51">
        <f t="shared" si="25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28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26"/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27"/>
        <v>0</v>
      </c>
      <c r="AR216" s="51">
        <f t="shared" si="23"/>
        <v>0</v>
      </c>
      <c r="AS216" s="51">
        <f t="shared" si="24"/>
        <v>0</v>
      </c>
      <c r="AT216" s="51">
        <f t="shared" si="25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28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26"/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27"/>
        <v>0</v>
      </c>
      <c r="AR217" s="51">
        <f t="shared" si="23"/>
        <v>0</v>
      </c>
      <c r="AS217" s="51">
        <f t="shared" si="24"/>
        <v>0</v>
      </c>
      <c r="AT217" s="51">
        <f t="shared" si="25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28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26"/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27"/>
        <v>0</v>
      </c>
      <c r="AR218" s="51">
        <f t="shared" si="23"/>
        <v>0</v>
      </c>
      <c r="AS218" s="51">
        <f t="shared" si="24"/>
        <v>0</v>
      </c>
      <c r="AT218" s="51">
        <f t="shared" si="25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28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26"/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27"/>
        <v>0</v>
      </c>
      <c r="AR219" s="51">
        <f t="shared" si="23"/>
        <v>0</v>
      </c>
      <c r="AS219" s="51">
        <f t="shared" si="24"/>
        <v>0</v>
      </c>
      <c r="AT219" s="51">
        <f t="shared" si="25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28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26"/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27"/>
        <v>0</v>
      </c>
      <c r="AR220" s="51">
        <f t="shared" si="23"/>
        <v>0</v>
      </c>
      <c r="AS220" s="51">
        <f t="shared" si="24"/>
        <v>0</v>
      </c>
      <c r="AT220" s="51">
        <f t="shared" si="25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28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26"/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27"/>
        <v>0</v>
      </c>
      <c r="AR221" s="51">
        <f t="shared" si="23"/>
        <v>0</v>
      </c>
      <c r="AS221" s="51">
        <f t="shared" si="24"/>
        <v>0</v>
      </c>
      <c r="AT221" s="51">
        <f t="shared" si="25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28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26"/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27"/>
        <v>0</v>
      </c>
      <c r="AR222" s="51">
        <f t="shared" si="23"/>
        <v>0</v>
      </c>
      <c r="AS222" s="51">
        <f t="shared" si="24"/>
        <v>0</v>
      </c>
      <c r="AT222" s="51">
        <f t="shared" si="25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28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26"/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27"/>
        <v>0</v>
      </c>
      <c r="AR223" s="51">
        <f t="shared" si="23"/>
        <v>0</v>
      </c>
      <c r="AS223" s="51">
        <f t="shared" si="24"/>
        <v>0</v>
      </c>
      <c r="AT223" s="51">
        <f t="shared" si="25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28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26"/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27"/>
        <v>0</v>
      </c>
      <c r="AR224" s="51">
        <f t="shared" si="23"/>
        <v>0</v>
      </c>
      <c r="AS224" s="51">
        <f t="shared" si="24"/>
        <v>0</v>
      </c>
      <c r="AT224" s="51">
        <f t="shared" si="25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29">H230+30</f>
        <v>46045</v>
      </c>
      <c r="J230" s="21">
        <f t="shared" si="29"/>
        <v>46075</v>
      </c>
      <c r="K230" s="21">
        <f t="shared" si="29"/>
        <v>46105</v>
      </c>
      <c r="L230" s="21">
        <f t="shared" si="29"/>
        <v>46135</v>
      </c>
      <c r="M230" s="21">
        <f t="shared" si="29"/>
        <v>46165</v>
      </c>
      <c r="N230" s="21">
        <f t="shared" si="29"/>
        <v>46195</v>
      </c>
      <c r="O230" s="21">
        <f t="shared" si="29"/>
        <v>46225</v>
      </c>
      <c r="P230" s="21">
        <f t="shared" si="29"/>
        <v>46255</v>
      </c>
      <c r="Q230" s="21">
        <f t="shared" si="29"/>
        <v>46285</v>
      </c>
      <c r="R230" s="21">
        <f>Q230+30</f>
        <v>46315</v>
      </c>
      <c r="S230" s="21">
        <f>S7</f>
        <v>46345</v>
      </c>
      <c r="T230" s="21">
        <f t="shared" ref="T230:W230" si="30">T7</f>
        <v>46375</v>
      </c>
      <c r="U230" s="21">
        <f t="shared" si="30"/>
        <v>46405</v>
      </c>
      <c r="V230" s="21"/>
      <c r="W230" s="21" t="str">
        <f t="shared" si="30"/>
        <v>TOTAL</v>
      </c>
    </row>
    <row r="231" spans="2:46" x14ac:dyDescent="0.35">
      <c r="C231" s="10" t="s">
        <v>239</v>
      </c>
      <c r="D231" s="10">
        <v>390018</v>
      </c>
      <c r="E231" s="10" t="s">
        <v>243</v>
      </c>
      <c r="F231" s="50">
        <v>0.55000000000000004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38</v>
      </c>
      <c r="AA231" s="43">
        <v>38</v>
      </c>
      <c r="AB231" s="43">
        <v>38</v>
      </c>
      <c r="AC231" s="43">
        <v>38</v>
      </c>
      <c r="AD231" s="43">
        <v>38</v>
      </c>
      <c r="AE231" s="43">
        <v>38</v>
      </c>
      <c r="AF231" s="43">
        <v>38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L231" s="51"/>
      <c r="AO231" s="51"/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C228:E228"/>
    <mergeCell ref="G229:J229"/>
    <mergeCell ref="K229:W229"/>
    <mergeCell ref="G4:W5"/>
    <mergeCell ref="Z4:AO5"/>
    <mergeCell ref="AQ4:AT5"/>
    <mergeCell ref="G6:J6"/>
    <mergeCell ref="K6:W6"/>
    <mergeCell ref="Z6:AO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C1DF9BA-72D8-4E2E-BC23-E3F091BBAF60}">
          <x14:formula1>
            <xm:f>Sheet1!$B$1:$B$4</xm:f>
          </x14:formula1>
          <xm:sqref>F8:F224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AE6F-D0C4-4087-B367-0B5ED18FDD96}">
  <sheetPr>
    <tabColor theme="5" tint="0.79998168889431442"/>
  </sheetPr>
  <dimension ref="B3:BF234"/>
  <sheetViews>
    <sheetView zoomScale="85" zoomScaleNormal="85" workbookViewId="0">
      <pane xSplit="5" ySplit="7" topLeftCell="F218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8.453125" style="10" bestFit="1" customWidth="1"/>
    <col min="44" max="46" width="8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224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19">+AA8*H8</f>
        <v>0</v>
      </c>
      <c r="AS8" s="51">
        <f t="shared" ref="AS8:AS71" si="20">+AB8*I8</f>
        <v>0</v>
      </c>
      <c r="AT8" s="51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2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23">+Z9*G9</f>
        <v>0</v>
      </c>
      <c r="AR9" s="51">
        <f t="shared" si="19"/>
        <v>0</v>
      </c>
      <c r="AS9" s="51">
        <f t="shared" si="20"/>
        <v>0</v>
      </c>
      <c r="AT9" s="51">
        <f t="shared" si="21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2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23"/>
        <v>0</v>
      </c>
      <c r="AR10" s="51">
        <f t="shared" si="19"/>
        <v>0</v>
      </c>
      <c r="AS10" s="51">
        <f t="shared" si="20"/>
        <v>0</v>
      </c>
      <c r="AT10" s="51">
        <f t="shared" si="21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2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23"/>
        <v>0</v>
      </c>
      <c r="AR11" s="51">
        <f t="shared" si="19"/>
        <v>0</v>
      </c>
      <c r="AS11" s="51">
        <f t="shared" si="20"/>
        <v>0</v>
      </c>
      <c r="AT11" s="51">
        <f t="shared" si="21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2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23"/>
        <v>0</v>
      </c>
      <c r="AR12" s="51">
        <f t="shared" si="19"/>
        <v>0</v>
      </c>
      <c r="AS12" s="51">
        <f t="shared" si="20"/>
        <v>0</v>
      </c>
      <c r="AT12" s="51">
        <f t="shared" si="21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2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23"/>
        <v>0</v>
      </c>
      <c r="AR13" s="51">
        <f t="shared" si="19"/>
        <v>0</v>
      </c>
      <c r="AS13" s="51">
        <f t="shared" si="20"/>
        <v>0</v>
      </c>
      <c r="AT13" s="51">
        <f t="shared" si="21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2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51">
        <f t="shared" si="23"/>
        <v>0</v>
      </c>
      <c r="AR14" s="51">
        <f t="shared" si="19"/>
        <v>0</v>
      </c>
      <c r="AS14" s="51">
        <f t="shared" si="20"/>
        <v>0</v>
      </c>
      <c r="AT14" s="51">
        <f t="shared" si="21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88">
        <v>300</v>
      </c>
      <c r="H15" s="88">
        <v>300</v>
      </c>
      <c r="I15" s="88">
        <v>300</v>
      </c>
      <c r="J15" s="88">
        <v>300</v>
      </c>
      <c r="K15" s="88">
        <v>300</v>
      </c>
      <c r="L15" s="88">
        <v>300</v>
      </c>
      <c r="M15" s="88">
        <v>300</v>
      </c>
      <c r="N15" s="88">
        <v>300</v>
      </c>
      <c r="O15" s="88">
        <v>300</v>
      </c>
      <c r="P15" s="88">
        <v>300</v>
      </c>
      <c r="Q15" s="88">
        <v>300</v>
      </c>
      <c r="R15" s="88">
        <v>300</v>
      </c>
      <c r="S15" s="88">
        <v>300</v>
      </c>
      <c r="T15" s="88">
        <v>300</v>
      </c>
      <c r="U15" s="88">
        <v>300</v>
      </c>
      <c r="W15" s="40">
        <f t="shared" si="22"/>
        <v>3600</v>
      </c>
      <c r="X15" s="16" t="e">
        <v>#DIV/0!</v>
      </c>
      <c r="Z15" s="42">
        <v>32</v>
      </c>
      <c r="AA15" s="42">
        <v>32</v>
      </c>
      <c r="AB15" s="42">
        <v>32</v>
      </c>
      <c r="AC15" s="42">
        <v>32</v>
      </c>
      <c r="AD15" s="42">
        <v>32</v>
      </c>
      <c r="AE15" s="42">
        <v>32</v>
      </c>
      <c r="AF15" s="42">
        <v>32</v>
      </c>
      <c r="AG15" s="42">
        <v>32</v>
      </c>
      <c r="AH15" s="43">
        <v>0</v>
      </c>
      <c r="AI15" s="43">
        <v>0</v>
      </c>
      <c r="AJ15" s="43">
        <v>0</v>
      </c>
      <c r="AK15" s="42">
        <v>0</v>
      </c>
      <c r="AL15" s="42">
        <v>0</v>
      </c>
      <c r="AM15" s="43">
        <v>0</v>
      </c>
      <c r="AN15" s="43">
        <v>0</v>
      </c>
      <c r="AO15" s="43">
        <v>0</v>
      </c>
      <c r="AP15" s="42"/>
      <c r="AQ15" s="51">
        <f t="shared" si="23"/>
        <v>9600</v>
      </c>
      <c r="AR15" s="51">
        <f t="shared" si="19"/>
        <v>9600</v>
      </c>
      <c r="AS15" s="51">
        <f t="shared" si="20"/>
        <v>9600</v>
      </c>
      <c r="AT15" s="51">
        <f t="shared" si="21"/>
        <v>9600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2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23"/>
        <v>0</v>
      </c>
      <c r="AR16" s="51">
        <f t="shared" si="19"/>
        <v>0</v>
      </c>
      <c r="AS16" s="51">
        <f t="shared" si="20"/>
        <v>0</v>
      </c>
      <c r="AT16" s="51">
        <f t="shared" si="21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2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23"/>
        <v>0</v>
      </c>
      <c r="AR17" s="51">
        <f t="shared" si="19"/>
        <v>0</v>
      </c>
      <c r="AS17" s="51">
        <f t="shared" si="20"/>
        <v>0</v>
      </c>
      <c r="AT17" s="51">
        <f t="shared" si="21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2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23"/>
        <v>0</v>
      </c>
      <c r="AR18" s="51">
        <f t="shared" si="19"/>
        <v>0</v>
      </c>
      <c r="AS18" s="51">
        <f t="shared" si="20"/>
        <v>0</v>
      </c>
      <c r="AT18" s="51">
        <f t="shared" si="21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2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23"/>
        <v>0</v>
      </c>
      <c r="AR19" s="51">
        <f t="shared" si="19"/>
        <v>0</v>
      </c>
      <c r="AS19" s="51">
        <f t="shared" si="20"/>
        <v>0</v>
      </c>
      <c r="AT19" s="51">
        <f t="shared" si="21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2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23"/>
        <v>0</v>
      </c>
      <c r="AR20" s="51">
        <f t="shared" si="19"/>
        <v>0</v>
      </c>
      <c r="AS20" s="51">
        <f t="shared" si="20"/>
        <v>0</v>
      </c>
      <c r="AT20" s="51">
        <f t="shared" si="21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2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23"/>
        <v>0</v>
      </c>
      <c r="AR21" s="51">
        <f t="shared" si="19"/>
        <v>0</v>
      </c>
      <c r="AS21" s="51">
        <f t="shared" si="20"/>
        <v>0</v>
      </c>
      <c r="AT21" s="51">
        <f t="shared" si="21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2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23"/>
        <v>0</v>
      </c>
      <c r="AR22" s="51">
        <f t="shared" si="19"/>
        <v>0</v>
      </c>
      <c r="AS22" s="51">
        <f t="shared" si="20"/>
        <v>0</v>
      </c>
      <c r="AT22" s="51">
        <f t="shared" si="21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2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23"/>
        <v>0</v>
      </c>
      <c r="AR23" s="51">
        <f t="shared" si="19"/>
        <v>0</v>
      </c>
      <c r="AS23" s="51">
        <f t="shared" si="20"/>
        <v>0</v>
      </c>
      <c r="AT23" s="51">
        <f t="shared" si="21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2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23"/>
        <v>0</v>
      </c>
      <c r="AR24" s="51">
        <f t="shared" si="19"/>
        <v>0</v>
      </c>
      <c r="AS24" s="51">
        <f t="shared" si="20"/>
        <v>0</v>
      </c>
      <c r="AT24" s="51">
        <f t="shared" si="21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2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23"/>
        <v>0</v>
      </c>
      <c r="AR25" s="51">
        <f t="shared" si="19"/>
        <v>0</v>
      </c>
      <c r="AS25" s="51">
        <f t="shared" si="20"/>
        <v>0</v>
      </c>
      <c r="AT25" s="51">
        <f t="shared" si="21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2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23"/>
        <v>0</v>
      </c>
      <c r="AR26" s="51">
        <f t="shared" si="19"/>
        <v>0</v>
      </c>
      <c r="AS26" s="51">
        <f t="shared" si="20"/>
        <v>0</v>
      </c>
      <c r="AT26" s="51">
        <f t="shared" si="21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2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23"/>
        <v>0</v>
      </c>
      <c r="AR27" s="51">
        <f t="shared" si="19"/>
        <v>0</v>
      </c>
      <c r="AS27" s="51">
        <f t="shared" si="20"/>
        <v>0</v>
      </c>
      <c r="AT27" s="51">
        <f t="shared" si="21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2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23"/>
        <v>0</v>
      </c>
      <c r="AR28" s="51">
        <f t="shared" si="19"/>
        <v>0</v>
      </c>
      <c r="AS28" s="51">
        <f t="shared" si="20"/>
        <v>0</v>
      </c>
      <c r="AT28" s="51">
        <f t="shared" si="21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2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23"/>
        <v>0</v>
      </c>
      <c r="AR29" s="51">
        <f t="shared" si="19"/>
        <v>0</v>
      </c>
      <c r="AS29" s="51">
        <f t="shared" si="20"/>
        <v>0</v>
      </c>
      <c r="AT29" s="51">
        <f t="shared" si="21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2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23"/>
        <v>0</v>
      </c>
      <c r="AR30" s="51">
        <f t="shared" si="19"/>
        <v>0</v>
      </c>
      <c r="AS30" s="51">
        <f t="shared" si="20"/>
        <v>0</v>
      </c>
      <c r="AT30" s="51">
        <f t="shared" si="21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2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23"/>
        <v>0</v>
      </c>
      <c r="AR31" s="51">
        <f t="shared" si="19"/>
        <v>0</v>
      </c>
      <c r="AS31" s="51">
        <f t="shared" si="20"/>
        <v>0</v>
      </c>
      <c r="AT31" s="51">
        <f t="shared" si="21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2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23"/>
        <v>0</v>
      </c>
      <c r="AR32" s="51">
        <f t="shared" si="19"/>
        <v>0</v>
      </c>
      <c r="AS32" s="51">
        <f t="shared" si="20"/>
        <v>0</v>
      </c>
      <c r="AT32" s="51">
        <f t="shared" si="21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2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23"/>
        <v>0</v>
      </c>
      <c r="AR33" s="51">
        <f t="shared" si="19"/>
        <v>0</v>
      </c>
      <c r="AS33" s="51">
        <f t="shared" si="20"/>
        <v>0</v>
      </c>
      <c r="AT33" s="51">
        <f t="shared" si="21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2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23"/>
        <v>0</v>
      </c>
      <c r="AR34" s="51">
        <f t="shared" si="19"/>
        <v>0</v>
      </c>
      <c r="AS34" s="51">
        <f t="shared" si="20"/>
        <v>0</v>
      </c>
      <c r="AT34" s="51">
        <f t="shared" si="21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2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23"/>
        <v>0</v>
      </c>
      <c r="AR35" s="51">
        <f t="shared" si="19"/>
        <v>0</v>
      </c>
      <c r="AS35" s="51">
        <f t="shared" si="20"/>
        <v>0</v>
      </c>
      <c r="AT35" s="51">
        <f t="shared" si="21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2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23"/>
        <v>0</v>
      </c>
      <c r="AR36" s="51">
        <f t="shared" si="19"/>
        <v>0</v>
      </c>
      <c r="AS36" s="51">
        <f t="shared" si="20"/>
        <v>0</v>
      </c>
      <c r="AT36" s="51">
        <f t="shared" si="21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2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23"/>
        <v>0</v>
      </c>
      <c r="AR37" s="51">
        <f t="shared" si="19"/>
        <v>0</v>
      </c>
      <c r="AS37" s="51">
        <f t="shared" si="20"/>
        <v>0</v>
      </c>
      <c r="AT37" s="51">
        <f t="shared" si="21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2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23"/>
        <v>0</v>
      </c>
      <c r="AR38" s="51">
        <f t="shared" si="19"/>
        <v>0</v>
      </c>
      <c r="AS38" s="51">
        <f t="shared" si="20"/>
        <v>0</v>
      </c>
      <c r="AT38" s="51">
        <f t="shared" si="21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2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23"/>
        <v>0</v>
      </c>
      <c r="AR39" s="51">
        <f t="shared" si="19"/>
        <v>0</v>
      </c>
      <c r="AS39" s="51">
        <f t="shared" si="20"/>
        <v>0</v>
      </c>
      <c r="AT39" s="51">
        <f t="shared" si="21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2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23"/>
        <v>0</v>
      </c>
      <c r="AR40" s="51">
        <f t="shared" si="19"/>
        <v>0</v>
      </c>
      <c r="AS40" s="51">
        <f t="shared" si="20"/>
        <v>0</v>
      </c>
      <c r="AT40" s="51">
        <f t="shared" si="21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22"/>
        <v>0</v>
      </c>
      <c r="X41" s="16"/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23"/>
        <v>0</v>
      </c>
      <c r="AR41" s="51">
        <f t="shared" si="19"/>
        <v>0</v>
      </c>
      <c r="AS41" s="51">
        <f t="shared" si="20"/>
        <v>0</v>
      </c>
      <c r="AT41" s="51">
        <f t="shared" si="21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22"/>
        <v>0</v>
      </c>
      <c r="X42" s="16"/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23"/>
        <v>0</v>
      </c>
      <c r="AR42" s="51">
        <f t="shared" si="19"/>
        <v>0</v>
      </c>
      <c r="AS42" s="51">
        <f t="shared" si="20"/>
        <v>0</v>
      </c>
      <c r="AT42" s="51">
        <f t="shared" si="21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2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23"/>
        <v>0</v>
      </c>
      <c r="AR43" s="51">
        <f t="shared" si="19"/>
        <v>0</v>
      </c>
      <c r="AS43" s="51">
        <f t="shared" si="20"/>
        <v>0</v>
      </c>
      <c r="AT43" s="51">
        <f t="shared" si="21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2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23"/>
        <v>0</v>
      </c>
      <c r="AR44" s="51">
        <f t="shared" si="19"/>
        <v>0</v>
      </c>
      <c r="AS44" s="51">
        <f t="shared" si="20"/>
        <v>0</v>
      </c>
      <c r="AT44" s="51">
        <f t="shared" si="21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2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23"/>
        <v>0</v>
      </c>
      <c r="AR45" s="51">
        <f t="shared" si="19"/>
        <v>0</v>
      </c>
      <c r="AS45" s="51">
        <f t="shared" si="20"/>
        <v>0</v>
      </c>
      <c r="AT45" s="51">
        <f t="shared" si="21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2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23"/>
        <v>0</v>
      </c>
      <c r="AR46" s="51">
        <f t="shared" si="19"/>
        <v>0</v>
      </c>
      <c r="AS46" s="51">
        <f t="shared" si="20"/>
        <v>0</v>
      </c>
      <c r="AT46" s="51">
        <f t="shared" si="21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2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23"/>
        <v>0</v>
      </c>
      <c r="AR47" s="51">
        <f t="shared" si="19"/>
        <v>0</v>
      </c>
      <c r="AS47" s="51">
        <f t="shared" si="20"/>
        <v>0</v>
      </c>
      <c r="AT47" s="51">
        <f t="shared" si="21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2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23"/>
        <v>0</v>
      </c>
      <c r="AR48" s="51">
        <f t="shared" si="19"/>
        <v>0</v>
      </c>
      <c r="AS48" s="51">
        <f t="shared" si="20"/>
        <v>0</v>
      </c>
      <c r="AT48" s="51">
        <f t="shared" si="21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2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23"/>
        <v>0</v>
      </c>
      <c r="AR49" s="51">
        <f t="shared" si="19"/>
        <v>0</v>
      </c>
      <c r="AS49" s="51">
        <f t="shared" si="20"/>
        <v>0</v>
      </c>
      <c r="AT49" s="51">
        <f t="shared" si="21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2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23"/>
        <v>0</v>
      </c>
      <c r="AR50" s="51">
        <f t="shared" si="19"/>
        <v>0</v>
      </c>
      <c r="AS50" s="51">
        <f t="shared" si="20"/>
        <v>0</v>
      </c>
      <c r="AT50" s="51">
        <f t="shared" si="21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2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23"/>
        <v>0</v>
      </c>
      <c r="AR51" s="51">
        <f t="shared" si="19"/>
        <v>0</v>
      </c>
      <c r="AS51" s="51">
        <f t="shared" si="20"/>
        <v>0</v>
      </c>
      <c r="AT51" s="51">
        <f t="shared" si="21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2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23"/>
        <v>0</v>
      </c>
      <c r="AR52" s="51">
        <f t="shared" si="19"/>
        <v>0</v>
      </c>
      <c r="AS52" s="51">
        <f t="shared" si="20"/>
        <v>0</v>
      </c>
      <c r="AT52" s="51">
        <f t="shared" si="21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2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23"/>
        <v>0</v>
      </c>
      <c r="AR53" s="51">
        <f t="shared" si="19"/>
        <v>0</v>
      </c>
      <c r="AS53" s="51">
        <f t="shared" si="20"/>
        <v>0</v>
      </c>
      <c r="AT53" s="51">
        <f t="shared" si="21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2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23"/>
        <v>0</v>
      </c>
      <c r="AR54" s="51">
        <f t="shared" si="19"/>
        <v>0</v>
      </c>
      <c r="AS54" s="51">
        <f t="shared" si="20"/>
        <v>0</v>
      </c>
      <c r="AT54" s="51">
        <f t="shared" si="21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2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23"/>
        <v>0</v>
      </c>
      <c r="AR55" s="51">
        <f t="shared" si="19"/>
        <v>0</v>
      </c>
      <c r="AS55" s="51">
        <f t="shared" si="20"/>
        <v>0</v>
      </c>
      <c r="AT55" s="51">
        <f t="shared" si="21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22"/>
        <v>0</v>
      </c>
      <c r="X56" s="16"/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23"/>
        <v>0</v>
      </c>
      <c r="AR56" s="51">
        <f t="shared" si="19"/>
        <v>0</v>
      </c>
      <c r="AS56" s="51">
        <f t="shared" si="20"/>
        <v>0</v>
      </c>
      <c r="AT56" s="51">
        <f t="shared" si="21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2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23"/>
        <v>0</v>
      </c>
      <c r="AR57" s="51">
        <f t="shared" si="19"/>
        <v>0</v>
      </c>
      <c r="AS57" s="51">
        <f t="shared" si="20"/>
        <v>0</v>
      </c>
      <c r="AT57" s="51">
        <f t="shared" si="21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2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23"/>
        <v>0</v>
      </c>
      <c r="AR58" s="51">
        <f t="shared" si="19"/>
        <v>0</v>
      </c>
      <c r="AS58" s="51">
        <f t="shared" si="20"/>
        <v>0</v>
      </c>
      <c r="AT58" s="51">
        <f t="shared" si="21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2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23"/>
        <v>0</v>
      </c>
      <c r="AR59" s="51">
        <f t="shared" si="19"/>
        <v>0</v>
      </c>
      <c r="AS59" s="51">
        <f t="shared" si="20"/>
        <v>0</v>
      </c>
      <c r="AT59" s="51">
        <f t="shared" si="21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2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23"/>
        <v>0</v>
      </c>
      <c r="AR60" s="51">
        <f t="shared" si="19"/>
        <v>0</v>
      </c>
      <c r="AS60" s="51">
        <f t="shared" si="20"/>
        <v>0</v>
      </c>
      <c r="AT60" s="51">
        <f t="shared" si="21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2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23"/>
        <v>0</v>
      </c>
      <c r="AR61" s="51">
        <f t="shared" si="19"/>
        <v>0</v>
      </c>
      <c r="AS61" s="51">
        <f t="shared" si="20"/>
        <v>0</v>
      </c>
      <c r="AT61" s="51">
        <f t="shared" si="21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2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23"/>
        <v>0</v>
      </c>
      <c r="AR62" s="51">
        <f t="shared" si="19"/>
        <v>0</v>
      </c>
      <c r="AS62" s="51">
        <f t="shared" si="20"/>
        <v>0</v>
      </c>
      <c r="AT62" s="51">
        <f t="shared" si="21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2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23"/>
        <v>0</v>
      </c>
      <c r="AR63" s="51">
        <f t="shared" si="19"/>
        <v>0</v>
      </c>
      <c r="AS63" s="51">
        <f t="shared" si="20"/>
        <v>0</v>
      </c>
      <c r="AT63" s="51">
        <f t="shared" si="21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2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23"/>
        <v>0</v>
      </c>
      <c r="AR64" s="51">
        <f t="shared" si="19"/>
        <v>0</v>
      </c>
      <c r="AS64" s="51">
        <f t="shared" si="20"/>
        <v>0</v>
      </c>
      <c r="AT64" s="51">
        <f t="shared" si="21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2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23"/>
        <v>0</v>
      </c>
      <c r="AR65" s="51">
        <f t="shared" si="19"/>
        <v>0</v>
      </c>
      <c r="AS65" s="51">
        <f t="shared" si="20"/>
        <v>0</v>
      </c>
      <c r="AT65" s="51">
        <f t="shared" si="21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2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23"/>
        <v>0</v>
      </c>
      <c r="AR66" s="51">
        <f t="shared" si="19"/>
        <v>0</v>
      </c>
      <c r="AS66" s="51">
        <f t="shared" si="20"/>
        <v>0</v>
      </c>
      <c r="AT66" s="51">
        <f t="shared" si="21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2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23"/>
        <v>0</v>
      </c>
      <c r="AR67" s="51">
        <f t="shared" si="19"/>
        <v>0</v>
      </c>
      <c r="AS67" s="51">
        <f t="shared" si="20"/>
        <v>0</v>
      </c>
      <c r="AT67" s="51">
        <f t="shared" si="21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2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23"/>
        <v>0</v>
      </c>
      <c r="AR68" s="51">
        <f t="shared" si="19"/>
        <v>0</v>
      </c>
      <c r="AS68" s="51">
        <f t="shared" si="20"/>
        <v>0</v>
      </c>
      <c r="AT68" s="51">
        <f t="shared" si="21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2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23"/>
        <v>0</v>
      </c>
      <c r="AR69" s="51">
        <f t="shared" si="19"/>
        <v>0</v>
      </c>
      <c r="AS69" s="51">
        <f t="shared" si="20"/>
        <v>0</v>
      </c>
      <c r="AT69" s="51">
        <f t="shared" si="21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2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23"/>
        <v>0</v>
      </c>
      <c r="AR70" s="51">
        <f t="shared" si="19"/>
        <v>0</v>
      </c>
      <c r="AS70" s="51">
        <f t="shared" si="20"/>
        <v>0</v>
      </c>
      <c r="AT70" s="51">
        <f t="shared" si="21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2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23"/>
        <v>0</v>
      </c>
      <c r="AR71" s="51">
        <f t="shared" si="19"/>
        <v>0</v>
      </c>
      <c r="AS71" s="51">
        <f t="shared" si="20"/>
        <v>0</v>
      </c>
      <c r="AT71" s="51">
        <f t="shared" si="21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2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23"/>
        <v>0</v>
      </c>
      <c r="AR72" s="51">
        <f t="shared" ref="AR72:AR135" si="25">+AA72*H72</f>
        <v>0</v>
      </c>
      <c r="AS72" s="51">
        <f t="shared" ref="AS72:AS135" si="26">+AB72*I72</f>
        <v>0</v>
      </c>
      <c r="AT72" s="51">
        <f t="shared" ref="AT72:AT135" si="27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2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29">+Z73*G73</f>
        <v>0</v>
      </c>
      <c r="AR73" s="51">
        <f t="shared" si="25"/>
        <v>0</v>
      </c>
      <c r="AS73" s="51">
        <f t="shared" si="26"/>
        <v>0</v>
      </c>
      <c r="AT73" s="51">
        <f t="shared" si="27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2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29"/>
        <v>0</v>
      </c>
      <c r="AR74" s="51">
        <f t="shared" si="25"/>
        <v>0</v>
      </c>
      <c r="AS74" s="51">
        <f t="shared" si="26"/>
        <v>0</v>
      </c>
      <c r="AT74" s="51">
        <f t="shared" si="27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28"/>
        <v>0</v>
      </c>
      <c r="X75" s="16"/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29"/>
        <v>0</v>
      </c>
      <c r="AR75" s="51">
        <f t="shared" si="25"/>
        <v>0</v>
      </c>
      <c r="AS75" s="51">
        <f t="shared" si="26"/>
        <v>0</v>
      </c>
      <c r="AT75" s="51">
        <f t="shared" si="27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2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29"/>
        <v>0</v>
      </c>
      <c r="AR76" s="51">
        <f t="shared" si="25"/>
        <v>0</v>
      </c>
      <c r="AS76" s="51">
        <f t="shared" si="26"/>
        <v>0</v>
      </c>
      <c r="AT76" s="51">
        <f t="shared" si="27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28"/>
        <v>0</v>
      </c>
      <c r="X77" s="16"/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29"/>
        <v>0</v>
      </c>
      <c r="AR77" s="51">
        <f t="shared" si="25"/>
        <v>0</v>
      </c>
      <c r="AS77" s="51">
        <f t="shared" si="26"/>
        <v>0</v>
      </c>
      <c r="AT77" s="51">
        <f t="shared" si="27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2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29"/>
        <v>0</v>
      </c>
      <c r="AR78" s="51">
        <f t="shared" si="25"/>
        <v>0</v>
      </c>
      <c r="AS78" s="51">
        <f t="shared" si="26"/>
        <v>0</v>
      </c>
      <c r="AT78" s="51">
        <f t="shared" si="27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2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29"/>
        <v>0</v>
      </c>
      <c r="AR79" s="51">
        <f t="shared" si="25"/>
        <v>0</v>
      </c>
      <c r="AS79" s="51">
        <f t="shared" si="26"/>
        <v>0</v>
      </c>
      <c r="AT79" s="51">
        <f t="shared" si="27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2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29"/>
        <v>0</v>
      </c>
      <c r="AR80" s="51">
        <f t="shared" si="25"/>
        <v>0</v>
      </c>
      <c r="AS80" s="51">
        <f t="shared" si="26"/>
        <v>0</v>
      </c>
      <c r="AT80" s="51">
        <f t="shared" si="27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2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29"/>
        <v>0</v>
      </c>
      <c r="AR81" s="51">
        <f t="shared" si="25"/>
        <v>0</v>
      </c>
      <c r="AS81" s="51">
        <f t="shared" si="26"/>
        <v>0</v>
      </c>
      <c r="AT81" s="51">
        <f t="shared" si="27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2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29"/>
        <v>0</v>
      </c>
      <c r="AR82" s="51">
        <f t="shared" si="25"/>
        <v>0</v>
      </c>
      <c r="AS82" s="51">
        <f t="shared" si="26"/>
        <v>0</v>
      </c>
      <c r="AT82" s="51">
        <f t="shared" si="27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2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29"/>
        <v>0</v>
      </c>
      <c r="AR83" s="51">
        <f t="shared" si="25"/>
        <v>0</v>
      </c>
      <c r="AS83" s="51">
        <f t="shared" si="26"/>
        <v>0</v>
      </c>
      <c r="AT83" s="51">
        <f t="shared" si="27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2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29"/>
        <v>0</v>
      </c>
      <c r="AR84" s="51">
        <f t="shared" si="25"/>
        <v>0</v>
      </c>
      <c r="AS84" s="51">
        <f t="shared" si="26"/>
        <v>0</v>
      </c>
      <c r="AT84" s="51">
        <f t="shared" si="27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2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29"/>
        <v>0</v>
      </c>
      <c r="AR85" s="51">
        <f t="shared" si="25"/>
        <v>0</v>
      </c>
      <c r="AS85" s="51">
        <f t="shared" si="26"/>
        <v>0</v>
      </c>
      <c r="AT85" s="51">
        <f t="shared" si="27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2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29"/>
        <v>0</v>
      </c>
      <c r="AR86" s="51">
        <f t="shared" si="25"/>
        <v>0</v>
      </c>
      <c r="AS86" s="51">
        <f t="shared" si="26"/>
        <v>0</v>
      </c>
      <c r="AT86" s="51">
        <f t="shared" si="27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2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29"/>
        <v>0</v>
      </c>
      <c r="AR87" s="51">
        <f t="shared" si="25"/>
        <v>0</v>
      </c>
      <c r="AS87" s="51">
        <f t="shared" si="26"/>
        <v>0</v>
      </c>
      <c r="AT87" s="51">
        <f t="shared" si="27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2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29"/>
        <v>0</v>
      </c>
      <c r="AR88" s="51">
        <f t="shared" si="25"/>
        <v>0</v>
      </c>
      <c r="AS88" s="51">
        <f t="shared" si="26"/>
        <v>0</v>
      </c>
      <c r="AT88" s="51">
        <f t="shared" si="27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2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29"/>
        <v>0</v>
      </c>
      <c r="AR89" s="51">
        <f t="shared" si="25"/>
        <v>0</v>
      </c>
      <c r="AS89" s="51">
        <f t="shared" si="26"/>
        <v>0</v>
      </c>
      <c r="AT89" s="51">
        <f t="shared" si="27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2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29"/>
        <v>0</v>
      </c>
      <c r="AR90" s="51">
        <f t="shared" si="25"/>
        <v>0</v>
      </c>
      <c r="AS90" s="51">
        <f t="shared" si="26"/>
        <v>0</v>
      </c>
      <c r="AT90" s="51">
        <f t="shared" si="27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2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29"/>
        <v>0</v>
      </c>
      <c r="AR91" s="51">
        <f t="shared" si="25"/>
        <v>0</v>
      </c>
      <c r="AS91" s="51">
        <f t="shared" si="26"/>
        <v>0</v>
      </c>
      <c r="AT91" s="51">
        <f t="shared" si="27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2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29"/>
        <v>0</v>
      </c>
      <c r="AR92" s="51">
        <f t="shared" si="25"/>
        <v>0</v>
      </c>
      <c r="AS92" s="51">
        <f t="shared" si="26"/>
        <v>0</v>
      </c>
      <c r="AT92" s="51">
        <f t="shared" si="27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2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29"/>
        <v>0</v>
      </c>
      <c r="AR93" s="51">
        <f t="shared" si="25"/>
        <v>0</v>
      </c>
      <c r="AS93" s="51">
        <f t="shared" si="26"/>
        <v>0</v>
      </c>
      <c r="AT93" s="51">
        <f t="shared" si="27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2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29"/>
        <v>0</v>
      </c>
      <c r="AR94" s="51">
        <f t="shared" si="25"/>
        <v>0</v>
      </c>
      <c r="AS94" s="51">
        <f t="shared" si="26"/>
        <v>0</v>
      </c>
      <c r="AT94" s="51">
        <f t="shared" si="27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2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29"/>
        <v>0</v>
      </c>
      <c r="AR95" s="51">
        <f t="shared" si="25"/>
        <v>0</v>
      </c>
      <c r="AS95" s="51">
        <f t="shared" si="26"/>
        <v>0</v>
      </c>
      <c r="AT95" s="51">
        <f t="shared" si="27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2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29"/>
        <v>0</v>
      </c>
      <c r="AR96" s="51">
        <f t="shared" si="25"/>
        <v>0</v>
      </c>
      <c r="AS96" s="51">
        <f t="shared" si="26"/>
        <v>0</v>
      </c>
      <c r="AT96" s="51">
        <f t="shared" si="27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2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29"/>
        <v>0</v>
      </c>
      <c r="AR97" s="51">
        <f t="shared" si="25"/>
        <v>0</v>
      </c>
      <c r="AS97" s="51">
        <f t="shared" si="26"/>
        <v>0</v>
      </c>
      <c r="AT97" s="51">
        <f t="shared" si="27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2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29"/>
        <v>0</v>
      </c>
      <c r="AR98" s="51">
        <f t="shared" si="25"/>
        <v>0</v>
      </c>
      <c r="AS98" s="51">
        <f t="shared" si="26"/>
        <v>0</v>
      </c>
      <c r="AT98" s="51">
        <f t="shared" si="27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2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29"/>
        <v>0</v>
      </c>
      <c r="AR99" s="51">
        <f t="shared" si="25"/>
        <v>0</v>
      </c>
      <c r="AS99" s="51">
        <f t="shared" si="26"/>
        <v>0</v>
      </c>
      <c r="AT99" s="51">
        <f t="shared" si="27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2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29"/>
        <v>0</v>
      </c>
      <c r="AR100" s="51">
        <f t="shared" si="25"/>
        <v>0</v>
      </c>
      <c r="AS100" s="51">
        <f t="shared" si="26"/>
        <v>0</v>
      </c>
      <c r="AT100" s="51">
        <f t="shared" si="27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2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29"/>
        <v>0</v>
      </c>
      <c r="AR101" s="51">
        <f t="shared" si="25"/>
        <v>0</v>
      </c>
      <c r="AS101" s="51">
        <f t="shared" si="26"/>
        <v>0</v>
      </c>
      <c r="AT101" s="51">
        <f t="shared" si="27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2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29"/>
        <v>0</v>
      </c>
      <c r="AR102" s="51">
        <f t="shared" si="25"/>
        <v>0</v>
      </c>
      <c r="AS102" s="51">
        <f t="shared" si="26"/>
        <v>0</v>
      </c>
      <c r="AT102" s="51">
        <f t="shared" si="27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2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29"/>
        <v>0</v>
      </c>
      <c r="AR103" s="51">
        <f t="shared" si="25"/>
        <v>0</v>
      </c>
      <c r="AS103" s="51">
        <f t="shared" si="26"/>
        <v>0</v>
      </c>
      <c r="AT103" s="51">
        <f t="shared" si="27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2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29"/>
        <v>0</v>
      </c>
      <c r="AR104" s="51">
        <f t="shared" si="25"/>
        <v>0</v>
      </c>
      <c r="AS104" s="51">
        <f t="shared" si="26"/>
        <v>0</v>
      </c>
      <c r="AT104" s="51">
        <f t="shared" si="27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2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29"/>
        <v>0</v>
      </c>
      <c r="AR105" s="51">
        <f t="shared" si="25"/>
        <v>0</v>
      </c>
      <c r="AS105" s="51">
        <f t="shared" si="26"/>
        <v>0</v>
      </c>
      <c r="AT105" s="51">
        <f t="shared" si="27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2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29"/>
        <v>0</v>
      </c>
      <c r="AR106" s="51">
        <f t="shared" si="25"/>
        <v>0</v>
      </c>
      <c r="AS106" s="51">
        <f t="shared" si="26"/>
        <v>0</v>
      </c>
      <c r="AT106" s="51">
        <f t="shared" si="27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88">
        <v>0</v>
      </c>
      <c r="Q107" s="88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2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29"/>
        <v>0</v>
      </c>
      <c r="AR107" s="51">
        <f t="shared" si="25"/>
        <v>0</v>
      </c>
      <c r="AS107" s="51">
        <f t="shared" si="26"/>
        <v>0</v>
      </c>
      <c r="AT107" s="51">
        <f t="shared" si="27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2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29"/>
        <v>0</v>
      </c>
      <c r="AR108" s="51">
        <f t="shared" si="25"/>
        <v>0</v>
      </c>
      <c r="AS108" s="51">
        <f t="shared" si="26"/>
        <v>0</v>
      </c>
      <c r="AT108" s="51">
        <f t="shared" si="27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2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29"/>
        <v>0</v>
      </c>
      <c r="AR109" s="51">
        <f t="shared" si="25"/>
        <v>0</v>
      </c>
      <c r="AS109" s="51">
        <f t="shared" si="26"/>
        <v>0</v>
      </c>
      <c r="AT109" s="51">
        <f t="shared" si="27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2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29"/>
        <v>0</v>
      </c>
      <c r="AR110" s="51">
        <f t="shared" si="25"/>
        <v>0</v>
      </c>
      <c r="AS110" s="51">
        <f t="shared" si="26"/>
        <v>0</v>
      </c>
      <c r="AT110" s="51">
        <f t="shared" si="27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28"/>
        <v>0</v>
      </c>
      <c r="X111" s="16"/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29"/>
        <v>0</v>
      </c>
      <c r="AR111" s="51">
        <f t="shared" si="25"/>
        <v>0</v>
      </c>
      <c r="AS111" s="51">
        <f t="shared" si="26"/>
        <v>0</v>
      </c>
      <c r="AT111" s="51">
        <f t="shared" si="27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2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29"/>
        <v>0</v>
      </c>
      <c r="AR112" s="51">
        <f t="shared" si="25"/>
        <v>0</v>
      </c>
      <c r="AS112" s="51">
        <f t="shared" si="26"/>
        <v>0</v>
      </c>
      <c r="AT112" s="51">
        <f t="shared" si="27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88">
        <v>0</v>
      </c>
      <c r="Q113" s="88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2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29"/>
        <v>0</v>
      </c>
      <c r="AR113" s="51">
        <f t="shared" si="25"/>
        <v>0</v>
      </c>
      <c r="AS113" s="51">
        <f t="shared" si="26"/>
        <v>0</v>
      </c>
      <c r="AT113" s="51">
        <f t="shared" si="27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2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29"/>
        <v>0</v>
      </c>
      <c r="AR114" s="51">
        <f t="shared" si="25"/>
        <v>0</v>
      </c>
      <c r="AS114" s="51">
        <f t="shared" si="26"/>
        <v>0</v>
      </c>
      <c r="AT114" s="51">
        <f t="shared" si="27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2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29"/>
        <v>0</v>
      </c>
      <c r="AR115" s="51">
        <f t="shared" si="25"/>
        <v>0</v>
      </c>
      <c r="AS115" s="51">
        <f t="shared" si="26"/>
        <v>0</v>
      </c>
      <c r="AT115" s="51">
        <f t="shared" si="27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2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29"/>
        <v>0</v>
      </c>
      <c r="AR116" s="51">
        <f t="shared" si="25"/>
        <v>0</v>
      </c>
      <c r="AS116" s="51">
        <f t="shared" si="26"/>
        <v>0</v>
      </c>
      <c r="AT116" s="51">
        <f t="shared" si="27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2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29"/>
        <v>0</v>
      </c>
      <c r="AR117" s="51">
        <f t="shared" si="25"/>
        <v>0</v>
      </c>
      <c r="AS117" s="51">
        <f t="shared" si="26"/>
        <v>0</v>
      </c>
      <c r="AT117" s="51">
        <f t="shared" si="27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2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29"/>
        <v>0</v>
      </c>
      <c r="AR118" s="51">
        <f t="shared" si="25"/>
        <v>0</v>
      </c>
      <c r="AS118" s="51">
        <f t="shared" si="26"/>
        <v>0</v>
      </c>
      <c r="AT118" s="51">
        <f t="shared" si="27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2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29"/>
        <v>0</v>
      </c>
      <c r="AR119" s="51">
        <f t="shared" si="25"/>
        <v>0</v>
      </c>
      <c r="AS119" s="51">
        <f t="shared" si="26"/>
        <v>0</v>
      </c>
      <c r="AT119" s="51">
        <f t="shared" si="27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0</v>
      </c>
      <c r="O120" s="88">
        <v>0</v>
      </c>
      <c r="P120" s="88">
        <v>0</v>
      </c>
      <c r="Q120" s="88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2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29"/>
        <v>0</v>
      </c>
      <c r="AR120" s="51">
        <f t="shared" si="25"/>
        <v>0</v>
      </c>
      <c r="AS120" s="51">
        <f t="shared" si="26"/>
        <v>0</v>
      </c>
      <c r="AT120" s="51">
        <f t="shared" si="27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2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29"/>
        <v>0</v>
      </c>
      <c r="AR121" s="51">
        <f t="shared" si="25"/>
        <v>0</v>
      </c>
      <c r="AS121" s="51">
        <f t="shared" si="26"/>
        <v>0</v>
      </c>
      <c r="AT121" s="51">
        <f t="shared" si="27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2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29"/>
        <v>0</v>
      </c>
      <c r="AR122" s="51">
        <f t="shared" si="25"/>
        <v>0</v>
      </c>
      <c r="AS122" s="51">
        <f t="shared" si="26"/>
        <v>0</v>
      </c>
      <c r="AT122" s="51">
        <f t="shared" si="27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2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29"/>
        <v>0</v>
      </c>
      <c r="AR123" s="51">
        <f t="shared" si="25"/>
        <v>0</v>
      </c>
      <c r="AS123" s="51">
        <f t="shared" si="26"/>
        <v>0</v>
      </c>
      <c r="AT123" s="51">
        <f t="shared" si="27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2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29"/>
        <v>0</v>
      </c>
      <c r="AR124" s="51">
        <f t="shared" si="25"/>
        <v>0</v>
      </c>
      <c r="AS124" s="51">
        <f t="shared" si="26"/>
        <v>0</v>
      </c>
      <c r="AT124" s="51">
        <f t="shared" si="27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28"/>
        <v>0</v>
      </c>
      <c r="X125" s="16"/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29"/>
        <v>0</v>
      </c>
      <c r="AR125" s="51">
        <f t="shared" si="25"/>
        <v>0</v>
      </c>
      <c r="AS125" s="51">
        <f t="shared" si="26"/>
        <v>0</v>
      </c>
      <c r="AT125" s="51">
        <f t="shared" si="27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2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29"/>
        <v>0</v>
      </c>
      <c r="AR126" s="51">
        <f t="shared" si="25"/>
        <v>0</v>
      </c>
      <c r="AS126" s="51">
        <f t="shared" si="26"/>
        <v>0</v>
      </c>
      <c r="AT126" s="51">
        <f t="shared" si="27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2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29"/>
        <v>0</v>
      </c>
      <c r="AR127" s="51">
        <f t="shared" si="25"/>
        <v>0</v>
      </c>
      <c r="AS127" s="51">
        <f t="shared" si="26"/>
        <v>0</v>
      </c>
      <c r="AT127" s="51">
        <f t="shared" si="27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2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29"/>
        <v>0</v>
      </c>
      <c r="AR128" s="51">
        <f t="shared" si="25"/>
        <v>0</v>
      </c>
      <c r="AS128" s="51">
        <f t="shared" si="26"/>
        <v>0</v>
      </c>
      <c r="AT128" s="51">
        <f t="shared" si="27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2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29"/>
        <v>0</v>
      </c>
      <c r="AR129" s="51">
        <f t="shared" si="25"/>
        <v>0</v>
      </c>
      <c r="AS129" s="51">
        <f t="shared" si="26"/>
        <v>0</v>
      </c>
      <c r="AT129" s="51">
        <f t="shared" si="27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2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29"/>
        <v>0</v>
      </c>
      <c r="AR130" s="51">
        <f t="shared" si="25"/>
        <v>0</v>
      </c>
      <c r="AS130" s="51">
        <f t="shared" si="26"/>
        <v>0</v>
      </c>
      <c r="AT130" s="51">
        <f t="shared" si="27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28"/>
        <v>0</v>
      </c>
      <c r="X131" s="16"/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29"/>
        <v>0</v>
      </c>
      <c r="AR131" s="51">
        <f t="shared" si="25"/>
        <v>0</v>
      </c>
      <c r="AS131" s="51">
        <f t="shared" si="26"/>
        <v>0</v>
      </c>
      <c r="AT131" s="51">
        <f t="shared" si="27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28"/>
        <v>0</v>
      </c>
      <c r="X132" s="16"/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29"/>
        <v>0</v>
      </c>
      <c r="AR132" s="51">
        <f t="shared" si="25"/>
        <v>0</v>
      </c>
      <c r="AS132" s="51">
        <f t="shared" si="26"/>
        <v>0</v>
      </c>
      <c r="AT132" s="51">
        <f t="shared" si="27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28"/>
        <v>0</v>
      </c>
      <c r="X133" s="16"/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29"/>
        <v>0</v>
      </c>
      <c r="AR133" s="51">
        <f t="shared" si="25"/>
        <v>0</v>
      </c>
      <c r="AS133" s="51">
        <f t="shared" si="26"/>
        <v>0</v>
      </c>
      <c r="AT133" s="51">
        <f t="shared" si="27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2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29"/>
        <v>0</v>
      </c>
      <c r="AR134" s="51">
        <f t="shared" si="25"/>
        <v>0</v>
      </c>
      <c r="AS134" s="51">
        <f t="shared" si="26"/>
        <v>0</v>
      </c>
      <c r="AT134" s="51">
        <f t="shared" si="27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2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29"/>
        <v>0</v>
      </c>
      <c r="AR135" s="51">
        <f t="shared" si="25"/>
        <v>0</v>
      </c>
      <c r="AS135" s="51">
        <f t="shared" si="26"/>
        <v>0</v>
      </c>
      <c r="AT135" s="51">
        <f t="shared" si="27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2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29"/>
        <v>0</v>
      </c>
      <c r="AR136" s="51">
        <f t="shared" ref="AR136:AR199" si="31">+AA136*H136</f>
        <v>0</v>
      </c>
      <c r="AS136" s="51">
        <f t="shared" ref="AS136:AS199" si="32">+AB136*I136</f>
        <v>0</v>
      </c>
      <c r="AT136" s="51">
        <f t="shared" ref="AT136:AT199" si="33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3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35">+Z137*G137</f>
        <v>0</v>
      </c>
      <c r="AR137" s="51">
        <f t="shared" si="31"/>
        <v>0</v>
      </c>
      <c r="AS137" s="51">
        <f t="shared" si="32"/>
        <v>0</v>
      </c>
      <c r="AT137" s="51">
        <f t="shared" si="33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3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35"/>
        <v>0</v>
      </c>
      <c r="AR138" s="51">
        <f t="shared" si="31"/>
        <v>0</v>
      </c>
      <c r="AS138" s="51">
        <f t="shared" si="32"/>
        <v>0</v>
      </c>
      <c r="AT138" s="51">
        <f t="shared" si="33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3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35"/>
        <v>0</v>
      </c>
      <c r="AR139" s="51">
        <f t="shared" si="31"/>
        <v>0</v>
      </c>
      <c r="AS139" s="51">
        <f t="shared" si="32"/>
        <v>0</v>
      </c>
      <c r="AT139" s="51">
        <f t="shared" si="33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3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35"/>
        <v>0</v>
      </c>
      <c r="AR140" s="51">
        <f t="shared" si="31"/>
        <v>0</v>
      </c>
      <c r="AS140" s="51">
        <f t="shared" si="32"/>
        <v>0</v>
      </c>
      <c r="AT140" s="51">
        <f t="shared" si="33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3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35"/>
        <v>0</v>
      </c>
      <c r="AR141" s="51">
        <f t="shared" si="31"/>
        <v>0</v>
      </c>
      <c r="AS141" s="51">
        <f t="shared" si="32"/>
        <v>0</v>
      </c>
      <c r="AT141" s="51">
        <f t="shared" si="33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3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35"/>
        <v>0</v>
      </c>
      <c r="AR142" s="51">
        <f t="shared" si="31"/>
        <v>0</v>
      </c>
      <c r="AS142" s="51">
        <f t="shared" si="32"/>
        <v>0</v>
      </c>
      <c r="AT142" s="51">
        <f t="shared" si="33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88">
        <v>0</v>
      </c>
      <c r="L143" s="88">
        <v>0</v>
      </c>
      <c r="M143" s="88">
        <v>0</v>
      </c>
      <c r="N143" s="88">
        <v>0</v>
      </c>
      <c r="O143" s="88">
        <v>0</v>
      </c>
      <c r="P143" s="88">
        <v>0</v>
      </c>
      <c r="Q143" s="88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3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35"/>
        <v>0</v>
      </c>
      <c r="AR143" s="51">
        <f t="shared" si="31"/>
        <v>0</v>
      </c>
      <c r="AS143" s="51">
        <f t="shared" si="32"/>
        <v>0</v>
      </c>
      <c r="AT143" s="51">
        <f t="shared" si="33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3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35"/>
        <v>0</v>
      </c>
      <c r="AR144" s="51">
        <f t="shared" si="31"/>
        <v>0</v>
      </c>
      <c r="AS144" s="51">
        <f t="shared" si="32"/>
        <v>0</v>
      </c>
      <c r="AT144" s="51">
        <f t="shared" si="33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3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35"/>
        <v>0</v>
      </c>
      <c r="AR145" s="51">
        <f t="shared" si="31"/>
        <v>0</v>
      </c>
      <c r="AS145" s="51">
        <f t="shared" si="32"/>
        <v>0</v>
      </c>
      <c r="AT145" s="51">
        <f t="shared" si="33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88">
        <v>0</v>
      </c>
      <c r="Q146" s="88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34"/>
        <v>0</v>
      </c>
      <c r="X146" s="16"/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35"/>
        <v>0</v>
      </c>
      <c r="AR146" s="51">
        <f t="shared" si="31"/>
        <v>0</v>
      </c>
      <c r="AS146" s="51">
        <f t="shared" si="32"/>
        <v>0</v>
      </c>
      <c r="AT146" s="51">
        <f t="shared" si="33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88">
        <v>0</v>
      </c>
      <c r="L147" s="88">
        <v>0</v>
      </c>
      <c r="M147" s="88">
        <v>0</v>
      </c>
      <c r="N147" s="88">
        <v>0</v>
      </c>
      <c r="O147" s="88">
        <v>0</v>
      </c>
      <c r="P147" s="88">
        <v>0</v>
      </c>
      <c r="Q147" s="88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34"/>
        <v>0</v>
      </c>
      <c r="X147" s="16"/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35"/>
        <v>0</v>
      </c>
      <c r="AR147" s="51">
        <f t="shared" si="31"/>
        <v>0</v>
      </c>
      <c r="AS147" s="51">
        <f t="shared" si="32"/>
        <v>0</v>
      </c>
      <c r="AT147" s="51">
        <f t="shared" si="33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34"/>
        <v>0</v>
      </c>
      <c r="X148" s="16" t="e">
        <v>#DIV/0!</v>
      </c>
      <c r="Z148" s="43">
        <v>68</v>
      </c>
      <c r="AA148" s="43">
        <v>68</v>
      </c>
      <c r="AB148" s="43">
        <v>68</v>
      </c>
      <c r="AC148" s="43">
        <v>68</v>
      </c>
      <c r="AD148" s="43">
        <v>68</v>
      </c>
      <c r="AE148" s="43">
        <v>68</v>
      </c>
      <c r="AF148" s="43">
        <v>68</v>
      </c>
      <c r="AG148" s="43">
        <v>68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35"/>
        <v>0</v>
      </c>
      <c r="AR148" s="51">
        <f t="shared" si="31"/>
        <v>0</v>
      </c>
      <c r="AS148" s="51">
        <f t="shared" si="32"/>
        <v>0</v>
      </c>
      <c r="AT148" s="51">
        <f t="shared" si="33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3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35"/>
        <v>0</v>
      </c>
      <c r="AR149" s="51">
        <f t="shared" si="31"/>
        <v>0</v>
      </c>
      <c r="AS149" s="51">
        <f t="shared" si="32"/>
        <v>0</v>
      </c>
      <c r="AT149" s="51">
        <f t="shared" si="33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3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35"/>
        <v>0</v>
      </c>
      <c r="AR150" s="51">
        <f t="shared" si="31"/>
        <v>0</v>
      </c>
      <c r="AS150" s="51">
        <f t="shared" si="32"/>
        <v>0</v>
      </c>
      <c r="AT150" s="51">
        <f t="shared" si="33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3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35"/>
        <v>0</v>
      </c>
      <c r="AR151" s="51">
        <f t="shared" si="31"/>
        <v>0</v>
      </c>
      <c r="AS151" s="51">
        <f t="shared" si="32"/>
        <v>0</v>
      </c>
      <c r="AT151" s="51">
        <f t="shared" si="33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3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35"/>
        <v>0</v>
      </c>
      <c r="AR152" s="51">
        <f t="shared" si="31"/>
        <v>0</v>
      </c>
      <c r="AS152" s="51">
        <f t="shared" si="32"/>
        <v>0</v>
      </c>
      <c r="AT152" s="51">
        <f t="shared" si="33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3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35"/>
        <v>0</v>
      </c>
      <c r="AR153" s="51">
        <f t="shared" si="31"/>
        <v>0</v>
      </c>
      <c r="AS153" s="51">
        <f t="shared" si="32"/>
        <v>0</v>
      </c>
      <c r="AT153" s="51">
        <f t="shared" si="33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3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35"/>
        <v>0</v>
      </c>
      <c r="AR154" s="51">
        <f t="shared" si="31"/>
        <v>0</v>
      </c>
      <c r="AS154" s="51">
        <f t="shared" si="32"/>
        <v>0</v>
      </c>
      <c r="AT154" s="51">
        <f t="shared" si="33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3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35"/>
        <v>0</v>
      </c>
      <c r="AR155" s="51">
        <f t="shared" si="31"/>
        <v>0</v>
      </c>
      <c r="AS155" s="51">
        <f t="shared" si="32"/>
        <v>0</v>
      </c>
      <c r="AT155" s="51">
        <f t="shared" si="33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88">
        <v>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3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35"/>
        <v>0</v>
      </c>
      <c r="AR156" s="51">
        <f t="shared" si="31"/>
        <v>0</v>
      </c>
      <c r="AS156" s="51">
        <f t="shared" si="32"/>
        <v>0</v>
      </c>
      <c r="AT156" s="51">
        <f t="shared" si="33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3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35"/>
        <v>0</v>
      </c>
      <c r="AR157" s="51">
        <f t="shared" si="31"/>
        <v>0</v>
      </c>
      <c r="AS157" s="51">
        <f t="shared" si="32"/>
        <v>0</v>
      </c>
      <c r="AT157" s="51">
        <f t="shared" si="33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88">
        <v>0</v>
      </c>
      <c r="L158" s="88">
        <v>0</v>
      </c>
      <c r="M158" s="88">
        <v>0</v>
      </c>
      <c r="N158" s="88">
        <v>0</v>
      </c>
      <c r="O158" s="88">
        <v>0</v>
      </c>
      <c r="P158" s="88">
        <v>0</v>
      </c>
      <c r="Q158" s="88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3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35"/>
        <v>0</v>
      </c>
      <c r="AR158" s="51">
        <f t="shared" si="31"/>
        <v>0</v>
      </c>
      <c r="AS158" s="51">
        <f t="shared" si="32"/>
        <v>0</v>
      </c>
      <c r="AT158" s="51">
        <f t="shared" si="33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8">
        <v>0</v>
      </c>
      <c r="M159" s="88">
        <v>0</v>
      </c>
      <c r="N159" s="88">
        <v>0</v>
      </c>
      <c r="O159" s="88">
        <v>0</v>
      </c>
      <c r="P159" s="88">
        <v>0</v>
      </c>
      <c r="Q159" s="88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3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35"/>
        <v>0</v>
      </c>
      <c r="AR159" s="51">
        <f t="shared" si="31"/>
        <v>0</v>
      </c>
      <c r="AS159" s="51">
        <f t="shared" si="32"/>
        <v>0</v>
      </c>
      <c r="AT159" s="51">
        <f t="shared" si="33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3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35"/>
        <v>0</v>
      </c>
      <c r="AR160" s="51">
        <f t="shared" si="31"/>
        <v>0</v>
      </c>
      <c r="AS160" s="51">
        <f t="shared" si="32"/>
        <v>0</v>
      </c>
      <c r="AT160" s="51">
        <f t="shared" si="33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3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35"/>
        <v>0</v>
      </c>
      <c r="AR161" s="51">
        <f t="shared" si="31"/>
        <v>0</v>
      </c>
      <c r="AS161" s="51">
        <f t="shared" si="32"/>
        <v>0</v>
      </c>
      <c r="AT161" s="51">
        <f t="shared" si="33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3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35"/>
        <v>0</v>
      </c>
      <c r="AR162" s="51">
        <f t="shared" si="31"/>
        <v>0</v>
      </c>
      <c r="AS162" s="51">
        <f t="shared" si="32"/>
        <v>0</v>
      </c>
      <c r="AT162" s="51">
        <f t="shared" si="33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34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35"/>
        <v>0</v>
      </c>
      <c r="AR163" s="51">
        <f t="shared" si="31"/>
        <v>0</v>
      </c>
      <c r="AS163" s="51">
        <f t="shared" si="32"/>
        <v>0</v>
      </c>
      <c r="AT163" s="51">
        <f t="shared" si="33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34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Q164" s="51">
        <f t="shared" si="35"/>
        <v>0</v>
      </c>
      <c r="AR164" s="51">
        <f t="shared" si="31"/>
        <v>0</v>
      </c>
      <c r="AS164" s="51">
        <f t="shared" si="32"/>
        <v>0</v>
      </c>
      <c r="AT164" s="51">
        <f t="shared" si="33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0</v>
      </c>
      <c r="Q165" s="88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3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35"/>
        <v>0</v>
      </c>
      <c r="AR165" s="51">
        <f t="shared" si="31"/>
        <v>0</v>
      </c>
      <c r="AS165" s="51">
        <f t="shared" si="32"/>
        <v>0</v>
      </c>
      <c r="AT165" s="51">
        <f t="shared" si="33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34"/>
        <v>0</v>
      </c>
      <c r="X166" s="16"/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35"/>
        <v>0</v>
      </c>
      <c r="AR166" s="51">
        <f t="shared" si="31"/>
        <v>0</v>
      </c>
      <c r="AS166" s="51">
        <f t="shared" si="32"/>
        <v>0</v>
      </c>
      <c r="AT166" s="51">
        <f t="shared" si="33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34"/>
        <v>0</v>
      </c>
      <c r="X167" s="16"/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35"/>
        <v>0</v>
      </c>
      <c r="AR167" s="51">
        <f t="shared" si="31"/>
        <v>0</v>
      </c>
      <c r="AS167" s="51">
        <f t="shared" si="32"/>
        <v>0</v>
      </c>
      <c r="AT167" s="51">
        <f t="shared" si="33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34"/>
        <v>0</v>
      </c>
      <c r="X168" s="16"/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35"/>
        <v>0</v>
      </c>
      <c r="AR168" s="51">
        <f t="shared" si="31"/>
        <v>0</v>
      </c>
      <c r="AS168" s="51">
        <f t="shared" si="32"/>
        <v>0</v>
      </c>
      <c r="AT168" s="51">
        <f t="shared" si="33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34"/>
        <v>0</v>
      </c>
      <c r="X169" s="16"/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35"/>
        <v>0</v>
      </c>
      <c r="AR169" s="51">
        <f t="shared" si="31"/>
        <v>0</v>
      </c>
      <c r="AS169" s="51">
        <f t="shared" si="32"/>
        <v>0</v>
      </c>
      <c r="AT169" s="51">
        <f t="shared" si="33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0</v>
      </c>
      <c r="J170" s="88">
        <v>0</v>
      </c>
      <c r="K170" s="88">
        <v>0</v>
      </c>
      <c r="L170" s="8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34"/>
        <v>0</v>
      </c>
      <c r="X170" s="16"/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35"/>
        <v>0</v>
      </c>
      <c r="AR170" s="51">
        <f t="shared" si="31"/>
        <v>0</v>
      </c>
      <c r="AS170" s="51">
        <f t="shared" si="32"/>
        <v>0</v>
      </c>
      <c r="AT170" s="51">
        <f t="shared" si="33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34"/>
        <v>0</v>
      </c>
      <c r="X171" s="16"/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35"/>
        <v>0</v>
      </c>
      <c r="AR171" s="51">
        <f t="shared" si="31"/>
        <v>0</v>
      </c>
      <c r="AS171" s="51">
        <f t="shared" si="32"/>
        <v>0</v>
      </c>
      <c r="AT171" s="51">
        <f t="shared" si="33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88">
        <v>0</v>
      </c>
      <c r="L172" s="8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34"/>
        <v>0</v>
      </c>
      <c r="X172" s="16"/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35"/>
        <v>0</v>
      </c>
      <c r="AR172" s="51">
        <f t="shared" si="31"/>
        <v>0</v>
      </c>
      <c r="AS172" s="51">
        <f t="shared" si="32"/>
        <v>0</v>
      </c>
      <c r="AT172" s="51">
        <f t="shared" si="33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88">
        <v>0</v>
      </c>
      <c r="L173" s="8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34"/>
        <v>0</v>
      </c>
      <c r="X173" s="16"/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35"/>
        <v>0</v>
      </c>
      <c r="AR173" s="51">
        <f t="shared" si="31"/>
        <v>0</v>
      </c>
      <c r="AS173" s="51">
        <f t="shared" si="32"/>
        <v>0</v>
      </c>
      <c r="AT173" s="51">
        <f t="shared" si="33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34"/>
        <v>0</v>
      </c>
      <c r="X174" s="16"/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35"/>
        <v>0</v>
      </c>
      <c r="AR174" s="51">
        <f t="shared" si="31"/>
        <v>0</v>
      </c>
      <c r="AS174" s="51">
        <f t="shared" si="32"/>
        <v>0</v>
      </c>
      <c r="AT174" s="51">
        <f t="shared" si="33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0</v>
      </c>
      <c r="J175" s="88">
        <v>0</v>
      </c>
      <c r="K175" s="88">
        <v>0</v>
      </c>
      <c r="L175" s="8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34"/>
        <v>0</v>
      </c>
      <c r="X175" s="16"/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35"/>
        <v>0</v>
      </c>
      <c r="AR175" s="51">
        <f t="shared" si="31"/>
        <v>0</v>
      </c>
      <c r="AS175" s="51">
        <f t="shared" si="32"/>
        <v>0</v>
      </c>
      <c r="AT175" s="51">
        <f t="shared" si="33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88">
        <v>24</v>
      </c>
      <c r="H176" s="88">
        <v>24</v>
      </c>
      <c r="I176" s="88">
        <v>24</v>
      </c>
      <c r="J176" s="88">
        <v>24</v>
      </c>
      <c r="K176" s="88">
        <v>24</v>
      </c>
      <c r="L176" s="88">
        <v>24</v>
      </c>
      <c r="M176" s="88">
        <v>24</v>
      </c>
      <c r="N176" s="88">
        <v>24</v>
      </c>
      <c r="O176" s="88">
        <v>24</v>
      </c>
      <c r="P176" s="88">
        <v>24</v>
      </c>
      <c r="Q176" s="88">
        <v>24</v>
      </c>
      <c r="R176" s="88">
        <v>24</v>
      </c>
      <c r="S176" s="88">
        <v>24</v>
      </c>
      <c r="T176" s="88">
        <v>24</v>
      </c>
      <c r="U176" s="11">
        <v>0</v>
      </c>
      <c r="W176" s="40">
        <f t="shared" si="34"/>
        <v>288</v>
      </c>
      <c r="X176" s="16"/>
      <c r="Z176" s="43">
        <v>18.7</v>
      </c>
      <c r="AA176" s="43">
        <v>18.7</v>
      </c>
      <c r="AB176" s="43">
        <v>18.7</v>
      </c>
      <c r="AC176" s="43">
        <v>18.7</v>
      </c>
      <c r="AD176" s="43">
        <v>18.7</v>
      </c>
      <c r="AE176" s="43">
        <v>18.7</v>
      </c>
      <c r="AF176" s="43">
        <v>18.7</v>
      </c>
      <c r="AG176" s="43">
        <v>18.7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35"/>
        <v>448.79999999999995</v>
      </c>
      <c r="AR176" s="51">
        <f t="shared" si="31"/>
        <v>448.79999999999995</v>
      </c>
      <c r="AS176" s="51">
        <f t="shared" si="32"/>
        <v>448.79999999999995</v>
      </c>
      <c r="AT176" s="51">
        <f t="shared" si="33"/>
        <v>448.79999999999995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88">
        <v>0</v>
      </c>
      <c r="L177" s="8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34"/>
        <v>0</v>
      </c>
      <c r="X177" s="16"/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35"/>
        <v>0</v>
      </c>
      <c r="AR177" s="51">
        <f t="shared" si="31"/>
        <v>0</v>
      </c>
      <c r="AS177" s="51">
        <f t="shared" si="32"/>
        <v>0</v>
      </c>
      <c r="AT177" s="51">
        <f t="shared" si="33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34"/>
        <v>0</v>
      </c>
      <c r="X178" s="16"/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35"/>
        <v>0</v>
      </c>
      <c r="AR178" s="51">
        <f t="shared" si="31"/>
        <v>0</v>
      </c>
      <c r="AS178" s="51">
        <f t="shared" si="32"/>
        <v>0</v>
      </c>
      <c r="AT178" s="51">
        <f t="shared" si="33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34"/>
        <v>0</v>
      </c>
      <c r="X179" s="16"/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35"/>
        <v>0</v>
      </c>
      <c r="AR179" s="51">
        <f t="shared" si="31"/>
        <v>0</v>
      </c>
      <c r="AS179" s="51">
        <f t="shared" si="32"/>
        <v>0</v>
      </c>
      <c r="AT179" s="51">
        <f t="shared" si="33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34"/>
        <v>0</v>
      </c>
      <c r="X180" s="16"/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35"/>
        <v>0</v>
      </c>
      <c r="AR180" s="51">
        <f t="shared" si="31"/>
        <v>0</v>
      </c>
      <c r="AS180" s="51">
        <f t="shared" si="32"/>
        <v>0</v>
      </c>
      <c r="AT180" s="51">
        <f t="shared" si="33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34"/>
        <v>0</v>
      </c>
      <c r="X181" s="16"/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35"/>
        <v>0</v>
      </c>
      <c r="AR181" s="51">
        <f t="shared" si="31"/>
        <v>0</v>
      </c>
      <c r="AS181" s="51">
        <f t="shared" si="32"/>
        <v>0</v>
      </c>
      <c r="AT181" s="51">
        <f t="shared" si="33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34"/>
        <v>0</v>
      </c>
      <c r="X182" s="16"/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35"/>
        <v>0</v>
      </c>
      <c r="AR182" s="51">
        <f t="shared" si="31"/>
        <v>0</v>
      </c>
      <c r="AS182" s="51">
        <f t="shared" si="32"/>
        <v>0</v>
      </c>
      <c r="AT182" s="51">
        <f t="shared" si="33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34"/>
        <v>0</v>
      </c>
      <c r="X183" s="16"/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35"/>
        <v>0</v>
      </c>
      <c r="AR183" s="51">
        <f t="shared" si="31"/>
        <v>0</v>
      </c>
      <c r="AS183" s="51">
        <f t="shared" si="32"/>
        <v>0</v>
      </c>
      <c r="AT183" s="51">
        <f t="shared" si="33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34"/>
        <v>0</v>
      </c>
      <c r="X184" s="16"/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35"/>
        <v>0</v>
      </c>
      <c r="AR184" s="51">
        <f t="shared" si="31"/>
        <v>0</v>
      </c>
      <c r="AS184" s="51">
        <f t="shared" si="32"/>
        <v>0</v>
      </c>
      <c r="AT184" s="51">
        <f t="shared" si="33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34"/>
        <v>0</v>
      </c>
      <c r="X185" s="16"/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35"/>
        <v>0</v>
      </c>
      <c r="AR185" s="51">
        <f t="shared" si="31"/>
        <v>0</v>
      </c>
      <c r="AS185" s="51">
        <f t="shared" si="32"/>
        <v>0</v>
      </c>
      <c r="AT185" s="51">
        <f t="shared" si="33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34"/>
        <v>0</v>
      </c>
      <c r="X186" s="16"/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35"/>
        <v>0</v>
      </c>
      <c r="AR186" s="51">
        <f t="shared" si="31"/>
        <v>0</v>
      </c>
      <c r="AS186" s="51">
        <f t="shared" si="32"/>
        <v>0</v>
      </c>
      <c r="AT186" s="51">
        <f t="shared" si="33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88">
        <v>60</v>
      </c>
      <c r="H187" s="88">
        <v>60</v>
      </c>
      <c r="I187" s="88">
        <v>60</v>
      </c>
      <c r="J187" s="88">
        <v>60</v>
      </c>
      <c r="K187" s="88">
        <v>60</v>
      </c>
      <c r="L187" s="88">
        <v>60</v>
      </c>
      <c r="M187" s="88">
        <v>60</v>
      </c>
      <c r="N187" s="88">
        <v>60</v>
      </c>
      <c r="O187" s="88">
        <v>60</v>
      </c>
      <c r="P187" s="88">
        <v>60</v>
      </c>
      <c r="Q187" s="88">
        <v>60</v>
      </c>
      <c r="R187" s="88">
        <v>60</v>
      </c>
      <c r="S187" s="88">
        <v>60</v>
      </c>
      <c r="T187" s="88">
        <v>60</v>
      </c>
      <c r="U187" s="11">
        <v>0</v>
      </c>
      <c r="W187" s="40">
        <f t="shared" si="34"/>
        <v>720</v>
      </c>
      <c r="X187" s="16"/>
      <c r="Z187" s="43">
        <v>44</v>
      </c>
      <c r="AA187" s="43">
        <v>44</v>
      </c>
      <c r="AB187" s="43">
        <v>44</v>
      </c>
      <c r="AC187" s="43">
        <v>44</v>
      </c>
      <c r="AD187" s="43">
        <v>44</v>
      </c>
      <c r="AE187" s="43">
        <v>44</v>
      </c>
      <c r="AF187" s="43">
        <v>44</v>
      </c>
      <c r="AG187" s="43">
        <v>44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35"/>
        <v>2640</v>
      </c>
      <c r="AR187" s="51">
        <f t="shared" si="31"/>
        <v>2640</v>
      </c>
      <c r="AS187" s="51">
        <f t="shared" si="32"/>
        <v>2640</v>
      </c>
      <c r="AT187" s="51">
        <f t="shared" si="33"/>
        <v>2640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88">
        <v>0</v>
      </c>
      <c r="L188" s="8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34"/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35"/>
        <v>0</v>
      </c>
      <c r="AR188" s="51">
        <f t="shared" si="31"/>
        <v>0</v>
      </c>
      <c r="AS188" s="51">
        <f t="shared" si="32"/>
        <v>0</v>
      </c>
      <c r="AT188" s="51">
        <f t="shared" si="33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34"/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35"/>
        <v>0</v>
      </c>
      <c r="AR189" s="51">
        <f t="shared" si="31"/>
        <v>0</v>
      </c>
      <c r="AS189" s="51">
        <f t="shared" si="32"/>
        <v>0</v>
      </c>
      <c r="AT189" s="51">
        <f t="shared" si="33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34"/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35"/>
        <v>0</v>
      </c>
      <c r="AR190" s="51">
        <f t="shared" si="31"/>
        <v>0</v>
      </c>
      <c r="AS190" s="51">
        <f t="shared" si="32"/>
        <v>0</v>
      </c>
      <c r="AT190" s="51">
        <f t="shared" si="33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34"/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35"/>
        <v>0</v>
      </c>
      <c r="AR191" s="51">
        <f t="shared" si="31"/>
        <v>0</v>
      </c>
      <c r="AS191" s="51">
        <f t="shared" si="32"/>
        <v>0</v>
      </c>
      <c r="AT191" s="51">
        <f t="shared" si="33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88">
        <v>0</v>
      </c>
      <c r="L192" s="88">
        <v>0</v>
      </c>
      <c r="M192" s="88">
        <v>0</v>
      </c>
      <c r="N192" s="88">
        <v>0</v>
      </c>
      <c r="O192" s="88">
        <v>0</v>
      </c>
      <c r="P192" s="88">
        <v>0</v>
      </c>
      <c r="Q192" s="88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34"/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35"/>
        <v>0</v>
      </c>
      <c r="AR192" s="51">
        <f t="shared" si="31"/>
        <v>0</v>
      </c>
      <c r="AS192" s="51">
        <f t="shared" si="32"/>
        <v>0</v>
      </c>
      <c r="AT192" s="51">
        <f t="shared" si="33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34"/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35"/>
        <v>0</v>
      </c>
      <c r="AR193" s="51">
        <f t="shared" si="31"/>
        <v>0</v>
      </c>
      <c r="AS193" s="51">
        <f t="shared" si="32"/>
        <v>0</v>
      </c>
      <c r="AT193" s="51">
        <f t="shared" si="33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34"/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35"/>
        <v>0</v>
      </c>
      <c r="AR194" s="51">
        <f t="shared" si="31"/>
        <v>0</v>
      </c>
      <c r="AS194" s="51">
        <f t="shared" si="32"/>
        <v>0</v>
      </c>
      <c r="AT194" s="51">
        <f t="shared" si="33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34"/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35"/>
        <v>0</v>
      </c>
      <c r="AR195" s="51">
        <f t="shared" si="31"/>
        <v>0</v>
      </c>
      <c r="AS195" s="51">
        <f t="shared" si="32"/>
        <v>0</v>
      </c>
      <c r="AT195" s="51">
        <f t="shared" si="33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34"/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35"/>
        <v>0</v>
      </c>
      <c r="AR196" s="51">
        <f t="shared" si="31"/>
        <v>0</v>
      </c>
      <c r="AS196" s="51">
        <f t="shared" si="32"/>
        <v>0</v>
      </c>
      <c r="AT196" s="51">
        <f t="shared" si="33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34"/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35"/>
        <v>0</v>
      </c>
      <c r="AR197" s="51">
        <f t="shared" si="31"/>
        <v>0</v>
      </c>
      <c r="AS197" s="51">
        <f t="shared" si="32"/>
        <v>0</v>
      </c>
      <c r="AT197" s="51">
        <f t="shared" si="33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34"/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35"/>
        <v>0</v>
      </c>
      <c r="AR198" s="51">
        <f t="shared" si="31"/>
        <v>0</v>
      </c>
      <c r="AS198" s="51">
        <f t="shared" si="32"/>
        <v>0</v>
      </c>
      <c r="AT198" s="51">
        <f t="shared" si="33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34"/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35"/>
        <v>0</v>
      </c>
      <c r="AR199" s="51">
        <f t="shared" si="31"/>
        <v>0</v>
      </c>
      <c r="AS199" s="51">
        <f t="shared" si="32"/>
        <v>0</v>
      </c>
      <c r="AT199" s="51">
        <f t="shared" si="33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34"/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35"/>
        <v>0</v>
      </c>
      <c r="AR200" s="51">
        <f t="shared" ref="AR200:AR224" si="37">+AA200*H200</f>
        <v>0</v>
      </c>
      <c r="AS200" s="51">
        <f t="shared" ref="AS200:AS224" si="38">+AB200*I200</f>
        <v>0</v>
      </c>
      <c r="AT200" s="51">
        <f t="shared" ref="AT200:AT224" si="39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40">SUM(G201:R201)</f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41">+Z201*G201</f>
        <v>0</v>
      </c>
      <c r="AR201" s="51">
        <f t="shared" si="37"/>
        <v>0</v>
      </c>
      <c r="AS201" s="51">
        <f t="shared" si="38"/>
        <v>0</v>
      </c>
      <c r="AT201" s="51">
        <f t="shared" si="39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40"/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41"/>
        <v>0</v>
      </c>
      <c r="AR202" s="51">
        <f t="shared" si="37"/>
        <v>0</v>
      </c>
      <c r="AS202" s="51">
        <f t="shared" si="38"/>
        <v>0</v>
      </c>
      <c r="AT202" s="51">
        <f t="shared" si="39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40"/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41"/>
        <v>0</v>
      </c>
      <c r="AR203" s="51">
        <f t="shared" si="37"/>
        <v>0</v>
      </c>
      <c r="AS203" s="51">
        <f t="shared" si="38"/>
        <v>0</v>
      </c>
      <c r="AT203" s="51">
        <f t="shared" si="39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40"/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41"/>
        <v>0</v>
      </c>
      <c r="AR204" s="51">
        <f t="shared" si="37"/>
        <v>0</v>
      </c>
      <c r="AS204" s="51">
        <f t="shared" si="38"/>
        <v>0</v>
      </c>
      <c r="AT204" s="51">
        <f t="shared" si="39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40"/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41"/>
        <v>0</v>
      </c>
      <c r="AR205" s="51">
        <f t="shared" si="37"/>
        <v>0</v>
      </c>
      <c r="AS205" s="51">
        <f t="shared" si="38"/>
        <v>0</v>
      </c>
      <c r="AT205" s="51">
        <f t="shared" si="39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40"/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41"/>
        <v>0</v>
      </c>
      <c r="AR206" s="51">
        <f t="shared" si="37"/>
        <v>0</v>
      </c>
      <c r="AS206" s="51">
        <f t="shared" si="38"/>
        <v>0</v>
      </c>
      <c r="AT206" s="51">
        <f t="shared" si="39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40"/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41"/>
        <v>0</v>
      </c>
      <c r="AR207" s="51">
        <f t="shared" si="37"/>
        <v>0</v>
      </c>
      <c r="AS207" s="51">
        <f t="shared" si="38"/>
        <v>0</v>
      </c>
      <c r="AT207" s="51">
        <f t="shared" si="39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40"/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41"/>
        <v>0</v>
      </c>
      <c r="AR208" s="51">
        <f t="shared" si="37"/>
        <v>0</v>
      </c>
      <c r="AS208" s="51">
        <f t="shared" si="38"/>
        <v>0</v>
      </c>
      <c r="AT208" s="51">
        <f t="shared" si="39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40"/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41"/>
        <v>0</v>
      </c>
      <c r="AR209" s="51">
        <f t="shared" si="37"/>
        <v>0</v>
      </c>
      <c r="AS209" s="51">
        <f t="shared" si="38"/>
        <v>0</v>
      </c>
      <c r="AT209" s="51">
        <f t="shared" si="39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40"/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41"/>
        <v>0</v>
      </c>
      <c r="AR210" s="51">
        <f t="shared" si="37"/>
        <v>0</v>
      </c>
      <c r="AS210" s="51">
        <f t="shared" si="38"/>
        <v>0</v>
      </c>
      <c r="AT210" s="51">
        <f t="shared" si="39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40"/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41"/>
        <v>0</v>
      </c>
      <c r="AR211" s="51">
        <f t="shared" si="37"/>
        <v>0</v>
      </c>
      <c r="AS211" s="51">
        <f t="shared" si="38"/>
        <v>0</v>
      </c>
      <c r="AT211" s="51">
        <f t="shared" si="39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40"/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41"/>
        <v>0</v>
      </c>
      <c r="AR212" s="51">
        <f t="shared" si="37"/>
        <v>0</v>
      </c>
      <c r="AS212" s="51">
        <f t="shared" si="38"/>
        <v>0</v>
      </c>
      <c r="AT212" s="51">
        <f t="shared" si="39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40"/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41"/>
        <v>0</v>
      </c>
      <c r="AR213" s="51">
        <f t="shared" si="37"/>
        <v>0</v>
      </c>
      <c r="AS213" s="51">
        <f t="shared" si="38"/>
        <v>0</v>
      </c>
      <c r="AT213" s="51">
        <f t="shared" si="39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40"/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41"/>
        <v>0</v>
      </c>
      <c r="AR214" s="51">
        <f t="shared" si="37"/>
        <v>0</v>
      </c>
      <c r="AS214" s="51">
        <f t="shared" si="38"/>
        <v>0</v>
      </c>
      <c r="AT214" s="51">
        <f t="shared" si="39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40"/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41"/>
        <v>0</v>
      </c>
      <c r="AR215" s="51">
        <f t="shared" si="37"/>
        <v>0</v>
      </c>
      <c r="AS215" s="51">
        <f t="shared" si="38"/>
        <v>0</v>
      </c>
      <c r="AT215" s="51">
        <f t="shared" si="39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40"/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41"/>
        <v>0</v>
      </c>
      <c r="AR216" s="51">
        <f t="shared" si="37"/>
        <v>0</v>
      </c>
      <c r="AS216" s="51">
        <f t="shared" si="38"/>
        <v>0</v>
      </c>
      <c r="AT216" s="51">
        <f t="shared" si="39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40"/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41"/>
        <v>0</v>
      </c>
      <c r="AR217" s="51">
        <f t="shared" si="37"/>
        <v>0</v>
      </c>
      <c r="AS217" s="51">
        <f t="shared" si="38"/>
        <v>0</v>
      </c>
      <c r="AT217" s="51">
        <f t="shared" si="39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40"/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41"/>
        <v>0</v>
      </c>
      <c r="AR218" s="51">
        <f t="shared" si="37"/>
        <v>0</v>
      </c>
      <c r="AS218" s="51">
        <f t="shared" si="38"/>
        <v>0</v>
      </c>
      <c r="AT218" s="51">
        <f t="shared" si="39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40"/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41"/>
        <v>0</v>
      </c>
      <c r="AR219" s="51">
        <f t="shared" si="37"/>
        <v>0</v>
      </c>
      <c r="AS219" s="51">
        <f t="shared" si="38"/>
        <v>0</v>
      </c>
      <c r="AT219" s="51">
        <f t="shared" si="39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40"/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41"/>
        <v>0</v>
      </c>
      <c r="AR220" s="51">
        <f t="shared" si="37"/>
        <v>0</v>
      </c>
      <c r="AS220" s="51">
        <f t="shared" si="38"/>
        <v>0</v>
      </c>
      <c r="AT220" s="51">
        <f t="shared" si="39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40"/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41"/>
        <v>0</v>
      </c>
      <c r="AR221" s="51">
        <f t="shared" si="37"/>
        <v>0</v>
      </c>
      <c r="AS221" s="51">
        <f t="shared" si="38"/>
        <v>0</v>
      </c>
      <c r="AT221" s="51">
        <f t="shared" si="39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40"/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41"/>
        <v>0</v>
      </c>
      <c r="AR222" s="51">
        <f t="shared" si="37"/>
        <v>0</v>
      </c>
      <c r="AS222" s="51">
        <f t="shared" si="38"/>
        <v>0</v>
      </c>
      <c r="AT222" s="51">
        <f t="shared" si="39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40"/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41"/>
        <v>0</v>
      </c>
      <c r="AR223" s="51">
        <f t="shared" si="37"/>
        <v>0</v>
      </c>
      <c r="AS223" s="51">
        <f t="shared" si="38"/>
        <v>0</v>
      </c>
      <c r="AT223" s="51">
        <f t="shared" si="39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40"/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41"/>
        <v>0</v>
      </c>
      <c r="AR224" s="51">
        <f t="shared" si="37"/>
        <v>0</v>
      </c>
      <c r="AS224" s="51">
        <f t="shared" si="38"/>
        <v>0</v>
      </c>
      <c r="AT224" s="51">
        <f t="shared" si="39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C231" s="10" t="s">
        <v>239</v>
      </c>
      <c r="D231" s="10">
        <v>390018</v>
      </c>
      <c r="E231" s="10" t="s">
        <v>243</v>
      </c>
      <c r="F231" s="50">
        <v>0.55000000000000004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38</v>
      </c>
      <c r="AA231" s="43">
        <v>38</v>
      </c>
      <c r="AB231" s="43">
        <v>38</v>
      </c>
      <c r="AC231" s="43">
        <v>38</v>
      </c>
      <c r="AD231" s="43">
        <v>38</v>
      </c>
      <c r="AE231" s="43">
        <v>38</v>
      </c>
      <c r="AF231" s="43">
        <v>38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L231" s="51"/>
      <c r="AO231" s="51"/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75B40EB-7239-46EE-B2EE-DBF5C10C57ED}">
          <x14:formula1>
            <xm:f>Sheet1!$B$1:$B$4</xm:f>
          </x14:formula1>
          <xm:sqref>F8:F224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3786-01F8-46B3-B678-256712537514}">
  <sheetPr>
    <tabColor theme="5" tint="0.79998168889431442"/>
  </sheetPr>
  <dimension ref="B3:BF234"/>
  <sheetViews>
    <sheetView zoomScale="85" zoomScaleNormal="85" workbookViewId="0">
      <pane xSplit="5" ySplit="7" topLeftCell="F227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8.453125" style="10" bestFit="1" customWidth="1"/>
    <col min="44" max="44" width="6.81640625" style="33" bestFit="1" customWidth="1"/>
    <col min="45" max="45" width="7.26953125" style="33" bestFit="1" customWidth="1"/>
    <col min="46" max="46" width="7.5429687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:AM7" si="3">Z7+30</f>
        <v>46015</v>
      </c>
      <c r="AB7" s="21">
        <f t="shared" si="3"/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si="3"/>
        <v>46345</v>
      </c>
      <c r="AM7" s="21">
        <f t="shared" si="3"/>
        <v>46375</v>
      </c>
      <c r="AN7" s="21">
        <f t="shared" ref="AN7" si="4">AM7+30</f>
        <v>46405</v>
      </c>
      <c r="AO7" s="21">
        <f t="shared" ref="AO7" si="5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6">+AR7+30</f>
        <v>46045</v>
      </c>
      <c r="AT7" s="21">
        <f t="shared" si="6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226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7">+AA8*H8</f>
        <v>0</v>
      </c>
      <c r="AS8" s="51">
        <f t="shared" ref="AS8:AS71" si="8">+AB8*I8</f>
        <v>0</v>
      </c>
      <c r="AT8" s="51">
        <f t="shared" ref="AT8:AT71" si="9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10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11">+Z9*G9</f>
        <v>0</v>
      </c>
      <c r="AR9" s="51">
        <f t="shared" si="7"/>
        <v>0</v>
      </c>
      <c r="AS9" s="51">
        <f t="shared" si="8"/>
        <v>0</v>
      </c>
      <c r="AT9" s="51">
        <f t="shared" si="9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12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10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11"/>
        <v>0</v>
      </c>
      <c r="AR10" s="51">
        <f t="shared" si="7"/>
        <v>0</v>
      </c>
      <c r="AS10" s="51">
        <f t="shared" si="8"/>
        <v>0</v>
      </c>
      <c r="AT10" s="51">
        <f t="shared" si="9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12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10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11"/>
        <v>0</v>
      </c>
      <c r="AR11" s="51">
        <f t="shared" si="7"/>
        <v>0</v>
      </c>
      <c r="AS11" s="51">
        <f t="shared" si="8"/>
        <v>0</v>
      </c>
      <c r="AT11" s="51">
        <f t="shared" si="9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12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10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11"/>
        <v>0</v>
      </c>
      <c r="AR12" s="51">
        <f t="shared" si="7"/>
        <v>0</v>
      </c>
      <c r="AS12" s="51">
        <f t="shared" si="8"/>
        <v>0</v>
      </c>
      <c r="AT12" s="51">
        <f t="shared" si="9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12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10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11"/>
        <v>0</v>
      </c>
      <c r="AR13" s="51">
        <f t="shared" si="7"/>
        <v>0</v>
      </c>
      <c r="AS13" s="51">
        <f t="shared" si="8"/>
        <v>0</v>
      </c>
      <c r="AT13" s="51">
        <f t="shared" si="9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12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10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2"/>
      <c r="AQ14" s="51">
        <f t="shared" si="11"/>
        <v>0</v>
      </c>
      <c r="AR14" s="51">
        <f t="shared" si="7"/>
        <v>0</v>
      </c>
      <c r="AS14" s="51">
        <f t="shared" si="8"/>
        <v>0</v>
      </c>
      <c r="AT14" s="51">
        <f t="shared" si="9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12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10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11"/>
        <v>0</v>
      </c>
      <c r="AR15" s="51">
        <f t="shared" si="7"/>
        <v>0</v>
      </c>
      <c r="AS15" s="51">
        <f t="shared" si="8"/>
        <v>0</v>
      </c>
      <c r="AT15" s="51">
        <f t="shared" si="9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12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10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11"/>
        <v>0</v>
      </c>
      <c r="AR16" s="51">
        <f t="shared" si="7"/>
        <v>0</v>
      </c>
      <c r="AS16" s="51">
        <f t="shared" si="8"/>
        <v>0</v>
      </c>
      <c r="AT16" s="51">
        <f t="shared" si="9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12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10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11"/>
        <v>0</v>
      </c>
      <c r="AR17" s="51">
        <f t="shared" si="7"/>
        <v>0</v>
      </c>
      <c r="AS17" s="51">
        <f t="shared" si="8"/>
        <v>0</v>
      </c>
      <c r="AT17" s="51">
        <f t="shared" si="9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12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10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11"/>
        <v>0</v>
      </c>
      <c r="AR18" s="51">
        <f t="shared" si="7"/>
        <v>0</v>
      </c>
      <c r="AS18" s="51">
        <f t="shared" si="8"/>
        <v>0</v>
      </c>
      <c r="AT18" s="51">
        <f t="shared" si="9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12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10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11"/>
        <v>0</v>
      </c>
      <c r="AR19" s="51">
        <f t="shared" si="7"/>
        <v>0</v>
      </c>
      <c r="AS19" s="51">
        <f t="shared" si="8"/>
        <v>0</v>
      </c>
      <c r="AT19" s="51">
        <f t="shared" si="9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12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10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11"/>
        <v>0</v>
      </c>
      <c r="AR20" s="51">
        <f t="shared" si="7"/>
        <v>0</v>
      </c>
      <c r="AS20" s="51">
        <f t="shared" si="8"/>
        <v>0</v>
      </c>
      <c r="AT20" s="51">
        <f t="shared" si="9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12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10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11"/>
        <v>0</v>
      </c>
      <c r="AR21" s="51">
        <f t="shared" si="7"/>
        <v>0</v>
      </c>
      <c r="AS21" s="51">
        <f t="shared" si="8"/>
        <v>0</v>
      </c>
      <c r="AT21" s="51">
        <f t="shared" si="9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12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10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11"/>
        <v>0</v>
      </c>
      <c r="AR22" s="51">
        <f t="shared" si="7"/>
        <v>0</v>
      </c>
      <c r="AS22" s="51">
        <f t="shared" si="8"/>
        <v>0</v>
      </c>
      <c r="AT22" s="51">
        <f t="shared" si="9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12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10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11"/>
        <v>0</v>
      </c>
      <c r="AR23" s="51">
        <f t="shared" si="7"/>
        <v>0</v>
      </c>
      <c r="AS23" s="51">
        <f t="shared" si="8"/>
        <v>0</v>
      </c>
      <c r="AT23" s="51">
        <f t="shared" si="9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12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10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11"/>
        <v>0</v>
      </c>
      <c r="AR24" s="51">
        <f t="shared" si="7"/>
        <v>0</v>
      </c>
      <c r="AS24" s="51">
        <f t="shared" si="8"/>
        <v>0</v>
      </c>
      <c r="AT24" s="51">
        <f t="shared" si="9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12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10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11"/>
        <v>0</v>
      </c>
      <c r="AR25" s="51">
        <f t="shared" si="7"/>
        <v>0</v>
      </c>
      <c r="AS25" s="51">
        <f t="shared" si="8"/>
        <v>0</v>
      </c>
      <c r="AT25" s="51">
        <f t="shared" si="9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12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10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11"/>
        <v>0</v>
      </c>
      <c r="AR26" s="51">
        <f t="shared" si="7"/>
        <v>0</v>
      </c>
      <c r="AS26" s="51">
        <f t="shared" si="8"/>
        <v>0</v>
      </c>
      <c r="AT26" s="51">
        <f t="shared" si="9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12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10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11"/>
        <v>0</v>
      </c>
      <c r="AR27" s="51">
        <f t="shared" si="7"/>
        <v>0</v>
      </c>
      <c r="AS27" s="51">
        <f t="shared" si="8"/>
        <v>0</v>
      </c>
      <c r="AT27" s="51">
        <f t="shared" si="9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12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10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11"/>
        <v>0</v>
      </c>
      <c r="AR28" s="51">
        <f t="shared" si="7"/>
        <v>0</v>
      </c>
      <c r="AS28" s="51">
        <f t="shared" si="8"/>
        <v>0</v>
      </c>
      <c r="AT28" s="51">
        <f t="shared" si="9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12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10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11"/>
        <v>0</v>
      </c>
      <c r="AR29" s="51">
        <f t="shared" si="7"/>
        <v>0</v>
      </c>
      <c r="AS29" s="51">
        <f t="shared" si="8"/>
        <v>0</v>
      </c>
      <c r="AT29" s="51">
        <f t="shared" si="9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12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10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11"/>
        <v>0</v>
      </c>
      <c r="AR30" s="51">
        <f t="shared" si="7"/>
        <v>0</v>
      </c>
      <c r="AS30" s="51">
        <f t="shared" si="8"/>
        <v>0</v>
      </c>
      <c r="AT30" s="51">
        <f t="shared" si="9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12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10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11"/>
        <v>0</v>
      </c>
      <c r="AR31" s="51">
        <f t="shared" si="7"/>
        <v>0</v>
      </c>
      <c r="AS31" s="51">
        <f t="shared" si="8"/>
        <v>0</v>
      </c>
      <c r="AT31" s="51">
        <f t="shared" si="9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12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10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11"/>
        <v>0</v>
      </c>
      <c r="AR32" s="51">
        <f t="shared" si="7"/>
        <v>0</v>
      </c>
      <c r="AS32" s="51">
        <f t="shared" si="8"/>
        <v>0</v>
      </c>
      <c r="AT32" s="51">
        <f t="shared" si="9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12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10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11"/>
        <v>0</v>
      </c>
      <c r="AR33" s="51">
        <f t="shared" si="7"/>
        <v>0</v>
      </c>
      <c r="AS33" s="51">
        <f t="shared" si="8"/>
        <v>0</v>
      </c>
      <c r="AT33" s="51">
        <f t="shared" si="9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12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10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11"/>
        <v>0</v>
      </c>
      <c r="AR34" s="51">
        <f t="shared" si="7"/>
        <v>0</v>
      </c>
      <c r="AS34" s="51">
        <f t="shared" si="8"/>
        <v>0</v>
      </c>
      <c r="AT34" s="51">
        <f t="shared" si="9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12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10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11"/>
        <v>0</v>
      </c>
      <c r="AR35" s="51">
        <f t="shared" si="7"/>
        <v>0</v>
      </c>
      <c r="AS35" s="51">
        <f t="shared" si="8"/>
        <v>0</v>
      </c>
      <c r="AT35" s="51">
        <f t="shared" si="9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12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10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11"/>
        <v>0</v>
      </c>
      <c r="AR36" s="51">
        <f t="shared" si="7"/>
        <v>0</v>
      </c>
      <c r="AS36" s="51">
        <f t="shared" si="8"/>
        <v>0</v>
      </c>
      <c r="AT36" s="51">
        <f t="shared" si="9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12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10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11"/>
        <v>0</v>
      </c>
      <c r="AR37" s="51">
        <f t="shared" si="7"/>
        <v>0</v>
      </c>
      <c r="AS37" s="51">
        <f t="shared" si="8"/>
        <v>0</v>
      </c>
      <c r="AT37" s="51">
        <f t="shared" si="9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12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10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11"/>
        <v>0</v>
      </c>
      <c r="AR38" s="51">
        <f t="shared" si="7"/>
        <v>0</v>
      </c>
      <c r="AS38" s="51">
        <f t="shared" si="8"/>
        <v>0</v>
      </c>
      <c r="AT38" s="51">
        <f t="shared" si="9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12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10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11"/>
        <v>0</v>
      </c>
      <c r="AR39" s="51">
        <f t="shared" si="7"/>
        <v>0</v>
      </c>
      <c r="AS39" s="51">
        <f t="shared" si="8"/>
        <v>0</v>
      </c>
      <c r="AT39" s="51">
        <f t="shared" si="9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12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10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11"/>
        <v>0</v>
      </c>
      <c r="AR40" s="51">
        <f t="shared" si="7"/>
        <v>0</v>
      </c>
      <c r="AS40" s="51">
        <f t="shared" si="8"/>
        <v>0</v>
      </c>
      <c r="AT40" s="51">
        <f t="shared" si="9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12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10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11"/>
        <v>0</v>
      </c>
      <c r="AR41" s="51">
        <f t="shared" si="7"/>
        <v>0</v>
      </c>
      <c r="AS41" s="51">
        <f t="shared" si="8"/>
        <v>0</v>
      </c>
      <c r="AT41" s="51">
        <f t="shared" si="9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12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10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11"/>
        <v>0</v>
      </c>
      <c r="AR42" s="51">
        <f t="shared" si="7"/>
        <v>0</v>
      </c>
      <c r="AS42" s="51">
        <f t="shared" si="8"/>
        <v>0</v>
      </c>
      <c r="AT42" s="51">
        <f t="shared" si="9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12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10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11"/>
        <v>0</v>
      </c>
      <c r="AR43" s="51">
        <f t="shared" si="7"/>
        <v>0</v>
      </c>
      <c r="AS43" s="51">
        <f t="shared" si="8"/>
        <v>0</v>
      </c>
      <c r="AT43" s="51">
        <f t="shared" si="9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12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10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11"/>
        <v>0</v>
      </c>
      <c r="AR44" s="51">
        <f t="shared" si="7"/>
        <v>0</v>
      </c>
      <c r="AS44" s="51">
        <f t="shared" si="8"/>
        <v>0</v>
      </c>
      <c r="AT44" s="51">
        <f t="shared" si="9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12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10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11"/>
        <v>0</v>
      </c>
      <c r="AR45" s="51">
        <f t="shared" si="7"/>
        <v>0</v>
      </c>
      <c r="AS45" s="51">
        <f t="shared" si="8"/>
        <v>0</v>
      </c>
      <c r="AT45" s="51">
        <f t="shared" si="9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12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10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11"/>
        <v>0</v>
      </c>
      <c r="AR46" s="51">
        <f t="shared" si="7"/>
        <v>0</v>
      </c>
      <c r="AS46" s="51">
        <f t="shared" si="8"/>
        <v>0</v>
      </c>
      <c r="AT46" s="51">
        <f t="shared" si="9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12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10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11"/>
        <v>0</v>
      </c>
      <c r="AR47" s="51">
        <f t="shared" si="7"/>
        <v>0</v>
      </c>
      <c r="AS47" s="51">
        <f t="shared" si="8"/>
        <v>0</v>
      </c>
      <c r="AT47" s="51">
        <f t="shared" si="9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12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10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11"/>
        <v>0</v>
      </c>
      <c r="AR48" s="51">
        <f t="shared" si="7"/>
        <v>0</v>
      </c>
      <c r="AS48" s="51">
        <f t="shared" si="8"/>
        <v>0</v>
      </c>
      <c r="AT48" s="51">
        <f t="shared" si="9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12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10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11"/>
        <v>0</v>
      </c>
      <c r="AR49" s="51">
        <f t="shared" si="7"/>
        <v>0</v>
      </c>
      <c r="AS49" s="51">
        <f t="shared" si="8"/>
        <v>0</v>
      </c>
      <c r="AT49" s="51">
        <f t="shared" si="9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12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10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11"/>
        <v>0</v>
      </c>
      <c r="AR50" s="51">
        <f t="shared" si="7"/>
        <v>0</v>
      </c>
      <c r="AS50" s="51">
        <f t="shared" si="8"/>
        <v>0</v>
      </c>
      <c r="AT50" s="51">
        <f t="shared" si="9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12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10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11"/>
        <v>0</v>
      </c>
      <c r="AR51" s="51">
        <f t="shared" si="7"/>
        <v>0</v>
      </c>
      <c r="AS51" s="51">
        <f t="shared" si="8"/>
        <v>0</v>
      </c>
      <c r="AT51" s="51">
        <f t="shared" si="9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12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10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11"/>
        <v>0</v>
      </c>
      <c r="AR52" s="51">
        <f t="shared" si="7"/>
        <v>0</v>
      </c>
      <c r="AS52" s="51">
        <f t="shared" si="8"/>
        <v>0</v>
      </c>
      <c r="AT52" s="51">
        <f t="shared" si="9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12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10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11"/>
        <v>0</v>
      </c>
      <c r="AR53" s="51">
        <f t="shared" si="7"/>
        <v>0</v>
      </c>
      <c r="AS53" s="51">
        <f t="shared" si="8"/>
        <v>0</v>
      </c>
      <c r="AT53" s="51">
        <f t="shared" si="9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12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10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11"/>
        <v>0</v>
      </c>
      <c r="AR54" s="51">
        <f t="shared" si="7"/>
        <v>0</v>
      </c>
      <c r="AS54" s="51">
        <f t="shared" si="8"/>
        <v>0</v>
      </c>
      <c r="AT54" s="51">
        <f t="shared" si="9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12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10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11"/>
        <v>0</v>
      </c>
      <c r="AR55" s="51">
        <f t="shared" si="7"/>
        <v>0</v>
      </c>
      <c r="AS55" s="51">
        <f t="shared" si="8"/>
        <v>0</v>
      </c>
      <c r="AT55" s="51">
        <f t="shared" si="9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12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10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11"/>
        <v>0</v>
      </c>
      <c r="AR56" s="51">
        <f t="shared" si="7"/>
        <v>0</v>
      </c>
      <c r="AS56" s="51">
        <f t="shared" si="8"/>
        <v>0</v>
      </c>
      <c r="AT56" s="51">
        <f t="shared" si="9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12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10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11"/>
        <v>0</v>
      </c>
      <c r="AR57" s="51">
        <f t="shared" si="7"/>
        <v>0</v>
      </c>
      <c r="AS57" s="51">
        <f t="shared" si="8"/>
        <v>0</v>
      </c>
      <c r="AT57" s="51">
        <f t="shared" si="9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12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10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11"/>
        <v>0</v>
      </c>
      <c r="AR58" s="51">
        <f t="shared" si="7"/>
        <v>0</v>
      </c>
      <c r="AS58" s="51">
        <f t="shared" si="8"/>
        <v>0</v>
      </c>
      <c r="AT58" s="51">
        <f t="shared" si="9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12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10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11"/>
        <v>0</v>
      </c>
      <c r="AR59" s="51">
        <f t="shared" si="7"/>
        <v>0</v>
      </c>
      <c r="AS59" s="51">
        <f t="shared" si="8"/>
        <v>0</v>
      </c>
      <c r="AT59" s="51">
        <f t="shared" si="9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12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10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11"/>
        <v>0</v>
      </c>
      <c r="AR60" s="51">
        <f t="shared" si="7"/>
        <v>0</v>
      </c>
      <c r="AS60" s="51">
        <f t="shared" si="8"/>
        <v>0</v>
      </c>
      <c r="AT60" s="51">
        <f t="shared" si="9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12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10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11"/>
        <v>0</v>
      </c>
      <c r="AR61" s="51">
        <f t="shared" si="7"/>
        <v>0</v>
      </c>
      <c r="AS61" s="51">
        <f t="shared" si="8"/>
        <v>0</v>
      </c>
      <c r="AT61" s="51">
        <f t="shared" si="9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12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10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11"/>
        <v>0</v>
      </c>
      <c r="AR62" s="51">
        <f t="shared" si="7"/>
        <v>0</v>
      </c>
      <c r="AS62" s="51">
        <f t="shared" si="8"/>
        <v>0</v>
      </c>
      <c r="AT62" s="51">
        <f t="shared" si="9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12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10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11"/>
        <v>0</v>
      </c>
      <c r="AR63" s="51">
        <f t="shared" si="7"/>
        <v>0</v>
      </c>
      <c r="AS63" s="51">
        <f t="shared" si="8"/>
        <v>0</v>
      </c>
      <c r="AT63" s="51">
        <f t="shared" si="9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12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10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11"/>
        <v>0</v>
      </c>
      <c r="AR64" s="51">
        <f t="shared" si="7"/>
        <v>0</v>
      </c>
      <c r="AS64" s="51">
        <f t="shared" si="8"/>
        <v>0</v>
      </c>
      <c r="AT64" s="51">
        <f t="shared" si="9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12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10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11"/>
        <v>0</v>
      </c>
      <c r="AR65" s="51">
        <f t="shared" si="7"/>
        <v>0</v>
      </c>
      <c r="AS65" s="51">
        <f t="shared" si="8"/>
        <v>0</v>
      </c>
      <c r="AT65" s="51">
        <f t="shared" si="9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12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10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11"/>
        <v>0</v>
      </c>
      <c r="AR66" s="51">
        <f t="shared" si="7"/>
        <v>0</v>
      </c>
      <c r="AS66" s="51">
        <f t="shared" si="8"/>
        <v>0</v>
      </c>
      <c r="AT66" s="51">
        <f t="shared" si="9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12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10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11"/>
        <v>0</v>
      </c>
      <c r="AR67" s="51">
        <f t="shared" si="7"/>
        <v>0</v>
      </c>
      <c r="AS67" s="51">
        <f t="shared" si="8"/>
        <v>0</v>
      </c>
      <c r="AT67" s="51">
        <f t="shared" si="9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12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10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11"/>
        <v>0</v>
      </c>
      <c r="AR68" s="51">
        <f t="shared" si="7"/>
        <v>0</v>
      </c>
      <c r="AS68" s="51">
        <f t="shared" si="8"/>
        <v>0</v>
      </c>
      <c r="AT68" s="51">
        <f t="shared" si="9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12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10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11"/>
        <v>0</v>
      </c>
      <c r="AR69" s="51">
        <f t="shared" si="7"/>
        <v>0</v>
      </c>
      <c r="AS69" s="51">
        <f t="shared" si="8"/>
        <v>0</v>
      </c>
      <c r="AT69" s="51">
        <f t="shared" si="9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12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10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11"/>
        <v>0</v>
      </c>
      <c r="AR70" s="51">
        <f t="shared" si="7"/>
        <v>0</v>
      </c>
      <c r="AS70" s="51">
        <f t="shared" si="8"/>
        <v>0</v>
      </c>
      <c r="AT70" s="51">
        <f t="shared" si="9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12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10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11"/>
        <v>0</v>
      </c>
      <c r="AR71" s="51">
        <f t="shared" si="7"/>
        <v>0</v>
      </c>
      <c r="AS71" s="51">
        <f t="shared" si="8"/>
        <v>0</v>
      </c>
      <c r="AT71" s="51">
        <f t="shared" si="9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12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10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11"/>
        <v>0</v>
      </c>
      <c r="AR72" s="51">
        <f t="shared" ref="AR72:AR135" si="13">+AA72*H72</f>
        <v>0</v>
      </c>
      <c r="AS72" s="51">
        <f t="shared" ref="AS72:AS135" si="14">+AB72*I72</f>
        <v>0</v>
      </c>
      <c r="AT72" s="51">
        <f t="shared" ref="AT72:AT135" si="15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12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6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17">+Z73*G73</f>
        <v>0</v>
      </c>
      <c r="AR73" s="51">
        <f t="shared" si="13"/>
        <v>0</v>
      </c>
      <c r="AS73" s="51">
        <f t="shared" si="14"/>
        <v>0</v>
      </c>
      <c r="AT73" s="51">
        <f t="shared" si="15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37" si="18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6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17"/>
        <v>0</v>
      </c>
      <c r="AR74" s="51">
        <f t="shared" si="13"/>
        <v>0</v>
      </c>
      <c r="AS74" s="51">
        <f t="shared" si="14"/>
        <v>0</v>
      </c>
      <c r="AT74" s="51">
        <f t="shared" si="15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18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6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17"/>
        <v>0</v>
      </c>
      <c r="AR75" s="51">
        <f t="shared" si="13"/>
        <v>0</v>
      </c>
      <c r="AS75" s="51">
        <f t="shared" si="14"/>
        <v>0</v>
      </c>
      <c r="AT75" s="51">
        <f t="shared" si="15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18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6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17"/>
        <v>0</v>
      </c>
      <c r="AR76" s="51">
        <f t="shared" si="13"/>
        <v>0</v>
      </c>
      <c r="AS76" s="51">
        <f t="shared" si="14"/>
        <v>0</v>
      </c>
      <c r="AT76" s="51">
        <f t="shared" si="15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18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6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17"/>
        <v>0</v>
      </c>
      <c r="AR77" s="51">
        <f t="shared" si="13"/>
        <v>0</v>
      </c>
      <c r="AS77" s="51">
        <f t="shared" si="14"/>
        <v>0</v>
      </c>
      <c r="AT77" s="51">
        <f t="shared" si="15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18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6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17"/>
        <v>0</v>
      </c>
      <c r="AR78" s="51">
        <f t="shared" si="13"/>
        <v>0</v>
      </c>
      <c r="AS78" s="51">
        <f t="shared" si="14"/>
        <v>0</v>
      </c>
      <c r="AT78" s="51">
        <f t="shared" si="15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18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6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17"/>
        <v>0</v>
      </c>
      <c r="AR79" s="51">
        <f t="shared" si="13"/>
        <v>0</v>
      </c>
      <c r="AS79" s="51">
        <f t="shared" si="14"/>
        <v>0</v>
      </c>
      <c r="AT79" s="51">
        <f t="shared" si="15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18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6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17"/>
        <v>0</v>
      </c>
      <c r="AR80" s="51">
        <f t="shared" si="13"/>
        <v>0</v>
      </c>
      <c r="AS80" s="51">
        <f t="shared" si="14"/>
        <v>0</v>
      </c>
      <c r="AT80" s="51">
        <f t="shared" si="15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18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6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17"/>
        <v>0</v>
      </c>
      <c r="AR81" s="51">
        <f t="shared" si="13"/>
        <v>0</v>
      </c>
      <c r="AS81" s="51">
        <f t="shared" si="14"/>
        <v>0</v>
      </c>
      <c r="AT81" s="51">
        <f t="shared" si="15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18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6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17"/>
        <v>0</v>
      </c>
      <c r="AR82" s="51">
        <f t="shared" si="13"/>
        <v>0</v>
      </c>
      <c r="AS82" s="51">
        <f t="shared" si="14"/>
        <v>0</v>
      </c>
      <c r="AT82" s="51">
        <f t="shared" si="15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18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6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17"/>
        <v>0</v>
      </c>
      <c r="AR83" s="51">
        <f t="shared" si="13"/>
        <v>0</v>
      </c>
      <c r="AS83" s="51">
        <f t="shared" si="14"/>
        <v>0</v>
      </c>
      <c r="AT83" s="51">
        <f t="shared" si="15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18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6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17"/>
        <v>0</v>
      </c>
      <c r="AR84" s="51">
        <f t="shared" si="13"/>
        <v>0</v>
      </c>
      <c r="AS84" s="51">
        <f t="shared" si="14"/>
        <v>0</v>
      </c>
      <c r="AT84" s="51">
        <f t="shared" si="15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18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16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17"/>
        <v>0</v>
      </c>
      <c r="AR85" s="51">
        <f t="shared" si="13"/>
        <v>0</v>
      </c>
      <c r="AS85" s="51">
        <f t="shared" si="14"/>
        <v>0</v>
      </c>
      <c r="AT85" s="51">
        <f t="shared" si="15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18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6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17"/>
        <v>0</v>
      </c>
      <c r="AR86" s="51">
        <f t="shared" si="13"/>
        <v>0</v>
      </c>
      <c r="AS86" s="51">
        <f t="shared" si="14"/>
        <v>0</v>
      </c>
      <c r="AT86" s="51">
        <f t="shared" si="15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18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6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17"/>
        <v>0</v>
      </c>
      <c r="AR87" s="51">
        <f t="shared" si="13"/>
        <v>0</v>
      </c>
      <c r="AS87" s="51">
        <f t="shared" si="14"/>
        <v>0</v>
      </c>
      <c r="AT87" s="51">
        <f t="shared" si="15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18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6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17"/>
        <v>0</v>
      </c>
      <c r="AR88" s="51">
        <f t="shared" si="13"/>
        <v>0</v>
      </c>
      <c r="AS88" s="51">
        <f t="shared" si="14"/>
        <v>0</v>
      </c>
      <c r="AT88" s="51">
        <f t="shared" si="15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18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6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17"/>
        <v>0</v>
      </c>
      <c r="AR89" s="51">
        <f t="shared" si="13"/>
        <v>0</v>
      </c>
      <c r="AS89" s="51">
        <f t="shared" si="14"/>
        <v>0</v>
      </c>
      <c r="AT89" s="51">
        <f t="shared" si="15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18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6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17"/>
        <v>0</v>
      </c>
      <c r="AR90" s="51">
        <f t="shared" si="13"/>
        <v>0</v>
      </c>
      <c r="AS90" s="51">
        <f t="shared" si="14"/>
        <v>0</v>
      </c>
      <c r="AT90" s="51">
        <f t="shared" si="15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18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6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17"/>
        <v>0</v>
      </c>
      <c r="AR91" s="51">
        <f t="shared" si="13"/>
        <v>0</v>
      </c>
      <c r="AS91" s="51">
        <f t="shared" si="14"/>
        <v>0</v>
      </c>
      <c r="AT91" s="51">
        <f t="shared" si="15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18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6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17"/>
        <v>0</v>
      </c>
      <c r="AR92" s="51">
        <f t="shared" si="13"/>
        <v>0</v>
      </c>
      <c r="AS92" s="51">
        <f t="shared" si="14"/>
        <v>0</v>
      </c>
      <c r="AT92" s="51">
        <f t="shared" si="15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18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6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17"/>
        <v>0</v>
      </c>
      <c r="AR93" s="51">
        <f t="shared" si="13"/>
        <v>0</v>
      </c>
      <c r="AS93" s="51">
        <f t="shared" si="14"/>
        <v>0</v>
      </c>
      <c r="AT93" s="51">
        <f t="shared" si="15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18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6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17"/>
        <v>0</v>
      </c>
      <c r="AR94" s="51">
        <f t="shared" si="13"/>
        <v>0</v>
      </c>
      <c r="AS94" s="51">
        <f t="shared" si="14"/>
        <v>0</v>
      </c>
      <c r="AT94" s="51">
        <f t="shared" si="15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18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6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17"/>
        <v>0</v>
      </c>
      <c r="AR95" s="51">
        <f t="shared" si="13"/>
        <v>0</v>
      </c>
      <c r="AS95" s="51">
        <f t="shared" si="14"/>
        <v>0</v>
      </c>
      <c r="AT95" s="51">
        <f t="shared" si="15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18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6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17"/>
        <v>0</v>
      </c>
      <c r="AR96" s="51">
        <f t="shared" si="13"/>
        <v>0</v>
      </c>
      <c r="AS96" s="51">
        <f t="shared" si="14"/>
        <v>0</v>
      </c>
      <c r="AT96" s="51">
        <f t="shared" si="15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18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6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17"/>
        <v>0</v>
      </c>
      <c r="AR97" s="51">
        <f t="shared" si="13"/>
        <v>0</v>
      </c>
      <c r="AS97" s="51">
        <f t="shared" si="14"/>
        <v>0</v>
      </c>
      <c r="AT97" s="51">
        <f t="shared" si="15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18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6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17"/>
        <v>0</v>
      </c>
      <c r="AR98" s="51">
        <f t="shared" si="13"/>
        <v>0</v>
      </c>
      <c r="AS98" s="51">
        <f t="shared" si="14"/>
        <v>0</v>
      </c>
      <c r="AT98" s="51">
        <f t="shared" si="15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18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6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17"/>
        <v>0</v>
      </c>
      <c r="AR99" s="51">
        <f t="shared" si="13"/>
        <v>0</v>
      </c>
      <c r="AS99" s="51">
        <f t="shared" si="14"/>
        <v>0</v>
      </c>
      <c r="AT99" s="51">
        <f t="shared" si="15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18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6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17"/>
        <v>0</v>
      </c>
      <c r="AR100" s="51">
        <f t="shared" si="13"/>
        <v>0</v>
      </c>
      <c r="AS100" s="51">
        <f t="shared" si="14"/>
        <v>0</v>
      </c>
      <c r="AT100" s="51">
        <f t="shared" si="15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18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6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17"/>
        <v>0</v>
      </c>
      <c r="AR101" s="51">
        <f t="shared" si="13"/>
        <v>0</v>
      </c>
      <c r="AS101" s="51">
        <f t="shared" si="14"/>
        <v>0</v>
      </c>
      <c r="AT101" s="51">
        <f t="shared" si="15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18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6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17"/>
        <v>0</v>
      </c>
      <c r="AR102" s="51">
        <f t="shared" si="13"/>
        <v>0</v>
      </c>
      <c r="AS102" s="51">
        <f t="shared" si="14"/>
        <v>0</v>
      </c>
      <c r="AT102" s="51">
        <f t="shared" si="15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18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6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17"/>
        <v>0</v>
      </c>
      <c r="AR103" s="51">
        <f t="shared" si="13"/>
        <v>0</v>
      </c>
      <c r="AS103" s="51">
        <f t="shared" si="14"/>
        <v>0</v>
      </c>
      <c r="AT103" s="51">
        <f t="shared" si="15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18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6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17"/>
        <v>0</v>
      </c>
      <c r="AR104" s="51">
        <f t="shared" si="13"/>
        <v>0</v>
      </c>
      <c r="AS104" s="51">
        <f t="shared" si="14"/>
        <v>0</v>
      </c>
      <c r="AT104" s="51">
        <f t="shared" si="15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18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6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17"/>
        <v>0</v>
      </c>
      <c r="AR105" s="51">
        <f t="shared" si="13"/>
        <v>0</v>
      </c>
      <c r="AS105" s="51">
        <f t="shared" si="14"/>
        <v>0</v>
      </c>
      <c r="AT105" s="51">
        <f t="shared" si="15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18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6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17"/>
        <v>0</v>
      </c>
      <c r="AR106" s="51">
        <f t="shared" si="13"/>
        <v>0</v>
      </c>
      <c r="AS106" s="51">
        <f t="shared" si="14"/>
        <v>0</v>
      </c>
      <c r="AT106" s="51">
        <f t="shared" si="15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18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6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17"/>
        <v>0</v>
      </c>
      <c r="AR107" s="51">
        <f t="shared" si="13"/>
        <v>0</v>
      </c>
      <c r="AS107" s="51">
        <f t="shared" si="14"/>
        <v>0</v>
      </c>
      <c r="AT107" s="51">
        <f t="shared" si="15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18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6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17"/>
        <v>0</v>
      </c>
      <c r="AR108" s="51">
        <f t="shared" si="13"/>
        <v>0</v>
      </c>
      <c r="AS108" s="51">
        <f t="shared" si="14"/>
        <v>0</v>
      </c>
      <c r="AT108" s="51">
        <f t="shared" si="15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18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6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17"/>
        <v>0</v>
      </c>
      <c r="AR109" s="51">
        <f t="shared" si="13"/>
        <v>0</v>
      </c>
      <c r="AS109" s="51">
        <f t="shared" si="14"/>
        <v>0</v>
      </c>
      <c r="AT109" s="51">
        <f t="shared" si="15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18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6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17"/>
        <v>0</v>
      </c>
      <c r="AR110" s="51">
        <f t="shared" si="13"/>
        <v>0</v>
      </c>
      <c r="AS110" s="51">
        <f t="shared" si="14"/>
        <v>0</v>
      </c>
      <c r="AT110" s="51">
        <f t="shared" si="15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18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6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17"/>
        <v>0</v>
      </c>
      <c r="AR111" s="51">
        <f t="shared" si="13"/>
        <v>0</v>
      </c>
      <c r="AS111" s="51">
        <f t="shared" si="14"/>
        <v>0</v>
      </c>
      <c r="AT111" s="51">
        <f t="shared" si="15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18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6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17"/>
        <v>0</v>
      </c>
      <c r="AR112" s="51">
        <f t="shared" si="13"/>
        <v>0</v>
      </c>
      <c r="AS112" s="51">
        <f t="shared" si="14"/>
        <v>0</v>
      </c>
      <c r="AT112" s="51">
        <f t="shared" si="15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18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6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17"/>
        <v>0</v>
      </c>
      <c r="AR113" s="51">
        <f t="shared" si="13"/>
        <v>0</v>
      </c>
      <c r="AS113" s="51">
        <f t="shared" si="14"/>
        <v>0</v>
      </c>
      <c r="AT113" s="51">
        <f t="shared" si="15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18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6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17"/>
        <v>0</v>
      </c>
      <c r="AR114" s="51">
        <f t="shared" si="13"/>
        <v>0</v>
      </c>
      <c r="AS114" s="51">
        <f t="shared" si="14"/>
        <v>0</v>
      </c>
      <c r="AT114" s="51">
        <f t="shared" si="15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18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6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17"/>
        <v>0</v>
      </c>
      <c r="AR115" s="51">
        <f t="shared" si="13"/>
        <v>0</v>
      </c>
      <c r="AS115" s="51">
        <f t="shared" si="14"/>
        <v>0</v>
      </c>
      <c r="AT115" s="51">
        <f t="shared" si="15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18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6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17"/>
        <v>0</v>
      </c>
      <c r="AR116" s="51">
        <f t="shared" si="13"/>
        <v>0</v>
      </c>
      <c r="AS116" s="51">
        <f t="shared" si="14"/>
        <v>0</v>
      </c>
      <c r="AT116" s="51">
        <f t="shared" si="15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18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6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17"/>
        <v>0</v>
      </c>
      <c r="AR117" s="51">
        <f t="shared" si="13"/>
        <v>0</v>
      </c>
      <c r="AS117" s="51">
        <f t="shared" si="14"/>
        <v>0</v>
      </c>
      <c r="AT117" s="51">
        <f t="shared" si="15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18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6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17"/>
        <v>0</v>
      </c>
      <c r="AR118" s="51">
        <f t="shared" si="13"/>
        <v>0</v>
      </c>
      <c r="AS118" s="51">
        <f t="shared" si="14"/>
        <v>0</v>
      </c>
      <c r="AT118" s="51">
        <f t="shared" si="15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18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6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17"/>
        <v>0</v>
      </c>
      <c r="AR119" s="51">
        <f t="shared" si="13"/>
        <v>0</v>
      </c>
      <c r="AS119" s="51">
        <f t="shared" si="14"/>
        <v>0</v>
      </c>
      <c r="AT119" s="51">
        <f t="shared" si="15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18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6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17"/>
        <v>0</v>
      </c>
      <c r="AR120" s="51">
        <f t="shared" si="13"/>
        <v>0</v>
      </c>
      <c r="AS120" s="51">
        <f t="shared" si="14"/>
        <v>0</v>
      </c>
      <c r="AT120" s="51">
        <f t="shared" si="15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18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6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17"/>
        <v>0</v>
      </c>
      <c r="AR121" s="51">
        <f t="shared" si="13"/>
        <v>0</v>
      </c>
      <c r="AS121" s="51">
        <f t="shared" si="14"/>
        <v>0</v>
      </c>
      <c r="AT121" s="51">
        <f t="shared" si="15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18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6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17"/>
        <v>0</v>
      </c>
      <c r="AR122" s="51">
        <f t="shared" si="13"/>
        <v>0</v>
      </c>
      <c r="AS122" s="51">
        <f t="shared" si="14"/>
        <v>0</v>
      </c>
      <c r="AT122" s="51">
        <f t="shared" si="15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18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6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17"/>
        <v>0</v>
      </c>
      <c r="AR123" s="51">
        <f t="shared" si="13"/>
        <v>0</v>
      </c>
      <c r="AS123" s="51">
        <f t="shared" si="14"/>
        <v>0</v>
      </c>
      <c r="AT123" s="51">
        <f t="shared" si="15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18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6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17"/>
        <v>0</v>
      </c>
      <c r="AR124" s="51">
        <f t="shared" si="13"/>
        <v>0</v>
      </c>
      <c r="AS124" s="51">
        <f t="shared" si="14"/>
        <v>0</v>
      </c>
      <c r="AT124" s="51">
        <f t="shared" si="15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18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6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17"/>
        <v>0</v>
      </c>
      <c r="AR125" s="51">
        <f t="shared" si="13"/>
        <v>0</v>
      </c>
      <c r="AS125" s="51">
        <f t="shared" si="14"/>
        <v>0</v>
      </c>
      <c r="AT125" s="51">
        <f t="shared" si="15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18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6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17"/>
        <v>0</v>
      </c>
      <c r="AR126" s="51">
        <f t="shared" si="13"/>
        <v>0</v>
      </c>
      <c r="AS126" s="51">
        <f t="shared" si="14"/>
        <v>0</v>
      </c>
      <c r="AT126" s="51">
        <f t="shared" si="15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18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6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17"/>
        <v>0</v>
      </c>
      <c r="AR127" s="51">
        <f t="shared" si="13"/>
        <v>0</v>
      </c>
      <c r="AS127" s="51">
        <f t="shared" si="14"/>
        <v>0</v>
      </c>
      <c r="AT127" s="51">
        <f t="shared" si="15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18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6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17"/>
        <v>0</v>
      </c>
      <c r="AR128" s="51">
        <f t="shared" si="13"/>
        <v>0</v>
      </c>
      <c r="AS128" s="51">
        <f t="shared" si="14"/>
        <v>0</v>
      </c>
      <c r="AT128" s="51">
        <f t="shared" si="15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18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6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17"/>
        <v>0</v>
      </c>
      <c r="AR129" s="51">
        <f t="shared" si="13"/>
        <v>0</v>
      </c>
      <c r="AS129" s="51">
        <f t="shared" si="14"/>
        <v>0</v>
      </c>
      <c r="AT129" s="51">
        <f t="shared" si="15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18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6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17"/>
        <v>0</v>
      </c>
      <c r="AR130" s="51">
        <f t="shared" si="13"/>
        <v>0</v>
      </c>
      <c r="AS130" s="51">
        <f t="shared" si="14"/>
        <v>0</v>
      </c>
      <c r="AT130" s="51">
        <f t="shared" si="15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18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6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17"/>
        <v>0</v>
      </c>
      <c r="AR131" s="51">
        <f t="shared" si="13"/>
        <v>0</v>
      </c>
      <c r="AS131" s="51">
        <f t="shared" si="14"/>
        <v>0</v>
      </c>
      <c r="AT131" s="51">
        <f t="shared" si="15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18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6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17"/>
        <v>0</v>
      </c>
      <c r="AR132" s="51">
        <f t="shared" si="13"/>
        <v>0</v>
      </c>
      <c r="AS132" s="51">
        <f t="shared" si="14"/>
        <v>0</v>
      </c>
      <c r="AT132" s="51">
        <f t="shared" si="15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18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6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17"/>
        <v>0</v>
      </c>
      <c r="AR133" s="51">
        <f t="shared" si="13"/>
        <v>0</v>
      </c>
      <c r="AS133" s="51">
        <f t="shared" si="14"/>
        <v>0</v>
      </c>
      <c r="AT133" s="51">
        <f t="shared" si="15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18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6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17"/>
        <v>0</v>
      </c>
      <c r="AR134" s="51">
        <f t="shared" si="13"/>
        <v>0</v>
      </c>
      <c r="AS134" s="51">
        <f t="shared" si="14"/>
        <v>0</v>
      </c>
      <c r="AT134" s="51">
        <f t="shared" si="15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18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6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17"/>
        <v>0</v>
      </c>
      <c r="AR135" s="51">
        <f t="shared" si="13"/>
        <v>0</v>
      </c>
      <c r="AS135" s="51">
        <f t="shared" si="14"/>
        <v>0</v>
      </c>
      <c r="AT135" s="51">
        <f t="shared" si="15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18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6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17"/>
        <v>0</v>
      </c>
      <c r="AR136" s="51">
        <f t="shared" ref="AR136:AR199" si="19">+AA136*H136</f>
        <v>0</v>
      </c>
      <c r="AS136" s="51">
        <f t="shared" ref="AS136:AS199" si="20">+AB136*I136</f>
        <v>0</v>
      </c>
      <c r="AT136" s="51">
        <f t="shared" ref="AT136:AT199" si="21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18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2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23">+Z137*G137</f>
        <v>0</v>
      </c>
      <c r="AR137" s="51">
        <f t="shared" si="19"/>
        <v>0</v>
      </c>
      <c r="AS137" s="51">
        <f t="shared" si="20"/>
        <v>0</v>
      </c>
      <c r="AT137" s="51">
        <f t="shared" si="21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ref="B138:B201" si="24">B137+1</f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2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23"/>
        <v>0</v>
      </c>
      <c r="AR138" s="51">
        <f t="shared" si="19"/>
        <v>0</v>
      </c>
      <c r="AS138" s="51">
        <f t="shared" si="20"/>
        <v>0</v>
      </c>
      <c r="AT138" s="51">
        <f t="shared" si="21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24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2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23"/>
        <v>0</v>
      </c>
      <c r="AR139" s="51">
        <f t="shared" si="19"/>
        <v>0</v>
      </c>
      <c r="AS139" s="51">
        <f t="shared" si="20"/>
        <v>0</v>
      </c>
      <c r="AT139" s="51">
        <f t="shared" si="21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24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2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23"/>
        <v>0</v>
      </c>
      <c r="AR140" s="51">
        <f t="shared" si="19"/>
        <v>0</v>
      </c>
      <c r="AS140" s="51">
        <f t="shared" si="20"/>
        <v>0</v>
      </c>
      <c r="AT140" s="51">
        <f t="shared" si="21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24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2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23"/>
        <v>0</v>
      </c>
      <c r="AR141" s="51">
        <f t="shared" si="19"/>
        <v>0</v>
      </c>
      <c r="AS141" s="51">
        <f t="shared" si="20"/>
        <v>0</v>
      </c>
      <c r="AT141" s="51">
        <f t="shared" si="21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si="24"/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2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23"/>
        <v>0</v>
      </c>
      <c r="AR142" s="51">
        <f t="shared" si="19"/>
        <v>0</v>
      </c>
      <c r="AS142" s="51">
        <f t="shared" si="20"/>
        <v>0</v>
      </c>
      <c r="AT142" s="51">
        <f t="shared" si="21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24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2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23"/>
        <v>0</v>
      </c>
      <c r="AR143" s="51">
        <f t="shared" si="19"/>
        <v>0</v>
      </c>
      <c r="AS143" s="51">
        <f t="shared" si="20"/>
        <v>0</v>
      </c>
      <c r="AT143" s="51">
        <f t="shared" si="21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24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2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23"/>
        <v>0</v>
      </c>
      <c r="AR144" s="51">
        <f t="shared" si="19"/>
        <v>0</v>
      </c>
      <c r="AS144" s="51">
        <f t="shared" si="20"/>
        <v>0</v>
      </c>
      <c r="AT144" s="51">
        <f t="shared" si="21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24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22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23"/>
        <v>0</v>
      </c>
      <c r="AR145" s="51">
        <f t="shared" si="19"/>
        <v>0</v>
      </c>
      <c r="AS145" s="51">
        <f t="shared" si="20"/>
        <v>0</v>
      </c>
      <c r="AT145" s="51">
        <f t="shared" si="21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24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2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23"/>
        <v>0</v>
      </c>
      <c r="AR146" s="51">
        <f t="shared" si="19"/>
        <v>0</v>
      </c>
      <c r="AS146" s="51">
        <f t="shared" si="20"/>
        <v>0</v>
      </c>
      <c r="AT146" s="51">
        <f t="shared" si="21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24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2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23"/>
        <v>0</v>
      </c>
      <c r="AR147" s="51">
        <f t="shared" si="19"/>
        <v>0</v>
      </c>
      <c r="AS147" s="51">
        <f t="shared" si="20"/>
        <v>0</v>
      </c>
      <c r="AT147" s="51">
        <f t="shared" si="21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24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2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23"/>
        <v>0</v>
      </c>
      <c r="AR148" s="51">
        <f t="shared" si="19"/>
        <v>0</v>
      </c>
      <c r="AS148" s="51">
        <f t="shared" si="20"/>
        <v>0</v>
      </c>
      <c r="AT148" s="51">
        <f t="shared" si="21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24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2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23"/>
        <v>0</v>
      </c>
      <c r="AR149" s="51">
        <f t="shared" si="19"/>
        <v>0</v>
      </c>
      <c r="AS149" s="51">
        <f t="shared" si="20"/>
        <v>0</v>
      </c>
      <c r="AT149" s="51">
        <f t="shared" si="21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24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2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23"/>
        <v>0</v>
      </c>
      <c r="AR150" s="51">
        <f t="shared" si="19"/>
        <v>0</v>
      </c>
      <c r="AS150" s="51">
        <f t="shared" si="20"/>
        <v>0</v>
      </c>
      <c r="AT150" s="51">
        <f t="shared" si="21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24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2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23"/>
        <v>0</v>
      </c>
      <c r="AR151" s="51">
        <f t="shared" si="19"/>
        <v>0</v>
      </c>
      <c r="AS151" s="51">
        <f t="shared" si="20"/>
        <v>0</v>
      </c>
      <c r="AT151" s="51">
        <f t="shared" si="21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24"/>
        <v>145</v>
      </c>
      <c r="C152" s="8" t="s">
        <v>106</v>
      </c>
      <c r="D152" s="8">
        <v>290001</v>
      </c>
      <c r="E152" s="8" t="s">
        <v>115</v>
      </c>
      <c r="F152" s="8"/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2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23"/>
        <v>0</v>
      </c>
      <c r="AR152" s="51">
        <f t="shared" si="19"/>
        <v>0</v>
      </c>
      <c r="AS152" s="51">
        <f t="shared" si="20"/>
        <v>0</v>
      </c>
      <c r="AT152" s="51">
        <f t="shared" si="21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24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2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23"/>
        <v>0</v>
      </c>
      <c r="AR153" s="51">
        <f t="shared" si="19"/>
        <v>0</v>
      </c>
      <c r="AS153" s="51">
        <f t="shared" si="20"/>
        <v>0</v>
      </c>
      <c r="AT153" s="51">
        <f t="shared" si="21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24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2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23"/>
        <v>0</v>
      </c>
      <c r="AR154" s="51">
        <f t="shared" si="19"/>
        <v>0</v>
      </c>
      <c r="AS154" s="51">
        <f t="shared" si="20"/>
        <v>0</v>
      </c>
      <c r="AT154" s="51">
        <f t="shared" si="21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24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2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23"/>
        <v>0</v>
      </c>
      <c r="AR155" s="51">
        <f t="shared" si="19"/>
        <v>0</v>
      </c>
      <c r="AS155" s="51">
        <f t="shared" si="20"/>
        <v>0</v>
      </c>
      <c r="AT155" s="51">
        <f t="shared" si="21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24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2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23"/>
        <v>0</v>
      </c>
      <c r="AR156" s="51">
        <f t="shared" si="19"/>
        <v>0</v>
      </c>
      <c r="AS156" s="51">
        <f t="shared" si="20"/>
        <v>0</v>
      </c>
      <c r="AT156" s="51">
        <f t="shared" si="21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24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2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23"/>
        <v>0</v>
      </c>
      <c r="AR157" s="51">
        <f t="shared" si="19"/>
        <v>0</v>
      </c>
      <c r="AS157" s="51">
        <f t="shared" si="20"/>
        <v>0</v>
      </c>
      <c r="AT157" s="51">
        <f t="shared" si="21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24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2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23"/>
        <v>0</v>
      </c>
      <c r="AR158" s="51">
        <f t="shared" si="19"/>
        <v>0</v>
      </c>
      <c r="AS158" s="51">
        <f t="shared" si="20"/>
        <v>0</v>
      </c>
      <c r="AT158" s="51">
        <f t="shared" si="21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24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2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23"/>
        <v>0</v>
      </c>
      <c r="AR159" s="51">
        <f t="shared" si="19"/>
        <v>0</v>
      </c>
      <c r="AS159" s="51">
        <f t="shared" si="20"/>
        <v>0</v>
      </c>
      <c r="AT159" s="51">
        <f t="shared" si="21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24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2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23"/>
        <v>0</v>
      </c>
      <c r="AR160" s="51">
        <f t="shared" si="19"/>
        <v>0</v>
      </c>
      <c r="AS160" s="51">
        <f t="shared" si="20"/>
        <v>0</v>
      </c>
      <c r="AT160" s="51">
        <f t="shared" si="21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24"/>
        <v>154</v>
      </c>
      <c r="C161" s="8" t="s">
        <v>116</v>
      </c>
      <c r="D161" s="8">
        <v>310013</v>
      </c>
      <c r="E161" s="8" t="s">
        <v>124</v>
      </c>
      <c r="F161" s="8"/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2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23"/>
        <v>0</v>
      </c>
      <c r="AR161" s="51">
        <f t="shared" si="19"/>
        <v>0</v>
      </c>
      <c r="AS161" s="51">
        <f t="shared" si="20"/>
        <v>0</v>
      </c>
      <c r="AT161" s="51">
        <f t="shared" si="21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24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2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23"/>
        <v>0</v>
      </c>
      <c r="AR162" s="51">
        <f t="shared" si="19"/>
        <v>0</v>
      </c>
      <c r="AS162" s="51">
        <f t="shared" si="20"/>
        <v>0</v>
      </c>
      <c r="AT162" s="51">
        <f t="shared" si="21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24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22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23"/>
        <v>0</v>
      </c>
      <c r="AR163" s="51">
        <f t="shared" si="19"/>
        <v>0</v>
      </c>
      <c r="AS163" s="51">
        <f t="shared" si="20"/>
        <v>0</v>
      </c>
      <c r="AT163" s="51">
        <f t="shared" si="21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24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200</v>
      </c>
      <c r="L164" s="40">
        <v>0</v>
      </c>
      <c r="M164" s="40">
        <v>0</v>
      </c>
      <c r="N164" s="40">
        <v>0</v>
      </c>
      <c r="O164" s="40">
        <v>200</v>
      </c>
      <c r="P164" s="40">
        <v>0</v>
      </c>
      <c r="Q164" s="40">
        <v>0</v>
      </c>
      <c r="R164" s="40">
        <v>0</v>
      </c>
      <c r="S164" s="40">
        <v>200</v>
      </c>
      <c r="T164" s="40">
        <v>0</v>
      </c>
      <c r="U164" s="11">
        <v>0</v>
      </c>
      <c r="W164" s="40">
        <f t="shared" si="22"/>
        <v>400</v>
      </c>
      <c r="X164" s="16" t="e">
        <v>#DIV/0!</v>
      </c>
      <c r="Z164" s="42">
        <v>16</v>
      </c>
      <c r="AA164" s="42">
        <v>16</v>
      </c>
      <c r="AB164" s="43">
        <v>0</v>
      </c>
      <c r="AC164" s="42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2">
        <v>0</v>
      </c>
      <c r="AL164" s="42">
        <v>0</v>
      </c>
      <c r="AM164" s="43">
        <v>0</v>
      </c>
      <c r="AN164" s="43">
        <v>0</v>
      </c>
      <c r="AO164" s="43">
        <v>0</v>
      </c>
      <c r="AQ164" s="51">
        <f t="shared" si="23"/>
        <v>0</v>
      </c>
      <c r="AR164" s="51">
        <f t="shared" si="19"/>
        <v>0</v>
      </c>
      <c r="AS164" s="51">
        <f t="shared" si="20"/>
        <v>0</v>
      </c>
      <c r="AT164" s="51">
        <f t="shared" si="21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24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2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23"/>
        <v>0</v>
      </c>
      <c r="AR165" s="51">
        <f t="shared" si="19"/>
        <v>0</v>
      </c>
      <c r="AS165" s="51">
        <f t="shared" si="20"/>
        <v>0</v>
      </c>
      <c r="AT165" s="51">
        <f t="shared" si="21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24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2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23"/>
        <v>0</v>
      </c>
      <c r="AR166" s="51">
        <f t="shared" si="19"/>
        <v>0</v>
      </c>
      <c r="AS166" s="51">
        <f t="shared" si="20"/>
        <v>0</v>
      </c>
      <c r="AT166" s="51">
        <f t="shared" si="21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24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2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23"/>
        <v>0</v>
      </c>
      <c r="AR167" s="51">
        <f t="shared" si="19"/>
        <v>0</v>
      </c>
      <c r="AS167" s="51">
        <f t="shared" si="20"/>
        <v>0</v>
      </c>
      <c r="AT167" s="51">
        <f t="shared" si="21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24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2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23"/>
        <v>0</v>
      </c>
      <c r="AR168" s="51">
        <f t="shared" si="19"/>
        <v>0</v>
      </c>
      <c r="AS168" s="51">
        <f t="shared" si="20"/>
        <v>0</v>
      </c>
      <c r="AT168" s="51">
        <f t="shared" si="21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24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2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23"/>
        <v>0</v>
      </c>
      <c r="AR169" s="51">
        <f t="shared" si="19"/>
        <v>0</v>
      </c>
      <c r="AS169" s="51">
        <f t="shared" si="20"/>
        <v>0</v>
      </c>
      <c r="AT169" s="51">
        <f t="shared" si="21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24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2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23"/>
        <v>0</v>
      </c>
      <c r="AR170" s="51">
        <f t="shared" si="19"/>
        <v>0</v>
      </c>
      <c r="AS170" s="51">
        <f t="shared" si="20"/>
        <v>0</v>
      </c>
      <c r="AT170" s="51">
        <f t="shared" si="21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24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2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23"/>
        <v>0</v>
      </c>
      <c r="AR171" s="51">
        <f t="shared" si="19"/>
        <v>0</v>
      </c>
      <c r="AS171" s="51">
        <f t="shared" si="20"/>
        <v>0</v>
      </c>
      <c r="AT171" s="51">
        <f t="shared" si="21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24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2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23"/>
        <v>0</v>
      </c>
      <c r="AR172" s="51">
        <f t="shared" si="19"/>
        <v>0</v>
      </c>
      <c r="AS172" s="51">
        <f t="shared" si="20"/>
        <v>0</v>
      </c>
      <c r="AT172" s="51">
        <f t="shared" si="21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24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2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23"/>
        <v>0</v>
      </c>
      <c r="AR173" s="51">
        <f t="shared" si="19"/>
        <v>0</v>
      </c>
      <c r="AS173" s="51">
        <f t="shared" si="20"/>
        <v>0</v>
      </c>
      <c r="AT173" s="51">
        <f t="shared" si="21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24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2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23"/>
        <v>0</v>
      </c>
      <c r="AR174" s="51">
        <f t="shared" si="19"/>
        <v>0</v>
      </c>
      <c r="AS174" s="51">
        <f t="shared" si="20"/>
        <v>0</v>
      </c>
      <c r="AT174" s="51">
        <f t="shared" si="21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24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2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23"/>
        <v>0</v>
      </c>
      <c r="AR175" s="51">
        <f t="shared" si="19"/>
        <v>0</v>
      </c>
      <c r="AS175" s="51">
        <f t="shared" si="20"/>
        <v>0</v>
      </c>
      <c r="AT175" s="51">
        <f t="shared" si="21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24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2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23"/>
        <v>0</v>
      </c>
      <c r="AR176" s="51">
        <f t="shared" si="19"/>
        <v>0</v>
      </c>
      <c r="AS176" s="51">
        <f t="shared" si="20"/>
        <v>0</v>
      </c>
      <c r="AT176" s="51">
        <f t="shared" si="21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24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2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23"/>
        <v>0</v>
      </c>
      <c r="AR177" s="51">
        <f t="shared" si="19"/>
        <v>0</v>
      </c>
      <c r="AS177" s="51">
        <f t="shared" si="20"/>
        <v>0</v>
      </c>
      <c r="AT177" s="51">
        <f t="shared" si="21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24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2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23"/>
        <v>0</v>
      </c>
      <c r="AR178" s="51">
        <f t="shared" si="19"/>
        <v>0</v>
      </c>
      <c r="AS178" s="51">
        <f t="shared" si="20"/>
        <v>0</v>
      </c>
      <c r="AT178" s="51">
        <f t="shared" si="21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24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2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23"/>
        <v>0</v>
      </c>
      <c r="AR179" s="51">
        <f t="shared" si="19"/>
        <v>0</v>
      </c>
      <c r="AS179" s="51">
        <f t="shared" si="20"/>
        <v>0</v>
      </c>
      <c r="AT179" s="51">
        <f t="shared" si="21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24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2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23"/>
        <v>0</v>
      </c>
      <c r="AR180" s="51">
        <f t="shared" si="19"/>
        <v>0</v>
      </c>
      <c r="AS180" s="51">
        <f t="shared" si="20"/>
        <v>0</v>
      </c>
      <c r="AT180" s="51">
        <f t="shared" si="21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24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2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23"/>
        <v>0</v>
      </c>
      <c r="AR181" s="51">
        <f t="shared" si="19"/>
        <v>0</v>
      </c>
      <c r="AS181" s="51">
        <f t="shared" si="20"/>
        <v>0</v>
      </c>
      <c r="AT181" s="51">
        <f t="shared" si="21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24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2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23"/>
        <v>0</v>
      </c>
      <c r="AR182" s="51">
        <f t="shared" si="19"/>
        <v>0</v>
      </c>
      <c r="AS182" s="51">
        <f t="shared" si="20"/>
        <v>0</v>
      </c>
      <c r="AT182" s="51">
        <f t="shared" si="21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24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2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23"/>
        <v>0</v>
      </c>
      <c r="AR183" s="51">
        <f t="shared" si="19"/>
        <v>0</v>
      </c>
      <c r="AS183" s="51">
        <f t="shared" si="20"/>
        <v>0</v>
      </c>
      <c r="AT183" s="51">
        <f t="shared" si="21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24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2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23"/>
        <v>0</v>
      </c>
      <c r="AR184" s="51">
        <f t="shared" si="19"/>
        <v>0</v>
      </c>
      <c r="AS184" s="51">
        <f t="shared" si="20"/>
        <v>0</v>
      </c>
      <c r="AT184" s="51">
        <f t="shared" si="21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24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2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23"/>
        <v>0</v>
      </c>
      <c r="AR185" s="51">
        <f t="shared" si="19"/>
        <v>0</v>
      </c>
      <c r="AS185" s="51">
        <f t="shared" si="20"/>
        <v>0</v>
      </c>
      <c r="AT185" s="51">
        <f t="shared" si="21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24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2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23"/>
        <v>0</v>
      </c>
      <c r="AR186" s="51">
        <f t="shared" si="19"/>
        <v>0</v>
      </c>
      <c r="AS186" s="51">
        <f t="shared" si="20"/>
        <v>0</v>
      </c>
      <c r="AT186" s="51">
        <f t="shared" si="21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24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2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23"/>
        <v>0</v>
      </c>
      <c r="AR187" s="51">
        <f t="shared" si="19"/>
        <v>0</v>
      </c>
      <c r="AS187" s="51">
        <f t="shared" si="20"/>
        <v>0</v>
      </c>
      <c r="AT187" s="51">
        <f t="shared" si="21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24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2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23"/>
        <v>0</v>
      </c>
      <c r="AR188" s="51">
        <f t="shared" si="19"/>
        <v>0</v>
      </c>
      <c r="AS188" s="51">
        <f t="shared" si="20"/>
        <v>0</v>
      </c>
      <c r="AT188" s="51">
        <f t="shared" si="21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24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2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23"/>
        <v>0</v>
      </c>
      <c r="AR189" s="51">
        <f t="shared" si="19"/>
        <v>0</v>
      </c>
      <c r="AS189" s="51">
        <f t="shared" si="20"/>
        <v>0</v>
      </c>
      <c r="AT189" s="51">
        <f t="shared" si="21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24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2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23"/>
        <v>0</v>
      </c>
      <c r="AR190" s="51">
        <f t="shared" si="19"/>
        <v>0</v>
      </c>
      <c r="AS190" s="51">
        <f t="shared" si="20"/>
        <v>0</v>
      </c>
      <c r="AT190" s="51">
        <f t="shared" si="21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24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2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23"/>
        <v>0</v>
      </c>
      <c r="AR191" s="51">
        <f t="shared" si="19"/>
        <v>0</v>
      </c>
      <c r="AS191" s="51">
        <f t="shared" si="20"/>
        <v>0</v>
      </c>
      <c r="AT191" s="51">
        <f t="shared" si="21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24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2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23"/>
        <v>0</v>
      </c>
      <c r="AR192" s="51">
        <f t="shared" si="19"/>
        <v>0</v>
      </c>
      <c r="AS192" s="51">
        <f t="shared" si="20"/>
        <v>0</v>
      </c>
      <c r="AT192" s="51">
        <f t="shared" si="21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24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2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23"/>
        <v>0</v>
      </c>
      <c r="AR193" s="51">
        <f t="shared" si="19"/>
        <v>0</v>
      </c>
      <c r="AS193" s="51">
        <f t="shared" si="20"/>
        <v>0</v>
      </c>
      <c r="AT193" s="51">
        <f t="shared" si="21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24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2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23"/>
        <v>0</v>
      </c>
      <c r="AR194" s="51">
        <f t="shared" si="19"/>
        <v>0</v>
      </c>
      <c r="AS194" s="51">
        <f t="shared" si="20"/>
        <v>0</v>
      </c>
      <c r="AT194" s="51">
        <f t="shared" si="21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24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2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23"/>
        <v>0</v>
      </c>
      <c r="AR195" s="51">
        <f t="shared" si="19"/>
        <v>0</v>
      </c>
      <c r="AS195" s="51">
        <f t="shared" si="20"/>
        <v>0</v>
      </c>
      <c r="AT195" s="51">
        <f t="shared" si="21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24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22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23"/>
        <v>0</v>
      </c>
      <c r="AR196" s="51">
        <f t="shared" si="19"/>
        <v>0</v>
      </c>
      <c r="AS196" s="51">
        <f t="shared" si="20"/>
        <v>0</v>
      </c>
      <c r="AT196" s="51">
        <f t="shared" si="21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24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22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23"/>
        <v>0</v>
      </c>
      <c r="AR197" s="51">
        <f t="shared" si="19"/>
        <v>0</v>
      </c>
      <c r="AS197" s="51">
        <f t="shared" si="20"/>
        <v>0</v>
      </c>
      <c r="AT197" s="51">
        <f t="shared" si="21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24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22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23"/>
        <v>0</v>
      </c>
      <c r="AR198" s="51">
        <f t="shared" si="19"/>
        <v>0</v>
      </c>
      <c r="AS198" s="51">
        <f t="shared" si="20"/>
        <v>0</v>
      </c>
      <c r="AT198" s="51">
        <f t="shared" si="21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24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22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23"/>
        <v>0</v>
      </c>
      <c r="AR199" s="51">
        <f t="shared" si="19"/>
        <v>0</v>
      </c>
      <c r="AS199" s="51">
        <f t="shared" si="20"/>
        <v>0</v>
      </c>
      <c r="AT199" s="51">
        <f t="shared" si="21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24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22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23"/>
        <v>0</v>
      </c>
      <c r="AR200" s="51">
        <f t="shared" ref="AR200:AR224" si="25">+AA200*H200</f>
        <v>0</v>
      </c>
      <c r="AS200" s="51">
        <f t="shared" ref="AS200:AS224" si="26">+AB200*I200</f>
        <v>0</v>
      </c>
      <c r="AT200" s="51">
        <f t="shared" ref="AT200:AT224" si="27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24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28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29">+Z201*G201</f>
        <v>0</v>
      </c>
      <c r="AR201" s="51">
        <f t="shared" si="25"/>
        <v>0</v>
      </c>
      <c r="AS201" s="51">
        <f t="shared" si="26"/>
        <v>0</v>
      </c>
      <c r="AT201" s="51">
        <f t="shared" si="27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ref="B202:B224" si="30">B201+1</f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28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29"/>
        <v>0</v>
      </c>
      <c r="AR202" s="51">
        <f t="shared" si="25"/>
        <v>0</v>
      </c>
      <c r="AS202" s="51">
        <f t="shared" si="26"/>
        <v>0</v>
      </c>
      <c r="AT202" s="51">
        <f t="shared" si="27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0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28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29"/>
        <v>0</v>
      </c>
      <c r="AR203" s="51">
        <f t="shared" si="25"/>
        <v>0</v>
      </c>
      <c r="AS203" s="51">
        <f t="shared" si="26"/>
        <v>0</v>
      </c>
      <c r="AT203" s="51">
        <f t="shared" si="27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0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28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29"/>
        <v>0</v>
      </c>
      <c r="AR204" s="51">
        <f t="shared" si="25"/>
        <v>0</v>
      </c>
      <c r="AS204" s="51">
        <f t="shared" si="26"/>
        <v>0</v>
      </c>
      <c r="AT204" s="51">
        <f t="shared" si="27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0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28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29"/>
        <v>0</v>
      </c>
      <c r="AR205" s="51">
        <f t="shared" si="25"/>
        <v>0</v>
      </c>
      <c r="AS205" s="51">
        <f t="shared" si="26"/>
        <v>0</v>
      </c>
      <c r="AT205" s="51">
        <f t="shared" si="27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0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28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29"/>
        <v>0</v>
      </c>
      <c r="AR206" s="51">
        <f t="shared" si="25"/>
        <v>0</v>
      </c>
      <c r="AS206" s="51">
        <f t="shared" si="26"/>
        <v>0</v>
      </c>
      <c r="AT206" s="51">
        <f t="shared" si="27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0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28"/>
        <v>0</v>
      </c>
      <c r="X207" s="10"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29"/>
        <v>0</v>
      </c>
      <c r="AR207" s="51">
        <f t="shared" si="25"/>
        <v>0</v>
      </c>
      <c r="AS207" s="51">
        <f t="shared" si="26"/>
        <v>0</v>
      </c>
      <c r="AT207" s="51">
        <f t="shared" si="27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0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28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29"/>
        <v>0</v>
      </c>
      <c r="AR208" s="51">
        <f t="shared" si="25"/>
        <v>0</v>
      </c>
      <c r="AS208" s="51">
        <f t="shared" si="26"/>
        <v>0</v>
      </c>
      <c r="AT208" s="51">
        <f t="shared" si="27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si="30"/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28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29"/>
        <v>0</v>
      </c>
      <c r="AR209" s="51">
        <f t="shared" si="25"/>
        <v>0</v>
      </c>
      <c r="AS209" s="51">
        <f t="shared" si="26"/>
        <v>0</v>
      </c>
      <c r="AT209" s="51">
        <f t="shared" si="27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30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28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29"/>
        <v>0</v>
      </c>
      <c r="AR210" s="51">
        <f t="shared" si="25"/>
        <v>0</v>
      </c>
      <c r="AS210" s="51">
        <f t="shared" si="26"/>
        <v>0</v>
      </c>
      <c r="AT210" s="51">
        <f t="shared" si="27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30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28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29"/>
        <v>0</v>
      </c>
      <c r="AR211" s="51">
        <f t="shared" si="25"/>
        <v>0</v>
      </c>
      <c r="AS211" s="51">
        <f t="shared" si="26"/>
        <v>0</v>
      </c>
      <c r="AT211" s="51">
        <f t="shared" si="27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30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28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29"/>
        <v>0</v>
      </c>
      <c r="AR212" s="51">
        <f t="shared" si="25"/>
        <v>0</v>
      </c>
      <c r="AS212" s="51">
        <f t="shared" si="26"/>
        <v>0</v>
      </c>
      <c r="AT212" s="51">
        <f t="shared" si="27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30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28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29"/>
        <v>0</v>
      </c>
      <c r="AR213" s="51">
        <f t="shared" si="25"/>
        <v>0</v>
      </c>
      <c r="AS213" s="51">
        <f t="shared" si="26"/>
        <v>0</v>
      </c>
      <c r="AT213" s="51">
        <f t="shared" si="27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28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29"/>
        <v>0</v>
      </c>
      <c r="AR214" s="51">
        <f t="shared" si="25"/>
        <v>0</v>
      </c>
      <c r="AS214" s="51">
        <f t="shared" si="26"/>
        <v>0</v>
      </c>
      <c r="AT214" s="51">
        <f t="shared" si="27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30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28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29"/>
        <v>0</v>
      </c>
      <c r="AR215" s="51">
        <f t="shared" si="25"/>
        <v>0</v>
      </c>
      <c r="AS215" s="51">
        <f t="shared" si="26"/>
        <v>0</v>
      </c>
      <c r="AT215" s="51">
        <f t="shared" si="27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30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28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29"/>
        <v>0</v>
      </c>
      <c r="AR216" s="51">
        <f t="shared" si="25"/>
        <v>0</v>
      </c>
      <c r="AS216" s="51">
        <f t="shared" si="26"/>
        <v>0</v>
      </c>
      <c r="AT216" s="51">
        <f t="shared" si="27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30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28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29"/>
        <v>0</v>
      </c>
      <c r="AR217" s="51">
        <f t="shared" si="25"/>
        <v>0</v>
      </c>
      <c r="AS217" s="51">
        <f t="shared" si="26"/>
        <v>0</v>
      </c>
      <c r="AT217" s="51">
        <f t="shared" si="27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30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28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29"/>
        <v>0</v>
      </c>
      <c r="AR218" s="51">
        <f t="shared" si="25"/>
        <v>0</v>
      </c>
      <c r="AS218" s="51">
        <f t="shared" si="26"/>
        <v>0</v>
      </c>
      <c r="AT218" s="51">
        <f t="shared" si="27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30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28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29"/>
        <v>0</v>
      </c>
      <c r="AR219" s="51">
        <f t="shared" si="25"/>
        <v>0</v>
      </c>
      <c r="AS219" s="51">
        <f t="shared" si="26"/>
        <v>0</v>
      </c>
      <c r="AT219" s="51">
        <f t="shared" si="27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30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28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29"/>
        <v>0</v>
      </c>
      <c r="AR220" s="51">
        <f t="shared" si="25"/>
        <v>0</v>
      </c>
      <c r="AS220" s="51">
        <f t="shared" si="26"/>
        <v>0</v>
      </c>
      <c r="AT220" s="51">
        <f t="shared" si="27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30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28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29"/>
        <v>0</v>
      </c>
      <c r="AR221" s="51">
        <f t="shared" si="25"/>
        <v>0</v>
      </c>
      <c r="AS221" s="51">
        <f t="shared" si="26"/>
        <v>0</v>
      </c>
      <c r="AT221" s="51">
        <f t="shared" si="27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30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28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29"/>
        <v>0</v>
      </c>
      <c r="AR222" s="51">
        <f t="shared" si="25"/>
        <v>0</v>
      </c>
      <c r="AS222" s="51">
        <f t="shared" si="26"/>
        <v>0</v>
      </c>
      <c r="AT222" s="51">
        <f t="shared" si="27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30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28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29"/>
        <v>0</v>
      </c>
      <c r="AR223" s="51">
        <f t="shared" si="25"/>
        <v>0</v>
      </c>
      <c r="AS223" s="51">
        <f t="shared" si="26"/>
        <v>0</v>
      </c>
      <c r="AT223" s="51">
        <f t="shared" si="27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30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28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29"/>
        <v>0</v>
      </c>
      <c r="AR224" s="51">
        <f t="shared" si="25"/>
        <v>0</v>
      </c>
      <c r="AS224" s="51">
        <f t="shared" si="26"/>
        <v>0</v>
      </c>
      <c r="AT224" s="51">
        <f t="shared" si="27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1">H230+30</f>
        <v>46045</v>
      </c>
      <c r="J230" s="21">
        <f t="shared" si="31"/>
        <v>46075</v>
      </c>
      <c r="K230" s="21">
        <f t="shared" si="31"/>
        <v>46105</v>
      </c>
      <c r="L230" s="21">
        <f t="shared" si="31"/>
        <v>46135</v>
      </c>
      <c r="M230" s="21">
        <f t="shared" si="31"/>
        <v>46165</v>
      </c>
      <c r="N230" s="21">
        <f t="shared" si="31"/>
        <v>46195</v>
      </c>
      <c r="O230" s="21">
        <f t="shared" si="31"/>
        <v>46225</v>
      </c>
      <c r="P230" s="21">
        <f t="shared" si="31"/>
        <v>46255</v>
      </c>
      <c r="Q230" s="21">
        <f t="shared" si="31"/>
        <v>46285</v>
      </c>
      <c r="R230" s="21">
        <f>Q230+30</f>
        <v>46315</v>
      </c>
      <c r="S230" s="21">
        <f>S7</f>
        <v>46345</v>
      </c>
      <c r="T230" s="21">
        <f t="shared" ref="T230:W230" si="32">T7</f>
        <v>46375</v>
      </c>
      <c r="U230" s="21">
        <f t="shared" si="32"/>
        <v>46405</v>
      </c>
      <c r="V230" s="21"/>
      <c r="W230" s="21" t="str">
        <f t="shared" si="32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AQ4:AT5"/>
    <mergeCell ref="C228:E228"/>
    <mergeCell ref="G229:J229"/>
    <mergeCell ref="K229:W229"/>
    <mergeCell ref="G4:W5"/>
    <mergeCell ref="Z4:AO5"/>
    <mergeCell ref="G6:J6"/>
    <mergeCell ref="K6:W6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36F7A9-03D5-48B7-9701-7EAAEBE0447D}">
          <x14:formula1>
            <xm:f>Sheet1!$B$1:$B$4</xm:f>
          </x14:formula1>
          <xm:sqref>F8:F224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89954-247C-4040-BACE-04B26D6FC8D3}">
  <sheetPr>
    <tabColor theme="5" tint="0.79998168889431442"/>
  </sheetPr>
  <dimension ref="B3:BF234"/>
  <sheetViews>
    <sheetView zoomScale="85" zoomScaleNormal="85" workbookViewId="0">
      <pane xSplit="5" ySplit="7" topLeftCell="N229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9.453125" style="10" bestFit="1" customWidth="1"/>
    <col min="44" max="45" width="9.453125" style="33" bestFit="1" customWidth="1"/>
    <col min="46" max="46" width="8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P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>P3+1</f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/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88">
        <v>0</v>
      </c>
      <c r="S8" s="88">
        <v>0</v>
      </c>
      <c r="T8" s="88">
        <v>0</v>
      </c>
      <c r="U8" s="88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19">+AA8*H8</f>
        <v>0</v>
      </c>
      <c r="AS8" s="51">
        <f t="shared" ref="AS8:AS71" si="20">+AB8*I8</f>
        <v>0</v>
      </c>
      <c r="AT8" s="51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W9" s="40">
        <f t="shared" ref="W9:W72" si="2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23">+Z9*G9</f>
        <v>0</v>
      </c>
      <c r="AR9" s="51">
        <f t="shared" si="19"/>
        <v>0</v>
      </c>
      <c r="AS9" s="51">
        <f t="shared" si="20"/>
        <v>0</v>
      </c>
      <c r="AT9" s="51">
        <f t="shared" si="21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W10" s="40">
        <f t="shared" si="2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23"/>
        <v>0</v>
      </c>
      <c r="AR10" s="51">
        <f t="shared" si="19"/>
        <v>0</v>
      </c>
      <c r="AS10" s="51">
        <f t="shared" si="20"/>
        <v>0</v>
      </c>
      <c r="AT10" s="51">
        <f t="shared" si="21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88">
        <v>0</v>
      </c>
      <c r="U11" s="88">
        <v>0</v>
      </c>
      <c r="W11" s="40">
        <f t="shared" si="2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23"/>
        <v>0</v>
      </c>
      <c r="AR11" s="51">
        <f t="shared" si="19"/>
        <v>0</v>
      </c>
      <c r="AS11" s="51">
        <f t="shared" si="20"/>
        <v>0</v>
      </c>
      <c r="AT11" s="51">
        <f t="shared" si="21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W12" s="40">
        <f t="shared" si="2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23"/>
        <v>0</v>
      </c>
      <c r="AR12" s="51">
        <f t="shared" si="19"/>
        <v>0</v>
      </c>
      <c r="AS12" s="51">
        <f t="shared" si="20"/>
        <v>0</v>
      </c>
      <c r="AT12" s="51">
        <f t="shared" si="21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0</v>
      </c>
      <c r="T13" s="88">
        <v>0</v>
      </c>
      <c r="U13" s="88">
        <v>0</v>
      </c>
      <c r="W13" s="40">
        <f t="shared" si="2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23"/>
        <v>0</v>
      </c>
      <c r="AR13" s="51">
        <f t="shared" si="19"/>
        <v>0</v>
      </c>
      <c r="AS13" s="51">
        <f t="shared" si="20"/>
        <v>0</v>
      </c>
      <c r="AT13" s="51">
        <f t="shared" si="21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W14" s="40">
        <f t="shared" si="2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51">
        <f t="shared" si="23"/>
        <v>0</v>
      </c>
      <c r="AR14" s="51">
        <f t="shared" si="19"/>
        <v>0</v>
      </c>
      <c r="AS14" s="51">
        <f t="shared" si="20"/>
        <v>0</v>
      </c>
      <c r="AT14" s="51">
        <f t="shared" si="21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W15" s="40">
        <f t="shared" si="2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23"/>
        <v>0</v>
      </c>
      <c r="AR15" s="51">
        <f t="shared" si="19"/>
        <v>0</v>
      </c>
      <c r="AS15" s="51">
        <f t="shared" si="20"/>
        <v>0</v>
      </c>
      <c r="AT15" s="51">
        <f t="shared" si="21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8">
        <v>0</v>
      </c>
      <c r="U16" s="88">
        <v>0</v>
      </c>
      <c r="W16" s="40">
        <f t="shared" si="2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23"/>
        <v>0</v>
      </c>
      <c r="AR16" s="51">
        <f t="shared" si="19"/>
        <v>0</v>
      </c>
      <c r="AS16" s="51">
        <f t="shared" si="20"/>
        <v>0</v>
      </c>
      <c r="AT16" s="51">
        <f t="shared" si="21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W17" s="40">
        <f t="shared" si="2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23"/>
        <v>0</v>
      </c>
      <c r="AR17" s="51">
        <f t="shared" si="19"/>
        <v>0</v>
      </c>
      <c r="AS17" s="51">
        <f t="shared" si="20"/>
        <v>0</v>
      </c>
      <c r="AT17" s="51">
        <f t="shared" si="21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W18" s="40">
        <f t="shared" si="2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23"/>
        <v>0</v>
      </c>
      <c r="AR18" s="51">
        <f t="shared" si="19"/>
        <v>0</v>
      </c>
      <c r="AS18" s="51">
        <f t="shared" si="20"/>
        <v>0</v>
      </c>
      <c r="AT18" s="51">
        <f t="shared" si="21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W19" s="40">
        <f t="shared" si="2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23"/>
        <v>0</v>
      </c>
      <c r="AR19" s="51">
        <f t="shared" si="19"/>
        <v>0</v>
      </c>
      <c r="AS19" s="51">
        <f t="shared" si="20"/>
        <v>0</v>
      </c>
      <c r="AT19" s="51">
        <f t="shared" si="21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W20" s="40">
        <f t="shared" si="2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23"/>
        <v>0</v>
      </c>
      <c r="AR20" s="51">
        <f t="shared" si="19"/>
        <v>0</v>
      </c>
      <c r="AS20" s="51">
        <f t="shared" si="20"/>
        <v>0</v>
      </c>
      <c r="AT20" s="51">
        <f t="shared" si="21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W21" s="40">
        <f t="shared" si="2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23"/>
        <v>0</v>
      </c>
      <c r="AR21" s="51">
        <f t="shared" si="19"/>
        <v>0</v>
      </c>
      <c r="AS21" s="51">
        <f t="shared" si="20"/>
        <v>0</v>
      </c>
      <c r="AT21" s="51">
        <f t="shared" si="21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W22" s="40">
        <f t="shared" si="2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23"/>
        <v>0</v>
      </c>
      <c r="AR22" s="51">
        <f t="shared" si="19"/>
        <v>0</v>
      </c>
      <c r="AS22" s="51">
        <f t="shared" si="20"/>
        <v>0</v>
      </c>
      <c r="AT22" s="51">
        <f t="shared" si="21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W23" s="40">
        <f t="shared" si="2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23"/>
        <v>0</v>
      </c>
      <c r="AR23" s="51">
        <f t="shared" si="19"/>
        <v>0</v>
      </c>
      <c r="AS23" s="51">
        <f t="shared" si="20"/>
        <v>0</v>
      </c>
      <c r="AT23" s="51">
        <f t="shared" si="21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W24" s="40">
        <f t="shared" si="2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23"/>
        <v>0</v>
      </c>
      <c r="AR24" s="51">
        <f t="shared" si="19"/>
        <v>0</v>
      </c>
      <c r="AS24" s="51">
        <f t="shared" si="20"/>
        <v>0</v>
      </c>
      <c r="AT24" s="51">
        <f t="shared" si="21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W25" s="40">
        <f t="shared" si="2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23"/>
        <v>0</v>
      </c>
      <c r="AR25" s="51">
        <f t="shared" si="19"/>
        <v>0</v>
      </c>
      <c r="AS25" s="51">
        <f t="shared" si="20"/>
        <v>0</v>
      </c>
      <c r="AT25" s="51">
        <f t="shared" si="21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W26" s="40">
        <f t="shared" si="2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23"/>
        <v>0</v>
      </c>
      <c r="AR26" s="51">
        <f t="shared" si="19"/>
        <v>0</v>
      </c>
      <c r="AS26" s="51">
        <f t="shared" si="20"/>
        <v>0</v>
      </c>
      <c r="AT26" s="51">
        <f t="shared" si="21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88">
        <v>0</v>
      </c>
      <c r="S27" s="88">
        <v>0</v>
      </c>
      <c r="T27" s="88">
        <v>0</v>
      </c>
      <c r="U27" s="88">
        <v>0</v>
      </c>
      <c r="W27" s="40">
        <f t="shared" si="2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23"/>
        <v>0</v>
      </c>
      <c r="AR27" s="51">
        <f t="shared" si="19"/>
        <v>0</v>
      </c>
      <c r="AS27" s="51">
        <f t="shared" si="20"/>
        <v>0</v>
      </c>
      <c r="AT27" s="51">
        <f t="shared" si="21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W28" s="40">
        <f t="shared" si="2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23"/>
        <v>0</v>
      </c>
      <c r="AR28" s="51">
        <f t="shared" si="19"/>
        <v>0</v>
      </c>
      <c r="AS28" s="51">
        <f t="shared" si="20"/>
        <v>0</v>
      </c>
      <c r="AT28" s="51">
        <f t="shared" si="21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W29" s="40">
        <f t="shared" si="2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23"/>
        <v>0</v>
      </c>
      <c r="AR29" s="51">
        <f t="shared" si="19"/>
        <v>0</v>
      </c>
      <c r="AS29" s="51">
        <f t="shared" si="20"/>
        <v>0</v>
      </c>
      <c r="AT29" s="51">
        <f t="shared" si="21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W30" s="40">
        <f t="shared" si="2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23"/>
        <v>0</v>
      </c>
      <c r="AR30" s="51">
        <f t="shared" si="19"/>
        <v>0</v>
      </c>
      <c r="AS30" s="51">
        <f t="shared" si="20"/>
        <v>0</v>
      </c>
      <c r="AT30" s="51">
        <f t="shared" si="21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W31" s="40">
        <f t="shared" si="2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23"/>
        <v>0</v>
      </c>
      <c r="AR31" s="51">
        <f t="shared" si="19"/>
        <v>0</v>
      </c>
      <c r="AS31" s="51">
        <f t="shared" si="20"/>
        <v>0</v>
      </c>
      <c r="AT31" s="51">
        <f t="shared" si="21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W32" s="40">
        <f t="shared" si="2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23"/>
        <v>0</v>
      </c>
      <c r="AR32" s="51">
        <f t="shared" si="19"/>
        <v>0</v>
      </c>
      <c r="AS32" s="51">
        <f t="shared" si="20"/>
        <v>0</v>
      </c>
      <c r="AT32" s="51">
        <f t="shared" si="21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W33" s="40">
        <f t="shared" si="2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23"/>
        <v>0</v>
      </c>
      <c r="AR33" s="51">
        <f t="shared" si="19"/>
        <v>0</v>
      </c>
      <c r="AS33" s="51">
        <f t="shared" si="20"/>
        <v>0</v>
      </c>
      <c r="AT33" s="51">
        <f t="shared" si="21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W34" s="40">
        <f t="shared" si="2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23"/>
        <v>0</v>
      </c>
      <c r="AR34" s="51">
        <f t="shared" si="19"/>
        <v>0</v>
      </c>
      <c r="AS34" s="51">
        <f t="shared" si="20"/>
        <v>0</v>
      </c>
      <c r="AT34" s="51">
        <f t="shared" si="21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W35" s="40">
        <f t="shared" si="2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23"/>
        <v>0</v>
      </c>
      <c r="AR35" s="51">
        <f t="shared" si="19"/>
        <v>0</v>
      </c>
      <c r="AS35" s="51">
        <f t="shared" si="20"/>
        <v>0</v>
      </c>
      <c r="AT35" s="51">
        <f t="shared" si="21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0</v>
      </c>
      <c r="T36" s="88">
        <v>0</v>
      </c>
      <c r="U36" s="88">
        <v>0</v>
      </c>
      <c r="W36" s="40">
        <f t="shared" si="2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23"/>
        <v>0</v>
      </c>
      <c r="AR36" s="51">
        <f t="shared" si="19"/>
        <v>0</v>
      </c>
      <c r="AS36" s="51">
        <f t="shared" si="20"/>
        <v>0</v>
      </c>
      <c r="AT36" s="51">
        <f t="shared" si="21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W37" s="40">
        <f t="shared" si="2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23"/>
        <v>0</v>
      </c>
      <c r="AR37" s="51">
        <f t="shared" si="19"/>
        <v>0</v>
      </c>
      <c r="AS37" s="51">
        <f t="shared" si="20"/>
        <v>0</v>
      </c>
      <c r="AT37" s="51">
        <f t="shared" si="21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W38" s="40">
        <f t="shared" si="2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23"/>
        <v>0</v>
      </c>
      <c r="AR38" s="51">
        <f t="shared" si="19"/>
        <v>0</v>
      </c>
      <c r="AS38" s="51">
        <f t="shared" si="20"/>
        <v>0</v>
      </c>
      <c r="AT38" s="51">
        <f t="shared" si="21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88">
        <v>0</v>
      </c>
      <c r="U39" s="88">
        <v>0</v>
      </c>
      <c r="W39" s="40">
        <f t="shared" si="2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23"/>
        <v>0</v>
      </c>
      <c r="AR39" s="51">
        <f t="shared" si="19"/>
        <v>0</v>
      </c>
      <c r="AS39" s="51">
        <f t="shared" si="20"/>
        <v>0</v>
      </c>
      <c r="AT39" s="51">
        <f t="shared" si="21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W40" s="40">
        <f t="shared" si="2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23"/>
        <v>0</v>
      </c>
      <c r="AR40" s="51">
        <f t="shared" si="19"/>
        <v>0</v>
      </c>
      <c r="AS40" s="51">
        <f t="shared" si="20"/>
        <v>0</v>
      </c>
      <c r="AT40" s="51">
        <f t="shared" si="21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8">
        <v>0</v>
      </c>
      <c r="U41" s="88">
        <v>0</v>
      </c>
      <c r="W41" s="40">
        <f t="shared" si="22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23"/>
        <v>0</v>
      </c>
      <c r="AR41" s="51">
        <f t="shared" si="19"/>
        <v>0</v>
      </c>
      <c r="AS41" s="51">
        <f t="shared" si="20"/>
        <v>0</v>
      </c>
      <c r="AT41" s="51">
        <f t="shared" si="21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W42" s="40">
        <f t="shared" si="22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23"/>
        <v>0</v>
      </c>
      <c r="AR42" s="51">
        <f t="shared" si="19"/>
        <v>0</v>
      </c>
      <c r="AS42" s="51">
        <f t="shared" si="20"/>
        <v>0</v>
      </c>
      <c r="AT42" s="51">
        <f t="shared" si="21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88">
        <v>0</v>
      </c>
      <c r="S43" s="88">
        <v>0</v>
      </c>
      <c r="T43" s="88">
        <v>0</v>
      </c>
      <c r="U43" s="88">
        <v>0</v>
      </c>
      <c r="W43" s="40">
        <f t="shared" si="2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23"/>
        <v>0</v>
      </c>
      <c r="AR43" s="51">
        <f t="shared" si="19"/>
        <v>0</v>
      </c>
      <c r="AS43" s="51">
        <f t="shared" si="20"/>
        <v>0</v>
      </c>
      <c r="AT43" s="51">
        <f t="shared" si="21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W44" s="40">
        <f t="shared" si="2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23"/>
        <v>0</v>
      </c>
      <c r="AR44" s="51">
        <f t="shared" si="19"/>
        <v>0</v>
      </c>
      <c r="AS44" s="51">
        <f t="shared" si="20"/>
        <v>0</v>
      </c>
      <c r="AT44" s="51">
        <f t="shared" si="21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W45" s="40">
        <f t="shared" si="2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23"/>
        <v>0</v>
      </c>
      <c r="AR45" s="51">
        <f t="shared" si="19"/>
        <v>0</v>
      </c>
      <c r="AS45" s="51">
        <f t="shared" si="20"/>
        <v>0</v>
      </c>
      <c r="AT45" s="51">
        <f t="shared" si="21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88">
        <v>0</v>
      </c>
      <c r="U46" s="88">
        <v>0</v>
      </c>
      <c r="W46" s="40">
        <f t="shared" si="2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23"/>
        <v>0</v>
      </c>
      <c r="AR46" s="51">
        <f t="shared" si="19"/>
        <v>0</v>
      </c>
      <c r="AS46" s="51">
        <f t="shared" si="20"/>
        <v>0</v>
      </c>
      <c r="AT46" s="51">
        <f t="shared" si="21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W47" s="40">
        <f t="shared" si="2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23"/>
        <v>0</v>
      </c>
      <c r="AR47" s="51">
        <f t="shared" si="19"/>
        <v>0</v>
      </c>
      <c r="AS47" s="51">
        <f t="shared" si="20"/>
        <v>0</v>
      </c>
      <c r="AT47" s="51">
        <f t="shared" si="21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W48" s="40">
        <f t="shared" si="2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23"/>
        <v>0</v>
      </c>
      <c r="AR48" s="51">
        <f t="shared" si="19"/>
        <v>0</v>
      </c>
      <c r="AS48" s="51">
        <f t="shared" si="20"/>
        <v>0</v>
      </c>
      <c r="AT48" s="51">
        <f t="shared" si="21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W49" s="40">
        <f t="shared" si="2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23"/>
        <v>0</v>
      </c>
      <c r="AR49" s="51">
        <f t="shared" si="19"/>
        <v>0</v>
      </c>
      <c r="AS49" s="51">
        <f t="shared" si="20"/>
        <v>0</v>
      </c>
      <c r="AT49" s="51">
        <f t="shared" si="21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W50" s="40">
        <f t="shared" si="2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23"/>
        <v>0</v>
      </c>
      <c r="AR50" s="51">
        <f t="shared" si="19"/>
        <v>0</v>
      </c>
      <c r="AS50" s="51">
        <f t="shared" si="20"/>
        <v>0</v>
      </c>
      <c r="AT50" s="51">
        <f t="shared" si="21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 t="s">
        <v>226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0</v>
      </c>
      <c r="S51" s="88">
        <v>0</v>
      </c>
      <c r="T51" s="88">
        <v>0</v>
      </c>
      <c r="U51" s="88">
        <v>0</v>
      </c>
      <c r="W51" s="40">
        <f t="shared" si="2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23"/>
        <v>0</v>
      </c>
      <c r="AR51" s="51">
        <f t="shared" si="19"/>
        <v>0</v>
      </c>
      <c r="AS51" s="51">
        <f t="shared" si="20"/>
        <v>0</v>
      </c>
      <c r="AT51" s="51">
        <f t="shared" si="21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W52" s="40">
        <f t="shared" si="2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23"/>
        <v>0</v>
      </c>
      <c r="AR52" s="51">
        <f t="shared" si="19"/>
        <v>0</v>
      </c>
      <c r="AS52" s="51">
        <f t="shared" si="20"/>
        <v>0</v>
      </c>
      <c r="AT52" s="51">
        <f t="shared" si="21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W53" s="40">
        <f t="shared" si="2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23"/>
        <v>0</v>
      </c>
      <c r="AR53" s="51">
        <f t="shared" si="19"/>
        <v>0</v>
      </c>
      <c r="AS53" s="51">
        <f t="shared" si="20"/>
        <v>0</v>
      </c>
      <c r="AT53" s="51">
        <f t="shared" si="21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W54" s="40">
        <f t="shared" si="2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23"/>
        <v>0</v>
      </c>
      <c r="AR54" s="51">
        <f t="shared" si="19"/>
        <v>0</v>
      </c>
      <c r="AS54" s="51">
        <f t="shared" si="20"/>
        <v>0</v>
      </c>
      <c r="AT54" s="51">
        <f t="shared" si="21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W55" s="40">
        <f t="shared" si="2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23"/>
        <v>0</v>
      </c>
      <c r="AR55" s="51">
        <f t="shared" si="19"/>
        <v>0</v>
      </c>
      <c r="AS55" s="51">
        <f t="shared" si="20"/>
        <v>0</v>
      </c>
      <c r="AT55" s="51">
        <f t="shared" si="21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W56" s="40">
        <f t="shared" si="22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23"/>
        <v>0</v>
      </c>
      <c r="AR56" s="51">
        <f t="shared" si="19"/>
        <v>0</v>
      </c>
      <c r="AS56" s="51">
        <f t="shared" si="20"/>
        <v>0</v>
      </c>
      <c r="AT56" s="51">
        <f t="shared" si="21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W57" s="40">
        <f t="shared" si="2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23"/>
        <v>0</v>
      </c>
      <c r="AR57" s="51">
        <f t="shared" si="19"/>
        <v>0</v>
      </c>
      <c r="AS57" s="51">
        <f t="shared" si="20"/>
        <v>0</v>
      </c>
      <c r="AT57" s="51">
        <f t="shared" si="21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W58" s="40">
        <f t="shared" si="2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23"/>
        <v>0</v>
      </c>
      <c r="AR58" s="51">
        <f t="shared" si="19"/>
        <v>0</v>
      </c>
      <c r="AS58" s="51">
        <f t="shared" si="20"/>
        <v>0</v>
      </c>
      <c r="AT58" s="51">
        <f t="shared" si="21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W59" s="40">
        <f t="shared" si="2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23"/>
        <v>0</v>
      </c>
      <c r="AR59" s="51">
        <f t="shared" si="19"/>
        <v>0</v>
      </c>
      <c r="AS59" s="51">
        <f t="shared" si="20"/>
        <v>0</v>
      </c>
      <c r="AT59" s="51">
        <f t="shared" si="21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88">
        <v>384</v>
      </c>
      <c r="H60" s="88">
        <v>384</v>
      </c>
      <c r="I60" s="88">
        <v>384</v>
      </c>
      <c r="J60" s="88">
        <v>384</v>
      </c>
      <c r="K60" s="88">
        <v>384</v>
      </c>
      <c r="L60" s="88">
        <v>384</v>
      </c>
      <c r="M60" s="88">
        <v>384</v>
      </c>
      <c r="N60" s="88">
        <v>384</v>
      </c>
      <c r="O60" s="88">
        <v>384</v>
      </c>
      <c r="P60" s="88">
        <v>384</v>
      </c>
      <c r="Q60" s="88">
        <v>384</v>
      </c>
      <c r="R60" s="88">
        <v>384</v>
      </c>
      <c r="S60" s="88">
        <v>384</v>
      </c>
      <c r="T60" s="88">
        <v>384</v>
      </c>
      <c r="U60" s="88">
        <v>384</v>
      </c>
      <c r="W60" s="40">
        <f t="shared" si="22"/>
        <v>4608</v>
      </c>
      <c r="X60" s="16" t="e">
        <v>#DIV/0!</v>
      </c>
      <c r="Z60" s="42">
        <v>54</v>
      </c>
      <c r="AA60" s="42">
        <v>54</v>
      </c>
      <c r="AB60" s="42">
        <v>54</v>
      </c>
      <c r="AC60" s="42">
        <v>54</v>
      </c>
      <c r="AD60" s="42">
        <v>54</v>
      </c>
      <c r="AE60" s="42">
        <v>54</v>
      </c>
      <c r="AF60" s="42">
        <v>54</v>
      </c>
      <c r="AG60" s="42">
        <v>54</v>
      </c>
      <c r="AH60" s="42">
        <v>54</v>
      </c>
      <c r="AI60" s="42">
        <v>54</v>
      </c>
      <c r="AJ60" s="42">
        <v>54</v>
      </c>
      <c r="AK60" s="42">
        <v>54</v>
      </c>
      <c r="AL60" s="42">
        <v>54</v>
      </c>
      <c r="AM60" s="42">
        <v>54</v>
      </c>
      <c r="AN60" s="42">
        <v>54</v>
      </c>
      <c r="AO60" s="42">
        <v>54</v>
      </c>
      <c r="AP60" s="42"/>
      <c r="AQ60" s="51">
        <f t="shared" si="23"/>
        <v>20736</v>
      </c>
      <c r="AR60" s="51">
        <f t="shared" si="19"/>
        <v>20736</v>
      </c>
      <c r="AS60" s="51">
        <f t="shared" si="20"/>
        <v>20736</v>
      </c>
      <c r="AT60" s="51">
        <f t="shared" si="21"/>
        <v>20736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W61" s="40">
        <f t="shared" si="2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23"/>
        <v>0</v>
      </c>
      <c r="AR61" s="51">
        <f t="shared" si="19"/>
        <v>0</v>
      </c>
      <c r="AS61" s="51">
        <f t="shared" si="20"/>
        <v>0</v>
      </c>
      <c r="AT61" s="51">
        <f t="shared" si="21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W62" s="40">
        <f t="shared" si="2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23"/>
        <v>0</v>
      </c>
      <c r="AR62" s="51">
        <f t="shared" si="19"/>
        <v>0</v>
      </c>
      <c r="AS62" s="51">
        <f t="shared" si="20"/>
        <v>0</v>
      </c>
      <c r="AT62" s="51">
        <f t="shared" si="21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W63" s="40">
        <f t="shared" si="2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23"/>
        <v>0</v>
      </c>
      <c r="AR63" s="51">
        <f t="shared" si="19"/>
        <v>0</v>
      </c>
      <c r="AS63" s="51">
        <f t="shared" si="20"/>
        <v>0</v>
      </c>
      <c r="AT63" s="51">
        <f t="shared" si="21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W64" s="40">
        <f t="shared" si="2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23"/>
        <v>0</v>
      </c>
      <c r="AR64" s="51">
        <f t="shared" si="19"/>
        <v>0</v>
      </c>
      <c r="AS64" s="51">
        <f t="shared" si="20"/>
        <v>0</v>
      </c>
      <c r="AT64" s="51">
        <f t="shared" si="21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W65" s="40">
        <f t="shared" si="2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23"/>
        <v>0</v>
      </c>
      <c r="AR65" s="51">
        <f t="shared" si="19"/>
        <v>0</v>
      </c>
      <c r="AS65" s="51">
        <f t="shared" si="20"/>
        <v>0</v>
      </c>
      <c r="AT65" s="51">
        <f t="shared" si="21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W66" s="40">
        <f t="shared" si="2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23"/>
        <v>0</v>
      </c>
      <c r="AR66" s="51">
        <f t="shared" si="19"/>
        <v>0</v>
      </c>
      <c r="AS66" s="51">
        <f t="shared" si="20"/>
        <v>0</v>
      </c>
      <c r="AT66" s="51">
        <f t="shared" si="21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W67" s="40">
        <f t="shared" si="2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23"/>
        <v>0</v>
      </c>
      <c r="AR67" s="51">
        <f t="shared" si="19"/>
        <v>0</v>
      </c>
      <c r="AS67" s="51">
        <f t="shared" si="20"/>
        <v>0</v>
      </c>
      <c r="AT67" s="51">
        <f t="shared" si="21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W68" s="40">
        <f t="shared" si="2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23"/>
        <v>0</v>
      </c>
      <c r="AR68" s="51">
        <f t="shared" si="19"/>
        <v>0</v>
      </c>
      <c r="AS68" s="51">
        <f t="shared" si="20"/>
        <v>0</v>
      </c>
      <c r="AT68" s="51">
        <f t="shared" si="21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W69" s="40">
        <f t="shared" si="2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23"/>
        <v>0</v>
      </c>
      <c r="AR69" s="51">
        <f t="shared" si="19"/>
        <v>0</v>
      </c>
      <c r="AS69" s="51">
        <f t="shared" si="20"/>
        <v>0</v>
      </c>
      <c r="AT69" s="51">
        <f t="shared" si="21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W70" s="40">
        <f t="shared" si="2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23"/>
        <v>0</v>
      </c>
      <c r="AR70" s="51">
        <f t="shared" si="19"/>
        <v>0</v>
      </c>
      <c r="AS70" s="51">
        <f t="shared" si="20"/>
        <v>0</v>
      </c>
      <c r="AT70" s="51">
        <f t="shared" si="21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88">
        <v>0</v>
      </c>
      <c r="U71" s="88">
        <v>0</v>
      </c>
      <c r="W71" s="40">
        <f t="shared" si="2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23"/>
        <v>0</v>
      </c>
      <c r="AR71" s="51">
        <f t="shared" si="19"/>
        <v>0</v>
      </c>
      <c r="AS71" s="51">
        <f t="shared" si="20"/>
        <v>0</v>
      </c>
      <c r="AT71" s="51">
        <f t="shared" si="21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8">
        <v>0</v>
      </c>
      <c r="U72" s="88">
        <v>0</v>
      </c>
      <c r="W72" s="40">
        <f t="shared" si="2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23"/>
        <v>0</v>
      </c>
      <c r="AR72" s="51">
        <f t="shared" ref="AR72:AR135" si="25">+AA72*H72</f>
        <v>0</v>
      </c>
      <c r="AS72" s="51">
        <f t="shared" ref="AS72:AS135" si="26">+AB72*I72</f>
        <v>0</v>
      </c>
      <c r="AT72" s="51">
        <f t="shared" ref="AT72:AT135" si="27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W73" s="40">
        <f t="shared" ref="W73:W136" si="2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29">+Z73*G73</f>
        <v>0</v>
      </c>
      <c r="AR73" s="51">
        <f t="shared" si="25"/>
        <v>0</v>
      </c>
      <c r="AS73" s="51">
        <f t="shared" si="26"/>
        <v>0</v>
      </c>
      <c r="AT73" s="51">
        <f t="shared" si="27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W74" s="40">
        <f t="shared" si="2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29"/>
        <v>0</v>
      </c>
      <c r="AR74" s="51">
        <f t="shared" si="25"/>
        <v>0</v>
      </c>
      <c r="AS74" s="51">
        <f t="shared" si="26"/>
        <v>0</v>
      </c>
      <c r="AT74" s="51">
        <f t="shared" si="27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W75" s="40">
        <f t="shared" si="28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29"/>
        <v>0</v>
      </c>
      <c r="AR75" s="51">
        <f t="shared" si="25"/>
        <v>0</v>
      </c>
      <c r="AS75" s="51">
        <f t="shared" si="26"/>
        <v>0</v>
      </c>
      <c r="AT75" s="51">
        <f t="shared" si="27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W76" s="40">
        <f t="shared" si="2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29"/>
        <v>0</v>
      </c>
      <c r="AR76" s="51">
        <f t="shared" si="25"/>
        <v>0</v>
      </c>
      <c r="AS76" s="51">
        <f t="shared" si="26"/>
        <v>0</v>
      </c>
      <c r="AT76" s="51">
        <f t="shared" si="27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W77" s="40">
        <f t="shared" si="28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29"/>
        <v>0</v>
      </c>
      <c r="AR77" s="51">
        <f t="shared" si="25"/>
        <v>0</v>
      </c>
      <c r="AS77" s="51">
        <f t="shared" si="26"/>
        <v>0</v>
      </c>
      <c r="AT77" s="51">
        <f t="shared" si="27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W78" s="40">
        <f t="shared" si="2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29"/>
        <v>0</v>
      </c>
      <c r="AR78" s="51">
        <f t="shared" si="25"/>
        <v>0</v>
      </c>
      <c r="AS78" s="51">
        <f t="shared" si="26"/>
        <v>0</v>
      </c>
      <c r="AT78" s="51">
        <f t="shared" si="27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W79" s="40">
        <f t="shared" si="2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29"/>
        <v>0</v>
      </c>
      <c r="AR79" s="51">
        <f t="shared" si="25"/>
        <v>0</v>
      </c>
      <c r="AS79" s="51">
        <f t="shared" si="26"/>
        <v>0</v>
      </c>
      <c r="AT79" s="51">
        <f t="shared" si="27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W80" s="40">
        <f t="shared" si="2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29"/>
        <v>0</v>
      </c>
      <c r="AR80" s="51">
        <f t="shared" si="25"/>
        <v>0</v>
      </c>
      <c r="AS80" s="51">
        <f t="shared" si="26"/>
        <v>0</v>
      </c>
      <c r="AT80" s="51">
        <f t="shared" si="27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W81" s="40">
        <f t="shared" si="2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29"/>
        <v>0</v>
      </c>
      <c r="AR81" s="51">
        <f t="shared" si="25"/>
        <v>0</v>
      </c>
      <c r="AS81" s="51">
        <f t="shared" si="26"/>
        <v>0</v>
      </c>
      <c r="AT81" s="51">
        <f t="shared" si="27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W82" s="40">
        <f t="shared" si="2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29"/>
        <v>0</v>
      </c>
      <c r="AR82" s="51">
        <f t="shared" si="25"/>
        <v>0</v>
      </c>
      <c r="AS82" s="51">
        <f t="shared" si="26"/>
        <v>0</v>
      </c>
      <c r="AT82" s="51">
        <f t="shared" si="27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88">
        <v>0</v>
      </c>
      <c r="S83" s="88">
        <v>0</v>
      </c>
      <c r="T83" s="88">
        <v>0</v>
      </c>
      <c r="U83" s="88">
        <v>0</v>
      </c>
      <c r="W83" s="40">
        <f t="shared" si="2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29"/>
        <v>0</v>
      </c>
      <c r="AR83" s="51">
        <f t="shared" si="25"/>
        <v>0</v>
      </c>
      <c r="AS83" s="51">
        <f t="shared" si="26"/>
        <v>0</v>
      </c>
      <c r="AT83" s="51">
        <f t="shared" si="27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88">
        <v>0</v>
      </c>
      <c r="S84" s="88">
        <v>0</v>
      </c>
      <c r="T84" s="88">
        <v>0</v>
      </c>
      <c r="U84" s="88">
        <v>0</v>
      </c>
      <c r="W84" s="40">
        <f t="shared" si="2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29"/>
        <v>0</v>
      </c>
      <c r="AR84" s="51">
        <f t="shared" si="25"/>
        <v>0</v>
      </c>
      <c r="AS84" s="51">
        <f t="shared" si="26"/>
        <v>0</v>
      </c>
      <c r="AT84" s="51">
        <f t="shared" si="27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W85" s="40">
        <f t="shared" si="2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29"/>
        <v>0</v>
      </c>
      <c r="AR85" s="51">
        <f t="shared" si="25"/>
        <v>0</v>
      </c>
      <c r="AS85" s="51">
        <f t="shared" si="26"/>
        <v>0</v>
      </c>
      <c r="AT85" s="51">
        <f t="shared" si="27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W86" s="40">
        <f t="shared" si="2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29"/>
        <v>0</v>
      </c>
      <c r="AR86" s="51">
        <f t="shared" si="25"/>
        <v>0</v>
      </c>
      <c r="AS86" s="51">
        <f t="shared" si="26"/>
        <v>0</v>
      </c>
      <c r="AT86" s="51">
        <f t="shared" si="27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W87" s="40">
        <f t="shared" si="2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29"/>
        <v>0</v>
      </c>
      <c r="AR87" s="51">
        <f t="shared" si="25"/>
        <v>0</v>
      </c>
      <c r="AS87" s="51">
        <f t="shared" si="26"/>
        <v>0</v>
      </c>
      <c r="AT87" s="51">
        <f t="shared" si="27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W88" s="40">
        <f t="shared" si="2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29"/>
        <v>0</v>
      </c>
      <c r="AR88" s="51">
        <f t="shared" si="25"/>
        <v>0</v>
      </c>
      <c r="AS88" s="51">
        <f t="shared" si="26"/>
        <v>0</v>
      </c>
      <c r="AT88" s="51">
        <f t="shared" si="27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0</v>
      </c>
      <c r="S89" s="88">
        <v>0</v>
      </c>
      <c r="T89" s="88">
        <v>0</v>
      </c>
      <c r="U89" s="88">
        <v>0</v>
      </c>
      <c r="W89" s="40">
        <f t="shared" si="2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29"/>
        <v>0</v>
      </c>
      <c r="AR89" s="51">
        <f t="shared" si="25"/>
        <v>0</v>
      </c>
      <c r="AS89" s="51">
        <f t="shared" si="26"/>
        <v>0</v>
      </c>
      <c r="AT89" s="51">
        <f t="shared" si="27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W90" s="40">
        <f t="shared" si="2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29"/>
        <v>0</v>
      </c>
      <c r="AR90" s="51">
        <f t="shared" si="25"/>
        <v>0</v>
      </c>
      <c r="AS90" s="51">
        <f t="shared" si="26"/>
        <v>0</v>
      </c>
      <c r="AT90" s="51">
        <f t="shared" si="27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88">
        <v>0</v>
      </c>
      <c r="S91" s="88">
        <v>0</v>
      </c>
      <c r="T91" s="88">
        <v>0</v>
      </c>
      <c r="U91" s="88">
        <v>0</v>
      </c>
      <c r="W91" s="40">
        <f t="shared" si="2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29"/>
        <v>0</v>
      </c>
      <c r="AR91" s="51">
        <f t="shared" si="25"/>
        <v>0</v>
      </c>
      <c r="AS91" s="51">
        <f t="shared" si="26"/>
        <v>0</v>
      </c>
      <c r="AT91" s="51">
        <f t="shared" si="27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88">
        <v>0</v>
      </c>
      <c r="U92" s="88">
        <v>0</v>
      </c>
      <c r="W92" s="40">
        <f t="shared" si="2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29"/>
        <v>0</v>
      </c>
      <c r="AR92" s="51">
        <f t="shared" si="25"/>
        <v>0</v>
      </c>
      <c r="AS92" s="51">
        <f t="shared" si="26"/>
        <v>0</v>
      </c>
      <c r="AT92" s="51">
        <f t="shared" si="27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88">
        <v>160</v>
      </c>
      <c r="H93" s="88">
        <v>160</v>
      </c>
      <c r="I93" s="88">
        <v>160</v>
      </c>
      <c r="J93" s="88">
        <v>160</v>
      </c>
      <c r="K93" s="88">
        <v>160</v>
      </c>
      <c r="L93" s="88">
        <v>160</v>
      </c>
      <c r="M93" s="88">
        <v>160</v>
      </c>
      <c r="N93" s="88">
        <v>160</v>
      </c>
      <c r="O93" s="88">
        <v>160</v>
      </c>
      <c r="P93" s="88">
        <v>160</v>
      </c>
      <c r="Q93" s="88">
        <v>160</v>
      </c>
      <c r="R93" s="88">
        <v>160</v>
      </c>
      <c r="S93" s="88">
        <v>160</v>
      </c>
      <c r="T93" s="88">
        <v>160</v>
      </c>
      <c r="U93" s="88">
        <v>160</v>
      </c>
      <c r="W93" s="40">
        <f t="shared" si="28"/>
        <v>1920</v>
      </c>
      <c r="X93" s="16" t="e">
        <v>#DIV/0!</v>
      </c>
      <c r="Z93" s="43">
        <v>60</v>
      </c>
      <c r="AA93" s="43">
        <v>60</v>
      </c>
      <c r="AB93" s="43">
        <v>60</v>
      </c>
      <c r="AC93" s="43">
        <v>60</v>
      </c>
      <c r="AD93" s="43">
        <v>60</v>
      </c>
      <c r="AE93" s="43">
        <v>60</v>
      </c>
      <c r="AF93" s="43">
        <v>60</v>
      </c>
      <c r="AG93" s="43">
        <v>60</v>
      </c>
      <c r="AH93" s="43">
        <v>60</v>
      </c>
      <c r="AI93" s="43">
        <v>60</v>
      </c>
      <c r="AJ93" s="43">
        <v>60</v>
      </c>
      <c r="AK93" s="43">
        <v>60</v>
      </c>
      <c r="AL93" s="43">
        <v>60</v>
      </c>
      <c r="AM93" s="43">
        <v>60</v>
      </c>
      <c r="AN93" s="43">
        <v>60</v>
      </c>
      <c r="AO93" s="43">
        <v>60</v>
      </c>
      <c r="AQ93" s="51">
        <f t="shared" si="29"/>
        <v>9600</v>
      </c>
      <c r="AR93" s="51">
        <f t="shared" si="25"/>
        <v>9600</v>
      </c>
      <c r="AS93" s="51">
        <f t="shared" si="26"/>
        <v>9600</v>
      </c>
      <c r="AT93" s="51">
        <f t="shared" si="27"/>
        <v>9600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W94" s="40">
        <f t="shared" si="2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29"/>
        <v>0</v>
      </c>
      <c r="AR94" s="51">
        <f t="shared" si="25"/>
        <v>0</v>
      </c>
      <c r="AS94" s="51">
        <f t="shared" si="26"/>
        <v>0</v>
      </c>
      <c r="AT94" s="51">
        <f t="shared" si="27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88">
        <v>0</v>
      </c>
      <c r="S95" s="88">
        <v>0</v>
      </c>
      <c r="T95" s="88">
        <v>0</v>
      </c>
      <c r="U95" s="88">
        <v>0</v>
      </c>
      <c r="W95" s="40">
        <f t="shared" si="2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29"/>
        <v>0</v>
      </c>
      <c r="AR95" s="51">
        <f t="shared" si="25"/>
        <v>0</v>
      </c>
      <c r="AS95" s="51">
        <f t="shared" si="26"/>
        <v>0</v>
      </c>
      <c r="AT95" s="51">
        <f t="shared" si="27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0</v>
      </c>
      <c r="T96" s="88">
        <v>0</v>
      </c>
      <c r="U96" s="88">
        <v>0</v>
      </c>
      <c r="W96" s="40">
        <f t="shared" si="2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29"/>
        <v>0</v>
      </c>
      <c r="AR96" s="51">
        <f t="shared" si="25"/>
        <v>0</v>
      </c>
      <c r="AS96" s="51">
        <f t="shared" si="26"/>
        <v>0</v>
      </c>
      <c r="AT96" s="51">
        <f t="shared" si="27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88">
        <v>0</v>
      </c>
      <c r="S97" s="88">
        <v>0</v>
      </c>
      <c r="T97" s="88">
        <v>0</v>
      </c>
      <c r="U97" s="88">
        <v>0</v>
      </c>
      <c r="W97" s="40">
        <f t="shared" si="2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29"/>
        <v>0</v>
      </c>
      <c r="AR97" s="51">
        <f t="shared" si="25"/>
        <v>0</v>
      </c>
      <c r="AS97" s="51">
        <f t="shared" si="26"/>
        <v>0</v>
      </c>
      <c r="AT97" s="51">
        <f t="shared" si="27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88">
        <v>0</v>
      </c>
      <c r="S98" s="88">
        <v>0</v>
      </c>
      <c r="T98" s="88">
        <v>0</v>
      </c>
      <c r="U98" s="88">
        <v>0</v>
      </c>
      <c r="W98" s="40">
        <f t="shared" si="2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29"/>
        <v>0</v>
      </c>
      <c r="AR98" s="51">
        <f t="shared" si="25"/>
        <v>0</v>
      </c>
      <c r="AS98" s="51">
        <f t="shared" si="26"/>
        <v>0</v>
      </c>
      <c r="AT98" s="51">
        <f t="shared" si="27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W99" s="40">
        <f t="shared" si="2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29"/>
        <v>0</v>
      </c>
      <c r="AR99" s="51">
        <f t="shared" si="25"/>
        <v>0</v>
      </c>
      <c r="AS99" s="51">
        <f t="shared" si="26"/>
        <v>0</v>
      </c>
      <c r="AT99" s="51">
        <f t="shared" si="27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0</v>
      </c>
      <c r="T100" s="88">
        <v>0</v>
      </c>
      <c r="U100" s="88">
        <v>0</v>
      </c>
      <c r="W100" s="40">
        <f t="shared" si="2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29"/>
        <v>0</v>
      </c>
      <c r="AR100" s="51">
        <f t="shared" si="25"/>
        <v>0</v>
      </c>
      <c r="AS100" s="51">
        <f t="shared" si="26"/>
        <v>0</v>
      </c>
      <c r="AT100" s="51">
        <f t="shared" si="27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88">
        <v>0</v>
      </c>
      <c r="S101" s="88">
        <v>0</v>
      </c>
      <c r="T101" s="88">
        <v>0</v>
      </c>
      <c r="U101" s="88">
        <v>0</v>
      </c>
      <c r="W101" s="40">
        <f t="shared" si="2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29"/>
        <v>0</v>
      </c>
      <c r="AR101" s="51">
        <f t="shared" si="25"/>
        <v>0</v>
      </c>
      <c r="AS101" s="51">
        <f t="shared" si="26"/>
        <v>0</v>
      </c>
      <c r="AT101" s="51">
        <f t="shared" si="27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88">
        <v>0</v>
      </c>
      <c r="S102" s="88">
        <v>0</v>
      </c>
      <c r="T102" s="88">
        <v>0</v>
      </c>
      <c r="U102" s="88">
        <v>0</v>
      </c>
      <c r="W102" s="40">
        <f t="shared" si="2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29"/>
        <v>0</v>
      </c>
      <c r="AR102" s="51">
        <f t="shared" si="25"/>
        <v>0</v>
      </c>
      <c r="AS102" s="51">
        <f t="shared" si="26"/>
        <v>0</v>
      </c>
      <c r="AT102" s="51">
        <f t="shared" si="27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88">
        <v>0</v>
      </c>
      <c r="S103" s="88">
        <v>0</v>
      </c>
      <c r="T103" s="88">
        <v>0</v>
      </c>
      <c r="U103" s="88">
        <v>0</v>
      </c>
      <c r="W103" s="40">
        <f t="shared" si="2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29"/>
        <v>0</v>
      </c>
      <c r="AR103" s="51">
        <f t="shared" si="25"/>
        <v>0</v>
      </c>
      <c r="AS103" s="51">
        <f t="shared" si="26"/>
        <v>0</v>
      </c>
      <c r="AT103" s="51">
        <f t="shared" si="27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88">
        <v>0</v>
      </c>
      <c r="S104" s="88">
        <v>0</v>
      </c>
      <c r="T104" s="88">
        <v>0</v>
      </c>
      <c r="U104" s="88">
        <v>0</v>
      </c>
      <c r="W104" s="40">
        <f t="shared" si="2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29"/>
        <v>0</v>
      </c>
      <c r="AR104" s="51">
        <f t="shared" si="25"/>
        <v>0</v>
      </c>
      <c r="AS104" s="51">
        <f t="shared" si="26"/>
        <v>0</v>
      </c>
      <c r="AT104" s="51">
        <f t="shared" si="27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88">
        <v>0</v>
      </c>
      <c r="S105" s="88">
        <v>0</v>
      </c>
      <c r="T105" s="88">
        <v>0</v>
      </c>
      <c r="U105" s="88">
        <v>0</v>
      </c>
      <c r="W105" s="40">
        <f t="shared" si="2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29"/>
        <v>0</v>
      </c>
      <c r="AR105" s="51">
        <f t="shared" si="25"/>
        <v>0</v>
      </c>
      <c r="AS105" s="51">
        <f t="shared" si="26"/>
        <v>0</v>
      </c>
      <c r="AT105" s="51">
        <f t="shared" si="27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W106" s="40">
        <f t="shared" si="2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29"/>
        <v>0</v>
      </c>
      <c r="AR106" s="51">
        <f t="shared" si="25"/>
        <v>0</v>
      </c>
      <c r="AS106" s="51">
        <f t="shared" si="26"/>
        <v>0</v>
      </c>
      <c r="AT106" s="51">
        <f t="shared" si="27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88">
        <v>0</v>
      </c>
      <c r="Q107" s="88">
        <v>0</v>
      </c>
      <c r="R107" s="88">
        <v>0</v>
      </c>
      <c r="S107" s="88">
        <v>0</v>
      </c>
      <c r="T107" s="88">
        <v>0</v>
      </c>
      <c r="U107" s="88">
        <v>0</v>
      </c>
      <c r="W107" s="40">
        <f t="shared" si="2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29"/>
        <v>0</v>
      </c>
      <c r="AR107" s="51">
        <f t="shared" si="25"/>
        <v>0</v>
      </c>
      <c r="AS107" s="51">
        <f t="shared" si="26"/>
        <v>0</v>
      </c>
      <c r="AT107" s="51">
        <f t="shared" si="27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88">
        <v>0</v>
      </c>
      <c r="S108" s="88">
        <v>0</v>
      </c>
      <c r="T108" s="88">
        <v>0</v>
      </c>
      <c r="U108" s="88">
        <v>0</v>
      </c>
      <c r="W108" s="40">
        <f t="shared" si="2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29"/>
        <v>0</v>
      </c>
      <c r="AR108" s="51">
        <f t="shared" si="25"/>
        <v>0</v>
      </c>
      <c r="AS108" s="51">
        <f t="shared" si="26"/>
        <v>0</v>
      </c>
      <c r="AT108" s="51">
        <f t="shared" si="27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88">
        <v>0</v>
      </c>
      <c r="S109" s="88">
        <v>0</v>
      </c>
      <c r="T109" s="88">
        <v>0</v>
      </c>
      <c r="U109" s="88">
        <v>0</v>
      </c>
      <c r="W109" s="40">
        <f t="shared" si="2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29"/>
        <v>0</v>
      </c>
      <c r="AR109" s="51">
        <f t="shared" si="25"/>
        <v>0</v>
      </c>
      <c r="AS109" s="51">
        <f t="shared" si="26"/>
        <v>0</v>
      </c>
      <c r="AT109" s="51">
        <f t="shared" si="27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88">
        <v>0</v>
      </c>
      <c r="S110" s="88">
        <v>0</v>
      </c>
      <c r="T110" s="88">
        <v>0</v>
      </c>
      <c r="U110" s="88">
        <v>0</v>
      </c>
      <c r="W110" s="40">
        <f t="shared" si="2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29"/>
        <v>0</v>
      </c>
      <c r="AR110" s="51">
        <f t="shared" si="25"/>
        <v>0</v>
      </c>
      <c r="AS110" s="51">
        <f t="shared" si="26"/>
        <v>0</v>
      </c>
      <c r="AT110" s="51">
        <f t="shared" si="27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88">
        <v>0</v>
      </c>
      <c r="S111" s="88">
        <v>0</v>
      </c>
      <c r="T111" s="88">
        <v>0</v>
      </c>
      <c r="U111" s="88">
        <v>0</v>
      </c>
      <c r="W111" s="40">
        <f t="shared" si="28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29"/>
        <v>0</v>
      </c>
      <c r="AR111" s="51">
        <f t="shared" si="25"/>
        <v>0</v>
      </c>
      <c r="AS111" s="51">
        <f t="shared" si="26"/>
        <v>0</v>
      </c>
      <c r="AT111" s="51">
        <f t="shared" si="27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8">
        <v>0</v>
      </c>
      <c r="S112" s="88">
        <v>0</v>
      </c>
      <c r="T112" s="88">
        <v>0</v>
      </c>
      <c r="U112" s="88">
        <v>0</v>
      </c>
      <c r="W112" s="40">
        <f t="shared" si="2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29"/>
        <v>0</v>
      </c>
      <c r="AR112" s="51">
        <f t="shared" si="25"/>
        <v>0</v>
      </c>
      <c r="AS112" s="51">
        <f t="shared" si="26"/>
        <v>0</v>
      </c>
      <c r="AT112" s="51">
        <f t="shared" si="27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88">
        <v>0</v>
      </c>
      <c r="Q113" s="88">
        <v>0</v>
      </c>
      <c r="R113" s="88">
        <v>0</v>
      </c>
      <c r="S113" s="88">
        <v>0</v>
      </c>
      <c r="T113" s="88">
        <v>0</v>
      </c>
      <c r="U113" s="88">
        <v>0</v>
      </c>
      <c r="W113" s="40">
        <f t="shared" si="2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29"/>
        <v>0</v>
      </c>
      <c r="AR113" s="51">
        <f t="shared" si="25"/>
        <v>0</v>
      </c>
      <c r="AS113" s="51">
        <f t="shared" si="26"/>
        <v>0</v>
      </c>
      <c r="AT113" s="51">
        <f t="shared" si="27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0</v>
      </c>
      <c r="T114" s="88">
        <v>0</v>
      </c>
      <c r="U114" s="88">
        <v>0</v>
      </c>
      <c r="W114" s="40">
        <f t="shared" si="2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29"/>
        <v>0</v>
      </c>
      <c r="AR114" s="51">
        <f t="shared" si="25"/>
        <v>0</v>
      </c>
      <c r="AS114" s="51">
        <f t="shared" si="26"/>
        <v>0</v>
      </c>
      <c r="AT114" s="51">
        <f t="shared" si="27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88">
        <v>0</v>
      </c>
      <c r="S115" s="88">
        <v>0</v>
      </c>
      <c r="T115" s="88">
        <v>0</v>
      </c>
      <c r="U115" s="88">
        <v>0</v>
      </c>
      <c r="W115" s="40">
        <f t="shared" si="2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29"/>
        <v>0</v>
      </c>
      <c r="AR115" s="51">
        <f t="shared" si="25"/>
        <v>0</v>
      </c>
      <c r="AS115" s="51">
        <f t="shared" si="26"/>
        <v>0</v>
      </c>
      <c r="AT115" s="51">
        <f t="shared" si="27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88">
        <v>0</v>
      </c>
      <c r="S116" s="88">
        <v>0</v>
      </c>
      <c r="T116" s="88">
        <v>0</v>
      </c>
      <c r="U116" s="88">
        <v>0</v>
      </c>
      <c r="W116" s="40">
        <f t="shared" si="2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29"/>
        <v>0</v>
      </c>
      <c r="AR116" s="51">
        <f t="shared" si="25"/>
        <v>0</v>
      </c>
      <c r="AS116" s="51">
        <f t="shared" si="26"/>
        <v>0</v>
      </c>
      <c r="AT116" s="51">
        <f t="shared" si="27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88">
        <v>0</v>
      </c>
      <c r="S117" s="88">
        <v>0</v>
      </c>
      <c r="T117" s="88">
        <v>0</v>
      </c>
      <c r="U117" s="88">
        <v>0</v>
      </c>
      <c r="W117" s="40">
        <f t="shared" si="2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29"/>
        <v>0</v>
      </c>
      <c r="AR117" s="51">
        <f t="shared" si="25"/>
        <v>0</v>
      </c>
      <c r="AS117" s="51">
        <f t="shared" si="26"/>
        <v>0</v>
      </c>
      <c r="AT117" s="51">
        <f t="shared" si="27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0</v>
      </c>
      <c r="S118" s="88">
        <v>0</v>
      </c>
      <c r="T118" s="88">
        <v>0</v>
      </c>
      <c r="U118" s="88">
        <v>0</v>
      </c>
      <c r="W118" s="40">
        <f t="shared" si="2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29"/>
        <v>0</v>
      </c>
      <c r="AR118" s="51">
        <f t="shared" si="25"/>
        <v>0</v>
      </c>
      <c r="AS118" s="51">
        <f t="shared" si="26"/>
        <v>0</v>
      </c>
      <c r="AT118" s="51">
        <f t="shared" si="27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88">
        <v>0</v>
      </c>
      <c r="S119" s="88">
        <v>0</v>
      </c>
      <c r="T119" s="88">
        <v>0</v>
      </c>
      <c r="U119" s="88">
        <v>0</v>
      </c>
      <c r="W119" s="40">
        <f t="shared" si="2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29"/>
        <v>0</v>
      </c>
      <c r="AR119" s="51">
        <f t="shared" si="25"/>
        <v>0</v>
      </c>
      <c r="AS119" s="51">
        <f t="shared" si="26"/>
        <v>0</v>
      </c>
      <c r="AT119" s="51">
        <f t="shared" si="27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0</v>
      </c>
      <c r="O120" s="88">
        <v>0</v>
      </c>
      <c r="P120" s="88">
        <v>0</v>
      </c>
      <c r="Q120" s="88">
        <v>0</v>
      </c>
      <c r="R120" s="88">
        <v>0</v>
      </c>
      <c r="S120" s="88">
        <v>0</v>
      </c>
      <c r="T120" s="88">
        <v>0</v>
      </c>
      <c r="U120" s="88">
        <v>0</v>
      </c>
      <c r="W120" s="40">
        <f t="shared" si="2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29"/>
        <v>0</v>
      </c>
      <c r="AR120" s="51">
        <f t="shared" si="25"/>
        <v>0</v>
      </c>
      <c r="AS120" s="51">
        <f t="shared" si="26"/>
        <v>0</v>
      </c>
      <c r="AT120" s="51">
        <f t="shared" si="27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88">
        <v>0</v>
      </c>
      <c r="S121" s="88">
        <v>0</v>
      </c>
      <c r="T121" s="88">
        <v>0</v>
      </c>
      <c r="U121" s="88">
        <v>0</v>
      </c>
      <c r="W121" s="40">
        <f t="shared" si="2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29"/>
        <v>0</v>
      </c>
      <c r="AR121" s="51">
        <f t="shared" si="25"/>
        <v>0</v>
      </c>
      <c r="AS121" s="51">
        <f t="shared" si="26"/>
        <v>0</v>
      </c>
      <c r="AT121" s="51">
        <f t="shared" si="27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88">
        <v>0</v>
      </c>
      <c r="S122" s="88">
        <v>0</v>
      </c>
      <c r="T122" s="88">
        <v>0</v>
      </c>
      <c r="U122" s="88">
        <v>0</v>
      </c>
      <c r="W122" s="40">
        <f t="shared" si="2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29"/>
        <v>0</v>
      </c>
      <c r="AR122" s="51">
        <f t="shared" si="25"/>
        <v>0</v>
      </c>
      <c r="AS122" s="51">
        <f t="shared" si="26"/>
        <v>0</v>
      </c>
      <c r="AT122" s="51">
        <f t="shared" si="27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88">
        <v>0</v>
      </c>
      <c r="S123" s="88">
        <v>0</v>
      </c>
      <c r="T123" s="88">
        <v>0</v>
      </c>
      <c r="U123" s="88">
        <v>0</v>
      </c>
      <c r="W123" s="40">
        <f t="shared" si="2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29"/>
        <v>0</v>
      </c>
      <c r="AR123" s="51">
        <f t="shared" si="25"/>
        <v>0</v>
      </c>
      <c r="AS123" s="51">
        <f t="shared" si="26"/>
        <v>0</v>
      </c>
      <c r="AT123" s="51">
        <f t="shared" si="27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88">
        <v>0</v>
      </c>
      <c r="U124" s="88">
        <v>0</v>
      </c>
      <c r="W124" s="40">
        <f t="shared" si="2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29"/>
        <v>0</v>
      </c>
      <c r="AR124" s="51">
        <f t="shared" si="25"/>
        <v>0</v>
      </c>
      <c r="AS124" s="51">
        <f t="shared" si="26"/>
        <v>0</v>
      </c>
      <c r="AT124" s="51">
        <f t="shared" si="27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0</v>
      </c>
      <c r="W125" s="40">
        <f t="shared" si="28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29"/>
        <v>0</v>
      </c>
      <c r="AR125" s="51">
        <f t="shared" si="25"/>
        <v>0</v>
      </c>
      <c r="AS125" s="51">
        <f t="shared" si="26"/>
        <v>0</v>
      </c>
      <c r="AT125" s="51">
        <f t="shared" si="27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W126" s="40">
        <f t="shared" si="2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29"/>
        <v>0</v>
      </c>
      <c r="AR126" s="51">
        <f t="shared" si="25"/>
        <v>0</v>
      </c>
      <c r="AS126" s="51">
        <f t="shared" si="26"/>
        <v>0</v>
      </c>
      <c r="AT126" s="51">
        <f t="shared" si="27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88">
        <v>0</v>
      </c>
      <c r="S127" s="88">
        <v>0</v>
      </c>
      <c r="T127" s="88">
        <v>0</v>
      </c>
      <c r="U127" s="88">
        <v>0</v>
      </c>
      <c r="W127" s="40">
        <f t="shared" si="2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29"/>
        <v>0</v>
      </c>
      <c r="AR127" s="51">
        <f t="shared" si="25"/>
        <v>0</v>
      </c>
      <c r="AS127" s="51">
        <f t="shared" si="26"/>
        <v>0</v>
      </c>
      <c r="AT127" s="51">
        <f t="shared" si="27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8">
        <v>0</v>
      </c>
      <c r="S128" s="88">
        <v>0</v>
      </c>
      <c r="T128" s="88">
        <v>0</v>
      </c>
      <c r="U128" s="88">
        <v>0</v>
      </c>
      <c r="W128" s="40">
        <f t="shared" si="2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29"/>
        <v>0</v>
      </c>
      <c r="AR128" s="51">
        <f t="shared" si="25"/>
        <v>0</v>
      </c>
      <c r="AS128" s="51">
        <f t="shared" si="26"/>
        <v>0</v>
      </c>
      <c r="AT128" s="51">
        <f t="shared" si="27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W129" s="40">
        <f t="shared" si="2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29"/>
        <v>0</v>
      </c>
      <c r="AR129" s="51">
        <f t="shared" si="25"/>
        <v>0</v>
      </c>
      <c r="AS129" s="51">
        <f t="shared" si="26"/>
        <v>0</v>
      </c>
      <c r="AT129" s="51">
        <f t="shared" si="27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W130" s="40">
        <f t="shared" si="2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29"/>
        <v>0</v>
      </c>
      <c r="AR130" s="51">
        <f t="shared" si="25"/>
        <v>0</v>
      </c>
      <c r="AS130" s="51">
        <f t="shared" si="26"/>
        <v>0</v>
      </c>
      <c r="AT130" s="51">
        <f t="shared" si="27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W131" s="40">
        <f t="shared" si="28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29"/>
        <v>0</v>
      </c>
      <c r="AR131" s="51">
        <f t="shared" si="25"/>
        <v>0</v>
      </c>
      <c r="AS131" s="51">
        <f t="shared" si="26"/>
        <v>0</v>
      </c>
      <c r="AT131" s="51">
        <f t="shared" si="27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W132" s="40">
        <f t="shared" si="28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29"/>
        <v>0</v>
      </c>
      <c r="AR132" s="51">
        <f t="shared" si="25"/>
        <v>0</v>
      </c>
      <c r="AS132" s="51">
        <f t="shared" si="26"/>
        <v>0</v>
      </c>
      <c r="AT132" s="51">
        <f t="shared" si="27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8">
        <v>0</v>
      </c>
      <c r="U133" s="88">
        <v>0</v>
      </c>
      <c r="W133" s="40">
        <f t="shared" si="28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29"/>
        <v>0</v>
      </c>
      <c r="AR133" s="51">
        <f t="shared" si="25"/>
        <v>0</v>
      </c>
      <c r="AS133" s="51">
        <f t="shared" si="26"/>
        <v>0</v>
      </c>
      <c r="AT133" s="51">
        <f t="shared" si="27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W134" s="40">
        <f t="shared" si="2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29"/>
        <v>0</v>
      </c>
      <c r="AR134" s="51">
        <f t="shared" si="25"/>
        <v>0</v>
      </c>
      <c r="AS134" s="51">
        <f t="shared" si="26"/>
        <v>0</v>
      </c>
      <c r="AT134" s="51">
        <f t="shared" si="27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W135" s="40">
        <f t="shared" si="2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29"/>
        <v>0</v>
      </c>
      <c r="AR135" s="51">
        <f t="shared" si="25"/>
        <v>0</v>
      </c>
      <c r="AS135" s="51">
        <f t="shared" si="26"/>
        <v>0</v>
      </c>
      <c r="AT135" s="51">
        <f t="shared" si="27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W136" s="40">
        <f t="shared" si="2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29"/>
        <v>0</v>
      </c>
      <c r="AR136" s="51">
        <f t="shared" ref="AR136:AR199" si="31">+AA136*H136</f>
        <v>0</v>
      </c>
      <c r="AS136" s="51">
        <f t="shared" ref="AS136:AS199" si="32">+AB136*I136</f>
        <v>0</v>
      </c>
      <c r="AT136" s="51">
        <f t="shared" ref="AT136:AT199" si="33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W137" s="40">
        <f t="shared" ref="W137:W200" si="3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35">+Z137*G137</f>
        <v>0</v>
      </c>
      <c r="AR137" s="51">
        <f t="shared" si="31"/>
        <v>0</v>
      </c>
      <c r="AS137" s="51">
        <f t="shared" si="32"/>
        <v>0</v>
      </c>
      <c r="AT137" s="51">
        <f t="shared" si="33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W138" s="40">
        <f t="shared" si="3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35"/>
        <v>0</v>
      </c>
      <c r="AR138" s="51">
        <f t="shared" si="31"/>
        <v>0</v>
      </c>
      <c r="AS138" s="51">
        <f t="shared" si="32"/>
        <v>0</v>
      </c>
      <c r="AT138" s="51">
        <f t="shared" si="33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W139" s="40">
        <f t="shared" si="3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35"/>
        <v>0</v>
      </c>
      <c r="AR139" s="51">
        <f t="shared" si="31"/>
        <v>0</v>
      </c>
      <c r="AS139" s="51">
        <f t="shared" si="32"/>
        <v>0</v>
      </c>
      <c r="AT139" s="51">
        <f t="shared" si="33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88">
        <v>0</v>
      </c>
      <c r="U140" s="88">
        <v>0</v>
      </c>
      <c r="W140" s="40">
        <f t="shared" si="3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35"/>
        <v>0</v>
      </c>
      <c r="AR140" s="51">
        <f t="shared" si="31"/>
        <v>0</v>
      </c>
      <c r="AS140" s="51">
        <f t="shared" si="32"/>
        <v>0</v>
      </c>
      <c r="AT140" s="51">
        <f t="shared" si="33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W141" s="40">
        <f t="shared" si="3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35"/>
        <v>0</v>
      </c>
      <c r="AR141" s="51">
        <f t="shared" si="31"/>
        <v>0</v>
      </c>
      <c r="AS141" s="51">
        <f t="shared" si="32"/>
        <v>0</v>
      </c>
      <c r="AT141" s="51">
        <f t="shared" si="33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W142" s="40">
        <f t="shared" si="3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35"/>
        <v>0</v>
      </c>
      <c r="AR142" s="51">
        <f t="shared" si="31"/>
        <v>0</v>
      </c>
      <c r="AS142" s="51">
        <f t="shared" si="32"/>
        <v>0</v>
      </c>
      <c r="AT142" s="51">
        <f t="shared" si="33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88">
        <v>0</v>
      </c>
      <c r="L143" s="88">
        <v>0</v>
      </c>
      <c r="M143" s="88">
        <v>0</v>
      </c>
      <c r="N143" s="88">
        <v>0</v>
      </c>
      <c r="O143" s="88">
        <v>0</v>
      </c>
      <c r="P143" s="88">
        <v>0</v>
      </c>
      <c r="Q143" s="88">
        <v>0</v>
      </c>
      <c r="R143" s="88">
        <v>0</v>
      </c>
      <c r="S143" s="88">
        <v>0</v>
      </c>
      <c r="T143" s="88">
        <v>0</v>
      </c>
      <c r="U143" s="88">
        <v>0</v>
      </c>
      <c r="W143" s="40">
        <f t="shared" si="3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35"/>
        <v>0</v>
      </c>
      <c r="AR143" s="51">
        <f t="shared" si="31"/>
        <v>0</v>
      </c>
      <c r="AS143" s="51">
        <f t="shared" si="32"/>
        <v>0</v>
      </c>
      <c r="AT143" s="51">
        <f t="shared" si="33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0</v>
      </c>
      <c r="R144" s="88">
        <v>0</v>
      </c>
      <c r="S144" s="88">
        <v>0</v>
      </c>
      <c r="T144" s="88">
        <v>0</v>
      </c>
      <c r="U144" s="88">
        <v>0</v>
      </c>
      <c r="W144" s="40">
        <f t="shared" si="3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35"/>
        <v>0</v>
      </c>
      <c r="AR144" s="51">
        <f t="shared" si="31"/>
        <v>0</v>
      </c>
      <c r="AS144" s="51">
        <f t="shared" si="32"/>
        <v>0</v>
      </c>
      <c r="AT144" s="51">
        <f t="shared" si="33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88">
        <v>0</v>
      </c>
      <c r="S145" s="88">
        <v>0</v>
      </c>
      <c r="T145" s="88">
        <v>0</v>
      </c>
      <c r="U145" s="88">
        <v>0</v>
      </c>
      <c r="W145" s="40">
        <f t="shared" si="3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35"/>
        <v>0</v>
      </c>
      <c r="AR145" s="51">
        <f t="shared" si="31"/>
        <v>0</v>
      </c>
      <c r="AS145" s="51">
        <f t="shared" si="32"/>
        <v>0</v>
      </c>
      <c r="AT145" s="51">
        <f t="shared" si="33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88">
        <v>0</v>
      </c>
      <c r="Q146" s="88">
        <v>0</v>
      </c>
      <c r="R146" s="88">
        <v>0</v>
      </c>
      <c r="S146" s="88">
        <v>0</v>
      </c>
      <c r="T146" s="88">
        <v>0</v>
      </c>
      <c r="U146" s="88">
        <v>0</v>
      </c>
      <c r="W146" s="40">
        <f t="shared" si="34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35"/>
        <v>0</v>
      </c>
      <c r="AR146" s="51">
        <f t="shared" si="31"/>
        <v>0</v>
      </c>
      <c r="AS146" s="51">
        <f t="shared" si="32"/>
        <v>0</v>
      </c>
      <c r="AT146" s="51">
        <f t="shared" si="33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88">
        <v>0</v>
      </c>
      <c r="L147" s="88">
        <v>0</v>
      </c>
      <c r="M147" s="88">
        <v>0</v>
      </c>
      <c r="N147" s="88">
        <v>0</v>
      </c>
      <c r="O147" s="88">
        <v>0</v>
      </c>
      <c r="P147" s="88">
        <v>0</v>
      </c>
      <c r="Q147" s="88">
        <v>0</v>
      </c>
      <c r="R147" s="88">
        <v>0</v>
      </c>
      <c r="S147" s="88">
        <v>0</v>
      </c>
      <c r="T147" s="88">
        <v>0</v>
      </c>
      <c r="U147" s="88">
        <v>0</v>
      </c>
      <c r="W147" s="40">
        <f t="shared" si="34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35"/>
        <v>0</v>
      </c>
      <c r="AR147" s="51">
        <f t="shared" si="31"/>
        <v>0</v>
      </c>
      <c r="AS147" s="51">
        <f t="shared" si="32"/>
        <v>0</v>
      </c>
      <c r="AT147" s="51">
        <f t="shared" si="33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0</v>
      </c>
      <c r="R148" s="88">
        <v>0</v>
      </c>
      <c r="S148" s="88">
        <v>0</v>
      </c>
      <c r="T148" s="88">
        <v>0</v>
      </c>
      <c r="U148" s="88">
        <v>0</v>
      </c>
      <c r="W148" s="40">
        <f t="shared" si="3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35"/>
        <v>0</v>
      </c>
      <c r="AR148" s="51">
        <f t="shared" si="31"/>
        <v>0</v>
      </c>
      <c r="AS148" s="51">
        <f t="shared" si="32"/>
        <v>0</v>
      </c>
      <c r="AT148" s="51">
        <f t="shared" si="33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W149" s="40">
        <f t="shared" si="3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35"/>
        <v>0</v>
      </c>
      <c r="AR149" s="51">
        <f t="shared" si="31"/>
        <v>0</v>
      </c>
      <c r="AS149" s="51">
        <f t="shared" si="32"/>
        <v>0</v>
      </c>
      <c r="AT149" s="51">
        <f t="shared" si="33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8">
        <v>0</v>
      </c>
      <c r="S150" s="88">
        <v>0</v>
      </c>
      <c r="T150" s="88">
        <v>0</v>
      </c>
      <c r="U150" s="88">
        <v>0</v>
      </c>
      <c r="W150" s="40">
        <f t="shared" si="3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35"/>
        <v>0</v>
      </c>
      <c r="AR150" s="51">
        <f t="shared" si="31"/>
        <v>0</v>
      </c>
      <c r="AS150" s="51">
        <f t="shared" si="32"/>
        <v>0</v>
      </c>
      <c r="AT150" s="51">
        <f t="shared" si="33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W151" s="40">
        <f t="shared" si="3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35"/>
        <v>0</v>
      </c>
      <c r="AR151" s="51">
        <f t="shared" si="31"/>
        <v>0</v>
      </c>
      <c r="AS151" s="51">
        <f t="shared" si="32"/>
        <v>0</v>
      </c>
      <c r="AT151" s="51">
        <f t="shared" si="33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W152" s="40">
        <f t="shared" si="3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35"/>
        <v>0</v>
      </c>
      <c r="AR152" s="51">
        <f t="shared" si="31"/>
        <v>0</v>
      </c>
      <c r="AS152" s="51">
        <f t="shared" si="32"/>
        <v>0</v>
      </c>
      <c r="AT152" s="51">
        <f t="shared" si="33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W153" s="40">
        <f t="shared" si="3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35"/>
        <v>0</v>
      </c>
      <c r="AR153" s="51">
        <f t="shared" si="31"/>
        <v>0</v>
      </c>
      <c r="AS153" s="51">
        <f t="shared" si="32"/>
        <v>0</v>
      </c>
      <c r="AT153" s="51">
        <f t="shared" si="33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88">
        <v>0</v>
      </c>
      <c r="H154" s="88">
        <v>0</v>
      </c>
      <c r="I154" s="88">
        <v>0</v>
      </c>
      <c r="J154" s="88">
        <v>0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W154" s="40">
        <f t="shared" si="3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35"/>
        <v>0</v>
      </c>
      <c r="AR154" s="51">
        <f t="shared" si="31"/>
        <v>0</v>
      </c>
      <c r="AS154" s="51">
        <f t="shared" si="32"/>
        <v>0</v>
      </c>
      <c r="AT154" s="51">
        <f t="shared" si="33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W155" s="40">
        <f t="shared" si="3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35"/>
        <v>0</v>
      </c>
      <c r="AR155" s="51">
        <f t="shared" si="31"/>
        <v>0</v>
      </c>
      <c r="AS155" s="51">
        <f t="shared" si="32"/>
        <v>0</v>
      </c>
      <c r="AT155" s="51">
        <f t="shared" si="33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88">
        <v>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8">
        <v>0</v>
      </c>
      <c r="S156" s="88">
        <v>0</v>
      </c>
      <c r="T156" s="88">
        <v>0</v>
      </c>
      <c r="U156" s="88">
        <v>0</v>
      </c>
      <c r="W156" s="40">
        <f t="shared" si="3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35"/>
        <v>0</v>
      </c>
      <c r="AR156" s="51">
        <f t="shared" si="31"/>
        <v>0</v>
      </c>
      <c r="AS156" s="51">
        <f t="shared" si="32"/>
        <v>0</v>
      </c>
      <c r="AT156" s="51">
        <f t="shared" si="33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88">
        <v>0</v>
      </c>
      <c r="S157" s="88">
        <v>0</v>
      </c>
      <c r="T157" s="88">
        <v>0</v>
      </c>
      <c r="U157" s="88">
        <v>0</v>
      </c>
      <c r="W157" s="40">
        <f t="shared" si="3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35"/>
        <v>0</v>
      </c>
      <c r="AR157" s="51">
        <f t="shared" si="31"/>
        <v>0</v>
      </c>
      <c r="AS157" s="51">
        <f t="shared" si="32"/>
        <v>0</v>
      </c>
      <c r="AT157" s="51">
        <f t="shared" si="33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88">
        <v>0</v>
      </c>
      <c r="L158" s="88">
        <v>0</v>
      </c>
      <c r="M158" s="88">
        <v>0</v>
      </c>
      <c r="N158" s="88">
        <v>0</v>
      </c>
      <c r="O158" s="88">
        <v>0</v>
      </c>
      <c r="P158" s="88">
        <v>0</v>
      </c>
      <c r="Q158" s="88">
        <v>0</v>
      </c>
      <c r="R158" s="88">
        <v>0</v>
      </c>
      <c r="S158" s="88">
        <v>0</v>
      </c>
      <c r="T158" s="88">
        <v>0</v>
      </c>
      <c r="U158" s="88">
        <v>0</v>
      </c>
      <c r="W158" s="40">
        <f t="shared" si="3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35"/>
        <v>0</v>
      </c>
      <c r="AR158" s="51">
        <f t="shared" si="31"/>
        <v>0</v>
      </c>
      <c r="AS158" s="51">
        <f t="shared" si="32"/>
        <v>0</v>
      </c>
      <c r="AT158" s="51">
        <f t="shared" si="33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8">
        <v>0</v>
      </c>
      <c r="M159" s="88">
        <v>0</v>
      </c>
      <c r="N159" s="88">
        <v>0</v>
      </c>
      <c r="O159" s="88">
        <v>0</v>
      </c>
      <c r="P159" s="88">
        <v>0</v>
      </c>
      <c r="Q159" s="88">
        <v>0</v>
      </c>
      <c r="R159" s="88">
        <v>0</v>
      </c>
      <c r="S159" s="88">
        <v>0</v>
      </c>
      <c r="T159" s="88">
        <v>0</v>
      </c>
      <c r="U159" s="88">
        <v>0</v>
      </c>
      <c r="W159" s="40">
        <f t="shared" si="3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35"/>
        <v>0</v>
      </c>
      <c r="AR159" s="51">
        <f t="shared" si="31"/>
        <v>0</v>
      </c>
      <c r="AS159" s="51">
        <f t="shared" si="32"/>
        <v>0</v>
      </c>
      <c r="AT159" s="51">
        <f t="shared" si="33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W160" s="40">
        <f t="shared" si="3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35"/>
        <v>0</v>
      </c>
      <c r="AR160" s="51">
        <f t="shared" si="31"/>
        <v>0</v>
      </c>
      <c r="AS160" s="51">
        <f t="shared" si="32"/>
        <v>0</v>
      </c>
      <c r="AT160" s="51">
        <f t="shared" si="33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88">
        <v>0</v>
      </c>
      <c r="S161" s="88">
        <v>0</v>
      </c>
      <c r="T161" s="88">
        <v>0</v>
      </c>
      <c r="U161" s="88">
        <v>0</v>
      </c>
      <c r="W161" s="40">
        <f t="shared" si="3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35"/>
        <v>0</v>
      </c>
      <c r="AR161" s="51">
        <f t="shared" si="31"/>
        <v>0</v>
      </c>
      <c r="AS161" s="51">
        <f t="shared" si="32"/>
        <v>0</v>
      </c>
      <c r="AT161" s="51">
        <f t="shared" si="33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88">
        <v>0</v>
      </c>
      <c r="S162" s="88">
        <v>0</v>
      </c>
      <c r="T162" s="88">
        <v>0</v>
      </c>
      <c r="U162" s="88">
        <v>0</v>
      </c>
      <c r="W162" s="40">
        <f t="shared" si="3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35"/>
        <v>0</v>
      </c>
      <c r="AR162" s="51">
        <f t="shared" si="31"/>
        <v>0</v>
      </c>
      <c r="AS162" s="51">
        <f t="shared" si="32"/>
        <v>0</v>
      </c>
      <c r="AT162" s="51">
        <f t="shared" si="33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88">
        <v>0</v>
      </c>
      <c r="S163" s="88">
        <v>0</v>
      </c>
      <c r="T163" s="88">
        <v>0</v>
      </c>
      <c r="U163" s="88">
        <v>0</v>
      </c>
      <c r="W163" s="40">
        <f t="shared" si="34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35"/>
        <v>0</v>
      </c>
      <c r="AR163" s="51">
        <f t="shared" si="31"/>
        <v>0</v>
      </c>
      <c r="AS163" s="51">
        <f t="shared" si="32"/>
        <v>0</v>
      </c>
      <c r="AT163" s="51">
        <f t="shared" si="33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8">
        <v>0</v>
      </c>
      <c r="S164" s="88">
        <v>0</v>
      </c>
      <c r="T164" s="88">
        <v>0</v>
      </c>
      <c r="U164" s="88">
        <v>0</v>
      </c>
      <c r="W164" s="40">
        <f t="shared" si="34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Q164" s="51">
        <f t="shared" si="35"/>
        <v>0</v>
      </c>
      <c r="AR164" s="51">
        <f t="shared" si="31"/>
        <v>0</v>
      </c>
      <c r="AS164" s="51">
        <f t="shared" si="32"/>
        <v>0</v>
      </c>
      <c r="AT164" s="51">
        <f t="shared" si="33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0</v>
      </c>
      <c r="Q165" s="88">
        <v>0</v>
      </c>
      <c r="R165" s="88">
        <v>0</v>
      </c>
      <c r="S165" s="88">
        <v>0</v>
      </c>
      <c r="T165" s="88">
        <v>0</v>
      </c>
      <c r="U165" s="88">
        <v>0</v>
      </c>
      <c r="W165" s="40">
        <f t="shared" si="3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35"/>
        <v>0</v>
      </c>
      <c r="AR165" s="51">
        <f t="shared" si="31"/>
        <v>0</v>
      </c>
      <c r="AS165" s="51">
        <f t="shared" si="32"/>
        <v>0</v>
      </c>
      <c r="AT165" s="51">
        <f t="shared" si="33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W166" s="40">
        <f t="shared" si="34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35"/>
        <v>0</v>
      </c>
      <c r="AR166" s="51">
        <f t="shared" si="31"/>
        <v>0</v>
      </c>
      <c r="AS166" s="51">
        <f t="shared" si="32"/>
        <v>0</v>
      </c>
      <c r="AT166" s="51">
        <f t="shared" si="33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W167" s="40">
        <f t="shared" si="34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35"/>
        <v>0</v>
      </c>
      <c r="AR167" s="51">
        <f t="shared" si="31"/>
        <v>0</v>
      </c>
      <c r="AS167" s="51">
        <f t="shared" si="32"/>
        <v>0</v>
      </c>
      <c r="AT167" s="51">
        <f t="shared" si="33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W168" s="40">
        <f t="shared" si="34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35"/>
        <v>0</v>
      </c>
      <c r="AR168" s="51">
        <f t="shared" si="31"/>
        <v>0</v>
      </c>
      <c r="AS168" s="51">
        <f t="shared" si="32"/>
        <v>0</v>
      </c>
      <c r="AT168" s="51">
        <f t="shared" si="33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W169" s="40">
        <f t="shared" si="34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35"/>
        <v>0</v>
      </c>
      <c r="AR169" s="51">
        <f t="shared" si="31"/>
        <v>0</v>
      </c>
      <c r="AS169" s="51">
        <f t="shared" si="32"/>
        <v>0</v>
      </c>
      <c r="AT169" s="51">
        <f t="shared" si="33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0</v>
      </c>
      <c r="J170" s="88">
        <v>0</v>
      </c>
      <c r="K170" s="88">
        <v>0</v>
      </c>
      <c r="L170" s="8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W170" s="40">
        <f t="shared" si="34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35"/>
        <v>0</v>
      </c>
      <c r="AR170" s="51">
        <f t="shared" si="31"/>
        <v>0</v>
      </c>
      <c r="AS170" s="51">
        <f t="shared" si="32"/>
        <v>0</v>
      </c>
      <c r="AT170" s="51">
        <f t="shared" si="33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W171" s="40">
        <f t="shared" si="34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35"/>
        <v>0</v>
      </c>
      <c r="AR171" s="51">
        <f t="shared" si="31"/>
        <v>0</v>
      </c>
      <c r="AS171" s="51">
        <f t="shared" si="32"/>
        <v>0</v>
      </c>
      <c r="AT171" s="51">
        <f t="shared" si="33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88">
        <v>0</v>
      </c>
      <c r="L172" s="8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W172" s="40">
        <f t="shared" si="34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35"/>
        <v>0</v>
      </c>
      <c r="AR172" s="51">
        <f t="shared" si="31"/>
        <v>0</v>
      </c>
      <c r="AS172" s="51">
        <f t="shared" si="32"/>
        <v>0</v>
      </c>
      <c r="AT172" s="51">
        <f t="shared" si="33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88">
        <v>0</v>
      </c>
      <c r="L173" s="8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W173" s="40">
        <f t="shared" si="34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35"/>
        <v>0</v>
      </c>
      <c r="AR173" s="51">
        <f t="shared" si="31"/>
        <v>0</v>
      </c>
      <c r="AS173" s="51">
        <f t="shared" si="32"/>
        <v>0</v>
      </c>
      <c r="AT173" s="51">
        <f t="shared" si="33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W174" s="40">
        <f t="shared" si="34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35"/>
        <v>0</v>
      </c>
      <c r="AR174" s="51">
        <f t="shared" si="31"/>
        <v>0</v>
      </c>
      <c r="AS174" s="51">
        <f t="shared" si="32"/>
        <v>0</v>
      </c>
      <c r="AT174" s="51">
        <f t="shared" si="33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0</v>
      </c>
      <c r="J175" s="88">
        <v>0</v>
      </c>
      <c r="K175" s="88">
        <v>0</v>
      </c>
      <c r="L175" s="8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W175" s="40">
        <f t="shared" si="34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35"/>
        <v>0</v>
      </c>
      <c r="AR175" s="51">
        <f t="shared" si="31"/>
        <v>0</v>
      </c>
      <c r="AS175" s="51">
        <f t="shared" si="32"/>
        <v>0</v>
      </c>
      <c r="AT175" s="51">
        <f t="shared" si="33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88">
        <v>0</v>
      </c>
      <c r="H176" s="88">
        <v>0</v>
      </c>
      <c r="I176" s="88">
        <v>0</v>
      </c>
      <c r="J176" s="88">
        <v>0</v>
      </c>
      <c r="K176" s="88">
        <v>0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W176" s="40">
        <f t="shared" si="34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35"/>
        <v>0</v>
      </c>
      <c r="AR176" s="51">
        <f t="shared" si="31"/>
        <v>0</v>
      </c>
      <c r="AS176" s="51">
        <f t="shared" si="32"/>
        <v>0</v>
      </c>
      <c r="AT176" s="51">
        <f t="shared" si="33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88">
        <v>0</v>
      </c>
      <c r="L177" s="8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W177" s="40">
        <f t="shared" si="34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35"/>
        <v>0</v>
      </c>
      <c r="AR177" s="51">
        <f t="shared" si="31"/>
        <v>0</v>
      </c>
      <c r="AS177" s="51">
        <f t="shared" si="32"/>
        <v>0</v>
      </c>
      <c r="AT177" s="51">
        <f t="shared" si="33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W178" s="40">
        <f t="shared" si="34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35"/>
        <v>0</v>
      </c>
      <c r="AR178" s="51">
        <f t="shared" si="31"/>
        <v>0</v>
      </c>
      <c r="AS178" s="51">
        <f t="shared" si="32"/>
        <v>0</v>
      </c>
      <c r="AT178" s="51">
        <f t="shared" si="33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W179" s="40">
        <f t="shared" si="34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35"/>
        <v>0</v>
      </c>
      <c r="AR179" s="51">
        <f t="shared" si="31"/>
        <v>0</v>
      </c>
      <c r="AS179" s="51">
        <f t="shared" si="32"/>
        <v>0</v>
      </c>
      <c r="AT179" s="51">
        <f t="shared" si="33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W180" s="40">
        <f t="shared" si="34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35"/>
        <v>0</v>
      </c>
      <c r="AR180" s="51">
        <f t="shared" si="31"/>
        <v>0</v>
      </c>
      <c r="AS180" s="51">
        <f t="shared" si="32"/>
        <v>0</v>
      </c>
      <c r="AT180" s="51">
        <f t="shared" si="33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W181" s="40">
        <f t="shared" si="34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35"/>
        <v>0</v>
      </c>
      <c r="AR181" s="51">
        <f t="shared" si="31"/>
        <v>0</v>
      </c>
      <c r="AS181" s="51">
        <f t="shared" si="32"/>
        <v>0</v>
      </c>
      <c r="AT181" s="51">
        <f t="shared" si="33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W182" s="40">
        <f t="shared" si="34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35"/>
        <v>0</v>
      </c>
      <c r="AR182" s="51">
        <f t="shared" si="31"/>
        <v>0</v>
      </c>
      <c r="AS182" s="51">
        <f t="shared" si="32"/>
        <v>0</v>
      </c>
      <c r="AT182" s="51">
        <f t="shared" si="33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W183" s="40">
        <f t="shared" si="34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35"/>
        <v>0</v>
      </c>
      <c r="AR183" s="51">
        <f t="shared" si="31"/>
        <v>0</v>
      </c>
      <c r="AS183" s="51">
        <f t="shared" si="32"/>
        <v>0</v>
      </c>
      <c r="AT183" s="51">
        <f t="shared" si="33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W184" s="40">
        <f t="shared" si="34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35"/>
        <v>0</v>
      </c>
      <c r="AR184" s="51">
        <f t="shared" si="31"/>
        <v>0</v>
      </c>
      <c r="AS184" s="51">
        <f t="shared" si="32"/>
        <v>0</v>
      </c>
      <c r="AT184" s="51">
        <f t="shared" si="33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88">
        <v>0</v>
      </c>
      <c r="S185" s="88">
        <v>0</v>
      </c>
      <c r="T185" s="88">
        <v>0</v>
      </c>
      <c r="U185" s="88">
        <v>0</v>
      </c>
      <c r="W185" s="40">
        <f t="shared" si="34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35"/>
        <v>0</v>
      </c>
      <c r="AR185" s="51">
        <f t="shared" si="31"/>
        <v>0</v>
      </c>
      <c r="AS185" s="51">
        <f t="shared" si="32"/>
        <v>0</v>
      </c>
      <c r="AT185" s="51">
        <f t="shared" si="33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88">
        <v>0</v>
      </c>
      <c r="S186" s="88">
        <v>0</v>
      </c>
      <c r="T186" s="88">
        <v>0</v>
      </c>
      <c r="U186" s="88">
        <v>0</v>
      </c>
      <c r="W186" s="40">
        <f t="shared" si="34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35"/>
        <v>0</v>
      </c>
      <c r="AR186" s="51">
        <f t="shared" si="31"/>
        <v>0</v>
      </c>
      <c r="AS186" s="51">
        <f t="shared" si="32"/>
        <v>0</v>
      </c>
      <c r="AT186" s="51">
        <f t="shared" si="33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88">
        <v>0</v>
      </c>
      <c r="H187" s="88">
        <v>0</v>
      </c>
      <c r="I187" s="88">
        <v>0</v>
      </c>
      <c r="J187" s="88">
        <v>0</v>
      </c>
      <c r="K187" s="88">
        <v>0</v>
      </c>
      <c r="L187" s="88">
        <v>0</v>
      </c>
      <c r="M187" s="88">
        <v>0</v>
      </c>
      <c r="N187" s="88">
        <v>0</v>
      </c>
      <c r="O187" s="88">
        <v>0</v>
      </c>
      <c r="P187" s="88">
        <v>0</v>
      </c>
      <c r="Q187" s="88">
        <v>0</v>
      </c>
      <c r="R187" s="88">
        <v>0</v>
      </c>
      <c r="S187" s="88">
        <v>0</v>
      </c>
      <c r="T187" s="88">
        <v>0</v>
      </c>
      <c r="U187" s="88">
        <v>0</v>
      </c>
      <c r="W187" s="40">
        <f t="shared" si="34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35"/>
        <v>0</v>
      </c>
      <c r="AR187" s="51">
        <f t="shared" si="31"/>
        <v>0</v>
      </c>
      <c r="AS187" s="51">
        <f t="shared" si="32"/>
        <v>0</v>
      </c>
      <c r="AT187" s="51">
        <f t="shared" si="33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88">
        <v>0</v>
      </c>
      <c r="L188" s="8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W188" s="40">
        <f t="shared" si="34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35"/>
        <v>0</v>
      </c>
      <c r="AR188" s="51">
        <f t="shared" si="31"/>
        <v>0</v>
      </c>
      <c r="AS188" s="51">
        <f t="shared" si="32"/>
        <v>0</v>
      </c>
      <c r="AT188" s="51">
        <f t="shared" si="33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88">
        <v>0</v>
      </c>
      <c r="S189" s="88">
        <v>0</v>
      </c>
      <c r="T189" s="88">
        <v>0</v>
      </c>
      <c r="U189" s="88">
        <v>0</v>
      </c>
      <c r="W189" s="40">
        <f t="shared" si="34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35"/>
        <v>0</v>
      </c>
      <c r="AR189" s="51">
        <f t="shared" si="31"/>
        <v>0</v>
      </c>
      <c r="AS189" s="51">
        <f t="shared" si="32"/>
        <v>0</v>
      </c>
      <c r="AT189" s="51">
        <f t="shared" si="33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88">
        <v>0</v>
      </c>
      <c r="S190" s="88">
        <v>0</v>
      </c>
      <c r="T190" s="88">
        <v>0</v>
      </c>
      <c r="U190" s="88">
        <v>0</v>
      </c>
      <c r="W190" s="40">
        <f t="shared" si="34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35"/>
        <v>0</v>
      </c>
      <c r="AR190" s="51">
        <f t="shared" si="31"/>
        <v>0</v>
      </c>
      <c r="AS190" s="51">
        <f t="shared" si="32"/>
        <v>0</v>
      </c>
      <c r="AT190" s="51">
        <f t="shared" si="33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88">
        <v>0</v>
      </c>
      <c r="S191" s="88">
        <v>0</v>
      </c>
      <c r="T191" s="88">
        <v>0</v>
      </c>
      <c r="U191" s="88">
        <v>0</v>
      </c>
      <c r="W191" s="40">
        <f t="shared" si="34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35"/>
        <v>0</v>
      </c>
      <c r="AR191" s="51">
        <f t="shared" si="31"/>
        <v>0</v>
      </c>
      <c r="AS191" s="51">
        <f t="shared" si="32"/>
        <v>0</v>
      </c>
      <c r="AT191" s="51">
        <f t="shared" si="33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88">
        <v>0</v>
      </c>
      <c r="L192" s="88">
        <v>0</v>
      </c>
      <c r="M192" s="88">
        <v>0</v>
      </c>
      <c r="N192" s="88">
        <v>0</v>
      </c>
      <c r="O192" s="88">
        <v>0</v>
      </c>
      <c r="P192" s="88">
        <v>0</v>
      </c>
      <c r="Q192" s="88">
        <v>0</v>
      </c>
      <c r="R192" s="88">
        <v>0</v>
      </c>
      <c r="S192" s="88">
        <v>0</v>
      </c>
      <c r="T192" s="88">
        <v>0</v>
      </c>
      <c r="U192" s="88">
        <v>0</v>
      </c>
      <c r="W192" s="40">
        <f t="shared" si="34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35"/>
        <v>0</v>
      </c>
      <c r="AR192" s="51">
        <f t="shared" si="31"/>
        <v>0</v>
      </c>
      <c r="AS192" s="51">
        <f t="shared" si="32"/>
        <v>0</v>
      </c>
      <c r="AT192" s="51">
        <f t="shared" si="33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88">
        <v>0</v>
      </c>
      <c r="S193" s="88">
        <v>0</v>
      </c>
      <c r="T193" s="88">
        <v>0</v>
      </c>
      <c r="U193" s="88">
        <v>0</v>
      </c>
      <c r="W193" s="40">
        <f t="shared" si="34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35"/>
        <v>0</v>
      </c>
      <c r="AR193" s="51">
        <f t="shared" si="31"/>
        <v>0</v>
      </c>
      <c r="AS193" s="51">
        <f t="shared" si="32"/>
        <v>0</v>
      </c>
      <c r="AT193" s="51">
        <f t="shared" si="33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88">
        <v>0</v>
      </c>
      <c r="S194" s="88">
        <v>0</v>
      </c>
      <c r="T194" s="88">
        <v>0</v>
      </c>
      <c r="U194" s="88">
        <v>0</v>
      </c>
      <c r="W194" s="40">
        <f t="shared" si="34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35"/>
        <v>0</v>
      </c>
      <c r="AR194" s="51">
        <f t="shared" si="31"/>
        <v>0</v>
      </c>
      <c r="AS194" s="51">
        <f t="shared" si="32"/>
        <v>0</v>
      </c>
      <c r="AT194" s="51">
        <f t="shared" si="33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88">
        <v>0</v>
      </c>
      <c r="S195" s="88">
        <v>0</v>
      </c>
      <c r="T195" s="88">
        <v>0</v>
      </c>
      <c r="U195" s="88">
        <v>0</v>
      </c>
      <c r="W195" s="40">
        <f t="shared" si="34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35"/>
        <v>0</v>
      </c>
      <c r="AR195" s="51">
        <f t="shared" si="31"/>
        <v>0</v>
      </c>
      <c r="AS195" s="51">
        <f t="shared" si="32"/>
        <v>0</v>
      </c>
      <c r="AT195" s="51">
        <f t="shared" si="33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88">
        <v>0</v>
      </c>
      <c r="S196" s="88">
        <v>0</v>
      </c>
      <c r="T196" s="88">
        <v>0</v>
      </c>
      <c r="U196" s="88">
        <v>0</v>
      </c>
      <c r="W196" s="40">
        <f t="shared" si="34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35"/>
        <v>0</v>
      </c>
      <c r="AR196" s="51">
        <f t="shared" si="31"/>
        <v>0</v>
      </c>
      <c r="AS196" s="51">
        <f t="shared" si="32"/>
        <v>0</v>
      </c>
      <c r="AT196" s="51">
        <f t="shared" si="33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88">
        <v>0</v>
      </c>
      <c r="U197" s="88">
        <v>0</v>
      </c>
      <c r="W197" s="40">
        <f t="shared" si="34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35"/>
        <v>0</v>
      </c>
      <c r="AR197" s="51">
        <f t="shared" si="31"/>
        <v>0</v>
      </c>
      <c r="AS197" s="51">
        <f t="shared" si="32"/>
        <v>0</v>
      </c>
      <c r="AT197" s="51">
        <f t="shared" si="33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88">
        <v>0</v>
      </c>
      <c r="U198" s="88">
        <v>0</v>
      </c>
      <c r="W198" s="40">
        <f t="shared" si="34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35"/>
        <v>0</v>
      </c>
      <c r="AR198" s="51">
        <f t="shared" si="31"/>
        <v>0</v>
      </c>
      <c r="AS198" s="51">
        <f t="shared" si="32"/>
        <v>0</v>
      </c>
      <c r="AT198" s="51">
        <f t="shared" si="33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88">
        <v>0</v>
      </c>
      <c r="U199" s="88">
        <v>0</v>
      </c>
      <c r="W199" s="40">
        <f t="shared" si="34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35"/>
        <v>0</v>
      </c>
      <c r="AR199" s="51">
        <f t="shared" si="31"/>
        <v>0</v>
      </c>
      <c r="AS199" s="51">
        <f t="shared" si="32"/>
        <v>0</v>
      </c>
      <c r="AT199" s="51">
        <f t="shared" si="33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88">
        <v>0</v>
      </c>
      <c r="U200" s="88">
        <v>0</v>
      </c>
      <c r="W200" s="40">
        <f t="shared" si="34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35"/>
        <v>0</v>
      </c>
      <c r="AR200" s="51">
        <f t="shared" ref="AR200:AR224" si="37">+AA200*H200</f>
        <v>0</v>
      </c>
      <c r="AS200" s="51">
        <f t="shared" ref="AS200:AS224" si="38">+AB200*I200</f>
        <v>0</v>
      </c>
      <c r="AT200" s="51">
        <f t="shared" ref="AT200:AT224" si="39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88">
        <v>0</v>
      </c>
      <c r="S201" s="88">
        <v>0</v>
      </c>
      <c r="T201" s="88">
        <v>0</v>
      </c>
      <c r="U201" s="88">
        <v>0</v>
      </c>
      <c r="W201" s="40">
        <f t="shared" ref="W201:W224" si="40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41">+Z201*G201</f>
        <v>0</v>
      </c>
      <c r="AR201" s="51">
        <f t="shared" si="37"/>
        <v>0</v>
      </c>
      <c r="AS201" s="51">
        <f t="shared" si="38"/>
        <v>0</v>
      </c>
      <c r="AT201" s="51">
        <f t="shared" si="39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88">
        <v>0</v>
      </c>
      <c r="U202" s="88">
        <v>0</v>
      </c>
      <c r="W202" s="40">
        <f t="shared" si="40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41"/>
        <v>0</v>
      </c>
      <c r="AR202" s="51">
        <f t="shared" si="37"/>
        <v>0</v>
      </c>
      <c r="AS202" s="51">
        <f t="shared" si="38"/>
        <v>0</v>
      </c>
      <c r="AT202" s="51">
        <f t="shared" si="39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88">
        <v>0</v>
      </c>
      <c r="U203" s="88">
        <v>0</v>
      </c>
      <c r="W203" s="40">
        <f t="shared" si="40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41"/>
        <v>0</v>
      </c>
      <c r="AR203" s="51">
        <f t="shared" si="37"/>
        <v>0</v>
      </c>
      <c r="AS203" s="51">
        <f t="shared" si="38"/>
        <v>0</v>
      </c>
      <c r="AT203" s="51">
        <f t="shared" si="39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88">
        <v>0</v>
      </c>
      <c r="U204" s="88">
        <v>0</v>
      </c>
      <c r="W204" s="40">
        <f t="shared" si="40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41"/>
        <v>0</v>
      </c>
      <c r="AR204" s="51">
        <f t="shared" si="37"/>
        <v>0</v>
      </c>
      <c r="AS204" s="51">
        <f t="shared" si="38"/>
        <v>0</v>
      </c>
      <c r="AT204" s="51">
        <f t="shared" si="39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88">
        <v>0</v>
      </c>
      <c r="U205" s="88">
        <v>0</v>
      </c>
      <c r="W205" s="40">
        <f t="shared" si="40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41"/>
        <v>0</v>
      </c>
      <c r="AR205" s="51">
        <f t="shared" si="37"/>
        <v>0</v>
      </c>
      <c r="AS205" s="51">
        <f t="shared" si="38"/>
        <v>0</v>
      </c>
      <c r="AT205" s="51">
        <f t="shared" si="39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8">
        <v>0</v>
      </c>
      <c r="S206" s="88">
        <v>0</v>
      </c>
      <c r="T206" s="88">
        <v>0</v>
      </c>
      <c r="U206" s="88">
        <v>0</v>
      </c>
      <c r="W206" s="40">
        <f t="shared" si="40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41"/>
        <v>0</v>
      </c>
      <c r="AR206" s="51">
        <f t="shared" si="37"/>
        <v>0</v>
      </c>
      <c r="AS206" s="51">
        <f t="shared" si="38"/>
        <v>0</v>
      </c>
      <c r="AT206" s="51">
        <f t="shared" si="39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88">
        <v>0</v>
      </c>
      <c r="U207" s="88">
        <v>0</v>
      </c>
      <c r="W207" s="40">
        <f t="shared" si="40"/>
        <v>0</v>
      </c>
      <c r="X207" s="10">
        <v>0</v>
      </c>
      <c r="Z207" s="42">
        <v>35</v>
      </c>
      <c r="AA207" s="42">
        <v>35</v>
      </c>
      <c r="AB207" s="43">
        <v>0</v>
      </c>
      <c r="AC207" s="42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2">
        <v>0</v>
      </c>
      <c r="AL207" s="42">
        <v>0</v>
      </c>
      <c r="AM207" s="43">
        <v>0</v>
      </c>
      <c r="AN207" s="43">
        <v>0</v>
      </c>
      <c r="AO207" s="43">
        <v>0</v>
      </c>
      <c r="AQ207" s="51">
        <f t="shared" si="41"/>
        <v>0</v>
      </c>
      <c r="AR207" s="51">
        <f t="shared" si="37"/>
        <v>0</v>
      </c>
      <c r="AS207" s="51">
        <f t="shared" si="38"/>
        <v>0</v>
      </c>
      <c r="AT207" s="51">
        <f t="shared" si="39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88">
        <v>0</v>
      </c>
      <c r="U208" s="88">
        <v>0</v>
      </c>
      <c r="W208" s="40">
        <f t="shared" si="40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41"/>
        <v>0</v>
      </c>
      <c r="AR208" s="51">
        <f t="shared" si="37"/>
        <v>0</v>
      </c>
      <c r="AS208" s="51">
        <f t="shared" si="38"/>
        <v>0</v>
      </c>
      <c r="AT208" s="51">
        <f t="shared" si="39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88">
        <v>0</v>
      </c>
      <c r="U209" s="88">
        <v>0</v>
      </c>
      <c r="W209" s="40">
        <f t="shared" si="40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41"/>
        <v>0</v>
      </c>
      <c r="AR209" s="51">
        <f t="shared" si="37"/>
        <v>0</v>
      </c>
      <c r="AS209" s="51">
        <f t="shared" si="38"/>
        <v>0</v>
      </c>
      <c r="AT209" s="51">
        <f t="shared" si="39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88">
        <v>0</v>
      </c>
      <c r="U210" s="88">
        <v>0</v>
      </c>
      <c r="W210" s="40">
        <f t="shared" si="40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41"/>
        <v>0</v>
      </c>
      <c r="AR210" s="51">
        <f t="shared" si="37"/>
        <v>0</v>
      </c>
      <c r="AS210" s="51">
        <f t="shared" si="38"/>
        <v>0</v>
      </c>
      <c r="AT210" s="51">
        <f t="shared" si="39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88">
        <v>0</v>
      </c>
      <c r="U211" s="88">
        <v>0</v>
      </c>
      <c r="W211" s="40">
        <f t="shared" si="40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41"/>
        <v>0</v>
      </c>
      <c r="AR211" s="51">
        <f t="shared" si="37"/>
        <v>0</v>
      </c>
      <c r="AS211" s="51">
        <f t="shared" si="38"/>
        <v>0</v>
      </c>
      <c r="AT211" s="51">
        <f t="shared" si="39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88">
        <v>0</v>
      </c>
      <c r="U212" s="88">
        <v>0</v>
      </c>
      <c r="W212" s="40">
        <f t="shared" si="40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41"/>
        <v>0</v>
      </c>
      <c r="AR212" s="51">
        <f t="shared" si="37"/>
        <v>0</v>
      </c>
      <c r="AS212" s="51">
        <f t="shared" si="38"/>
        <v>0</v>
      </c>
      <c r="AT212" s="51">
        <f t="shared" si="39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88">
        <v>0</v>
      </c>
      <c r="S213" s="88">
        <v>0</v>
      </c>
      <c r="T213" s="88">
        <v>0</v>
      </c>
      <c r="U213" s="88">
        <v>0</v>
      </c>
      <c r="W213" s="40">
        <f t="shared" si="40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41"/>
        <v>0</v>
      </c>
      <c r="AR213" s="51">
        <f t="shared" si="37"/>
        <v>0</v>
      </c>
      <c r="AS213" s="51">
        <f t="shared" si="38"/>
        <v>0</v>
      </c>
      <c r="AT213" s="51">
        <f t="shared" si="39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88">
        <v>0</v>
      </c>
      <c r="U214" s="88">
        <v>0</v>
      </c>
      <c r="W214" s="40">
        <f t="shared" si="40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41"/>
        <v>0</v>
      </c>
      <c r="AR214" s="51">
        <f t="shared" si="37"/>
        <v>0</v>
      </c>
      <c r="AS214" s="51">
        <f t="shared" si="38"/>
        <v>0</v>
      </c>
      <c r="AT214" s="51">
        <f t="shared" si="39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88">
        <v>0</v>
      </c>
      <c r="U215" s="88">
        <v>0</v>
      </c>
      <c r="W215" s="40">
        <f t="shared" si="40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41"/>
        <v>0</v>
      </c>
      <c r="AR215" s="51">
        <f t="shared" si="37"/>
        <v>0</v>
      </c>
      <c r="AS215" s="51">
        <f t="shared" si="38"/>
        <v>0</v>
      </c>
      <c r="AT215" s="51">
        <f t="shared" si="39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88">
        <v>0</v>
      </c>
      <c r="U216" s="88">
        <v>0</v>
      </c>
      <c r="W216" s="40">
        <f t="shared" si="40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41"/>
        <v>0</v>
      </c>
      <c r="AR216" s="51">
        <f t="shared" si="37"/>
        <v>0</v>
      </c>
      <c r="AS216" s="51">
        <f t="shared" si="38"/>
        <v>0</v>
      </c>
      <c r="AT216" s="51">
        <f t="shared" si="39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88">
        <v>0</v>
      </c>
      <c r="S217" s="88">
        <v>0</v>
      </c>
      <c r="T217" s="88">
        <v>0</v>
      </c>
      <c r="U217" s="88">
        <v>0</v>
      </c>
      <c r="W217" s="40">
        <f t="shared" si="40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41"/>
        <v>0</v>
      </c>
      <c r="AR217" s="51">
        <f t="shared" si="37"/>
        <v>0</v>
      </c>
      <c r="AS217" s="51">
        <f t="shared" si="38"/>
        <v>0</v>
      </c>
      <c r="AT217" s="51">
        <f t="shared" si="39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88">
        <v>0</v>
      </c>
      <c r="U218" s="88">
        <v>0</v>
      </c>
      <c r="W218" s="40">
        <f t="shared" si="40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41"/>
        <v>0</v>
      </c>
      <c r="AR218" s="51">
        <f t="shared" si="37"/>
        <v>0</v>
      </c>
      <c r="AS218" s="51">
        <f t="shared" si="38"/>
        <v>0</v>
      </c>
      <c r="AT218" s="51">
        <f t="shared" si="39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88">
        <v>0</v>
      </c>
      <c r="S219" s="88">
        <v>0</v>
      </c>
      <c r="T219" s="88">
        <v>0</v>
      </c>
      <c r="U219" s="88">
        <v>0</v>
      </c>
      <c r="W219" s="40">
        <f t="shared" si="40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41"/>
        <v>0</v>
      </c>
      <c r="AR219" s="51">
        <f t="shared" si="37"/>
        <v>0</v>
      </c>
      <c r="AS219" s="51">
        <f t="shared" si="38"/>
        <v>0</v>
      </c>
      <c r="AT219" s="51">
        <f t="shared" si="39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88">
        <v>0</v>
      </c>
      <c r="U220" s="88">
        <v>0</v>
      </c>
      <c r="W220" s="40">
        <f t="shared" si="40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41"/>
        <v>0</v>
      </c>
      <c r="AR220" s="51">
        <f t="shared" si="37"/>
        <v>0</v>
      </c>
      <c r="AS220" s="51">
        <f t="shared" si="38"/>
        <v>0</v>
      </c>
      <c r="AT220" s="51">
        <f t="shared" si="39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W221" s="40">
        <f t="shared" si="40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41"/>
        <v>0</v>
      </c>
      <c r="AR221" s="51">
        <f t="shared" si="37"/>
        <v>0</v>
      </c>
      <c r="AS221" s="51">
        <f t="shared" si="38"/>
        <v>0</v>
      </c>
      <c r="AT221" s="51">
        <f t="shared" si="39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W222" s="40">
        <f t="shared" si="40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41"/>
        <v>0</v>
      </c>
      <c r="AR222" s="51">
        <f t="shared" si="37"/>
        <v>0</v>
      </c>
      <c r="AS222" s="51">
        <f t="shared" si="38"/>
        <v>0</v>
      </c>
      <c r="AT222" s="51">
        <f t="shared" si="39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W223" s="40">
        <f t="shared" si="40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41"/>
        <v>0</v>
      </c>
      <c r="AR223" s="51">
        <f t="shared" si="37"/>
        <v>0</v>
      </c>
      <c r="AS223" s="51">
        <f t="shared" si="38"/>
        <v>0</v>
      </c>
      <c r="AT223" s="51">
        <f t="shared" si="39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W224" s="40">
        <f t="shared" si="40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41"/>
        <v>0</v>
      </c>
      <c r="AR224" s="51">
        <f t="shared" si="37"/>
        <v>0</v>
      </c>
      <c r="AS224" s="51">
        <f t="shared" si="38"/>
        <v>0</v>
      </c>
      <c r="AT224" s="51">
        <f t="shared" si="39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6CC8DD-56A8-433B-9CFC-6761ACC1FA84}">
          <x14:formula1>
            <xm:f>Sheet1!$B$1:$B$4</xm:f>
          </x14:formula1>
          <xm:sqref>F8:F224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6992-6B9A-4743-B7AA-5B90A1ED532D}">
  <sheetPr>
    <tabColor theme="5" tint="0.79998168889431442"/>
  </sheetPr>
  <dimension ref="B3:BF234"/>
  <sheetViews>
    <sheetView zoomScale="85" zoomScaleNormal="85" workbookViewId="0">
      <pane xSplit="5" ySplit="7" topLeftCell="F227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7.81640625" style="33" bestFit="1" customWidth="1"/>
    <col min="44" max="44" width="8.453125" style="33" bestFit="1" customWidth="1"/>
    <col min="45" max="45" width="7.26953125" style="33" bestFit="1" customWidth="1"/>
    <col min="46" max="46" width="7.5429687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P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>P3+1</f>
        <v>14</v>
      </c>
      <c r="Z3" s="10">
        <v>18</v>
      </c>
      <c r="AA3" s="10">
        <f>Z3+1</f>
        <v>19</v>
      </c>
      <c r="AB3" s="10">
        <f t="shared" ref="AB3:AK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  <c r="AK3" s="10">
        <f t="shared" si="1"/>
        <v>29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>Z7+30</f>
        <v>46015</v>
      </c>
      <c r="AB7" s="21">
        <f t="shared" ref="AB7:AK7" si="3">AA7+30</f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ref="AL7" si="4">AK7+30</f>
        <v>46345</v>
      </c>
      <c r="AM7" s="21">
        <f t="shared" ref="AM7" si="5">AL7+30</f>
        <v>46375</v>
      </c>
      <c r="AN7" s="21">
        <f t="shared" ref="AN7" si="6">AM7+30</f>
        <v>46405</v>
      </c>
      <c r="AO7" s="21">
        <f t="shared" ref="AO7" si="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8">+AR7+30</f>
        <v>46045</v>
      </c>
      <c r="AT7" s="21">
        <f t="shared" si="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/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9">+AA8*H8</f>
        <v>0</v>
      </c>
      <c r="AS8" s="51">
        <f t="shared" ref="AS8:AS71" si="10">+AB8*I8</f>
        <v>0</v>
      </c>
      <c r="AT8" s="51">
        <f t="shared" ref="AT8:AT71" si="1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1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13">+Z9*G9</f>
        <v>0</v>
      </c>
      <c r="AR9" s="51">
        <f t="shared" si="9"/>
        <v>0</v>
      </c>
      <c r="AS9" s="51">
        <f t="shared" si="10"/>
        <v>0</v>
      </c>
      <c r="AT9" s="51">
        <f t="shared" si="11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14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1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13"/>
        <v>0</v>
      </c>
      <c r="AR10" s="51">
        <f t="shared" si="9"/>
        <v>0</v>
      </c>
      <c r="AS10" s="51">
        <f t="shared" si="10"/>
        <v>0</v>
      </c>
      <c r="AT10" s="51">
        <f t="shared" si="11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14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1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13"/>
        <v>0</v>
      </c>
      <c r="AR11" s="51">
        <f t="shared" si="9"/>
        <v>0</v>
      </c>
      <c r="AS11" s="51">
        <f t="shared" si="10"/>
        <v>0</v>
      </c>
      <c r="AT11" s="51">
        <f t="shared" si="11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14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1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13"/>
        <v>0</v>
      </c>
      <c r="AR12" s="51">
        <f t="shared" si="9"/>
        <v>0</v>
      </c>
      <c r="AS12" s="51">
        <f t="shared" si="10"/>
        <v>0</v>
      </c>
      <c r="AT12" s="51">
        <f t="shared" si="11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14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1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13"/>
        <v>0</v>
      </c>
      <c r="AR13" s="51">
        <f t="shared" si="9"/>
        <v>0</v>
      </c>
      <c r="AS13" s="51">
        <f t="shared" si="10"/>
        <v>0</v>
      </c>
      <c r="AT13" s="51">
        <f t="shared" si="11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14"/>
        <v>7</v>
      </c>
      <c r="C14" s="8" t="s">
        <v>5</v>
      </c>
      <c r="D14" s="8">
        <v>110009</v>
      </c>
      <c r="E14" s="8" t="s">
        <v>11</v>
      </c>
      <c r="F14" s="8"/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1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51">
        <f t="shared" si="13"/>
        <v>0</v>
      </c>
      <c r="AR14" s="51">
        <f t="shared" si="9"/>
        <v>0</v>
      </c>
      <c r="AS14" s="51">
        <f t="shared" si="10"/>
        <v>0</v>
      </c>
      <c r="AT14" s="51">
        <f t="shared" si="11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14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1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13"/>
        <v>0</v>
      </c>
      <c r="AR15" s="51">
        <f t="shared" si="9"/>
        <v>0</v>
      </c>
      <c r="AS15" s="51">
        <f t="shared" si="10"/>
        <v>0</v>
      </c>
      <c r="AT15" s="51">
        <f t="shared" si="11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14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1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13"/>
        <v>0</v>
      </c>
      <c r="AR16" s="51">
        <f t="shared" si="9"/>
        <v>0</v>
      </c>
      <c r="AS16" s="51">
        <f t="shared" si="10"/>
        <v>0</v>
      </c>
      <c r="AT16" s="51">
        <f t="shared" si="11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14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1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13"/>
        <v>0</v>
      </c>
      <c r="AR17" s="51">
        <f t="shared" si="9"/>
        <v>0</v>
      </c>
      <c r="AS17" s="51">
        <f t="shared" si="10"/>
        <v>0</v>
      </c>
      <c r="AT17" s="51">
        <f t="shared" si="11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14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1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13"/>
        <v>0</v>
      </c>
      <c r="AR18" s="51">
        <f t="shared" si="9"/>
        <v>0</v>
      </c>
      <c r="AS18" s="51">
        <f t="shared" si="10"/>
        <v>0</v>
      </c>
      <c r="AT18" s="51">
        <f t="shared" si="11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14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1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13"/>
        <v>0</v>
      </c>
      <c r="AR19" s="51">
        <f t="shared" si="9"/>
        <v>0</v>
      </c>
      <c r="AS19" s="51">
        <f t="shared" si="10"/>
        <v>0</v>
      </c>
      <c r="AT19" s="51">
        <f t="shared" si="11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14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1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13"/>
        <v>0</v>
      </c>
      <c r="AR20" s="51">
        <f t="shared" si="9"/>
        <v>0</v>
      </c>
      <c r="AS20" s="51">
        <f t="shared" si="10"/>
        <v>0</v>
      </c>
      <c r="AT20" s="51">
        <f t="shared" si="11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14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1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13"/>
        <v>0</v>
      </c>
      <c r="AR21" s="51">
        <f t="shared" si="9"/>
        <v>0</v>
      </c>
      <c r="AS21" s="51">
        <f t="shared" si="10"/>
        <v>0</v>
      </c>
      <c r="AT21" s="51">
        <f t="shared" si="11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14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1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13"/>
        <v>0</v>
      </c>
      <c r="AR22" s="51">
        <f t="shared" si="9"/>
        <v>0</v>
      </c>
      <c r="AS22" s="51">
        <f t="shared" si="10"/>
        <v>0</v>
      </c>
      <c r="AT22" s="51">
        <f t="shared" si="11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14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1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13"/>
        <v>0</v>
      </c>
      <c r="AR23" s="51">
        <f t="shared" si="9"/>
        <v>0</v>
      </c>
      <c r="AS23" s="51">
        <f t="shared" si="10"/>
        <v>0</v>
      </c>
      <c r="AT23" s="51">
        <f t="shared" si="11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14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1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13"/>
        <v>0</v>
      </c>
      <c r="AR24" s="51">
        <f t="shared" si="9"/>
        <v>0</v>
      </c>
      <c r="AS24" s="51">
        <f t="shared" si="10"/>
        <v>0</v>
      </c>
      <c r="AT24" s="51">
        <f t="shared" si="11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14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1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13"/>
        <v>0</v>
      </c>
      <c r="AR25" s="51">
        <f t="shared" si="9"/>
        <v>0</v>
      </c>
      <c r="AS25" s="51">
        <f t="shared" si="10"/>
        <v>0</v>
      </c>
      <c r="AT25" s="51">
        <f t="shared" si="11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14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1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13"/>
        <v>0</v>
      </c>
      <c r="AR26" s="51">
        <f t="shared" si="9"/>
        <v>0</v>
      </c>
      <c r="AS26" s="51">
        <f t="shared" si="10"/>
        <v>0</v>
      </c>
      <c r="AT26" s="51">
        <f t="shared" si="11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14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1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13"/>
        <v>0</v>
      </c>
      <c r="AR27" s="51">
        <f t="shared" si="9"/>
        <v>0</v>
      </c>
      <c r="AS27" s="51">
        <f t="shared" si="10"/>
        <v>0</v>
      </c>
      <c r="AT27" s="51">
        <f t="shared" si="11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14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1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13"/>
        <v>0</v>
      </c>
      <c r="AR28" s="51">
        <f t="shared" si="9"/>
        <v>0</v>
      </c>
      <c r="AS28" s="51">
        <f t="shared" si="10"/>
        <v>0</v>
      </c>
      <c r="AT28" s="51">
        <f t="shared" si="11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14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1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13"/>
        <v>0</v>
      </c>
      <c r="AR29" s="51">
        <f t="shared" si="9"/>
        <v>0</v>
      </c>
      <c r="AS29" s="51">
        <f t="shared" si="10"/>
        <v>0</v>
      </c>
      <c r="AT29" s="51">
        <f t="shared" si="11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14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1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13"/>
        <v>0</v>
      </c>
      <c r="AR30" s="51">
        <f t="shared" si="9"/>
        <v>0</v>
      </c>
      <c r="AS30" s="51">
        <f t="shared" si="10"/>
        <v>0</v>
      </c>
      <c r="AT30" s="51">
        <f t="shared" si="11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14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1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13"/>
        <v>0</v>
      </c>
      <c r="AR31" s="51">
        <f t="shared" si="9"/>
        <v>0</v>
      </c>
      <c r="AS31" s="51">
        <f t="shared" si="10"/>
        <v>0</v>
      </c>
      <c r="AT31" s="51">
        <f t="shared" si="11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14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1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13"/>
        <v>0</v>
      </c>
      <c r="AR32" s="51">
        <f t="shared" si="9"/>
        <v>0</v>
      </c>
      <c r="AS32" s="51">
        <f t="shared" si="10"/>
        <v>0</v>
      </c>
      <c r="AT32" s="51">
        <f t="shared" si="11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14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1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13"/>
        <v>0</v>
      </c>
      <c r="AR33" s="51">
        <f t="shared" si="9"/>
        <v>0</v>
      </c>
      <c r="AS33" s="51">
        <f t="shared" si="10"/>
        <v>0</v>
      </c>
      <c r="AT33" s="51">
        <f t="shared" si="11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14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1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13"/>
        <v>0</v>
      </c>
      <c r="AR34" s="51">
        <f t="shared" si="9"/>
        <v>0</v>
      </c>
      <c r="AS34" s="51">
        <f t="shared" si="10"/>
        <v>0</v>
      </c>
      <c r="AT34" s="51">
        <f t="shared" si="11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14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1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13"/>
        <v>0</v>
      </c>
      <c r="AR35" s="51">
        <f t="shared" si="9"/>
        <v>0</v>
      </c>
      <c r="AS35" s="51">
        <f t="shared" si="10"/>
        <v>0</v>
      </c>
      <c r="AT35" s="51">
        <f t="shared" si="11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14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1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13"/>
        <v>0</v>
      </c>
      <c r="AR36" s="51">
        <f t="shared" si="9"/>
        <v>0</v>
      </c>
      <c r="AS36" s="51">
        <f t="shared" si="10"/>
        <v>0</v>
      </c>
      <c r="AT36" s="51">
        <f t="shared" si="11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14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1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13"/>
        <v>0</v>
      </c>
      <c r="AR37" s="51">
        <f t="shared" si="9"/>
        <v>0</v>
      </c>
      <c r="AS37" s="51">
        <f t="shared" si="10"/>
        <v>0</v>
      </c>
      <c r="AT37" s="51">
        <f t="shared" si="11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14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1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13"/>
        <v>0</v>
      </c>
      <c r="AR38" s="51">
        <f t="shared" si="9"/>
        <v>0</v>
      </c>
      <c r="AS38" s="51">
        <f t="shared" si="10"/>
        <v>0</v>
      </c>
      <c r="AT38" s="51">
        <f t="shared" si="11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14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1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13"/>
        <v>0</v>
      </c>
      <c r="AR39" s="51">
        <f t="shared" si="9"/>
        <v>0</v>
      </c>
      <c r="AS39" s="51">
        <f t="shared" si="10"/>
        <v>0</v>
      </c>
      <c r="AT39" s="51">
        <f t="shared" si="11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14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1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13"/>
        <v>0</v>
      </c>
      <c r="AR40" s="51">
        <f t="shared" si="9"/>
        <v>0</v>
      </c>
      <c r="AS40" s="51">
        <f t="shared" si="10"/>
        <v>0</v>
      </c>
      <c r="AT40" s="51">
        <f t="shared" si="11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14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12"/>
        <v>0</v>
      </c>
      <c r="X41" s="16"/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13"/>
        <v>0</v>
      </c>
      <c r="AR41" s="51">
        <f t="shared" si="9"/>
        <v>0</v>
      </c>
      <c r="AS41" s="51">
        <f t="shared" si="10"/>
        <v>0</v>
      </c>
      <c r="AT41" s="51">
        <f t="shared" si="11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14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12"/>
        <v>0</v>
      </c>
      <c r="X42" s="16"/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13"/>
        <v>0</v>
      </c>
      <c r="AR42" s="51">
        <f t="shared" si="9"/>
        <v>0</v>
      </c>
      <c r="AS42" s="51">
        <f t="shared" si="10"/>
        <v>0</v>
      </c>
      <c r="AT42" s="51">
        <f t="shared" si="11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14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1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13"/>
        <v>0</v>
      </c>
      <c r="AR43" s="51">
        <f t="shared" si="9"/>
        <v>0</v>
      </c>
      <c r="AS43" s="51">
        <f t="shared" si="10"/>
        <v>0</v>
      </c>
      <c r="AT43" s="51">
        <f t="shared" si="11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14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1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13"/>
        <v>0</v>
      </c>
      <c r="AR44" s="51">
        <f t="shared" si="9"/>
        <v>0</v>
      </c>
      <c r="AS44" s="51">
        <f t="shared" si="10"/>
        <v>0</v>
      </c>
      <c r="AT44" s="51">
        <f t="shared" si="11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14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1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13"/>
        <v>0</v>
      </c>
      <c r="AR45" s="51">
        <f t="shared" si="9"/>
        <v>0</v>
      </c>
      <c r="AS45" s="51">
        <f t="shared" si="10"/>
        <v>0</v>
      </c>
      <c r="AT45" s="51">
        <f t="shared" si="11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14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1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13"/>
        <v>0</v>
      </c>
      <c r="AR46" s="51">
        <f t="shared" si="9"/>
        <v>0</v>
      </c>
      <c r="AS46" s="51">
        <f t="shared" si="10"/>
        <v>0</v>
      </c>
      <c r="AT46" s="51">
        <f t="shared" si="11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14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1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13"/>
        <v>0</v>
      </c>
      <c r="AR47" s="51">
        <f t="shared" si="9"/>
        <v>0</v>
      </c>
      <c r="AS47" s="51">
        <f t="shared" si="10"/>
        <v>0</v>
      </c>
      <c r="AT47" s="51">
        <f t="shared" si="11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14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1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13"/>
        <v>0</v>
      </c>
      <c r="AR48" s="51">
        <f t="shared" si="9"/>
        <v>0</v>
      </c>
      <c r="AS48" s="51">
        <f t="shared" si="10"/>
        <v>0</v>
      </c>
      <c r="AT48" s="51">
        <f t="shared" si="11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14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1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13"/>
        <v>0</v>
      </c>
      <c r="AR49" s="51">
        <f t="shared" si="9"/>
        <v>0</v>
      </c>
      <c r="AS49" s="51">
        <f t="shared" si="10"/>
        <v>0</v>
      </c>
      <c r="AT49" s="51">
        <f t="shared" si="11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14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1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13"/>
        <v>0</v>
      </c>
      <c r="AR50" s="51">
        <f t="shared" si="9"/>
        <v>0</v>
      </c>
      <c r="AS50" s="51">
        <f t="shared" si="10"/>
        <v>0</v>
      </c>
      <c r="AT50" s="51">
        <f t="shared" si="11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14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1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13"/>
        <v>0</v>
      </c>
      <c r="AR51" s="51">
        <f t="shared" si="9"/>
        <v>0</v>
      </c>
      <c r="AS51" s="51">
        <f t="shared" si="10"/>
        <v>0</v>
      </c>
      <c r="AT51" s="51">
        <f t="shared" si="11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14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1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13"/>
        <v>0</v>
      </c>
      <c r="AR52" s="51">
        <f t="shared" si="9"/>
        <v>0</v>
      </c>
      <c r="AS52" s="51">
        <f t="shared" si="10"/>
        <v>0</v>
      </c>
      <c r="AT52" s="51">
        <f t="shared" si="11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14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1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13"/>
        <v>0</v>
      </c>
      <c r="AR53" s="51">
        <f t="shared" si="9"/>
        <v>0</v>
      </c>
      <c r="AS53" s="51">
        <f t="shared" si="10"/>
        <v>0</v>
      </c>
      <c r="AT53" s="51">
        <f t="shared" si="11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14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1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13"/>
        <v>0</v>
      </c>
      <c r="AR54" s="51">
        <f t="shared" si="9"/>
        <v>0</v>
      </c>
      <c r="AS54" s="51">
        <f t="shared" si="10"/>
        <v>0</v>
      </c>
      <c r="AT54" s="51">
        <f t="shared" si="11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14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1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13"/>
        <v>0</v>
      </c>
      <c r="AR55" s="51">
        <f t="shared" si="9"/>
        <v>0</v>
      </c>
      <c r="AS55" s="51">
        <f t="shared" si="10"/>
        <v>0</v>
      </c>
      <c r="AT55" s="51">
        <f t="shared" si="11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14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12"/>
        <v>0</v>
      </c>
      <c r="X56" s="16"/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13"/>
        <v>0</v>
      </c>
      <c r="AR56" s="51">
        <f t="shared" si="9"/>
        <v>0</v>
      </c>
      <c r="AS56" s="51">
        <f t="shared" si="10"/>
        <v>0</v>
      </c>
      <c r="AT56" s="51">
        <f t="shared" si="11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14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1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13"/>
        <v>0</v>
      </c>
      <c r="AR57" s="51">
        <f t="shared" si="9"/>
        <v>0</v>
      </c>
      <c r="AS57" s="51">
        <f t="shared" si="10"/>
        <v>0</v>
      </c>
      <c r="AT57" s="51">
        <f t="shared" si="11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14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1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13"/>
        <v>0</v>
      </c>
      <c r="AR58" s="51">
        <f t="shared" si="9"/>
        <v>0</v>
      </c>
      <c r="AS58" s="51">
        <f t="shared" si="10"/>
        <v>0</v>
      </c>
      <c r="AT58" s="51">
        <f t="shared" si="11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14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1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13"/>
        <v>0</v>
      </c>
      <c r="AR59" s="51">
        <f t="shared" si="9"/>
        <v>0</v>
      </c>
      <c r="AS59" s="51">
        <f t="shared" si="10"/>
        <v>0</v>
      </c>
      <c r="AT59" s="51">
        <f t="shared" si="11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14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1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13"/>
        <v>0</v>
      </c>
      <c r="AR60" s="51">
        <f t="shared" si="9"/>
        <v>0</v>
      </c>
      <c r="AS60" s="51">
        <f t="shared" si="10"/>
        <v>0</v>
      </c>
      <c r="AT60" s="51">
        <f t="shared" si="11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14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1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13"/>
        <v>0</v>
      </c>
      <c r="AR61" s="51">
        <f t="shared" si="9"/>
        <v>0</v>
      </c>
      <c r="AS61" s="51">
        <f t="shared" si="10"/>
        <v>0</v>
      </c>
      <c r="AT61" s="51">
        <f t="shared" si="11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14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1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13"/>
        <v>0</v>
      </c>
      <c r="AR62" s="51">
        <f t="shared" si="9"/>
        <v>0</v>
      </c>
      <c r="AS62" s="51">
        <f t="shared" si="10"/>
        <v>0</v>
      </c>
      <c r="AT62" s="51">
        <f t="shared" si="11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14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1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13"/>
        <v>0</v>
      </c>
      <c r="AR63" s="51">
        <f t="shared" si="9"/>
        <v>0</v>
      </c>
      <c r="AS63" s="51">
        <f t="shared" si="10"/>
        <v>0</v>
      </c>
      <c r="AT63" s="51">
        <f t="shared" si="11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14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1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13"/>
        <v>0</v>
      </c>
      <c r="AR64" s="51">
        <f t="shared" si="9"/>
        <v>0</v>
      </c>
      <c r="AS64" s="51">
        <f t="shared" si="10"/>
        <v>0</v>
      </c>
      <c r="AT64" s="51">
        <f t="shared" si="11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14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1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13"/>
        <v>0</v>
      </c>
      <c r="AR65" s="51">
        <f t="shared" si="9"/>
        <v>0</v>
      </c>
      <c r="AS65" s="51">
        <f t="shared" si="10"/>
        <v>0</v>
      </c>
      <c r="AT65" s="51">
        <f t="shared" si="11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14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1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13"/>
        <v>0</v>
      </c>
      <c r="AR66" s="51">
        <f t="shared" si="9"/>
        <v>0</v>
      </c>
      <c r="AS66" s="51">
        <f t="shared" si="10"/>
        <v>0</v>
      </c>
      <c r="AT66" s="51">
        <f t="shared" si="11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14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1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13"/>
        <v>0</v>
      </c>
      <c r="AR67" s="51">
        <f t="shared" si="9"/>
        <v>0</v>
      </c>
      <c r="AS67" s="51">
        <f t="shared" si="10"/>
        <v>0</v>
      </c>
      <c r="AT67" s="51">
        <f t="shared" si="11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14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1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13"/>
        <v>0</v>
      </c>
      <c r="AR68" s="51">
        <f t="shared" si="9"/>
        <v>0</v>
      </c>
      <c r="AS68" s="51">
        <f t="shared" si="10"/>
        <v>0</v>
      </c>
      <c r="AT68" s="51">
        <f t="shared" si="11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14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1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13"/>
        <v>0</v>
      </c>
      <c r="AR69" s="51">
        <f t="shared" si="9"/>
        <v>0</v>
      </c>
      <c r="AS69" s="51">
        <f t="shared" si="10"/>
        <v>0</v>
      </c>
      <c r="AT69" s="51">
        <f t="shared" si="11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14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1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13"/>
        <v>0</v>
      </c>
      <c r="AR70" s="51">
        <f t="shared" si="9"/>
        <v>0</v>
      </c>
      <c r="AS70" s="51">
        <f t="shared" si="10"/>
        <v>0</v>
      </c>
      <c r="AT70" s="51">
        <f t="shared" si="11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14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1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13"/>
        <v>0</v>
      </c>
      <c r="AR71" s="51">
        <f t="shared" si="9"/>
        <v>0</v>
      </c>
      <c r="AS71" s="51">
        <f t="shared" si="10"/>
        <v>0</v>
      </c>
      <c r="AT71" s="51">
        <f t="shared" si="11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14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1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13"/>
        <v>0</v>
      </c>
      <c r="AR72" s="51">
        <f t="shared" ref="AR72:AR135" si="15">+AA72*H72</f>
        <v>0</v>
      </c>
      <c r="AS72" s="51">
        <f t="shared" ref="AS72:AS135" si="16">+AB72*I72</f>
        <v>0</v>
      </c>
      <c r="AT72" s="51">
        <f t="shared" ref="AT72:AT135" si="17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14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19">+Z73*G73</f>
        <v>0</v>
      </c>
      <c r="AR73" s="51">
        <f t="shared" si="15"/>
        <v>0</v>
      </c>
      <c r="AS73" s="51">
        <f t="shared" si="16"/>
        <v>0</v>
      </c>
      <c r="AT73" s="51">
        <f t="shared" si="17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41" si="20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19"/>
        <v>0</v>
      </c>
      <c r="AR74" s="51">
        <f t="shared" si="15"/>
        <v>0</v>
      </c>
      <c r="AS74" s="51">
        <f t="shared" si="16"/>
        <v>0</v>
      </c>
      <c r="AT74" s="51">
        <f t="shared" si="17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20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8"/>
        <v>0</v>
      </c>
      <c r="X75" s="16"/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19"/>
        <v>0</v>
      </c>
      <c r="AR75" s="51">
        <f t="shared" si="15"/>
        <v>0</v>
      </c>
      <c r="AS75" s="51">
        <f t="shared" si="16"/>
        <v>0</v>
      </c>
      <c r="AT75" s="51">
        <f t="shared" si="17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20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19"/>
        <v>0</v>
      </c>
      <c r="AR76" s="51">
        <f t="shared" si="15"/>
        <v>0</v>
      </c>
      <c r="AS76" s="51">
        <f t="shared" si="16"/>
        <v>0</v>
      </c>
      <c r="AT76" s="51">
        <f t="shared" si="17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20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8"/>
        <v>0</v>
      </c>
      <c r="X77" s="16"/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19"/>
        <v>0</v>
      </c>
      <c r="AR77" s="51">
        <f t="shared" si="15"/>
        <v>0</v>
      </c>
      <c r="AS77" s="51">
        <f t="shared" si="16"/>
        <v>0</v>
      </c>
      <c r="AT77" s="51">
        <f t="shared" si="17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20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19"/>
        <v>0</v>
      </c>
      <c r="AR78" s="51">
        <f t="shared" si="15"/>
        <v>0</v>
      </c>
      <c r="AS78" s="51">
        <f t="shared" si="16"/>
        <v>0</v>
      </c>
      <c r="AT78" s="51">
        <f t="shared" si="17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20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19"/>
        <v>0</v>
      </c>
      <c r="AR79" s="51">
        <f t="shared" si="15"/>
        <v>0</v>
      </c>
      <c r="AS79" s="51">
        <f t="shared" si="16"/>
        <v>0</v>
      </c>
      <c r="AT79" s="51">
        <f t="shared" si="17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20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19"/>
        <v>0</v>
      </c>
      <c r="AR80" s="51">
        <f t="shared" si="15"/>
        <v>0</v>
      </c>
      <c r="AS80" s="51">
        <f t="shared" si="16"/>
        <v>0</v>
      </c>
      <c r="AT80" s="51">
        <f t="shared" si="17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20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19"/>
        <v>0</v>
      </c>
      <c r="AR81" s="51">
        <f t="shared" si="15"/>
        <v>0</v>
      </c>
      <c r="AS81" s="51">
        <f t="shared" si="16"/>
        <v>0</v>
      </c>
      <c r="AT81" s="51">
        <f t="shared" si="17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20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19"/>
        <v>0</v>
      </c>
      <c r="AR82" s="51">
        <f t="shared" si="15"/>
        <v>0</v>
      </c>
      <c r="AS82" s="51">
        <f t="shared" si="16"/>
        <v>0</v>
      </c>
      <c r="AT82" s="51">
        <f t="shared" si="17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20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19"/>
        <v>0</v>
      </c>
      <c r="AR83" s="51">
        <f t="shared" si="15"/>
        <v>0</v>
      </c>
      <c r="AS83" s="51">
        <f t="shared" si="16"/>
        <v>0</v>
      </c>
      <c r="AT83" s="51">
        <f t="shared" si="17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20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19"/>
        <v>0</v>
      </c>
      <c r="AR84" s="51">
        <f t="shared" si="15"/>
        <v>0</v>
      </c>
      <c r="AS84" s="51">
        <f t="shared" si="16"/>
        <v>0</v>
      </c>
      <c r="AT84" s="51">
        <f t="shared" si="17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20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1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19"/>
        <v>0</v>
      </c>
      <c r="AR85" s="51">
        <f t="shared" si="15"/>
        <v>0</v>
      </c>
      <c r="AS85" s="51">
        <f t="shared" si="16"/>
        <v>0</v>
      </c>
      <c r="AT85" s="51">
        <f t="shared" si="17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20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19"/>
        <v>0</v>
      </c>
      <c r="AR86" s="51">
        <f t="shared" si="15"/>
        <v>0</v>
      </c>
      <c r="AS86" s="51">
        <f t="shared" si="16"/>
        <v>0</v>
      </c>
      <c r="AT86" s="51">
        <f t="shared" si="17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20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19"/>
        <v>0</v>
      </c>
      <c r="AR87" s="51">
        <f t="shared" si="15"/>
        <v>0</v>
      </c>
      <c r="AS87" s="51">
        <f t="shared" si="16"/>
        <v>0</v>
      </c>
      <c r="AT87" s="51">
        <f t="shared" si="17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20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19"/>
        <v>0</v>
      </c>
      <c r="AR88" s="51">
        <f t="shared" si="15"/>
        <v>0</v>
      </c>
      <c r="AS88" s="51">
        <f t="shared" si="16"/>
        <v>0</v>
      </c>
      <c r="AT88" s="51">
        <f t="shared" si="17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20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19"/>
        <v>0</v>
      </c>
      <c r="AR89" s="51">
        <f t="shared" si="15"/>
        <v>0</v>
      </c>
      <c r="AS89" s="51">
        <f t="shared" si="16"/>
        <v>0</v>
      </c>
      <c r="AT89" s="51">
        <f t="shared" si="17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20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19"/>
        <v>0</v>
      </c>
      <c r="AR90" s="51">
        <f t="shared" si="15"/>
        <v>0</v>
      </c>
      <c r="AS90" s="51">
        <f t="shared" si="16"/>
        <v>0</v>
      </c>
      <c r="AT90" s="51">
        <f t="shared" si="17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20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19"/>
        <v>0</v>
      </c>
      <c r="AR91" s="51">
        <f t="shared" si="15"/>
        <v>0</v>
      </c>
      <c r="AS91" s="51">
        <f t="shared" si="16"/>
        <v>0</v>
      </c>
      <c r="AT91" s="51">
        <f t="shared" si="17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20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19"/>
        <v>0</v>
      </c>
      <c r="AR92" s="51">
        <f t="shared" si="15"/>
        <v>0</v>
      </c>
      <c r="AS92" s="51">
        <f t="shared" si="16"/>
        <v>0</v>
      </c>
      <c r="AT92" s="51">
        <f t="shared" si="17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20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19"/>
        <v>0</v>
      </c>
      <c r="AR93" s="51">
        <f t="shared" si="15"/>
        <v>0</v>
      </c>
      <c r="AS93" s="51">
        <f t="shared" si="16"/>
        <v>0</v>
      </c>
      <c r="AT93" s="51">
        <f t="shared" si="17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20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19"/>
        <v>0</v>
      </c>
      <c r="AR94" s="51">
        <f t="shared" si="15"/>
        <v>0</v>
      </c>
      <c r="AS94" s="51">
        <f t="shared" si="16"/>
        <v>0</v>
      </c>
      <c r="AT94" s="51">
        <f t="shared" si="17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20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19"/>
        <v>0</v>
      </c>
      <c r="AR95" s="51">
        <f t="shared" si="15"/>
        <v>0</v>
      </c>
      <c r="AS95" s="51">
        <f t="shared" si="16"/>
        <v>0</v>
      </c>
      <c r="AT95" s="51">
        <f t="shared" si="17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20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19"/>
        <v>0</v>
      </c>
      <c r="AR96" s="51">
        <f t="shared" si="15"/>
        <v>0</v>
      </c>
      <c r="AS96" s="51">
        <f t="shared" si="16"/>
        <v>0</v>
      </c>
      <c r="AT96" s="51">
        <f t="shared" si="17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20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19"/>
        <v>0</v>
      </c>
      <c r="AR97" s="51">
        <f t="shared" si="15"/>
        <v>0</v>
      </c>
      <c r="AS97" s="51">
        <f t="shared" si="16"/>
        <v>0</v>
      </c>
      <c r="AT97" s="51">
        <f t="shared" si="17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20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19"/>
        <v>0</v>
      </c>
      <c r="AR98" s="51">
        <f t="shared" si="15"/>
        <v>0</v>
      </c>
      <c r="AS98" s="51">
        <f t="shared" si="16"/>
        <v>0</v>
      </c>
      <c r="AT98" s="51">
        <f t="shared" si="17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20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19"/>
        <v>0</v>
      </c>
      <c r="AR99" s="51">
        <f t="shared" si="15"/>
        <v>0</v>
      </c>
      <c r="AS99" s="51">
        <f t="shared" si="16"/>
        <v>0</v>
      </c>
      <c r="AT99" s="51">
        <f t="shared" si="17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20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19"/>
        <v>0</v>
      </c>
      <c r="AR100" s="51">
        <f t="shared" si="15"/>
        <v>0</v>
      </c>
      <c r="AS100" s="51">
        <f t="shared" si="16"/>
        <v>0</v>
      </c>
      <c r="AT100" s="51">
        <f t="shared" si="17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20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19"/>
        <v>0</v>
      </c>
      <c r="AR101" s="51">
        <f t="shared" si="15"/>
        <v>0</v>
      </c>
      <c r="AS101" s="51">
        <f t="shared" si="16"/>
        <v>0</v>
      </c>
      <c r="AT101" s="51">
        <f t="shared" si="17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20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19"/>
        <v>0</v>
      </c>
      <c r="AR102" s="51">
        <f t="shared" si="15"/>
        <v>0</v>
      </c>
      <c r="AS102" s="51">
        <f t="shared" si="16"/>
        <v>0</v>
      </c>
      <c r="AT102" s="51">
        <f t="shared" si="17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20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19"/>
        <v>0</v>
      </c>
      <c r="AR103" s="51">
        <f t="shared" si="15"/>
        <v>0</v>
      </c>
      <c r="AS103" s="51">
        <f t="shared" si="16"/>
        <v>0</v>
      </c>
      <c r="AT103" s="51">
        <f t="shared" si="17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20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19"/>
        <v>0</v>
      </c>
      <c r="AR104" s="51">
        <f t="shared" si="15"/>
        <v>0</v>
      </c>
      <c r="AS104" s="51">
        <f t="shared" si="16"/>
        <v>0</v>
      </c>
      <c r="AT104" s="51">
        <f t="shared" si="17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20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19"/>
        <v>0</v>
      </c>
      <c r="AR105" s="51">
        <f t="shared" si="15"/>
        <v>0</v>
      </c>
      <c r="AS105" s="51">
        <f t="shared" si="16"/>
        <v>0</v>
      </c>
      <c r="AT105" s="51">
        <f t="shared" si="17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20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19"/>
        <v>0</v>
      </c>
      <c r="AR106" s="51">
        <f t="shared" si="15"/>
        <v>0</v>
      </c>
      <c r="AS106" s="51">
        <f t="shared" si="16"/>
        <v>0</v>
      </c>
      <c r="AT106" s="51">
        <f t="shared" si="17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20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19"/>
        <v>0</v>
      </c>
      <c r="AR107" s="51">
        <f t="shared" si="15"/>
        <v>0</v>
      </c>
      <c r="AS107" s="51">
        <f t="shared" si="16"/>
        <v>0</v>
      </c>
      <c r="AT107" s="51">
        <f t="shared" si="17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20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19"/>
        <v>0</v>
      </c>
      <c r="AR108" s="51">
        <f t="shared" si="15"/>
        <v>0</v>
      </c>
      <c r="AS108" s="51">
        <f t="shared" si="16"/>
        <v>0</v>
      </c>
      <c r="AT108" s="51">
        <f t="shared" si="17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20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19"/>
        <v>0</v>
      </c>
      <c r="AR109" s="51">
        <f t="shared" si="15"/>
        <v>0</v>
      </c>
      <c r="AS109" s="51">
        <f t="shared" si="16"/>
        <v>0</v>
      </c>
      <c r="AT109" s="51">
        <f t="shared" si="17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20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19"/>
        <v>0</v>
      </c>
      <c r="AR110" s="51">
        <f t="shared" si="15"/>
        <v>0</v>
      </c>
      <c r="AS110" s="51">
        <f t="shared" si="16"/>
        <v>0</v>
      </c>
      <c r="AT110" s="51">
        <f t="shared" si="17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20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8"/>
        <v>0</v>
      </c>
      <c r="X111" s="16"/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19"/>
        <v>0</v>
      </c>
      <c r="AR111" s="51">
        <f t="shared" si="15"/>
        <v>0</v>
      </c>
      <c r="AS111" s="51">
        <f t="shared" si="16"/>
        <v>0</v>
      </c>
      <c r="AT111" s="51">
        <f t="shared" si="17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20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19"/>
        <v>0</v>
      </c>
      <c r="AR112" s="51">
        <f t="shared" si="15"/>
        <v>0</v>
      </c>
      <c r="AS112" s="51">
        <f t="shared" si="16"/>
        <v>0</v>
      </c>
      <c r="AT112" s="51">
        <f t="shared" si="17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20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19"/>
        <v>0</v>
      </c>
      <c r="AR113" s="51">
        <f t="shared" si="15"/>
        <v>0</v>
      </c>
      <c r="AS113" s="51">
        <f t="shared" si="16"/>
        <v>0</v>
      </c>
      <c r="AT113" s="51">
        <f t="shared" si="17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20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19"/>
        <v>0</v>
      </c>
      <c r="AR114" s="51">
        <f t="shared" si="15"/>
        <v>0</v>
      </c>
      <c r="AS114" s="51">
        <f t="shared" si="16"/>
        <v>0</v>
      </c>
      <c r="AT114" s="51">
        <f t="shared" si="17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20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19"/>
        <v>0</v>
      </c>
      <c r="AR115" s="51">
        <f t="shared" si="15"/>
        <v>0</v>
      </c>
      <c r="AS115" s="51">
        <f t="shared" si="16"/>
        <v>0</v>
      </c>
      <c r="AT115" s="51">
        <f t="shared" si="17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20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19"/>
        <v>0</v>
      </c>
      <c r="AR116" s="51">
        <f t="shared" si="15"/>
        <v>0</v>
      </c>
      <c r="AS116" s="51">
        <f t="shared" si="16"/>
        <v>0</v>
      </c>
      <c r="AT116" s="51">
        <f t="shared" si="17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20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19"/>
        <v>0</v>
      </c>
      <c r="AR117" s="51">
        <f t="shared" si="15"/>
        <v>0</v>
      </c>
      <c r="AS117" s="51">
        <f t="shared" si="16"/>
        <v>0</v>
      </c>
      <c r="AT117" s="51">
        <f t="shared" si="17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20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19"/>
        <v>0</v>
      </c>
      <c r="AR118" s="51">
        <f t="shared" si="15"/>
        <v>0</v>
      </c>
      <c r="AS118" s="51">
        <f t="shared" si="16"/>
        <v>0</v>
      </c>
      <c r="AT118" s="51">
        <f t="shared" si="17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20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19"/>
        <v>0</v>
      </c>
      <c r="AR119" s="51">
        <f t="shared" si="15"/>
        <v>0</v>
      </c>
      <c r="AS119" s="51">
        <f t="shared" si="16"/>
        <v>0</v>
      </c>
      <c r="AT119" s="51">
        <f t="shared" si="17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20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19"/>
        <v>0</v>
      </c>
      <c r="AR120" s="51">
        <f t="shared" si="15"/>
        <v>0</v>
      </c>
      <c r="AS120" s="51">
        <f t="shared" si="16"/>
        <v>0</v>
      </c>
      <c r="AT120" s="51">
        <f t="shared" si="17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20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19"/>
        <v>0</v>
      </c>
      <c r="AR121" s="51">
        <f t="shared" si="15"/>
        <v>0</v>
      </c>
      <c r="AS121" s="51">
        <f t="shared" si="16"/>
        <v>0</v>
      </c>
      <c r="AT121" s="51">
        <f t="shared" si="17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20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19"/>
        <v>0</v>
      </c>
      <c r="AR122" s="51">
        <f t="shared" si="15"/>
        <v>0</v>
      </c>
      <c r="AS122" s="51">
        <f t="shared" si="16"/>
        <v>0</v>
      </c>
      <c r="AT122" s="51">
        <f t="shared" si="17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20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19"/>
        <v>0</v>
      </c>
      <c r="AR123" s="51">
        <f t="shared" si="15"/>
        <v>0</v>
      </c>
      <c r="AS123" s="51">
        <f t="shared" si="16"/>
        <v>0</v>
      </c>
      <c r="AT123" s="51">
        <f t="shared" si="17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20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19"/>
        <v>0</v>
      </c>
      <c r="AR124" s="51">
        <f t="shared" si="15"/>
        <v>0</v>
      </c>
      <c r="AS124" s="51">
        <f t="shared" si="16"/>
        <v>0</v>
      </c>
      <c r="AT124" s="51">
        <f t="shared" si="17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20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8"/>
        <v>0</v>
      </c>
      <c r="X125" s="16"/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19"/>
        <v>0</v>
      </c>
      <c r="AR125" s="51">
        <f t="shared" si="15"/>
        <v>0</v>
      </c>
      <c r="AS125" s="51">
        <f t="shared" si="16"/>
        <v>0</v>
      </c>
      <c r="AT125" s="51">
        <f t="shared" si="17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20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19"/>
        <v>0</v>
      </c>
      <c r="AR126" s="51">
        <f t="shared" si="15"/>
        <v>0</v>
      </c>
      <c r="AS126" s="51">
        <f t="shared" si="16"/>
        <v>0</v>
      </c>
      <c r="AT126" s="51">
        <f t="shared" si="17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20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19"/>
        <v>0</v>
      </c>
      <c r="AR127" s="51">
        <f t="shared" si="15"/>
        <v>0</v>
      </c>
      <c r="AS127" s="51">
        <f t="shared" si="16"/>
        <v>0</v>
      </c>
      <c r="AT127" s="51">
        <f t="shared" si="17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20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19"/>
        <v>0</v>
      </c>
      <c r="AR128" s="51">
        <f t="shared" si="15"/>
        <v>0</v>
      </c>
      <c r="AS128" s="51">
        <f t="shared" si="16"/>
        <v>0</v>
      </c>
      <c r="AT128" s="51">
        <f t="shared" si="17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20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19"/>
        <v>0</v>
      </c>
      <c r="AR129" s="51">
        <f t="shared" si="15"/>
        <v>0</v>
      </c>
      <c r="AS129" s="51">
        <f t="shared" si="16"/>
        <v>0</v>
      </c>
      <c r="AT129" s="51">
        <f t="shared" si="17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20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19"/>
        <v>0</v>
      </c>
      <c r="AR130" s="51">
        <f t="shared" si="15"/>
        <v>0</v>
      </c>
      <c r="AS130" s="51">
        <f t="shared" si="16"/>
        <v>0</v>
      </c>
      <c r="AT130" s="51">
        <f t="shared" si="17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20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8"/>
        <v>0</v>
      </c>
      <c r="X131" s="16"/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19"/>
        <v>0</v>
      </c>
      <c r="AR131" s="51">
        <f t="shared" si="15"/>
        <v>0</v>
      </c>
      <c r="AS131" s="51">
        <f t="shared" si="16"/>
        <v>0</v>
      </c>
      <c r="AT131" s="51">
        <f t="shared" si="17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20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8"/>
        <v>0</v>
      </c>
      <c r="X132" s="16"/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19"/>
        <v>0</v>
      </c>
      <c r="AR132" s="51">
        <f t="shared" si="15"/>
        <v>0</v>
      </c>
      <c r="AS132" s="51">
        <f t="shared" si="16"/>
        <v>0</v>
      </c>
      <c r="AT132" s="51">
        <f t="shared" si="17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20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8"/>
        <v>0</v>
      </c>
      <c r="X133" s="16"/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19"/>
        <v>0</v>
      </c>
      <c r="AR133" s="51">
        <f t="shared" si="15"/>
        <v>0</v>
      </c>
      <c r="AS133" s="51">
        <f t="shared" si="16"/>
        <v>0</v>
      </c>
      <c r="AT133" s="51">
        <f t="shared" si="17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20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19"/>
        <v>0</v>
      </c>
      <c r="AR134" s="51">
        <f t="shared" si="15"/>
        <v>0</v>
      </c>
      <c r="AS134" s="51">
        <f t="shared" si="16"/>
        <v>0</v>
      </c>
      <c r="AT134" s="51">
        <f t="shared" si="17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20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19"/>
        <v>0</v>
      </c>
      <c r="AR135" s="51">
        <f t="shared" si="15"/>
        <v>0</v>
      </c>
      <c r="AS135" s="51">
        <f t="shared" si="16"/>
        <v>0</v>
      </c>
      <c r="AT135" s="51">
        <f t="shared" si="17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20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19"/>
        <v>0</v>
      </c>
      <c r="AR136" s="51">
        <f t="shared" ref="AR136:AR199" si="21">+AA136*H136</f>
        <v>0</v>
      </c>
      <c r="AS136" s="51">
        <f t="shared" ref="AS136:AS199" si="22">+AB136*I136</f>
        <v>0</v>
      </c>
      <c r="AT136" s="51">
        <f t="shared" ref="AT136:AT199" si="23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20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25">+Z137*G137</f>
        <v>0</v>
      </c>
      <c r="AR137" s="51">
        <f t="shared" si="21"/>
        <v>0</v>
      </c>
      <c r="AS137" s="51">
        <f t="shared" si="22"/>
        <v>0</v>
      </c>
      <c r="AT137" s="51">
        <f t="shared" si="23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si="20"/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25"/>
        <v>0</v>
      </c>
      <c r="AR138" s="51">
        <f t="shared" si="21"/>
        <v>0</v>
      </c>
      <c r="AS138" s="51">
        <f t="shared" si="22"/>
        <v>0</v>
      </c>
      <c r="AT138" s="51">
        <f t="shared" si="23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20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25"/>
        <v>0</v>
      </c>
      <c r="AR139" s="51">
        <f t="shared" si="21"/>
        <v>0</v>
      </c>
      <c r="AS139" s="51">
        <f t="shared" si="22"/>
        <v>0</v>
      </c>
      <c r="AT139" s="51">
        <f t="shared" si="23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20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25"/>
        <v>0</v>
      </c>
      <c r="AR140" s="51">
        <f t="shared" si="21"/>
        <v>0</v>
      </c>
      <c r="AS140" s="51">
        <f t="shared" si="22"/>
        <v>0</v>
      </c>
      <c r="AT140" s="51">
        <f t="shared" si="23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20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25"/>
        <v>0</v>
      </c>
      <c r="AR141" s="51">
        <f t="shared" si="21"/>
        <v>0</v>
      </c>
      <c r="AS141" s="51">
        <f t="shared" si="22"/>
        <v>0</v>
      </c>
      <c r="AT141" s="51">
        <f t="shared" si="23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ref="B142:B208" si="26">B141+1</f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25"/>
        <v>0</v>
      </c>
      <c r="AR142" s="51">
        <f t="shared" si="21"/>
        <v>0</v>
      </c>
      <c r="AS142" s="51">
        <f t="shared" si="22"/>
        <v>0</v>
      </c>
      <c r="AT142" s="51">
        <f t="shared" si="23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26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25"/>
        <v>0</v>
      </c>
      <c r="AR143" s="51">
        <f t="shared" si="21"/>
        <v>0</v>
      </c>
      <c r="AS143" s="51">
        <f t="shared" si="22"/>
        <v>0</v>
      </c>
      <c r="AT143" s="51">
        <f t="shared" si="23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26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25"/>
        <v>0</v>
      </c>
      <c r="AR144" s="51">
        <f t="shared" si="21"/>
        <v>0</v>
      </c>
      <c r="AS144" s="51">
        <f t="shared" si="22"/>
        <v>0</v>
      </c>
      <c r="AT144" s="51">
        <f t="shared" si="23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26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2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25"/>
        <v>0</v>
      </c>
      <c r="AR145" s="51">
        <f t="shared" si="21"/>
        <v>0</v>
      </c>
      <c r="AS145" s="51">
        <f t="shared" si="22"/>
        <v>0</v>
      </c>
      <c r="AT145" s="51">
        <f t="shared" si="23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26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4"/>
        <v>0</v>
      </c>
      <c r="X146" s="16"/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25"/>
        <v>0</v>
      </c>
      <c r="AR146" s="51">
        <f t="shared" si="21"/>
        <v>0</v>
      </c>
      <c r="AS146" s="51">
        <f t="shared" si="22"/>
        <v>0</v>
      </c>
      <c r="AT146" s="51">
        <f t="shared" si="23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26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4"/>
        <v>0</v>
      </c>
      <c r="X147" s="16"/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25"/>
        <v>0</v>
      </c>
      <c r="AR147" s="51">
        <f t="shared" si="21"/>
        <v>0</v>
      </c>
      <c r="AS147" s="51">
        <f t="shared" si="22"/>
        <v>0</v>
      </c>
      <c r="AT147" s="51">
        <f t="shared" si="23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26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25"/>
        <v>0</v>
      </c>
      <c r="AR148" s="51">
        <f t="shared" si="21"/>
        <v>0</v>
      </c>
      <c r="AS148" s="51">
        <f t="shared" si="22"/>
        <v>0</v>
      </c>
      <c r="AT148" s="51">
        <f t="shared" si="23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26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25"/>
        <v>0</v>
      </c>
      <c r="AR149" s="51">
        <f t="shared" si="21"/>
        <v>0</v>
      </c>
      <c r="AS149" s="51">
        <f t="shared" si="22"/>
        <v>0</v>
      </c>
      <c r="AT149" s="51">
        <f t="shared" si="23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26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25"/>
        <v>0</v>
      </c>
      <c r="AR150" s="51">
        <f t="shared" si="21"/>
        <v>0</v>
      </c>
      <c r="AS150" s="51">
        <f t="shared" si="22"/>
        <v>0</v>
      </c>
      <c r="AT150" s="51">
        <f t="shared" si="23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26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25"/>
        <v>0</v>
      </c>
      <c r="AR151" s="51">
        <f t="shared" si="21"/>
        <v>0</v>
      </c>
      <c r="AS151" s="51">
        <f t="shared" si="22"/>
        <v>0</v>
      </c>
      <c r="AT151" s="51">
        <f t="shared" si="23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26"/>
        <v>145</v>
      </c>
      <c r="C152" s="8" t="s">
        <v>106</v>
      </c>
      <c r="D152" s="8">
        <v>290001</v>
      </c>
      <c r="E152" s="8" t="s">
        <v>115</v>
      </c>
      <c r="F152" s="8" t="s">
        <v>226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25"/>
        <v>0</v>
      </c>
      <c r="AR152" s="51">
        <f t="shared" si="21"/>
        <v>0</v>
      </c>
      <c r="AS152" s="51">
        <f t="shared" si="22"/>
        <v>0</v>
      </c>
      <c r="AT152" s="51">
        <f t="shared" si="23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26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25"/>
        <v>0</v>
      </c>
      <c r="AR153" s="51">
        <f t="shared" si="21"/>
        <v>0</v>
      </c>
      <c r="AS153" s="51">
        <f t="shared" si="22"/>
        <v>0</v>
      </c>
      <c r="AT153" s="51">
        <f t="shared" si="23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26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25"/>
        <v>0</v>
      </c>
      <c r="AR154" s="51">
        <f t="shared" si="21"/>
        <v>0</v>
      </c>
      <c r="AS154" s="51">
        <f t="shared" si="22"/>
        <v>0</v>
      </c>
      <c r="AT154" s="51">
        <f t="shared" si="23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26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25"/>
        <v>0</v>
      </c>
      <c r="AR155" s="51">
        <f t="shared" si="21"/>
        <v>0</v>
      </c>
      <c r="AS155" s="51">
        <f t="shared" si="22"/>
        <v>0</v>
      </c>
      <c r="AT155" s="51">
        <f t="shared" si="23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26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25"/>
        <v>0</v>
      </c>
      <c r="AR156" s="51">
        <f t="shared" si="21"/>
        <v>0</v>
      </c>
      <c r="AS156" s="51">
        <f t="shared" si="22"/>
        <v>0</v>
      </c>
      <c r="AT156" s="51">
        <f t="shared" si="23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26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25"/>
        <v>0</v>
      </c>
      <c r="AR157" s="51">
        <f t="shared" si="21"/>
        <v>0</v>
      </c>
      <c r="AS157" s="51">
        <f t="shared" si="22"/>
        <v>0</v>
      </c>
      <c r="AT157" s="51">
        <f t="shared" si="23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26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25"/>
        <v>0</v>
      </c>
      <c r="AR158" s="51">
        <f t="shared" si="21"/>
        <v>0</v>
      </c>
      <c r="AS158" s="51">
        <f t="shared" si="22"/>
        <v>0</v>
      </c>
      <c r="AT158" s="51">
        <f t="shared" si="23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26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25"/>
        <v>0</v>
      </c>
      <c r="AR159" s="51">
        <f t="shared" si="21"/>
        <v>0</v>
      </c>
      <c r="AS159" s="51">
        <f t="shared" si="22"/>
        <v>0</v>
      </c>
      <c r="AT159" s="51">
        <f t="shared" si="23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26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25"/>
        <v>0</v>
      </c>
      <c r="AR160" s="51">
        <f t="shared" si="21"/>
        <v>0</v>
      </c>
      <c r="AS160" s="51">
        <f t="shared" si="22"/>
        <v>0</v>
      </c>
      <c r="AT160" s="51">
        <f t="shared" si="23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26"/>
        <v>154</v>
      </c>
      <c r="C161" s="8" t="s">
        <v>116</v>
      </c>
      <c r="D161" s="8">
        <v>310013</v>
      </c>
      <c r="E161" s="8" t="s">
        <v>124</v>
      </c>
      <c r="F161" s="8"/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25"/>
        <v>0</v>
      </c>
      <c r="AR161" s="51">
        <f t="shared" si="21"/>
        <v>0</v>
      </c>
      <c r="AS161" s="51">
        <f t="shared" si="22"/>
        <v>0</v>
      </c>
      <c r="AT161" s="51">
        <f t="shared" si="23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26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25"/>
        <v>0</v>
      </c>
      <c r="AR162" s="51">
        <f t="shared" si="21"/>
        <v>0</v>
      </c>
      <c r="AS162" s="51">
        <f t="shared" si="22"/>
        <v>0</v>
      </c>
      <c r="AT162" s="51">
        <f t="shared" si="23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26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400</v>
      </c>
      <c r="K163" s="40">
        <v>0</v>
      </c>
      <c r="L163" s="40">
        <v>0</v>
      </c>
      <c r="M163" s="40">
        <v>0</v>
      </c>
      <c r="N163" s="40">
        <v>400</v>
      </c>
      <c r="O163" s="40">
        <v>0</v>
      </c>
      <c r="P163" s="40">
        <v>0</v>
      </c>
      <c r="Q163" s="40">
        <v>0</v>
      </c>
      <c r="R163" s="40">
        <v>400</v>
      </c>
      <c r="S163" s="40">
        <v>0</v>
      </c>
      <c r="T163" s="40">
        <v>0</v>
      </c>
      <c r="U163" s="11">
        <v>0</v>
      </c>
      <c r="W163" s="40">
        <f t="shared" si="24"/>
        <v>1200</v>
      </c>
      <c r="X163" s="16" t="e">
        <v>#DIV/0!</v>
      </c>
      <c r="Z163" s="42">
        <v>16</v>
      </c>
      <c r="AA163" s="42">
        <v>16</v>
      </c>
      <c r="AB163" s="43">
        <v>0</v>
      </c>
      <c r="AC163" s="42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2">
        <v>0</v>
      </c>
      <c r="AL163" s="42">
        <v>0</v>
      </c>
      <c r="AM163" s="43">
        <v>0</v>
      </c>
      <c r="AN163" s="43">
        <v>0</v>
      </c>
      <c r="AO163" s="43">
        <v>0</v>
      </c>
      <c r="AP163" s="42"/>
      <c r="AQ163" s="51">
        <f t="shared" si="25"/>
        <v>0</v>
      </c>
      <c r="AR163" s="51">
        <f t="shared" si="21"/>
        <v>0</v>
      </c>
      <c r="AS163" s="51">
        <f t="shared" si="22"/>
        <v>0</v>
      </c>
      <c r="AT163" s="51">
        <f t="shared" si="23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26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24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Q164" s="51">
        <f t="shared" si="25"/>
        <v>0</v>
      </c>
      <c r="AR164" s="51">
        <f t="shared" si="21"/>
        <v>0</v>
      </c>
      <c r="AS164" s="51">
        <f t="shared" si="22"/>
        <v>0</v>
      </c>
      <c r="AT164" s="51">
        <f t="shared" si="23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26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25"/>
        <v>0</v>
      </c>
      <c r="AR165" s="51">
        <f t="shared" si="21"/>
        <v>0</v>
      </c>
      <c r="AS165" s="51">
        <f t="shared" si="22"/>
        <v>0</v>
      </c>
      <c r="AT165" s="51">
        <f t="shared" si="23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26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4"/>
        <v>0</v>
      </c>
      <c r="X166" s="16"/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25"/>
        <v>0</v>
      </c>
      <c r="AR166" s="51">
        <f t="shared" si="21"/>
        <v>0</v>
      </c>
      <c r="AS166" s="51">
        <f t="shared" si="22"/>
        <v>0</v>
      </c>
      <c r="AT166" s="51">
        <f t="shared" si="23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26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4"/>
        <v>0</v>
      </c>
      <c r="X167" s="16"/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25"/>
        <v>0</v>
      </c>
      <c r="AR167" s="51">
        <f t="shared" si="21"/>
        <v>0</v>
      </c>
      <c r="AS167" s="51">
        <f t="shared" si="22"/>
        <v>0</v>
      </c>
      <c r="AT167" s="51">
        <f t="shared" si="23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26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4"/>
        <v>0</v>
      </c>
      <c r="X168" s="16"/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25"/>
        <v>0</v>
      </c>
      <c r="AR168" s="51">
        <f t="shared" si="21"/>
        <v>0</v>
      </c>
      <c r="AS168" s="51">
        <f t="shared" si="22"/>
        <v>0</v>
      </c>
      <c r="AT168" s="51">
        <f t="shared" si="23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26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4"/>
        <v>0</v>
      </c>
      <c r="X169" s="16"/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25"/>
        <v>0</v>
      </c>
      <c r="AR169" s="51">
        <f t="shared" si="21"/>
        <v>0</v>
      </c>
      <c r="AS169" s="51">
        <f t="shared" si="22"/>
        <v>0</v>
      </c>
      <c r="AT169" s="51">
        <f t="shared" si="23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26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4"/>
        <v>0</v>
      </c>
      <c r="X170" s="16"/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25"/>
        <v>0</v>
      </c>
      <c r="AR170" s="51">
        <f t="shared" si="21"/>
        <v>0</v>
      </c>
      <c r="AS170" s="51">
        <f t="shared" si="22"/>
        <v>0</v>
      </c>
      <c r="AT170" s="51">
        <f t="shared" si="23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26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4"/>
        <v>0</v>
      </c>
      <c r="X171" s="16"/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25"/>
        <v>0</v>
      </c>
      <c r="AR171" s="51">
        <f t="shared" si="21"/>
        <v>0</v>
      </c>
      <c r="AS171" s="51">
        <f t="shared" si="22"/>
        <v>0</v>
      </c>
      <c r="AT171" s="51">
        <f t="shared" si="23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26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4"/>
        <v>0</v>
      </c>
      <c r="X172" s="16"/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25"/>
        <v>0</v>
      </c>
      <c r="AR172" s="51">
        <f t="shared" si="21"/>
        <v>0</v>
      </c>
      <c r="AS172" s="51">
        <f t="shared" si="22"/>
        <v>0</v>
      </c>
      <c r="AT172" s="51">
        <f t="shared" si="23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26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4"/>
        <v>0</v>
      </c>
      <c r="X173" s="16"/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25"/>
        <v>0</v>
      </c>
      <c r="AR173" s="51">
        <f t="shared" si="21"/>
        <v>0</v>
      </c>
      <c r="AS173" s="51">
        <f t="shared" si="22"/>
        <v>0</v>
      </c>
      <c r="AT173" s="51">
        <f t="shared" si="23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26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4"/>
        <v>0</v>
      </c>
      <c r="X174" s="16"/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25"/>
        <v>0</v>
      </c>
      <c r="AR174" s="51">
        <f t="shared" si="21"/>
        <v>0</v>
      </c>
      <c r="AS174" s="51">
        <f t="shared" si="22"/>
        <v>0</v>
      </c>
      <c r="AT174" s="51">
        <f t="shared" si="23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26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4"/>
        <v>0</v>
      </c>
      <c r="X175" s="16"/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25"/>
        <v>0</v>
      </c>
      <c r="AR175" s="51">
        <f t="shared" si="21"/>
        <v>0</v>
      </c>
      <c r="AS175" s="51">
        <f t="shared" si="22"/>
        <v>0</v>
      </c>
      <c r="AT175" s="51">
        <f t="shared" si="23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26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4"/>
        <v>0</v>
      </c>
      <c r="X176" s="16"/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25"/>
        <v>0</v>
      </c>
      <c r="AR176" s="51">
        <f t="shared" si="21"/>
        <v>0</v>
      </c>
      <c r="AS176" s="51">
        <f t="shared" si="22"/>
        <v>0</v>
      </c>
      <c r="AT176" s="51">
        <f t="shared" si="23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26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4"/>
        <v>0</v>
      </c>
      <c r="X177" s="16"/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25"/>
        <v>0</v>
      </c>
      <c r="AR177" s="51">
        <f t="shared" si="21"/>
        <v>0</v>
      </c>
      <c r="AS177" s="51">
        <f t="shared" si="22"/>
        <v>0</v>
      </c>
      <c r="AT177" s="51">
        <f t="shared" si="23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26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4"/>
        <v>0</v>
      </c>
      <c r="X178" s="16"/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25"/>
        <v>0</v>
      </c>
      <c r="AR178" s="51">
        <f t="shared" si="21"/>
        <v>0</v>
      </c>
      <c r="AS178" s="51">
        <f t="shared" si="22"/>
        <v>0</v>
      </c>
      <c r="AT178" s="51">
        <f t="shared" si="23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26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4"/>
        <v>0</v>
      </c>
      <c r="X179" s="16"/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25"/>
        <v>0</v>
      </c>
      <c r="AR179" s="51">
        <f t="shared" si="21"/>
        <v>0</v>
      </c>
      <c r="AS179" s="51">
        <f t="shared" si="22"/>
        <v>0</v>
      </c>
      <c r="AT179" s="51">
        <f t="shared" si="23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26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4"/>
        <v>0</v>
      </c>
      <c r="X180" s="16"/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25"/>
        <v>0</v>
      </c>
      <c r="AR180" s="51">
        <f t="shared" si="21"/>
        <v>0</v>
      </c>
      <c r="AS180" s="51">
        <f t="shared" si="22"/>
        <v>0</v>
      </c>
      <c r="AT180" s="51">
        <f t="shared" si="23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26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4"/>
        <v>0</v>
      </c>
      <c r="X181" s="16"/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25"/>
        <v>0</v>
      </c>
      <c r="AR181" s="51">
        <f t="shared" si="21"/>
        <v>0</v>
      </c>
      <c r="AS181" s="51">
        <f t="shared" si="22"/>
        <v>0</v>
      </c>
      <c r="AT181" s="51">
        <f t="shared" si="23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26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4"/>
        <v>0</v>
      </c>
      <c r="X182" s="16"/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25"/>
        <v>0</v>
      </c>
      <c r="AR182" s="51">
        <f t="shared" si="21"/>
        <v>0</v>
      </c>
      <c r="AS182" s="51">
        <f t="shared" si="22"/>
        <v>0</v>
      </c>
      <c r="AT182" s="51">
        <f t="shared" si="23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26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4"/>
        <v>0</v>
      </c>
      <c r="X183" s="16"/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25"/>
        <v>0</v>
      </c>
      <c r="AR183" s="51">
        <f t="shared" si="21"/>
        <v>0</v>
      </c>
      <c r="AS183" s="51">
        <f t="shared" si="22"/>
        <v>0</v>
      </c>
      <c r="AT183" s="51">
        <f t="shared" si="23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26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4"/>
        <v>0</v>
      </c>
      <c r="X184" s="16"/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25"/>
        <v>0</v>
      </c>
      <c r="AR184" s="51">
        <f t="shared" si="21"/>
        <v>0</v>
      </c>
      <c r="AS184" s="51">
        <f t="shared" si="22"/>
        <v>0</v>
      </c>
      <c r="AT184" s="51">
        <f t="shared" si="23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26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4"/>
        <v>0</v>
      </c>
      <c r="X185" s="16"/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25"/>
        <v>0</v>
      </c>
      <c r="AR185" s="51">
        <f t="shared" si="21"/>
        <v>0</v>
      </c>
      <c r="AS185" s="51">
        <f t="shared" si="22"/>
        <v>0</v>
      </c>
      <c r="AT185" s="51">
        <f t="shared" si="23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26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4"/>
        <v>0</v>
      </c>
      <c r="X186" s="16"/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25"/>
        <v>0</v>
      </c>
      <c r="AR186" s="51">
        <f t="shared" si="21"/>
        <v>0</v>
      </c>
      <c r="AS186" s="51">
        <f t="shared" si="22"/>
        <v>0</v>
      </c>
      <c r="AT186" s="51">
        <f t="shared" si="23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26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4"/>
        <v>0</v>
      </c>
      <c r="X187" s="16"/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25"/>
        <v>0</v>
      </c>
      <c r="AR187" s="51">
        <f t="shared" si="21"/>
        <v>0</v>
      </c>
      <c r="AS187" s="51">
        <f t="shared" si="22"/>
        <v>0</v>
      </c>
      <c r="AT187" s="51">
        <f t="shared" si="23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26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4"/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25"/>
        <v>0</v>
      </c>
      <c r="AR188" s="51">
        <f t="shared" si="21"/>
        <v>0</v>
      </c>
      <c r="AS188" s="51">
        <f t="shared" si="22"/>
        <v>0</v>
      </c>
      <c r="AT188" s="51">
        <f t="shared" si="23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26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4"/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25"/>
        <v>0</v>
      </c>
      <c r="AR189" s="51">
        <f t="shared" si="21"/>
        <v>0</v>
      </c>
      <c r="AS189" s="51">
        <f t="shared" si="22"/>
        <v>0</v>
      </c>
      <c r="AT189" s="51">
        <f t="shared" si="23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26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4"/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25"/>
        <v>0</v>
      </c>
      <c r="AR190" s="51">
        <f t="shared" si="21"/>
        <v>0</v>
      </c>
      <c r="AS190" s="51">
        <f t="shared" si="22"/>
        <v>0</v>
      </c>
      <c r="AT190" s="51">
        <f t="shared" si="23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26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4"/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25"/>
        <v>0</v>
      </c>
      <c r="AR191" s="51">
        <f t="shared" si="21"/>
        <v>0</v>
      </c>
      <c r="AS191" s="51">
        <f t="shared" si="22"/>
        <v>0</v>
      </c>
      <c r="AT191" s="51">
        <f t="shared" si="23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26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4"/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25"/>
        <v>0</v>
      </c>
      <c r="AR192" s="51">
        <f t="shared" si="21"/>
        <v>0</v>
      </c>
      <c r="AS192" s="51">
        <f t="shared" si="22"/>
        <v>0</v>
      </c>
      <c r="AT192" s="51">
        <f t="shared" si="23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26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4"/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25"/>
        <v>0</v>
      </c>
      <c r="AR193" s="51">
        <f t="shared" si="21"/>
        <v>0</v>
      </c>
      <c r="AS193" s="51">
        <f t="shared" si="22"/>
        <v>0</v>
      </c>
      <c r="AT193" s="51">
        <f t="shared" si="23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26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4"/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25"/>
        <v>0</v>
      </c>
      <c r="AR194" s="51">
        <f t="shared" si="21"/>
        <v>0</v>
      </c>
      <c r="AS194" s="51">
        <f t="shared" si="22"/>
        <v>0</v>
      </c>
      <c r="AT194" s="51">
        <f t="shared" si="23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26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4"/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25"/>
        <v>0</v>
      </c>
      <c r="AR195" s="51">
        <f t="shared" si="21"/>
        <v>0</v>
      </c>
      <c r="AS195" s="51">
        <f t="shared" si="22"/>
        <v>0</v>
      </c>
      <c r="AT195" s="51">
        <f t="shared" si="23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26"/>
        <v>189</v>
      </c>
      <c r="C196" s="8" t="s">
        <v>116</v>
      </c>
      <c r="D196" s="8">
        <v>390007</v>
      </c>
      <c r="E196" s="8" t="s">
        <v>166</v>
      </c>
      <c r="F196" s="8"/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24"/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25"/>
        <v>0</v>
      </c>
      <c r="AR196" s="51">
        <f t="shared" si="21"/>
        <v>0</v>
      </c>
      <c r="AS196" s="51">
        <f t="shared" si="22"/>
        <v>0</v>
      </c>
      <c r="AT196" s="51">
        <f t="shared" si="23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26"/>
        <v>190</v>
      </c>
      <c r="C197" s="8" t="s">
        <v>116</v>
      </c>
      <c r="D197" s="8">
        <v>390010</v>
      </c>
      <c r="E197" s="8" t="s">
        <v>168</v>
      </c>
      <c r="F197" s="8"/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24"/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25"/>
        <v>0</v>
      </c>
      <c r="AR197" s="51">
        <f t="shared" si="21"/>
        <v>0</v>
      </c>
      <c r="AS197" s="51">
        <f t="shared" si="22"/>
        <v>0</v>
      </c>
      <c r="AT197" s="51">
        <f t="shared" si="23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26"/>
        <v>191</v>
      </c>
      <c r="C198" s="8" t="s">
        <v>116</v>
      </c>
      <c r="D198" s="8">
        <v>390011</v>
      </c>
      <c r="E198" s="8" t="s">
        <v>176</v>
      </c>
      <c r="F198" s="8"/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24"/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25"/>
        <v>0</v>
      </c>
      <c r="AR198" s="51">
        <f t="shared" si="21"/>
        <v>0</v>
      </c>
      <c r="AS198" s="51">
        <f t="shared" si="22"/>
        <v>0</v>
      </c>
      <c r="AT198" s="51">
        <f t="shared" si="23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26"/>
        <v>192</v>
      </c>
      <c r="C199" s="8" t="s">
        <v>116</v>
      </c>
      <c r="D199" s="8">
        <v>390014</v>
      </c>
      <c r="E199" s="8" t="s">
        <v>184</v>
      </c>
      <c r="F199" s="8"/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24"/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25"/>
        <v>0</v>
      </c>
      <c r="AR199" s="51">
        <f t="shared" si="21"/>
        <v>0</v>
      </c>
      <c r="AS199" s="51">
        <f t="shared" si="22"/>
        <v>0</v>
      </c>
      <c r="AT199" s="51">
        <f t="shared" si="23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26"/>
        <v>193</v>
      </c>
      <c r="C200" s="8" t="s">
        <v>116</v>
      </c>
      <c r="D200" s="8">
        <v>390015</v>
      </c>
      <c r="E200" s="8" t="s">
        <v>185</v>
      </c>
      <c r="F200" s="8"/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24"/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25"/>
        <v>0</v>
      </c>
      <c r="AR200" s="51">
        <f t="shared" ref="AR200:AR224" si="27">+AA200*H200</f>
        <v>0</v>
      </c>
      <c r="AS200" s="51">
        <f t="shared" ref="AS200:AS224" si="28">+AB200*I200</f>
        <v>0</v>
      </c>
      <c r="AT200" s="51">
        <f t="shared" ref="AT200:AT224" si="29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26"/>
        <v>194</v>
      </c>
      <c r="C201" s="8" t="s">
        <v>116</v>
      </c>
      <c r="D201" s="8">
        <v>390016</v>
      </c>
      <c r="E201" s="8" t="s">
        <v>186</v>
      </c>
      <c r="F201" s="8"/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30">SUM(G201:R201)</f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31">+Z201*G201</f>
        <v>0</v>
      </c>
      <c r="AR201" s="51">
        <f t="shared" si="27"/>
        <v>0</v>
      </c>
      <c r="AS201" s="51">
        <f t="shared" si="28"/>
        <v>0</v>
      </c>
      <c r="AT201" s="51">
        <f t="shared" si="29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si="26"/>
        <v>195</v>
      </c>
      <c r="C202" s="8" t="s">
        <v>116</v>
      </c>
      <c r="D202" s="8">
        <v>390017</v>
      </c>
      <c r="E202" s="8" t="s">
        <v>187</v>
      </c>
      <c r="F202" s="8"/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30"/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31"/>
        <v>0</v>
      </c>
      <c r="AR202" s="51">
        <f t="shared" si="27"/>
        <v>0</v>
      </c>
      <c r="AS202" s="51">
        <f t="shared" si="28"/>
        <v>0</v>
      </c>
      <c r="AT202" s="51">
        <f t="shared" si="29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26"/>
        <v>196</v>
      </c>
      <c r="C203" s="8" t="s">
        <v>106</v>
      </c>
      <c r="D203" s="8">
        <v>440003</v>
      </c>
      <c r="E203" s="8" t="s">
        <v>172</v>
      </c>
      <c r="F203" s="8"/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30"/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31"/>
        <v>0</v>
      </c>
      <c r="AR203" s="51">
        <f t="shared" si="27"/>
        <v>0</v>
      </c>
      <c r="AS203" s="51">
        <f t="shared" si="28"/>
        <v>0</v>
      </c>
      <c r="AT203" s="51">
        <f t="shared" si="29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26"/>
        <v>197</v>
      </c>
      <c r="C204" s="8" t="s">
        <v>46</v>
      </c>
      <c r="D204" s="8">
        <v>470002</v>
      </c>
      <c r="E204" s="8" t="s">
        <v>142</v>
      </c>
      <c r="F204" s="8"/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30"/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31"/>
        <v>0</v>
      </c>
      <c r="AR204" s="51">
        <f t="shared" si="27"/>
        <v>0</v>
      </c>
      <c r="AS204" s="51">
        <f t="shared" si="28"/>
        <v>0</v>
      </c>
      <c r="AT204" s="51">
        <f t="shared" si="29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26"/>
        <v>198</v>
      </c>
      <c r="C205" s="8" t="s">
        <v>46</v>
      </c>
      <c r="D205" s="8">
        <v>510010</v>
      </c>
      <c r="E205" s="8" t="s">
        <v>213</v>
      </c>
      <c r="F205" s="8"/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30"/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31"/>
        <v>0</v>
      </c>
      <c r="AR205" s="51">
        <f t="shared" si="27"/>
        <v>0</v>
      </c>
      <c r="AS205" s="51">
        <f t="shared" si="28"/>
        <v>0</v>
      </c>
      <c r="AT205" s="51">
        <f t="shared" si="29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26"/>
        <v>199</v>
      </c>
      <c r="C206" s="8" t="s">
        <v>46</v>
      </c>
      <c r="D206" s="39">
        <v>510011</v>
      </c>
      <c r="E206" t="s">
        <v>229</v>
      </c>
      <c r="F206" s="8"/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30"/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31"/>
        <v>0</v>
      </c>
      <c r="AR206" s="51">
        <f t="shared" si="27"/>
        <v>0</v>
      </c>
      <c r="AS206" s="51">
        <f t="shared" si="28"/>
        <v>0</v>
      </c>
      <c r="AT206" s="51">
        <f t="shared" si="29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26"/>
        <v>200</v>
      </c>
      <c r="C207" s="8" t="s">
        <v>46</v>
      </c>
      <c r="D207" s="8">
        <v>520001</v>
      </c>
      <c r="E207" s="8" t="s">
        <v>143</v>
      </c>
      <c r="F207" s="8"/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30"/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31"/>
        <v>0</v>
      </c>
      <c r="AR207" s="51">
        <f t="shared" si="27"/>
        <v>0</v>
      </c>
      <c r="AS207" s="51">
        <f t="shared" si="28"/>
        <v>0</v>
      </c>
      <c r="AT207" s="51">
        <f t="shared" si="29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26"/>
        <v>201</v>
      </c>
      <c r="C208" s="8" t="s">
        <v>46</v>
      </c>
      <c r="D208" s="8">
        <v>520002</v>
      </c>
      <c r="E208" s="8" t="s">
        <v>144</v>
      </c>
      <c r="F208" s="8"/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30"/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31"/>
        <v>0</v>
      </c>
      <c r="AR208" s="51">
        <f t="shared" si="27"/>
        <v>0</v>
      </c>
      <c r="AS208" s="51">
        <f t="shared" si="28"/>
        <v>0</v>
      </c>
      <c r="AT208" s="51">
        <f t="shared" si="29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ref="B209:B224" si="32">B208+1</f>
        <v>202</v>
      </c>
      <c r="C209" s="8" t="s">
        <v>46</v>
      </c>
      <c r="D209" s="8">
        <v>520005</v>
      </c>
      <c r="E209" s="8" t="s">
        <v>145</v>
      </c>
      <c r="F209" s="8"/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30"/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31"/>
        <v>0</v>
      </c>
      <c r="AR209" s="51">
        <f t="shared" si="27"/>
        <v>0</v>
      </c>
      <c r="AS209" s="51">
        <f t="shared" si="28"/>
        <v>0</v>
      </c>
      <c r="AT209" s="51">
        <f t="shared" si="29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32"/>
        <v>203</v>
      </c>
      <c r="C210" s="8" t="s">
        <v>46</v>
      </c>
      <c r="D210" s="8">
        <v>520009</v>
      </c>
      <c r="E210" s="8" t="s">
        <v>146</v>
      </c>
      <c r="F210" s="8"/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30"/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31"/>
        <v>0</v>
      </c>
      <c r="AR210" s="51">
        <f t="shared" si="27"/>
        <v>0</v>
      </c>
      <c r="AS210" s="51">
        <f t="shared" si="28"/>
        <v>0</v>
      </c>
      <c r="AT210" s="51">
        <f t="shared" si="29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32"/>
        <v>204</v>
      </c>
      <c r="C211" s="8" t="s">
        <v>46</v>
      </c>
      <c r="D211" s="8">
        <v>520010</v>
      </c>
      <c r="E211" s="8" t="s">
        <v>214</v>
      </c>
      <c r="F211" s="8"/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30"/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31"/>
        <v>0</v>
      </c>
      <c r="AR211" s="51">
        <f t="shared" si="27"/>
        <v>0</v>
      </c>
      <c r="AS211" s="51">
        <f t="shared" si="28"/>
        <v>0</v>
      </c>
      <c r="AT211" s="51">
        <f t="shared" si="29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32"/>
        <v>205</v>
      </c>
      <c r="C212" s="8" t="s">
        <v>46</v>
      </c>
      <c r="D212" s="8">
        <v>520011</v>
      </c>
      <c r="E212" s="8" t="s">
        <v>195</v>
      </c>
      <c r="F212" s="8"/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30"/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31"/>
        <v>0</v>
      </c>
      <c r="AR212" s="51">
        <f t="shared" si="27"/>
        <v>0</v>
      </c>
      <c r="AS212" s="51">
        <f t="shared" si="28"/>
        <v>0</v>
      </c>
      <c r="AT212" s="51">
        <f t="shared" si="29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32"/>
        <v>206</v>
      </c>
      <c r="C213" s="8" t="s">
        <v>46</v>
      </c>
      <c r="D213" s="39">
        <v>520012</v>
      </c>
      <c r="E213" t="s">
        <v>228</v>
      </c>
      <c r="F213" s="8"/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30"/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31"/>
        <v>0</v>
      </c>
      <c r="AR213" s="51">
        <f t="shared" si="27"/>
        <v>0</v>
      </c>
      <c r="AS213" s="51">
        <f t="shared" si="28"/>
        <v>0</v>
      </c>
      <c r="AT213" s="51">
        <f t="shared" si="29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30"/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31"/>
        <v>0</v>
      </c>
      <c r="AR214" s="51">
        <f t="shared" si="27"/>
        <v>0</v>
      </c>
      <c r="AS214" s="51">
        <f t="shared" si="28"/>
        <v>0</v>
      </c>
      <c r="AT214" s="51">
        <f t="shared" si="29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32"/>
        <v>208</v>
      </c>
      <c r="C215" s="8" t="s">
        <v>106</v>
      </c>
      <c r="D215" s="8">
        <v>810006</v>
      </c>
      <c r="E215" s="8" t="s">
        <v>148</v>
      </c>
      <c r="F215" s="8"/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30"/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31"/>
        <v>0</v>
      </c>
      <c r="AR215" s="51">
        <f t="shared" si="27"/>
        <v>0</v>
      </c>
      <c r="AS215" s="51">
        <f t="shared" si="28"/>
        <v>0</v>
      </c>
      <c r="AT215" s="51">
        <f t="shared" si="29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32"/>
        <v>209</v>
      </c>
      <c r="C216" s="8" t="s">
        <v>5</v>
      </c>
      <c r="D216" s="8">
        <v>810007</v>
      </c>
      <c r="E216" s="8" t="s">
        <v>149</v>
      </c>
      <c r="F216" s="8"/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30"/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31"/>
        <v>0</v>
      </c>
      <c r="AR216" s="51">
        <f t="shared" si="27"/>
        <v>0</v>
      </c>
      <c r="AS216" s="51">
        <f t="shared" si="28"/>
        <v>0</v>
      </c>
      <c r="AT216" s="51">
        <f t="shared" si="29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32"/>
        <v>210</v>
      </c>
      <c r="C217" s="8" t="s">
        <v>39</v>
      </c>
      <c r="D217" s="8">
        <v>810008</v>
      </c>
      <c r="E217" s="8" t="s">
        <v>150</v>
      </c>
      <c r="F217" s="8"/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30"/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31"/>
        <v>0</v>
      </c>
      <c r="AR217" s="51">
        <f t="shared" si="27"/>
        <v>0</v>
      </c>
      <c r="AS217" s="51">
        <f t="shared" si="28"/>
        <v>0</v>
      </c>
      <c r="AT217" s="51">
        <f t="shared" si="29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32"/>
        <v>211</v>
      </c>
      <c r="C218" s="8" t="s">
        <v>39</v>
      </c>
      <c r="D218" s="8">
        <v>810009</v>
      </c>
      <c r="E218" s="8" t="s">
        <v>151</v>
      </c>
      <c r="F218" s="8"/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30"/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31"/>
        <v>0</v>
      </c>
      <c r="AR218" s="51">
        <f t="shared" si="27"/>
        <v>0</v>
      </c>
      <c r="AS218" s="51">
        <f t="shared" si="28"/>
        <v>0</v>
      </c>
      <c r="AT218" s="51">
        <f t="shared" si="29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32"/>
        <v>212</v>
      </c>
      <c r="C219" s="8" t="s">
        <v>39</v>
      </c>
      <c r="D219" s="8">
        <v>810010</v>
      </c>
      <c r="E219" s="8" t="s">
        <v>152</v>
      </c>
      <c r="F219" s="8"/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30"/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31"/>
        <v>0</v>
      </c>
      <c r="AR219" s="51">
        <f t="shared" si="27"/>
        <v>0</v>
      </c>
      <c r="AS219" s="51">
        <f t="shared" si="28"/>
        <v>0</v>
      </c>
      <c r="AT219" s="51">
        <f t="shared" si="29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32"/>
        <v>213</v>
      </c>
      <c r="C220" s="8" t="s">
        <v>106</v>
      </c>
      <c r="D220" s="8">
        <v>810011</v>
      </c>
      <c r="E220" s="8" t="s">
        <v>153</v>
      </c>
      <c r="F220" s="8"/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30"/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31"/>
        <v>0</v>
      </c>
      <c r="AR220" s="51">
        <f t="shared" si="27"/>
        <v>0</v>
      </c>
      <c r="AS220" s="51">
        <f t="shared" si="28"/>
        <v>0</v>
      </c>
      <c r="AT220" s="51">
        <f t="shared" si="29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32"/>
        <v>214</v>
      </c>
      <c r="C221" s="8" t="s">
        <v>106</v>
      </c>
      <c r="D221" s="8">
        <v>810012</v>
      </c>
      <c r="E221" s="8" t="s">
        <v>175</v>
      </c>
      <c r="F221" s="8"/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30"/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31"/>
        <v>0</v>
      </c>
      <c r="AR221" s="51">
        <f t="shared" si="27"/>
        <v>0</v>
      </c>
      <c r="AS221" s="51">
        <f t="shared" si="28"/>
        <v>0</v>
      </c>
      <c r="AT221" s="51">
        <f t="shared" si="29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32"/>
        <v>215</v>
      </c>
      <c r="C222" s="8" t="s">
        <v>106</v>
      </c>
      <c r="D222" s="8">
        <v>820013</v>
      </c>
      <c r="E222" t="s">
        <v>234</v>
      </c>
      <c r="F222" s="8"/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30"/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31"/>
        <v>0</v>
      </c>
      <c r="AR222" s="51">
        <f t="shared" si="27"/>
        <v>0</v>
      </c>
      <c r="AS222" s="51">
        <f t="shared" si="28"/>
        <v>0</v>
      </c>
      <c r="AT222" s="51">
        <f t="shared" si="29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32"/>
        <v>216</v>
      </c>
      <c r="C223" s="8" t="s">
        <v>46</v>
      </c>
      <c r="D223" s="8">
        <v>820015</v>
      </c>
      <c r="E223" s="8" t="s">
        <v>154</v>
      </c>
      <c r="F223" s="8"/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30"/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31"/>
        <v>0</v>
      </c>
      <c r="AR223" s="51">
        <f t="shared" si="27"/>
        <v>0</v>
      </c>
      <c r="AS223" s="51">
        <f t="shared" si="28"/>
        <v>0</v>
      </c>
      <c r="AT223" s="51">
        <f t="shared" si="29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32"/>
        <v>217</v>
      </c>
      <c r="C224" s="8" t="s">
        <v>39</v>
      </c>
      <c r="D224" s="8">
        <v>820023</v>
      </c>
      <c r="E224" s="8" t="s">
        <v>215</v>
      </c>
      <c r="F224" s="8"/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30"/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31"/>
        <v>0</v>
      </c>
      <c r="AR224" s="51">
        <f t="shared" si="27"/>
        <v>0</v>
      </c>
      <c r="AS224" s="51">
        <f t="shared" si="28"/>
        <v>0</v>
      </c>
      <c r="AT224" s="51">
        <f t="shared" si="29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Q226" s="34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Q227" s="34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3">H230+30</f>
        <v>46045</v>
      </c>
      <c r="J230" s="21">
        <f t="shared" si="33"/>
        <v>46075</v>
      </c>
      <c r="K230" s="21">
        <f t="shared" si="33"/>
        <v>46105</v>
      </c>
      <c r="L230" s="21">
        <f t="shared" si="33"/>
        <v>46135</v>
      </c>
      <c r="M230" s="21">
        <f t="shared" si="33"/>
        <v>46165</v>
      </c>
      <c r="N230" s="21">
        <f t="shared" si="33"/>
        <v>46195</v>
      </c>
      <c r="O230" s="21">
        <f t="shared" si="33"/>
        <v>46225</v>
      </c>
      <c r="P230" s="21">
        <f t="shared" si="33"/>
        <v>46255</v>
      </c>
      <c r="Q230" s="21">
        <f t="shared" si="33"/>
        <v>46285</v>
      </c>
      <c r="R230" s="21">
        <f>Q230+30</f>
        <v>46315</v>
      </c>
      <c r="S230" s="21">
        <f>S7</f>
        <v>46345</v>
      </c>
      <c r="T230" s="21">
        <f t="shared" ref="T230:W230" si="34">T7</f>
        <v>46375</v>
      </c>
      <c r="U230" s="21">
        <f t="shared" si="34"/>
        <v>46405</v>
      </c>
      <c r="V230" s="21"/>
      <c r="W230" s="21" t="str">
        <f t="shared" si="34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K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29E409-3B6B-4F82-9F97-1EE9AEFBBAC3}">
          <x14:formula1>
            <xm:f>Sheet1!$B$1:$B$4</xm:f>
          </x14:formula1>
          <xm:sqref>F8:F224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3DDC-20EE-400E-BC00-4D5AC5FE786A}">
  <sheetPr>
    <tabColor theme="5" tint="0.79998168889431442"/>
  </sheetPr>
  <dimension ref="B3:BF234"/>
  <sheetViews>
    <sheetView zoomScale="85" zoomScaleNormal="85" workbookViewId="0">
      <pane xSplit="5" ySplit="7" topLeftCell="F221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9.453125" style="10" bestFit="1" customWidth="1"/>
    <col min="44" max="45" width="9.453125" style="33" bestFit="1" customWidth="1"/>
    <col min="46" max="46" width="8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226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19">+AA8*H8</f>
        <v>0</v>
      </c>
      <c r="AS8" s="51">
        <f t="shared" ref="AS8:AS71" si="20">+AB8*I8</f>
        <v>0</v>
      </c>
      <c r="AT8" s="51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2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23">+Z9*G9</f>
        <v>0</v>
      </c>
      <c r="AR9" s="51">
        <f t="shared" si="19"/>
        <v>0</v>
      </c>
      <c r="AS9" s="51">
        <f t="shared" si="20"/>
        <v>0</v>
      </c>
      <c r="AT9" s="51">
        <f t="shared" si="21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2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23"/>
        <v>0</v>
      </c>
      <c r="AR10" s="51">
        <f t="shared" si="19"/>
        <v>0</v>
      </c>
      <c r="AS10" s="51">
        <f t="shared" si="20"/>
        <v>0</v>
      </c>
      <c r="AT10" s="51">
        <f t="shared" si="21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2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23"/>
        <v>0</v>
      </c>
      <c r="AR11" s="51">
        <f t="shared" si="19"/>
        <v>0</v>
      </c>
      <c r="AS11" s="51">
        <f t="shared" si="20"/>
        <v>0</v>
      </c>
      <c r="AT11" s="51">
        <f t="shared" si="21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2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23"/>
        <v>0</v>
      </c>
      <c r="AR12" s="51">
        <f t="shared" si="19"/>
        <v>0</v>
      </c>
      <c r="AS12" s="51">
        <f t="shared" si="20"/>
        <v>0</v>
      </c>
      <c r="AT12" s="51">
        <f t="shared" si="21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2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23"/>
        <v>0</v>
      </c>
      <c r="AR13" s="51">
        <f t="shared" si="19"/>
        <v>0</v>
      </c>
      <c r="AS13" s="51">
        <f t="shared" si="20"/>
        <v>0</v>
      </c>
      <c r="AT13" s="51">
        <f t="shared" si="21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88">
        <v>1200</v>
      </c>
      <c r="H14" s="88">
        <v>1200</v>
      </c>
      <c r="I14" s="88">
        <v>1200</v>
      </c>
      <c r="J14" s="88">
        <v>1200</v>
      </c>
      <c r="K14" s="88">
        <v>1200</v>
      </c>
      <c r="L14" s="88">
        <v>1200</v>
      </c>
      <c r="M14" s="88">
        <v>1200</v>
      </c>
      <c r="N14" s="88">
        <v>1200</v>
      </c>
      <c r="O14" s="88">
        <v>1200</v>
      </c>
      <c r="P14" s="88">
        <v>1200</v>
      </c>
      <c r="Q14" s="88">
        <v>1200</v>
      </c>
      <c r="R14" s="88">
        <v>1200</v>
      </c>
      <c r="S14" s="88">
        <v>1200</v>
      </c>
      <c r="T14" s="88">
        <v>1200</v>
      </c>
      <c r="U14" s="88">
        <v>1200</v>
      </c>
      <c r="W14" s="40">
        <f t="shared" si="22"/>
        <v>14400</v>
      </c>
      <c r="X14" s="16" t="e">
        <v>#DIV/0!</v>
      </c>
      <c r="Z14" s="42">
        <v>50</v>
      </c>
      <c r="AA14" s="42">
        <v>50</v>
      </c>
      <c r="AB14" s="42">
        <v>50</v>
      </c>
      <c r="AC14" s="42">
        <v>50</v>
      </c>
      <c r="AD14" s="42">
        <v>50</v>
      </c>
      <c r="AE14" s="42">
        <v>50</v>
      </c>
      <c r="AF14" s="42">
        <v>50</v>
      </c>
      <c r="AG14" s="42">
        <v>50</v>
      </c>
      <c r="AH14" s="42">
        <v>50</v>
      </c>
      <c r="AI14" s="42">
        <v>50</v>
      </c>
      <c r="AJ14" s="42">
        <v>50</v>
      </c>
      <c r="AK14" s="42">
        <v>50</v>
      </c>
      <c r="AL14" s="42">
        <v>50</v>
      </c>
      <c r="AM14" s="42">
        <v>50</v>
      </c>
      <c r="AN14" s="42">
        <v>50</v>
      </c>
      <c r="AO14" s="42">
        <v>50</v>
      </c>
      <c r="AP14" s="42"/>
      <c r="AQ14" s="51">
        <f t="shared" si="23"/>
        <v>60000</v>
      </c>
      <c r="AR14" s="51">
        <f t="shared" si="19"/>
        <v>60000</v>
      </c>
      <c r="AS14" s="51">
        <f t="shared" si="20"/>
        <v>60000</v>
      </c>
      <c r="AT14" s="51">
        <f t="shared" si="21"/>
        <v>60000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2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23"/>
        <v>0</v>
      </c>
      <c r="AR15" s="51">
        <f t="shared" si="19"/>
        <v>0</v>
      </c>
      <c r="AS15" s="51">
        <f t="shared" si="20"/>
        <v>0</v>
      </c>
      <c r="AT15" s="51">
        <f t="shared" si="21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2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23"/>
        <v>0</v>
      </c>
      <c r="AR16" s="51">
        <f t="shared" si="19"/>
        <v>0</v>
      </c>
      <c r="AS16" s="51">
        <f t="shared" si="20"/>
        <v>0</v>
      </c>
      <c r="AT16" s="51">
        <f t="shared" si="21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2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23"/>
        <v>0</v>
      </c>
      <c r="AR17" s="51">
        <f t="shared" si="19"/>
        <v>0</v>
      </c>
      <c r="AS17" s="51">
        <f t="shared" si="20"/>
        <v>0</v>
      </c>
      <c r="AT17" s="51">
        <f t="shared" si="21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2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23"/>
        <v>0</v>
      </c>
      <c r="AR18" s="51">
        <f t="shared" si="19"/>
        <v>0</v>
      </c>
      <c r="AS18" s="51">
        <f t="shared" si="20"/>
        <v>0</v>
      </c>
      <c r="AT18" s="51">
        <f t="shared" si="21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2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23"/>
        <v>0</v>
      </c>
      <c r="AR19" s="51">
        <f t="shared" si="19"/>
        <v>0</v>
      </c>
      <c r="AS19" s="51">
        <f t="shared" si="20"/>
        <v>0</v>
      </c>
      <c r="AT19" s="51">
        <f t="shared" si="21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2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23"/>
        <v>0</v>
      </c>
      <c r="AR20" s="51">
        <f t="shared" si="19"/>
        <v>0</v>
      </c>
      <c r="AS20" s="51">
        <f t="shared" si="20"/>
        <v>0</v>
      </c>
      <c r="AT20" s="51">
        <f t="shared" si="21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2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23"/>
        <v>0</v>
      </c>
      <c r="AR21" s="51">
        <f t="shared" si="19"/>
        <v>0</v>
      </c>
      <c r="AS21" s="51">
        <f t="shared" si="20"/>
        <v>0</v>
      </c>
      <c r="AT21" s="51">
        <f t="shared" si="21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2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23"/>
        <v>0</v>
      </c>
      <c r="AR22" s="51">
        <f t="shared" si="19"/>
        <v>0</v>
      </c>
      <c r="AS22" s="51">
        <f t="shared" si="20"/>
        <v>0</v>
      </c>
      <c r="AT22" s="51">
        <f t="shared" si="21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2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23"/>
        <v>0</v>
      </c>
      <c r="AR23" s="51">
        <f t="shared" si="19"/>
        <v>0</v>
      </c>
      <c r="AS23" s="51">
        <f t="shared" si="20"/>
        <v>0</v>
      </c>
      <c r="AT23" s="51">
        <f t="shared" si="21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2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23"/>
        <v>0</v>
      </c>
      <c r="AR24" s="51">
        <f t="shared" si="19"/>
        <v>0</v>
      </c>
      <c r="AS24" s="51">
        <f t="shared" si="20"/>
        <v>0</v>
      </c>
      <c r="AT24" s="51">
        <f t="shared" si="21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2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23"/>
        <v>0</v>
      </c>
      <c r="AR25" s="51">
        <f t="shared" si="19"/>
        <v>0</v>
      </c>
      <c r="AS25" s="51">
        <f t="shared" si="20"/>
        <v>0</v>
      </c>
      <c r="AT25" s="51">
        <f t="shared" si="21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2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23"/>
        <v>0</v>
      </c>
      <c r="AR26" s="51">
        <f t="shared" si="19"/>
        <v>0</v>
      </c>
      <c r="AS26" s="51">
        <f t="shared" si="20"/>
        <v>0</v>
      </c>
      <c r="AT26" s="51">
        <f t="shared" si="21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2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23"/>
        <v>0</v>
      </c>
      <c r="AR27" s="51">
        <f t="shared" si="19"/>
        <v>0</v>
      </c>
      <c r="AS27" s="51">
        <f t="shared" si="20"/>
        <v>0</v>
      </c>
      <c r="AT27" s="51">
        <f t="shared" si="21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2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23"/>
        <v>0</v>
      </c>
      <c r="AR28" s="51">
        <f t="shared" si="19"/>
        <v>0</v>
      </c>
      <c r="AS28" s="51">
        <f t="shared" si="20"/>
        <v>0</v>
      </c>
      <c r="AT28" s="51">
        <f t="shared" si="21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2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23"/>
        <v>0</v>
      </c>
      <c r="AR29" s="51">
        <f t="shared" si="19"/>
        <v>0</v>
      </c>
      <c r="AS29" s="51">
        <f t="shared" si="20"/>
        <v>0</v>
      </c>
      <c r="AT29" s="51">
        <f t="shared" si="21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2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23"/>
        <v>0</v>
      </c>
      <c r="AR30" s="51">
        <f t="shared" si="19"/>
        <v>0</v>
      </c>
      <c r="AS30" s="51">
        <f t="shared" si="20"/>
        <v>0</v>
      </c>
      <c r="AT30" s="51">
        <f t="shared" si="21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2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23"/>
        <v>0</v>
      </c>
      <c r="AR31" s="51">
        <f t="shared" si="19"/>
        <v>0</v>
      </c>
      <c r="AS31" s="51">
        <f t="shared" si="20"/>
        <v>0</v>
      </c>
      <c r="AT31" s="51">
        <f t="shared" si="21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2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23"/>
        <v>0</v>
      </c>
      <c r="AR32" s="51">
        <f t="shared" si="19"/>
        <v>0</v>
      </c>
      <c r="AS32" s="51">
        <f t="shared" si="20"/>
        <v>0</v>
      </c>
      <c r="AT32" s="51">
        <f t="shared" si="21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2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23"/>
        <v>0</v>
      </c>
      <c r="AR33" s="51">
        <f t="shared" si="19"/>
        <v>0</v>
      </c>
      <c r="AS33" s="51">
        <f t="shared" si="20"/>
        <v>0</v>
      </c>
      <c r="AT33" s="51">
        <f t="shared" si="21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2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23"/>
        <v>0</v>
      </c>
      <c r="AR34" s="51">
        <f t="shared" si="19"/>
        <v>0</v>
      </c>
      <c r="AS34" s="51">
        <f t="shared" si="20"/>
        <v>0</v>
      </c>
      <c r="AT34" s="51">
        <f t="shared" si="21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2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23"/>
        <v>0</v>
      </c>
      <c r="AR35" s="51">
        <f t="shared" si="19"/>
        <v>0</v>
      </c>
      <c r="AS35" s="51">
        <f t="shared" si="20"/>
        <v>0</v>
      </c>
      <c r="AT35" s="51">
        <f t="shared" si="21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2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23"/>
        <v>0</v>
      </c>
      <c r="AR36" s="51">
        <f t="shared" si="19"/>
        <v>0</v>
      </c>
      <c r="AS36" s="51">
        <f t="shared" si="20"/>
        <v>0</v>
      </c>
      <c r="AT36" s="51">
        <f t="shared" si="21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2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23"/>
        <v>0</v>
      </c>
      <c r="AR37" s="51">
        <f t="shared" si="19"/>
        <v>0</v>
      </c>
      <c r="AS37" s="51">
        <f t="shared" si="20"/>
        <v>0</v>
      </c>
      <c r="AT37" s="51">
        <f t="shared" si="21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2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23"/>
        <v>0</v>
      </c>
      <c r="AR38" s="51">
        <f t="shared" si="19"/>
        <v>0</v>
      </c>
      <c r="AS38" s="51">
        <f t="shared" si="20"/>
        <v>0</v>
      </c>
      <c r="AT38" s="51">
        <f t="shared" si="21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2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23"/>
        <v>0</v>
      </c>
      <c r="AR39" s="51">
        <f t="shared" si="19"/>
        <v>0</v>
      </c>
      <c r="AS39" s="51">
        <f t="shared" si="20"/>
        <v>0</v>
      </c>
      <c r="AT39" s="51">
        <f t="shared" si="21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2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23"/>
        <v>0</v>
      </c>
      <c r="AR40" s="51">
        <f t="shared" si="19"/>
        <v>0</v>
      </c>
      <c r="AS40" s="51">
        <f t="shared" si="20"/>
        <v>0</v>
      </c>
      <c r="AT40" s="51">
        <f t="shared" si="21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22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23"/>
        <v>0</v>
      </c>
      <c r="AR41" s="51">
        <f t="shared" si="19"/>
        <v>0</v>
      </c>
      <c r="AS41" s="51">
        <f t="shared" si="20"/>
        <v>0</v>
      </c>
      <c r="AT41" s="51">
        <f t="shared" si="21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22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23"/>
        <v>0</v>
      </c>
      <c r="AR42" s="51">
        <f t="shared" si="19"/>
        <v>0</v>
      </c>
      <c r="AS42" s="51">
        <f t="shared" si="20"/>
        <v>0</v>
      </c>
      <c r="AT42" s="51">
        <f t="shared" si="21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2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23"/>
        <v>0</v>
      </c>
      <c r="AR43" s="51">
        <f t="shared" si="19"/>
        <v>0</v>
      </c>
      <c r="AS43" s="51">
        <f t="shared" si="20"/>
        <v>0</v>
      </c>
      <c r="AT43" s="51">
        <f t="shared" si="21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2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23"/>
        <v>0</v>
      </c>
      <c r="AR44" s="51">
        <f t="shared" si="19"/>
        <v>0</v>
      </c>
      <c r="AS44" s="51">
        <f t="shared" si="20"/>
        <v>0</v>
      </c>
      <c r="AT44" s="51">
        <f t="shared" si="21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2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23"/>
        <v>0</v>
      </c>
      <c r="AR45" s="51">
        <f t="shared" si="19"/>
        <v>0</v>
      </c>
      <c r="AS45" s="51">
        <f t="shared" si="20"/>
        <v>0</v>
      </c>
      <c r="AT45" s="51">
        <f t="shared" si="21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2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23"/>
        <v>0</v>
      </c>
      <c r="AR46" s="51">
        <f t="shared" si="19"/>
        <v>0</v>
      </c>
      <c r="AS46" s="51">
        <f t="shared" si="20"/>
        <v>0</v>
      </c>
      <c r="AT46" s="51">
        <f t="shared" si="21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2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23"/>
        <v>0</v>
      </c>
      <c r="AR47" s="51">
        <f t="shared" si="19"/>
        <v>0</v>
      </c>
      <c r="AS47" s="51">
        <f t="shared" si="20"/>
        <v>0</v>
      </c>
      <c r="AT47" s="51">
        <f t="shared" si="21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2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23"/>
        <v>0</v>
      </c>
      <c r="AR48" s="51">
        <f t="shared" si="19"/>
        <v>0</v>
      </c>
      <c r="AS48" s="51">
        <f t="shared" si="20"/>
        <v>0</v>
      </c>
      <c r="AT48" s="51">
        <f t="shared" si="21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2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23"/>
        <v>0</v>
      </c>
      <c r="AR49" s="51">
        <f t="shared" si="19"/>
        <v>0</v>
      </c>
      <c r="AS49" s="51">
        <f t="shared" si="20"/>
        <v>0</v>
      </c>
      <c r="AT49" s="51">
        <f t="shared" si="21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2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23"/>
        <v>0</v>
      </c>
      <c r="AR50" s="51">
        <f t="shared" si="19"/>
        <v>0</v>
      </c>
      <c r="AS50" s="51">
        <f t="shared" si="20"/>
        <v>0</v>
      </c>
      <c r="AT50" s="51">
        <f t="shared" si="21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2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23"/>
        <v>0</v>
      </c>
      <c r="AR51" s="51">
        <f t="shared" si="19"/>
        <v>0</v>
      </c>
      <c r="AS51" s="51">
        <f t="shared" si="20"/>
        <v>0</v>
      </c>
      <c r="AT51" s="51">
        <f t="shared" si="21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2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23"/>
        <v>0</v>
      </c>
      <c r="AR52" s="51">
        <f t="shared" si="19"/>
        <v>0</v>
      </c>
      <c r="AS52" s="51">
        <f t="shared" si="20"/>
        <v>0</v>
      </c>
      <c r="AT52" s="51">
        <f t="shared" si="21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2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23"/>
        <v>0</v>
      </c>
      <c r="AR53" s="51">
        <f t="shared" si="19"/>
        <v>0</v>
      </c>
      <c r="AS53" s="51">
        <f t="shared" si="20"/>
        <v>0</v>
      </c>
      <c r="AT53" s="51">
        <f t="shared" si="21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2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23"/>
        <v>0</v>
      </c>
      <c r="AR54" s="51">
        <f t="shared" si="19"/>
        <v>0</v>
      </c>
      <c r="AS54" s="51">
        <f t="shared" si="20"/>
        <v>0</v>
      </c>
      <c r="AT54" s="51">
        <f t="shared" si="21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2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23"/>
        <v>0</v>
      </c>
      <c r="AR55" s="51">
        <f t="shared" si="19"/>
        <v>0</v>
      </c>
      <c r="AS55" s="51">
        <f t="shared" si="20"/>
        <v>0</v>
      </c>
      <c r="AT55" s="51">
        <f t="shared" si="21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22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23"/>
        <v>0</v>
      </c>
      <c r="AR56" s="51">
        <f t="shared" si="19"/>
        <v>0</v>
      </c>
      <c r="AS56" s="51">
        <f t="shared" si="20"/>
        <v>0</v>
      </c>
      <c r="AT56" s="51">
        <f t="shared" si="21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2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23"/>
        <v>0</v>
      </c>
      <c r="AR57" s="51">
        <f t="shared" si="19"/>
        <v>0</v>
      </c>
      <c r="AS57" s="51">
        <f t="shared" si="20"/>
        <v>0</v>
      </c>
      <c r="AT57" s="51">
        <f t="shared" si="21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2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23"/>
        <v>0</v>
      </c>
      <c r="AR58" s="51">
        <f t="shared" si="19"/>
        <v>0</v>
      </c>
      <c r="AS58" s="51">
        <f t="shared" si="20"/>
        <v>0</v>
      </c>
      <c r="AT58" s="51">
        <f t="shared" si="21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2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23"/>
        <v>0</v>
      </c>
      <c r="AR59" s="51">
        <f t="shared" si="19"/>
        <v>0</v>
      </c>
      <c r="AS59" s="51">
        <f t="shared" si="20"/>
        <v>0</v>
      </c>
      <c r="AT59" s="51">
        <f t="shared" si="21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2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23"/>
        <v>0</v>
      </c>
      <c r="AR60" s="51">
        <f t="shared" si="19"/>
        <v>0</v>
      </c>
      <c r="AS60" s="51">
        <f t="shared" si="20"/>
        <v>0</v>
      </c>
      <c r="AT60" s="51">
        <f t="shared" si="21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2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23"/>
        <v>0</v>
      </c>
      <c r="AR61" s="51">
        <f t="shared" si="19"/>
        <v>0</v>
      </c>
      <c r="AS61" s="51">
        <f t="shared" si="20"/>
        <v>0</v>
      </c>
      <c r="AT61" s="51">
        <f t="shared" si="21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2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23"/>
        <v>0</v>
      </c>
      <c r="AR62" s="51">
        <f t="shared" si="19"/>
        <v>0</v>
      </c>
      <c r="AS62" s="51">
        <f t="shared" si="20"/>
        <v>0</v>
      </c>
      <c r="AT62" s="51">
        <f t="shared" si="21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2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23"/>
        <v>0</v>
      </c>
      <c r="AR63" s="51">
        <f t="shared" si="19"/>
        <v>0</v>
      </c>
      <c r="AS63" s="51">
        <f t="shared" si="20"/>
        <v>0</v>
      </c>
      <c r="AT63" s="51">
        <f t="shared" si="21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2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23"/>
        <v>0</v>
      </c>
      <c r="AR64" s="51">
        <f t="shared" si="19"/>
        <v>0</v>
      </c>
      <c r="AS64" s="51">
        <f t="shared" si="20"/>
        <v>0</v>
      </c>
      <c r="AT64" s="51">
        <f t="shared" si="21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2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23"/>
        <v>0</v>
      </c>
      <c r="AR65" s="51">
        <f t="shared" si="19"/>
        <v>0</v>
      </c>
      <c r="AS65" s="51">
        <f t="shared" si="20"/>
        <v>0</v>
      </c>
      <c r="AT65" s="51">
        <f t="shared" si="21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2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23"/>
        <v>0</v>
      </c>
      <c r="AR66" s="51">
        <f t="shared" si="19"/>
        <v>0</v>
      </c>
      <c r="AS66" s="51">
        <f t="shared" si="20"/>
        <v>0</v>
      </c>
      <c r="AT66" s="51">
        <f t="shared" si="21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2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23"/>
        <v>0</v>
      </c>
      <c r="AR67" s="51">
        <f t="shared" si="19"/>
        <v>0</v>
      </c>
      <c r="AS67" s="51">
        <f t="shared" si="20"/>
        <v>0</v>
      </c>
      <c r="AT67" s="51">
        <f t="shared" si="21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2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23"/>
        <v>0</v>
      </c>
      <c r="AR68" s="51">
        <f t="shared" si="19"/>
        <v>0</v>
      </c>
      <c r="AS68" s="51">
        <f t="shared" si="20"/>
        <v>0</v>
      </c>
      <c r="AT68" s="51">
        <f t="shared" si="21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2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23"/>
        <v>0</v>
      </c>
      <c r="AR69" s="51">
        <f t="shared" si="19"/>
        <v>0</v>
      </c>
      <c r="AS69" s="51">
        <f t="shared" si="20"/>
        <v>0</v>
      </c>
      <c r="AT69" s="51">
        <f t="shared" si="21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2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23"/>
        <v>0</v>
      </c>
      <c r="AR70" s="51">
        <f t="shared" si="19"/>
        <v>0</v>
      </c>
      <c r="AS70" s="51">
        <f t="shared" si="20"/>
        <v>0</v>
      </c>
      <c r="AT70" s="51">
        <f t="shared" si="21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2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23"/>
        <v>0</v>
      </c>
      <c r="AR71" s="51">
        <f t="shared" si="19"/>
        <v>0</v>
      </c>
      <c r="AS71" s="51">
        <f t="shared" si="20"/>
        <v>0</v>
      </c>
      <c r="AT71" s="51">
        <f t="shared" si="21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2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23"/>
        <v>0</v>
      </c>
      <c r="AR72" s="51">
        <f t="shared" ref="AR72:AR135" si="25">+AA72*H72</f>
        <v>0</v>
      </c>
      <c r="AS72" s="51">
        <f t="shared" ref="AS72:AS135" si="26">+AB72*I72</f>
        <v>0</v>
      </c>
      <c r="AT72" s="51">
        <f t="shared" ref="AT72:AT135" si="27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2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29">+Z73*G73</f>
        <v>0</v>
      </c>
      <c r="AR73" s="51">
        <f t="shared" si="25"/>
        <v>0</v>
      </c>
      <c r="AS73" s="51">
        <f t="shared" si="26"/>
        <v>0</v>
      </c>
      <c r="AT73" s="51">
        <f t="shared" si="27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2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29"/>
        <v>0</v>
      </c>
      <c r="AR74" s="51">
        <f t="shared" si="25"/>
        <v>0</v>
      </c>
      <c r="AS74" s="51">
        <f t="shared" si="26"/>
        <v>0</v>
      </c>
      <c r="AT74" s="51">
        <f t="shared" si="27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28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29"/>
        <v>0</v>
      </c>
      <c r="AR75" s="51">
        <f t="shared" si="25"/>
        <v>0</v>
      </c>
      <c r="AS75" s="51">
        <f t="shared" si="26"/>
        <v>0</v>
      </c>
      <c r="AT75" s="51">
        <f t="shared" si="27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2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29"/>
        <v>0</v>
      </c>
      <c r="AR76" s="51">
        <f t="shared" si="25"/>
        <v>0</v>
      </c>
      <c r="AS76" s="51">
        <f t="shared" si="26"/>
        <v>0</v>
      </c>
      <c r="AT76" s="51">
        <f t="shared" si="27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28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29"/>
        <v>0</v>
      </c>
      <c r="AR77" s="51">
        <f t="shared" si="25"/>
        <v>0</v>
      </c>
      <c r="AS77" s="51">
        <f t="shared" si="26"/>
        <v>0</v>
      </c>
      <c r="AT77" s="51">
        <f t="shared" si="27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2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29"/>
        <v>0</v>
      </c>
      <c r="AR78" s="51">
        <f t="shared" si="25"/>
        <v>0</v>
      </c>
      <c r="AS78" s="51">
        <f t="shared" si="26"/>
        <v>0</v>
      </c>
      <c r="AT78" s="51">
        <f t="shared" si="27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2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29"/>
        <v>0</v>
      </c>
      <c r="AR79" s="51">
        <f t="shared" si="25"/>
        <v>0</v>
      </c>
      <c r="AS79" s="51">
        <f t="shared" si="26"/>
        <v>0</v>
      </c>
      <c r="AT79" s="51">
        <f t="shared" si="27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2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29"/>
        <v>0</v>
      </c>
      <c r="AR80" s="51">
        <f t="shared" si="25"/>
        <v>0</v>
      </c>
      <c r="AS80" s="51">
        <f t="shared" si="26"/>
        <v>0</v>
      </c>
      <c r="AT80" s="51">
        <f t="shared" si="27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2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29"/>
        <v>0</v>
      </c>
      <c r="AR81" s="51">
        <f t="shared" si="25"/>
        <v>0</v>
      </c>
      <c r="AS81" s="51">
        <f t="shared" si="26"/>
        <v>0</v>
      </c>
      <c r="AT81" s="51">
        <f t="shared" si="27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2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29"/>
        <v>0</v>
      </c>
      <c r="AR82" s="51">
        <f t="shared" si="25"/>
        <v>0</v>
      </c>
      <c r="AS82" s="51">
        <f t="shared" si="26"/>
        <v>0</v>
      </c>
      <c r="AT82" s="51">
        <f t="shared" si="27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2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29"/>
        <v>0</v>
      </c>
      <c r="AR83" s="51">
        <f t="shared" si="25"/>
        <v>0</v>
      </c>
      <c r="AS83" s="51">
        <f t="shared" si="26"/>
        <v>0</v>
      </c>
      <c r="AT83" s="51">
        <f t="shared" si="27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2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29"/>
        <v>0</v>
      </c>
      <c r="AR84" s="51">
        <f t="shared" si="25"/>
        <v>0</v>
      </c>
      <c r="AS84" s="51">
        <f t="shared" si="26"/>
        <v>0</v>
      </c>
      <c r="AT84" s="51">
        <f t="shared" si="27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2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29"/>
        <v>0</v>
      </c>
      <c r="AR85" s="51">
        <f t="shared" si="25"/>
        <v>0</v>
      </c>
      <c r="AS85" s="51">
        <f t="shared" si="26"/>
        <v>0</v>
      </c>
      <c r="AT85" s="51">
        <f t="shared" si="27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2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29"/>
        <v>0</v>
      </c>
      <c r="AR86" s="51">
        <f t="shared" si="25"/>
        <v>0</v>
      </c>
      <c r="AS86" s="51">
        <f t="shared" si="26"/>
        <v>0</v>
      </c>
      <c r="AT86" s="51">
        <f t="shared" si="27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2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29"/>
        <v>0</v>
      </c>
      <c r="AR87" s="51">
        <f t="shared" si="25"/>
        <v>0</v>
      </c>
      <c r="AS87" s="51">
        <f t="shared" si="26"/>
        <v>0</v>
      </c>
      <c r="AT87" s="51">
        <f t="shared" si="27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2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29"/>
        <v>0</v>
      </c>
      <c r="AR88" s="51">
        <f t="shared" si="25"/>
        <v>0</v>
      </c>
      <c r="AS88" s="51">
        <f t="shared" si="26"/>
        <v>0</v>
      </c>
      <c r="AT88" s="51">
        <f t="shared" si="27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2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29"/>
        <v>0</v>
      </c>
      <c r="AR89" s="51">
        <f t="shared" si="25"/>
        <v>0</v>
      </c>
      <c r="AS89" s="51">
        <f t="shared" si="26"/>
        <v>0</v>
      </c>
      <c r="AT89" s="51">
        <f t="shared" si="27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2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29"/>
        <v>0</v>
      </c>
      <c r="AR90" s="51">
        <f t="shared" si="25"/>
        <v>0</v>
      </c>
      <c r="AS90" s="51">
        <f t="shared" si="26"/>
        <v>0</v>
      </c>
      <c r="AT90" s="51">
        <f t="shared" si="27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2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29"/>
        <v>0</v>
      </c>
      <c r="AR91" s="51">
        <f t="shared" si="25"/>
        <v>0</v>
      </c>
      <c r="AS91" s="51">
        <f t="shared" si="26"/>
        <v>0</v>
      </c>
      <c r="AT91" s="51">
        <f t="shared" si="27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2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29"/>
        <v>0</v>
      </c>
      <c r="AR92" s="51">
        <f t="shared" si="25"/>
        <v>0</v>
      </c>
      <c r="AS92" s="51">
        <f t="shared" si="26"/>
        <v>0</v>
      </c>
      <c r="AT92" s="51">
        <f t="shared" si="27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2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29"/>
        <v>0</v>
      </c>
      <c r="AR93" s="51">
        <f t="shared" si="25"/>
        <v>0</v>
      </c>
      <c r="AS93" s="51">
        <f t="shared" si="26"/>
        <v>0</v>
      </c>
      <c r="AT93" s="51">
        <f t="shared" si="27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2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29"/>
        <v>0</v>
      </c>
      <c r="AR94" s="51">
        <f t="shared" si="25"/>
        <v>0</v>
      </c>
      <c r="AS94" s="51">
        <f t="shared" si="26"/>
        <v>0</v>
      </c>
      <c r="AT94" s="51">
        <f t="shared" si="27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2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29"/>
        <v>0</v>
      </c>
      <c r="AR95" s="51">
        <f t="shared" si="25"/>
        <v>0</v>
      </c>
      <c r="AS95" s="51">
        <f t="shared" si="26"/>
        <v>0</v>
      </c>
      <c r="AT95" s="51">
        <f t="shared" si="27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2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29"/>
        <v>0</v>
      </c>
      <c r="AR96" s="51">
        <f t="shared" si="25"/>
        <v>0</v>
      </c>
      <c r="AS96" s="51">
        <f t="shared" si="26"/>
        <v>0</v>
      </c>
      <c r="AT96" s="51">
        <f t="shared" si="27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2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29"/>
        <v>0</v>
      </c>
      <c r="AR97" s="51">
        <f t="shared" si="25"/>
        <v>0</v>
      </c>
      <c r="AS97" s="51">
        <f t="shared" si="26"/>
        <v>0</v>
      </c>
      <c r="AT97" s="51">
        <f t="shared" si="27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2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29"/>
        <v>0</v>
      </c>
      <c r="AR98" s="51">
        <f t="shared" si="25"/>
        <v>0</v>
      </c>
      <c r="AS98" s="51">
        <f t="shared" si="26"/>
        <v>0</v>
      </c>
      <c r="AT98" s="51">
        <f t="shared" si="27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2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29"/>
        <v>0</v>
      </c>
      <c r="AR99" s="51">
        <f t="shared" si="25"/>
        <v>0</v>
      </c>
      <c r="AS99" s="51">
        <f t="shared" si="26"/>
        <v>0</v>
      </c>
      <c r="AT99" s="51">
        <f t="shared" si="27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2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29"/>
        <v>0</v>
      </c>
      <c r="AR100" s="51">
        <f t="shared" si="25"/>
        <v>0</v>
      </c>
      <c r="AS100" s="51">
        <f t="shared" si="26"/>
        <v>0</v>
      </c>
      <c r="AT100" s="51">
        <f t="shared" si="27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2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29"/>
        <v>0</v>
      </c>
      <c r="AR101" s="51">
        <f t="shared" si="25"/>
        <v>0</v>
      </c>
      <c r="AS101" s="51">
        <f t="shared" si="26"/>
        <v>0</v>
      </c>
      <c r="AT101" s="51">
        <f t="shared" si="27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2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29"/>
        <v>0</v>
      </c>
      <c r="AR102" s="51">
        <f t="shared" si="25"/>
        <v>0</v>
      </c>
      <c r="AS102" s="51">
        <f t="shared" si="26"/>
        <v>0</v>
      </c>
      <c r="AT102" s="51">
        <f t="shared" si="27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2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29"/>
        <v>0</v>
      </c>
      <c r="AR103" s="51">
        <f t="shared" si="25"/>
        <v>0</v>
      </c>
      <c r="AS103" s="51">
        <f t="shared" si="26"/>
        <v>0</v>
      </c>
      <c r="AT103" s="51">
        <f t="shared" si="27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2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29"/>
        <v>0</v>
      </c>
      <c r="AR104" s="51">
        <f t="shared" si="25"/>
        <v>0</v>
      </c>
      <c r="AS104" s="51">
        <f t="shared" si="26"/>
        <v>0</v>
      </c>
      <c r="AT104" s="51">
        <f t="shared" si="27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2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29"/>
        <v>0</v>
      </c>
      <c r="AR105" s="51">
        <f t="shared" si="25"/>
        <v>0</v>
      </c>
      <c r="AS105" s="51">
        <f t="shared" si="26"/>
        <v>0</v>
      </c>
      <c r="AT105" s="51">
        <f t="shared" si="27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2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29"/>
        <v>0</v>
      </c>
      <c r="AR106" s="51">
        <f t="shared" si="25"/>
        <v>0</v>
      </c>
      <c r="AS106" s="51">
        <f t="shared" si="26"/>
        <v>0</v>
      </c>
      <c r="AT106" s="51">
        <f t="shared" si="27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2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29"/>
        <v>0</v>
      </c>
      <c r="AR107" s="51">
        <f t="shared" si="25"/>
        <v>0</v>
      </c>
      <c r="AS107" s="51">
        <f t="shared" si="26"/>
        <v>0</v>
      </c>
      <c r="AT107" s="51">
        <f t="shared" si="27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2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29"/>
        <v>0</v>
      </c>
      <c r="AR108" s="51">
        <f t="shared" si="25"/>
        <v>0</v>
      </c>
      <c r="AS108" s="51">
        <f t="shared" si="26"/>
        <v>0</v>
      </c>
      <c r="AT108" s="51">
        <f t="shared" si="27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2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29"/>
        <v>0</v>
      </c>
      <c r="AR109" s="51">
        <f t="shared" si="25"/>
        <v>0</v>
      </c>
      <c r="AS109" s="51">
        <f t="shared" si="26"/>
        <v>0</v>
      </c>
      <c r="AT109" s="51">
        <f t="shared" si="27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2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29"/>
        <v>0</v>
      </c>
      <c r="AR110" s="51">
        <f t="shared" si="25"/>
        <v>0</v>
      </c>
      <c r="AS110" s="51">
        <f t="shared" si="26"/>
        <v>0</v>
      </c>
      <c r="AT110" s="51">
        <f t="shared" si="27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28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29"/>
        <v>0</v>
      </c>
      <c r="AR111" s="51">
        <f t="shared" si="25"/>
        <v>0</v>
      </c>
      <c r="AS111" s="51">
        <f t="shared" si="26"/>
        <v>0</v>
      </c>
      <c r="AT111" s="51">
        <f t="shared" si="27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2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29"/>
        <v>0</v>
      </c>
      <c r="AR112" s="51">
        <f t="shared" si="25"/>
        <v>0</v>
      </c>
      <c r="AS112" s="51">
        <f t="shared" si="26"/>
        <v>0</v>
      </c>
      <c r="AT112" s="51">
        <f t="shared" si="27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2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29"/>
        <v>0</v>
      </c>
      <c r="AR113" s="51">
        <f t="shared" si="25"/>
        <v>0</v>
      </c>
      <c r="AS113" s="51">
        <f t="shared" si="26"/>
        <v>0</v>
      </c>
      <c r="AT113" s="51">
        <f t="shared" si="27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2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29"/>
        <v>0</v>
      </c>
      <c r="AR114" s="51">
        <f t="shared" si="25"/>
        <v>0</v>
      </c>
      <c r="AS114" s="51">
        <f t="shared" si="26"/>
        <v>0</v>
      </c>
      <c r="AT114" s="51">
        <f t="shared" si="27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2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29"/>
        <v>0</v>
      </c>
      <c r="AR115" s="51">
        <f t="shared" si="25"/>
        <v>0</v>
      </c>
      <c r="AS115" s="51">
        <f t="shared" si="26"/>
        <v>0</v>
      </c>
      <c r="AT115" s="51">
        <f t="shared" si="27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2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29"/>
        <v>0</v>
      </c>
      <c r="AR116" s="51">
        <f t="shared" si="25"/>
        <v>0</v>
      </c>
      <c r="AS116" s="51">
        <f t="shared" si="26"/>
        <v>0</v>
      </c>
      <c r="AT116" s="51">
        <f t="shared" si="27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2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29"/>
        <v>0</v>
      </c>
      <c r="AR117" s="51">
        <f t="shared" si="25"/>
        <v>0</v>
      </c>
      <c r="AS117" s="51">
        <f t="shared" si="26"/>
        <v>0</v>
      </c>
      <c r="AT117" s="51">
        <f t="shared" si="27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2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29"/>
        <v>0</v>
      </c>
      <c r="AR118" s="51">
        <f t="shared" si="25"/>
        <v>0</v>
      </c>
      <c r="AS118" s="51">
        <f t="shared" si="26"/>
        <v>0</v>
      </c>
      <c r="AT118" s="51">
        <f t="shared" si="27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2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29"/>
        <v>0</v>
      </c>
      <c r="AR119" s="51">
        <f t="shared" si="25"/>
        <v>0</v>
      </c>
      <c r="AS119" s="51">
        <f t="shared" si="26"/>
        <v>0</v>
      </c>
      <c r="AT119" s="51">
        <f t="shared" si="27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2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29"/>
        <v>0</v>
      </c>
      <c r="AR120" s="51">
        <f t="shared" si="25"/>
        <v>0</v>
      </c>
      <c r="AS120" s="51">
        <f t="shared" si="26"/>
        <v>0</v>
      </c>
      <c r="AT120" s="51">
        <f t="shared" si="27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2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29"/>
        <v>0</v>
      </c>
      <c r="AR121" s="51">
        <f t="shared" si="25"/>
        <v>0</v>
      </c>
      <c r="AS121" s="51">
        <f t="shared" si="26"/>
        <v>0</v>
      </c>
      <c r="AT121" s="51">
        <f t="shared" si="27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2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29"/>
        <v>0</v>
      </c>
      <c r="AR122" s="51">
        <f t="shared" si="25"/>
        <v>0</v>
      </c>
      <c r="AS122" s="51">
        <f t="shared" si="26"/>
        <v>0</v>
      </c>
      <c r="AT122" s="51">
        <f t="shared" si="27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2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29"/>
        <v>0</v>
      </c>
      <c r="AR123" s="51">
        <f t="shared" si="25"/>
        <v>0</v>
      </c>
      <c r="AS123" s="51">
        <f t="shared" si="26"/>
        <v>0</v>
      </c>
      <c r="AT123" s="51">
        <f t="shared" si="27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2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29"/>
        <v>0</v>
      </c>
      <c r="AR124" s="51">
        <f t="shared" si="25"/>
        <v>0</v>
      </c>
      <c r="AS124" s="51">
        <f t="shared" si="26"/>
        <v>0</v>
      </c>
      <c r="AT124" s="51">
        <f t="shared" si="27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28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29"/>
        <v>0</v>
      </c>
      <c r="AR125" s="51">
        <f t="shared" si="25"/>
        <v>0</v>
      </c>
      <c r="AS125" s="51">
        <f t="shared" si="26"/>
        <v>0</v>
      </c>
      <c r="AT125" s="51">
        <f t="shared" si="27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2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29"/>
        <v>0</v>
      </c>
      <c r="AR126" s="51">
        <f t="shared" si="25"/>
        <v>0</v>
      </c>
      <c r="AS126" s="51">
        <f t="shared" si="26"/>
        <v>0</v>
      </c>
      <c r="AT126" s="51">
        <f t="shared" si="27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2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29"/>
        <v>0</v>
      </c>
      <c r="AR127" s="51">
        <f t="shared" si="25"/>
        <v>0</v>
      </c>
      <c r="AS127" s="51">
        <f t="shared" si="26"/>
        <v>0</v>
      </c>
      <c r="AT127" s="51">
        <f t="shared" si="27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2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29"/>
        <v>0</v>
      </c>
      <c r="AR128" s="51">
        <f t="shared" si="25"/>
        <v>0</v>
      </c>
      <c r="AS128" s="51">
        <f t="shared" si="26"/>
        <v>0</v>
      </c>
      <c r="AT128" s="51">
        <f t="shared" si="27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2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29"/>
        <v>0</v>
      </c>
      <c r="AR129" s="51">
        <f t="shared" si="25"/>
        <v>0</v>
      </c>
      <c r="AS129" s="51">
        <f t="shared" si="26"/>
        <v>0</v>
      </c>
      <c r="AT129" s="51">
        <f t="shared" si="27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2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29"/>
        <v>0</v>
      </c>
      <c r="AR130" s="51">
        <f t="shared" si="25"/>
        <v>0</v>
      </c>
      <c r="AS130" s="51">
        <f t="shared" si="26"/>
        <v>0</v>
      </c>
      <c r="AT130" s="51">
        <f t="shared" si="27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28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29"/>
        <v>0</v>
      </c>
      <c r="AR131" s="51">
        <f t="shared" si="25"/>
        <v>0</v>
      </c>
      <c r="AS131" s="51">
        <f t="shared" si="26"/>
        <v>0</v>
      </c>
      <c r="AT131" s="51">
        <f t="shared" si="27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28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29"/>
        <v>0</v>
      </c>
      <c r="AR132" s="51">
        <f t="shared" si="25"/>
        <v>0</v>
      </c>
      <c r="AS132" s="51">
        <f t="shared" si="26"/>
        <v>0</v>
      </c>
      <c r="AT132" s="51">
        <f t="shared" si="27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28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29"/>
        <v>0</v>
      </c>
      <c r="AR133" s="51">
        <f t="shared" si="25"/>
        <v>0</v>
      </c>
      <c r="AS133" s="51">
        <f t="shared" si="26"/>
        <v>0</v>
      </c>
      <c r="AT133" s="51">
        <f t="shared" si="27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2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29"/>
        <v>0</v>
      </c>
      <c r="AR134" s="51">
        <f t="shared" si="25"/>
        <v>0</v>
      </c>
      <c r="AS134" s="51">
        <f t="shared" si="26"/>
        <v>0</v>
      </c>
      <c r="AT134" s="51">
        <f t="shared" si="27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2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29"/>
        <v>0</v>
      </c>
      <c r="AR135" s="51">
        <f t="shared" si="25"/>
        <v>0</v>
      </c>
      <c r="AS135" s="51">
        <f t="shared" si="26"/>
        <v>0</v>
      </c>
      <c r="AT135" s="51">
        <f t="shared" si="27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2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29"/>
        <v>0</v>
      </c>
      <c r="AR136" s="51">
        <f t="shared" ref="AR136:AR199" si="31">+AA136*H136</f>
        <v>0</v>
      </c>
      <c r="AS136" s="51">
        <f t="shared" ref="AS136:AS199" si="32">+AB136*I136</f>
        <v>0</v>
      </c>
      <c r="AT136" s="51">
        <f t="shared" ref="AT136:AT199" si="33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3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35">+Z137*G137</f>
        <v>0</v>
      </c>
      <c r="AR137" s="51">
        <f t="shared" si="31"/>
        <v>0</v>
      </c>
      <c r="AS137" s="51">
        <f t="shared" si="32"/>
        <v>0</v>
      </c>
      <c r="AT137" s="51">
        <f t="shared" si="33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3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35"/>
        <v>0</v>
      </c>
      <c r="AR138" s="51">
        <f t="shared" si="31"/>
        <v>0</v>
      </c>
      <c r="AS138" s="51">
        <f t="shared" si="32"/>
        <v>0</v>
      </c>
      <c r="AT138" s="51">
        <f t="shared" si="33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3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35"/>
        <v>0</v>
      </c>
      <c r="AR139" s="51">
        <f t="shared" si="31"/>
        <v>0</v>
      </c>
      <c r="AS139" s="51">
        <f t="shared" si="32"/>
        <v>0</v>
      </c>
      <c r="AT139" s="51">
        <f t="shared" si="33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3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35"/>
        <v>0</v>
      </c>
      <c r="AR140" s="51">
        <f t="shared" si="31"/>
        <v>0</v>
      </c>
      <c r="AS140" s="51">
        <f t="shared" si="32"/>
        <v>0</v>
      </c>
      <c r="AT140" s="51">
        <f t="shared" si="33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3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35"/>
        <v>0</v>
      </c>
      <c r="AR141" s="51">
        <f t="shared" si="31"/>
        <v>0</v>
      </c>
      <c r="AS141" s="51">
        <f t="shared" si="32"/>
        <v>0</v>
      </c>
      <c r="AT141" s="51">
        <f t="shared" si="33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3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35"/>
        <v>0</v>
      </c>
      <c r="AR142" s="51">
        <f t="shared" si="31"/>
        <v>0</v>
      </c>
      <c r="AS142" s="51">
        <f t="shared" si="32"/>
        <v>0</v>
      </c>
      <c r="AT142" s="51">
        <f t="shared" si="33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3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35"/>
        <v>0</v>
      </c>
      <c r="AR143" s="51">
        <f t="shared" si="31"/>
        <v>0</v>
      </c>
      <c r="AS143" s="51">
        <f t="shared" si="32"/>
        <v>0</v>
      </c>
      <c r="AT143" s="51">
        <f t="shared" si="33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3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35"/>
        <v>0</v>
      </c>
      <c r="AR144" s="51">
        <f t="shared" si="31"/>
        <v>0</v>
      </c>
      <c r="AS144" s="51">
        <f t="shared" si="32"/>
        <v>0</v>
      </c>
      <c r="AT144" s="51">
        <f t="shared" si="33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3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35"/>
        <v>0</v>
      </c>
      <c r="AR145" s="51">
        <f t="shared" si="31"/>
        <v>0</v>
      </c>
      <c r="AS145" s="51">
        <f t="shared" si="32"/>
        <v>0</v>
      </c>
      <c r="AT145" s="51">
        <f t="shared" si="33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34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35"/>
        <v>0</v>
      </c>
      <c r="AR146" s="51">
        <f t="shared" si="31"/>
        <v>0</v>
      </c>
      <c r="AS146" s="51">
        <f t="shared" si="32"/>
        <v>0</v>
      </c>
      <c r="AT146" s="51">
        <f t="shared" si="33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34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35"/>
        <v>0</v>
      </c>
      <c r="AR147" s="51">
        <f t="shared" si="31"/>
        <v>0</v>
      </c>
      <c r="AS147" s="51">
        <f t="shared" si="32"/>
        <v>0</v>
      </c>
      <c r="AT147" s="51">
        <f t="shared" si="33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3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35"/>
        <v>0</v>
      </c>
      <c r="AR148" s="51">
        <f t="shared" si="31"/>
        <v>0</v>
      </c>
      <c r="AS148" s="51">
        <f t="shared" si="32"/>
        <v>0</v>
      </c>
      <c r="AT148" s="51">
        <f t="shared" si="33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3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35"/>
        <v>0</v>
      </c>
      <c r="AR149" s="51">
        <f t="shared" si="31"/>
        <v>0</v>
      </c>
      <c r="AS149" s="51">
        <f t="shared" si="32"/>
        <v>0</v>
      </c>
      <c r="AT149" s="51">
        <f t="shared" si="33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3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35"/>
        <v>0</v>
      </c>
      <c r="AR150" s="51">
        <f t="shared" si="31"/>
        <v>0</v>
      </c>
      <c r="AS150" s="51">
        <f t="shared" si="32"/>
        <v>0</v>
      </c>
      <c r="AT150" s="51">
        <f t="shared" si="33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3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35"/>
        <v>0</v>
      </c>
      <c r="AR151" s="51">
        <f t="shared" si="31"/>
        <v>0</v>
      </c>
      <c r="AS151" s="51">
        <f t="shared" si="32"/>
        <v>0</v>
      </c>
      <c r="AT151" s="51">
        <f t="shared" si="33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3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35"/>
        <v>0</v>
      </c>
      <c r="AR152" s="51">
        <f t="shared" si="31"/>
        <v>0</v>
      </c>
      <c r="AS152" s="51">
        <f t="shared" si="32"/>
        <v>0</v>
      </c>
      <c r="AT152" s="51">
        <f t="shared" si="33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3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35"/>
        <v>0</v>
      </c>
      <c r="AR153" s="51">
        <f t="shared" si="31"/>
        <v>0</v>
      </c>
      <c r="AS153" s="51">
        <f t="shared" si="32"/>
        <v>0</v>
      </c>
      <c r="AT153" s="51">
        <f t="shared" si="33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3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35"/>
        <v>0</v>
      </c>
      <c r="AR154" s="51">
        <f t="shared" si="31"/>
        <v>0</v>
      </c>
      <c r="AS154" s="51">
        <f t="shared" si="32"/>
        <v>0</v>
      </c>
      <c r="AT154" s="51">
        <f t="shared" si="33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3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35"/>
        <v>0</v>
      </c>
      <c r="AR155" s="51">
        <f t="shared" si="31"/>
        <v>0</v>
      </c>
      <c r="AS155" s="51">
        <f t="shared" si="32"/>
        <v>0</v>
      </c>
      <c r="AT155" s="51">
        <f t="shared" si="33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3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35"/>
        <v>0</v>
      </c>
      <c r="AR156" s="51">
        <f t="shared" si="31"/>
        <v>0</v>
      </c>
      <c r="AS156" s="51">
        <f t="shared" si="32"/>
        <v>0</v>
      </c>
      <c r="AT156" s="51">
        <f t="shared" si="33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3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35"/>
        <v>0</v>
      </c>
      <c r="AR157" s="51">
        <f t="shared" si="31"/>
        <v>0</v>
      </c>
      <c r="AS157" s="51">
        <f t="shared" si="32"/>
        <v>0</v>
      </c>
      <c r="AT157" s="51">
        <f t="shared" si="33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3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35"/>
        <v>0</v>
      </c>
      <c r="AR158" s="51">
        <f t="shared" si="31"/>
        <v>0</v>
      </c>
      <c r="AS158" s="51">
        <f t="shared" si="32"/>
        <v>0</v>
      </c>
      <c r="AT158" s="51">
        <f t="shared" si="33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3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35"/>
        <v>0</v>
      </c>
      <c r="AR159" s="51">
        <f t="shared" si="31"/>
        <v>0</v>
      </c>
      <c r="AS159" s="51">
        <f t="shared" si="32"/>
        <v>0</v>
      </c>
      <c r="AT159" s="51">
        <f t="shared" si="33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3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35"/>
        <v>0</v>
      </c>
      <c r="AR160" s="51">
        <f t="shared" si="31"/>
        <v>0</v>
      </c>
      <c r="AS160" s="51">
        <f t="shared" si="32"/>
        <v>0</v>
      </c>
      <c r="AT160" s="51">
        <f t="shared" si="33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/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3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35"/>
        <v>0</v>
      </c>
      <c r="AR161" s="51">
        <f t="shared" si="31"/>
        <v>0</v>
      </c>
      <c r="AS161" s="51">
        <f t="shared" si="32"/>
        <v>0</v>
      </c>
      <c r="AT161" s="51">
        <f t="shared" si="33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3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35"/>
        <v>0</v>
      </c>
      <c r="AR162" s="51">
        <f t="shared" si="31"/>
        <v>0</v>
      </c>
      <c r="AS162" s="51">
        <f t="shared" si="32"/>
        <v>0</v>
      </c>
      <c r="AT162" s="51">
        <f t="shared" si="33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34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35"/>
        <v>0</v>
      </c>
      <c r="AR163" s="51">
        <f t="shared" si="31"/>
        <v>0</v>
      </c>
      <c r="AS163" s="51">
        <f t="shared" si="32"/>
        <v>0</v>
      </c>
      <c r="AT163" s="51">
        <f t="shared" si="33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34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Q164" s="51">
        <f t="shared" si="35"/>
        <v>0</v>
      </c>
      <c r="AR164" s="51">
        <f t="shared" si="31"/>
        <v>0</v>
      </c>
      <c r="AS164" s="51">
        <f t="shared" si="32"/>
        <v>0</v>
      </c>
      <c r="AT164" s="51">
        <f t="shared" si="33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3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35"/>
        <v>0</v>
      </c>
      <c r="AR165" s="51">
        <f t="shared" si="31"/>
        <v>0</v>
      </c>
      <c r="AS165" s="51">
        <f t="shared" si="32"/>
        <v>0</v>
      </c>
      <c r="AT165" s="51">
        <f t="shared" si="33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34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35"/>
        <v>0</v>
      </c>
      <c r="AR166" s="51">
        <f t="shared" si="31"/>
        <v>0</v>
      </c>
      <c r="AS166" s="51">
        <f t="shared" si="32"/>
        <v>0</v>
      </c>
      <c r="AT166" s="51">
        <f t="shared" si="33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34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35"/>
        <v>0</v>
      </c>
      <c r="AR167" s="51">
        <f t="shared" si="31"/>
        <v>0</v>
      </c>
      <c r="AS167" s="51">
        <f t="shared" si="32"/>
        <v>0</v>
      </c>
      <c r="AT167" s="51">
        <f t="shared" si="33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34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35"/>
        <v>0</v>
      </c>
      <c r="AR168" s="51">
        <f t="shared" si="31"/>
        <v>0</v>
      </c>
      <c r="AS168" s="51">
        <f t="shared" si="32"/>
        <v>0</v>
      </c>
      <c r="AT168" s="51">
        <f t="shared" si="33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34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35"/>
        <v>0</v>
      </c>
      <c r="AR169" s="51">
        <f t="shared" si="31"/>
        <v>0</v>
      </c>
      <c r="AS169" s="51">
        <f t="shared" si="32"/>
        <v>0</v>
      </c>
      <c r="AT169" s="51">
        <f t="shared" si="33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34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35"/>
        <v>0</v>
      </c>
      <c r="AR170" s="51">
        <f t="shared" si="31"/>
        <v>0</v>
      </c>
      <c r="AS170" s="51">
        <f t="shared" si="32"/>
        <v>0</v>
      </c>
      <c r="AT170" s="51">
        <f t="shared" si="33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34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35"/>
        <v>0</v>
      </c>
      <c r="AR171" s="51">
        <f t="shared" si="31"/>
        <v>0</v>
      </c>
      <c r="AS171" s="51">
        <f t="shared" si="32"/>
        <v>0</v>
      </c>
      <c r="AT171" s="51">
        <f t="shared" si="33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34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35"/>
        <v>0</v>
      </c>
      <c r="AR172" s="51">
        <f t="shared" si="31"/>
        <v>0</v>
      </c>
      <c r="AS172" s="51">
        <f t="shared" si="32"/>
        <v>0</v>
      </c>
      <c r="AT172" s="51">
        <f t="shared" si="33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34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35"/>
        <v>0</v>
      </c>
      <c r="AR173" s="51">
        <f t="shared" si="31"/>
        <v>0</v>
      </c>
      <c r="AS173" s="51">
        <f t="shared" si="32"/>
        <v>0</v>
      </c>
      <c r="AT173" s="51">
        <f t="shared" si="33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34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35"/>
        <v>0</v>
      </c>
      <c r="AR174" s="51">
        <f t="shared" si="31"/>
        <v>0</v>
      </c>
      <c r="AS174" s="51">
        <f t="shared" si="32"/>
        <v>0</v>
      </c>
      <c r="AT174" s="51">
        <f t="shared" si="33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34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35"/>
        <v>0</v>
      </c>
      <c r="AR175" s="51">
        <f t="shared" si="31"/>
        <v>0</v>
      </c>
      <c r="AS175" s="51">
        <f t="shared" si="32"/>
        <v>0</v>
      </c>
      <c r="AT175" s="51">
        <f t="shared" si="33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34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35"/>
        <v>0</v>
      </c>
      <c r="AR176" s="51">
        <f t="shared" si="31"/>
        <v>0</v>
      </c>
      <c r="AS176" s="51">
        <f t="shared" si="32"/>
        <v>0</v>
      </c>
      <c r="AT176" s="51">
        <f t="shared" si="33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34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35"/>
        <v>0</v>
      </c>
      <c r="AR177" s="51">
        <f t="shared" si="31"/>
        <v>0</v>
      </c>
      <c r="AS177" s="51">
        <f t="shared" si="32"/>
        <v>0</v>
      </c>
      <c r="AT177" s="51">
        <f t="shared" si="33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34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35"/>
        <v>0</v>
      </c>
      <c r="AR178" s="51">
        <f t="shared" si="31"/>
        <v>0</v>
      </c>
      <c r="AS178" s="51">
        <f t="shared" si="32"/>
        <v>0</v>
      </c>
      <c r="AT178" s="51">
        <f t="shared" si="33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34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35"/>
        <v>0</v>
      </c>
      <c r="AR179" s="51">
        <f t="shared" si="31"/>
        <v>0</v>
      </c>
      <c r="AS179" s="51">
        <f t="shared" si="32"/>
        <v>0</v>
      </c>
      <c r="AT179" s="51">
        <f t="shared" si="33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34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35"/>
        <v>0</v>
      </c>
      <c r="AR180" s="51">
        <f t="shared" si="31"/>
        <v>0</v>
      </c>
      <c r="AS180" s="51">
        <f t="shared" si="32"/>
        <v>0</v>
      </c>
      <c r="AT180" s="51">
        <f t="shared" si="33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34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35"/>
        <v>0</v>
      </c>
      <c r="AR181" s="51">
        <f t="shared" si="31"/>
        <v>0</v>
      </c>
      <c r="AS181" s="51">
        <f t="shared" si="32"/>
        <v>0</v>
      </c>
      <c r="AT181" s="51">
        <f t="shared" si="33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34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35"/>
        <v>0</v>
      </c>
      <c r="AR182" s="51">
        <f t="shared" si="31"/>
        <v>0</v>
      </c>
      <c r="AS182" s="51">
        <f t="shared" si="32"/>
        <v>0</v>
      </c>
      <c r="AT182" s="51">
        <f t="shared" si="33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34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35"/>
        <v>0</v>
      </c>
      <c r="AR183" s="51">
        <f t="shared" si="31"/>
        <v>0</v>
      </c>
      <c r="AS183" s="51">
        <f t="shared" si="32"/>
        <v>0</v>
      </c>
      <c r="AT183" s="51">
        <f t="shared" si="33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34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35"/>
        <v>0</v>
      </c>
      <c r="AR184" s="51">
        <f t="shared" si="31"/>
        <v>0</v>
      </c>
      <c r="AS184" s="51">
        <f t="shared" si="32"/>
        <v>0</v>
      </c>
      <c r="AT184" s="51">
        <f t="shared" si="33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34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35"/>
        <v>0</v>
      </c>
      <c r="AR185" s="51">
        <f t="shared" si="31"/>
        <v>0</v>
      </c>
      <c r="AS185" s="51">
        <f t="shared" si="32"/>
        <v>0</v>
      </c>
      <c r="AT185" s="51">
        <f t="shared" si="33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34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35"/>
        <v>0</v>
      </c>
      <c r="AR186" s="51">
        <f t="shared" si="31"/>
        <v>0</v>
      </c>
      <c r="AS186" s="51">
        <f t="shared" si="32"/>
        <v>0</v>
      </c>
      <c r="AT186" s="51">
        <f t="shared" si="33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34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35"/>
        <v>0</v>
      </c>
      <c r="AR187" s="51">
        <f t="shared" si="31"/>
        <v>0</v>
      </c>
      <c r="AS187" s="51">
        <f t="shared" si="32"/>
        <v>0</v>
      </c>
      <c r="AT187" s="51">
        <f t="shared" si="33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34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35"/>
        <v>0</v>
      </c>
      <c r="AR188" s="51">
        <f t="shared" si="31"/>
        <v>0</v>
      </c>
      <c r="AS188" s="51">
        <f t="shared" si="32"/>
        <v>0</v>
      </c>
      <c r="AT188" s="51">
        <f t="shared" si="33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34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35"/>
        <v>0</v>
      </c>
      <c r="AR189" s="51">
        <f t="shared" si="31"/>
        <v>0</v>
      </c>
      <c r="AS189" s="51">
        <f t="shared" si="32"/>
        <v>0</v>
      </c>
      <c r="AT189" s="51">
        <f t="shared" si="33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34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35"/>
        <v>0</v>
      </c>
      <c r="AR190" s="51">
        <f t="shared" si="31"/>
        <v>0</v>
      </c>
      <c r="AS190" s="51">
        <f t="shared" si="32"/>
        <v>0</v>
      </c>
      <c r="AT190" s="51">
        <f t="shared" si="33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34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35"/>
        <v>0</v>
      </c>
      <c r="AR191" s="51">
        <f t="shared" si="31"/>
        <v>0</v>
      </c>
      <c r="AS191" s="51">
        <f t="shared" si="32"/>
        <v>0</v>
      </c>
      <c r="AT191" s="51">
        <f t="shared" si="33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34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35"/>
        <v>0</v>
      </c>
      <c r="AR192" s="51">
        <f t="shared" si="31"/>
        <v>0</v>
      </c>
      <c r="AS192" s="51">
        <f t="shared" si="32"/>
        <v>0</v>
      </c>
      <c r="AT192" s="51">
        <f t="shared" si="33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34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35"/>
        <v>0</v>
      </c>
      <c r="AR193" s="51">
        <f t="shared" si="31"/>
        <v>0</v>
      </c>
      <c r="AS193" s="51">
        <f t="shared" si="32"/>
        <v>0</v>
      </c>
      <c r="AT193" s="51">
        <f t="shared" si="33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34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35"/>
        <v>0</v>
      </c>
      <c r="AR194" s="51">
        <f t="shared" si="31"/>
        <v>0</v>
      </c>
      <c r="AS194" s="51">
        <f t="shared" si="32"/>
        <v>0</v>
      </c>
      <c r="AT194" s="51">
        <f t="shared" si="33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34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35"/>
        <v>0</v>
      </c>
      <c r="AR195" s="51">
        <f t="shared" si="31"/>
        <v>0</v>
      </c>
      <c r="AS195" s="51">
        <f t="shared" si="32"/>
        <v>0</v>
      </c>
      <c r="AT195" s="51">
        <f t="shared" si="33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34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35"/>
        <v>0</v>
      </c>
      <c r="AR196" s="51">
        <f t="shared" si="31"/>
        <v>0</v>
      </c>
      <c r="AS196" s="51">
        <f t="shared" si="32"/>
        <v>0</v>
      </c>
      <c r="AT196" s="51">
        <f t="shared" si="33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34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35"/>
        <v>0</v>
      </c>
      <c r="AR197" s="51">
        <f t="shared" si="31"/>
        <v>0</v>
      </c>
      <c r="AS197" s="51">
        <f t="shared" si="32"/>
        <v>0</v>
      </c>
      <c r="AT197" s="51">
        <f t="shared" si="33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34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35"/>
        <v>0</v>
      </c>
      <c r="AR198" s="51">
        <f t="shared" si="31"/>
        <v>0</v>
      </c>
      <c r="AS198" s="51">
        <f t="shared" si="32"/>
        <v>0</v>
      </c>
      <c r="AT198" s="51">
        <f t="shared" si="33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34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35"/>
        <v>0</v>
      </c>
      <c r="AR199" s="51">
        <f t="shared" si="31"/>
        <v>0</v>
      </c>
      <c r="AS199" s="51">
        <f t="shared" si="32"/>
        <v>0</v>
      </c>
      <c r="AT199" s="51">
        <f t="shared" si="33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34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35"/>
        <v>0</v>
      </c>
      <c r="AR200" s="51">
        <f t="shared" ref="AR200:AR224" si="37">+AA200*H200</f>
        <v>0</v>
      </c>
      <c r="AS200" s="51">
        <f t="shared" ref="AS200:AS224" si="38">+AB200*I200</f>
        <v>0</v>
      </c>
      <c r="AT200" s="51">
        <f t="shared" ref="AT200:AT224" si="39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40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41">+Z201*G201</f>
        <v>0</v>
      </c>
      <c r="AR201" s="51">
        <f t="shared" si="37"/>
        <v>0</v>
      </c>
      <c r="AS201" s="51">
        <f t="shared" si="38"/>
        <v>0</v>
      </c>
      <c r="AT201" s="51">
        <f t="shared" si="39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40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41"/>
        <v>0</v>
      </c>
      <c r="AR202" s="51">
        <f t="shared" si="37"/>
        <v>0</v>
      </c>
      <c r="AS202" s="51">
        <f t="shared" si="38"/>
        <v>0</v>
      </c>
      <c r="AT202" s="51">
        <f t="shared" si="39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40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41"/>
        <v>0</v>
      </c>
      <c r="AR203" s="51">
        <f t="shared" si="37"/>
        <v>0</v>
      </c>
      <c r="AS203" s="51">
        <f t="shared" si="38"/>
        <v>0</v>
      </c>
      <c r="AT203" s="51">
        <f t="shared" si="39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40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41"/>
        <v>0</v>
      </c>
      <c r="AR204" s="51">
        <f t="shared" si="37"/>
        <v>0</v>
      </c>
      <c r="AS204" s="51">
        <f t="shared" si="38"/>
        <v>0</v>
      </c>
      <c r="AT204" s="51">
        <f t="shared" si="39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40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41"/>
        <v>0</v>
      </c>
      <c r="AR205" s="51">
        <f t="shared" si="37"/>
        <v>0</v>
      </c>
      <c r="AS205" s="51">
        <f t="shared" si="38"/>
        <v>0</v>
      </c>
      <c r="AT205" s="51">
        <f t="shared" si="39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40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41"/>
        <v>0</v>
      </c>
      <c r="AR206" s="51">
        <f t="shared" si="37"/>
        <v>0</v>
      </c>
      <c r="AS206" s="51">
        <f t="shared" si="38"/>
        <v>0</v>
      </c>
      <c r="AT206" s="51">
        <f t="shared" si="39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40"/>
        <v>0</v>
      </c>
      <c r="X207" s="10"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41"/>
        <v>0</v>
      </c>
      <c r="AR207" s="51">
        <f t="shared" si="37"/>
        <v>0</v>
      </c>
      <c r="AS207" s="51">
        <f t="shared" si="38"/>
        <v>0</v>
      </c>
      <c r="AT207" s="51">
        <f t="shared" si="39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40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41"/>
        <v>0</v>
      </c>
      <c r="AR208" s="51">
        <f t="shared" si="37"/>
        <v>0</v>
      </c>
      <c r="AS208" s="51">
        <f t="shared" si="38"/>
        <v>0</v>
      </c>
      <c r="AT208" s="51">
        <f t="shared" si="39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40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41"/>
        <v>0</v>
      </c>
      <c r="AR209" s="51">
        <f t="shared" si="37"/>
        <v>0</v>
      </c>
      <c r="AS209" s="51">
        <f t="shared" si="38"/>
        <v>0</v>
      </c>
      <c r="AT209" s="51">
        <f t="shared" si="39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40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41"/>
        <v>0</v>
      </c>
      <c r="AR210" s="51">
        <f t="shared" si="37"/>
        <v>0</v>
      </c>
      <c r="AS210" s="51">
        <f t="shared" si="38"/>
        <v>0</v>
      </c>
      <c r="AT210" s="51">
        <f t="shared" si="39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40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41"/>
        <v>0</v>
      </c>
      <c r="AR211" s="51">
        <f t="shared" si="37"/>
        <v>0</v>
      </c>
      <c r="AS211" s="51">
        <f t="shared" si="38"/>
        <v>0</v>
      </c>
      <c r="AT211" s="51">
        <f t="shared" si="39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40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41"/>
        <v>0</v>
      </c>
      <c r="AR212" s="51">
        <f t="shared" si="37"/>
        <v>0</v>
      </c>
      <c r="AS212" s="51">
        <f t="shared" si="38"/>
        <v>0</v>
      </c>
      <c r="AT212" s="51">
        <f t="shared" si="39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40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41"/>
        <v>0</v>
      </c>
      <c r="AR213" s="51">
        <f t="shared" si="37"/>
        <v>0</v>
      </c>
      <c r="AS213" s="51">
        <f t="shared" si="38"/>
        <v>0</v>
      </c>
      <c r="AT213" s="51">
        <f t="shared" si="39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40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41"/>
        <v>0</v>
      </c>
      <c r="AR214" s="51">
        <f t="shared" si="37"/>
        <v>0</v>
      </c>
      <c r="AS214" s="51">
        <f t="shared" si="38"/>
        <v>0</v>
      </c>
      <c r="AT214" s="51">
        <f t="shared" si="39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40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41"/>
        <v>0</v>
      </c>
      <c r="AR215" s="51">
        <f t="shared" si="37"/>
        <v>0</v>
      </c>
      <c r="AS215" s="51">
        <f t="shared" si="38"/>
        <v>0</v>
      </c>
      <c r="AT215" s="51">
        <f t="shared" si="39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40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41"/>
        <v>0</v>
      </c>
      <c r="AR216" s="51">
        <f t="shared" si="37"/>
        <v>0</v>
      </c>
      <c r="AS216" s="51">
        <f t="shared" si="38"/>
        <v>0</v>
      </c>
      <c r="AT216" s="51">
        <f t="shared" si="39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40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41"/>
        <v>0</v>
      </c>
      <c r="AR217" s="51">
        <f t="shared" si="37"/>
        <v>0</v>
      </c>
      <c r="AS217" s="51">
        <f t="shared" si="38"/>
        <v>0</v>
      </c>
      <c r="AT217" s="51">
        <f t="shared" si="39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40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41"/>
        <v>0</v>
      </c>
      <c r="AR218" s="51">
        <f t="shared" si="37"/>
        <v>0</v>
      </c>
      <c r="AS218" s="51">
        <f t="shared" si="38"/>
        <v>0</v>
      </c>
      <c r="AT218" s="51">
        <f t="shared" si="39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40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41"/>
        <v>0</v>
      </c>
      <c r="AR219" s="51">
        <f t="shared" si="37"/>
        <v>0</v>
      </c>
      <c r="AS219" s="51">
        <f t="shared" si="38"/>
        <v>0</v>
      </c>
      <c r="AT219" s="51">
        <f t="shared" si="39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40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41"/>
        <v>0</v>
      </c>
      <c r="AR220" s="51">
        <f t="shared" si="37"/>
        <v>0</v>
      </c>
      <c r="AS220" s="51">
        <f t="shared" si="38"/>
        <v>0</v>
      </c>
      <c r="AT220" s="51">
        <f t="shared" si="39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40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41"/>
        <v>0</v>
      </c>
      <c r="AR221" s="51">
        <f t="shared" si="37"/>
        <v>0</v>
      </c>
      <c r="AS221" s="51">
        <f t="shared" si="38"/>
        <v>0</v>
      </c>
      <c r="AT221" s="51">
        <f t="shared" si="39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40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41"/>
        <v>0</v>
      </c>
      <c r="AR222" s="51">
        <f t="shared" si="37"/>
        <v>0</v>
      </c>
      <c r="AS222" s="51">
        <f t="shared" si="38"/>
        <v>0</v>
      </c>
      <c r="AT222" s="51">
        <f t="shared" si="39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40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41"/>
        <v>0</v>
      </c>
      <c r="AR223" s="51">
        <f t="shared" si="37"/>
        <v>0</v>
      </c>
      <c r="AS223" s="51">
        <f t="shared" si="38"/>
        <v>0</v>
      </c>
      <c r="AT223" s="51">
        <f t="shared" si="39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40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41"/>
        <v>0</v>
      </c>
      <c r="AR224" s="51">
        <f t="shared" si="37"/>
        <v>0</v>
      </c>
      <c r="AS224" s="51">
        <f t="shared" si="38"/>
        <v>0</v>
      </c>
      <c r="AT224" s="51">
        <f t="shared" si="39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D3CA50-1244-4EB3-A3DD-B23E0C64EF8A}">
          <x14:formula1>
            <xm:f>Sheet1!$B$1:$B$4</xm:f>
          </x14:formula1>
          <xm:sqref>F8:F224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5DD50-7300-4F98-BFB1-5B73498F39F1}">
  <sheetPr>
    <tabColor theme="5" tint="0.79998168889431442"/>
  </sheetPr>
  <dimension ref="B3:BF234"/>
  <sheetViews>
    <sheetView zoomScale="85" zoomScaleNormal="85" workbookViewId="0">
      <pane xSplit="5" ySplit="7" topLeftCell="N222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8.453125" style="10" bestFit="1" customWidth="1"/>
    <col min="44" max="44" width="10.81640625" style="33" bestFit="1" customWidth="1"/>
    <col min="45" max="45" width="8.453125" style="33" bestFit="1" customWidth="1"/>
    <col min="46" max="46" width="10.816406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/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40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2"/>
      <c r="AQ8" s="87">
        <f>+Z8*G8</f>
        <v>0</v>
      </c>
      <c r="AR8" s="87">
        <f t="shared" ref="AR8:AR71" si="19">+AA8*H8</f>
        <v>0</v>
      </c>
      <c r="AS8" s="87">
        <f t="shared" ref="AS8:AS71" si="20">+AB8*I8</f>
        <v>0</v>
      </c>
      <c r="AT8" s="87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W9" s="40">
        <f t="shared" ref="W9:W72" si="2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2"/>
      <c r="AQ9" s="87">
        <f t="shared" ref="AQ9:AQ72" si="23">+Z9*G9</f>
        <v>0</v>
      </c>
      <c r="AR9" s="87">
        <f t="shared" si="19"/>
        <v>0</v>
      </c>
      <c r="AS9" s="87">
        <f t="shared" si="20"/>
        <v>0</v>
      </c>
      <c r="AT9" s="87">
        <f t="shared" si="21"/>
        <v>0</v>
      </c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W10" s="40">
        <f t="shared" si="2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2"/>
      <c r="AQ10" s="87">
        <f t="shared" si="23"/>
        <v>0</v>
      </c>
      <c r="AR10" s="87">
        <f t="shared" si="19"/>
        <v>0</v>
      </c>
      <c r="AS10" s="87">
        <f t="shared" si="20"/>
        <v>0</v>
      </c>
      <c r="AT10" s="87">
        <f t="shared" si="21"/>
        <v>0</v>
      </c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W11" s="40">
        <f t="shared" si="2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2"/>
      <c r="AQ11" s="87">
        <f t="shared" si="23"/>
        <v>0</v>
      </c>
      <c r="AR11" s="87">
        <f t="shared" si="19"/>
        <v>0</v>
      </c>
      <c r="AS11" s="87">
        <f t="shared" si="20"/>
        <v>0</v>
      </c>
      <c r="AT11" s="87">
        <f t="shared" si="21"/>
        <v>0</v>
      </c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40">
        <v>0</v>
      </c>
      <c r="W12" s="40">
        <f t="shared" si="2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2"/>
      <c r="AQ12" s="87">
        <f t="shared" si="23"/>
        <v>0</v>
      </c>
      <c r="AR12" s="87">
        <f t="shared" si="19"/>
        <v>0</v>
      </c>
      <c r="AS12" s="87">
        <f t="shared" si="20"/>
        <v>0</v>
      </c>
      <c r="AT12" s="87">
        <f t="shared" si="21"/>
        <v>0</v>
      </c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W13" s="40">
        <f t="shared" si="2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2"/>
      <c r="AQ13" s="87">
        <f t="shared" si="23"/>
        <v>0</v>
      </c>
      <c r="AR13" s="87">
        <f t="shared" si="19"/>
        <v>0</v>
      </c>
      <c r="AS13" s="87">
        <f t="shared" si="20"/>
        <v>0</v>
      </c>
      <c r="AT13" s="87">
        <f t="shared" si="21"/>
        <v>0</v>
      </c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40">
        <v>0</v>
      </c>
      <c r="W14" s="40">
        <f t="shared" si="2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2"/>
      <c r="AQ14" s="87">
        <f t="shared" si="23"/>
        <v>0</v>
      </c>
      <c r="AR14" s="87">
        <f t="shared" si="19"/>
        <v>0</v>
      </c>
      <c r="AS14" s="87">
        <f t="shared" si="20"/>
        <v>0</v>
      </c>
      <c r="AT14" s="87">
        <f t="shared" si="21"/>
        <v>0</v>
      </c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W15" s="40">
        <f t="shared" si="2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2"/>
      <c r="AQ15" s="87">
        <f t="shared" si="23"/>
        <v>0</v>
      </c>
      <c r="AR15" s="87">
        <f t="shared" si="19"/>
        <v>0</v>
      </c>
      <c r="AS15" s="87">
        <f t="shared" si="20"/>
        <v>0</v>
      </c>
      <c r="AT15" s="87">
        <f t="shared" si="21"/>
        <v>0</v>
      </c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W16" s="40">
        <f t="shared" si="2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2"/>
      <c r="AQ16" s="87">
        <f t="shared" si="23"/>
        <v>0</v>
      </c>
      <c r="AR16" s="87">
        <f t="shared" si="19"/>
        <v>0</v>
      </c>
      <c r="AS16" s="87">
        <f t="shared" si="20"/>
        <v>0</v>
      </c>
      <c r="AT16" s="87">
        <f t="shared" si="21"/>
        <v>0</v>
      </c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W17" s="40">
        <f t="shared" si="2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2"/>
      <c r="AQ17" s="87">
        <f t="shared" si="23"/>
        <v>0</v>
      </c>
      <c r="AR17" s="87">
        <f t="shared" si="19"/>
        <v>0</v>
      </c>
      <c r="AS17" s="87">
        <f t="shared" si="20"/>
        <v>0</v>
      </c>
      <c r="AT17" s="87">
        <f t="shared" si="21"/>
        <v>0</v>
      </c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W18" s="40">
        <f t="shared" si="2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P18" s="42"/>
      <c r="AQ18" s="87">
        <f t="shared" si="23"/>
        <v>0</v>
      </c>
      <c r="AR18" s="87">
        <f t="shared" si="19"/>
        <v>0</v>
      </c>
      <c r="AS18" s="87">
        <f t="shared" si="20"/>
        <v>0</v>
      </c>
      <c r="AT18" s="87">
        <f t="shared" si="21"/>
        <v>0</v>
      </c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W19" s="40">
        <f t="shared" si="2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2"/>
      <c r="AQ19" s="87">
        <f t="shared" si="23"/>
        <v>0</v>
      </c>
      <c r="AR19" s="87">
        <f t="shared" si="19"/>
        <v>0</v>
      </c>
      <c r="AS19" s="87">
        <f t="shared" si="20"/>
        <v>0</v>
      </c>
      <c r="AT19" s="87">
        <f t="shared" si="21"/>
        <v>0</v>
      </c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W20" s="40">
        <f t="shared" si="2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2"/>
      <c r="AQ20" s="87">
        <f t="shared" si="23"/>
        <v>0</v>
      </c>
      <c r="AR20" s="87">
        <f t="shared" si="19"/>
        <v>0</v>
      </c>
      <c r="AS20" s="87">
        <f t="shared" si="20"/>
        <v>0</v>
      </c>
      <c r="AT20" s="87">
        <f t="shared" si="21"/>
        <v>0</v>
      </c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W21" s="40">
        <f t="shared" si="2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2"/>
      <c r="AQ21" s="87">
        <f t="shared" si="23"/>
        <v>0</v>
      </c>
      <c r="AR21" s="87">
        <f t="shared" si="19"/>
        <v>0</v>
      </c>
      <c r="AS21" s="87">
        <f t="shared" si="20"/>
        <v>0</v>
      </c>
      <c r="AT21" s="87">
        <f t="shared" si="21"/>
        <v>0</v>
      </c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W22" s="40">
        <f t="shared" si="2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2"/>
      <c r="AQ22" s="87">
        <f t="shared" si="23"/>
        <v>0</v>
      </c>
      <c r="AR22" s="87">
        <f t="shared" si="19"/>
        <v>0</v>
      </c>
      <c r="AS22" s="87">
        <f t="shared" si="20"/>
        <v>0</v>
      </c>
      <c r="AT22" s="87">
        <f t="shared" si="21"/>
        <v>0</v>
      </c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W23" s="40">
        <f t="shared" si="2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2"/>
      <c r="AQ23" s="87">
        <f t="shared" si="23"/>
        <v>0</v>
      </c>
      <c r="AR23" s="87">
        <f t="shared" si="19"/>
        <v>0</v>
      </c>
      <c r="AS23" s="87">
        <f t="shared" si="20"/>
        <v>0</v>
      </c>
      <c r="AT23" s="87">
        <f t="shared" si="21"/>
        <v>0</v>
      </c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W24" s="40">
        <f t="shared" si="2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P24" s="42"/>
      <c r="AQ24" s="87">
        <f t="shared" si="23"/>
        <v>0</v>
      </c>
      <c r="AR24" s="87">
        <f t="shared" si="19"/>
        <v>0</v>
      </c>
      <c r="AS24" s="87">
        <f t="shared" si="20"/>
        <v>0</v>
      </c>
      <c r="AT24" s="87">
        <f t="shared" si="21"/>
        <v>0</v>
      </c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W25" s="40">
        <f t="shared" si="2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P25" s="42"/>
      <c r="AQ25" s="87">
        <f t="shared" si="23"/>
        <v>0</v>
      </c>
      <c r="AR25" s="87">
        <f t="shared" si="19"/>
        <v>0</v>
      </c>
      <c r="AS25" s="87">
        <f t="shared" si="20"/>
        <v>0</v>
      </c>
      <c r="AT25" s="87">
        <f t="shared" si="21"/>
        <v>0</v>
      </c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W26" s="40">
        <f t="shared" si="2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2"/>
      <c r="AQ26" s="87">
        <f t="shared" si="23"/>
        <v>0</v>
      </c>
      <c r="AR26" s="87">
        <f t="shared" si="19"/>
        <v>0</v>
      </c>
      <c r="AS26" s="87">
        <f t="shared" si="20"/>
        <v>0</v>
      </c>
      <c r="AT26" s="87">
        <f t="shared" si="21"/>
        <v>0</v>
      </c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W27" s="40">
        <f t="shared" si="2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2"/>
      <c r="AQ27" s="87">
        <f t="shared" si="23"/>
        <v>0</v>
      </c>
      <c r="AR27" s="87">
        <f t="shared" si="19"/>
        <v>0</v>
      </c>
      <c r="AS27" s="87">
        <f t="shared" si="20"/>
        <v>0</v>
      </c>
      <c r="AT27" s="87">
        <f t="shared" si="21"/>
        <v>0</v>
      </c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W28" s="40">
        <f t="shared" si="2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2"/>
      <c r="AQ28" s="87">
        <f t="shared" si="23"/>
        <v>0</v>
      </c>
      <c r="AR28" s="87">
        <f t="shared" si="19"/>
        <v>0</v>
      </c>
      <c r="AS28" s="87">
        <f t="shared" si="20"/>
        <v>0</v>
      </c>
      <c r="AT28" s="87">
        <f t="shared" si="21"/>
        <v>0</v>
      </c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W29" s="40">
        <f t="shared" si="2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2"/>
      <c r="AQ29" s="87">
        <f t="shared" si="23"/>
        <v>0</v>
      </c>
      <c r="AR29" s="87">
        <f t="shared" si="19"/>
        <v>0</v>
      </c>
      <c r="AS29" s="87">
        <f t="shared" si="20"/>
        <v>0</v>
      </c>
      <c r="AT29" s="87">
        <f t="shared" si="21"/>
        <v>0</v>
      </c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W30" s="40">
        <f t="shared" si="2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P30" s="42"/>
      <c r="AQ30" s="87">
        <f t="shared" si="23"/>
        <v>0</v>
      </c>
      <c r="AR30" s="87">
        <f t="shared" si="19"/>
        <v>0</v>
      </c>
      <c r="AS30" s="87">
        <f t="shared" si="20"/>
        <v>0</v>
      </c>
      <c r="AT30" s="87">
        <f t="shared" si="21"/>
        <v>0</v>
      </c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W31" s="40">
        <f t="shared" si="2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P31" s="42"/>
      <c r="AQ31" s="87">
        <f t="shared" si="23"/>
        <v>0</v>
      </c>
      <c r="AR31" s="87">
        <f t="shared" si="19"/>
        <v>0</v>
      </c>
      <c r="AS31" s="87">
        <f t="shared" si="20"/>
        <v>0</v>
      </c>
      <c r="AT31" s="87">
        <f t="shared" si="21"/>
        <v>0</v>
      </c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W32" s="40">
        <f t="shared" si="2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2"/>
      <c r="AQ32" s="87">
        <f t="shared" si="23"/>
        <v>0</v>
      </c>
      <c r="AR32" s="87">
        <f t="shared" si="19"/>
        <v>0</v>
      </c>
      <c r="AS32" s="87">
        <f t="shared" si="20"/>
        <v>0</v>
      </c>
      <c r="AT32" s="87">
        <f t="shared" si="21"/>
        <v>0</v>
      </c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W33" s="40">
        <f t="shared" si="2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P33" s="42"/>
      <c r="AQ33" s="87">
        <f t="shared" si="23"/>
        <v>0</v>
      </c>
      <c r="AR33" s="87">
        <f t="shared" si="19"/>
        <v>0</v>
      </c>
      <c r="AS33" s="87">
        <f t="shared" si="20"/>
        <v>0</v>
      </c>
      <c r="AT33" s="87">
        <f t="shared" si="21"/>
        <v>0</v>
      </c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W34" s="40">
        <f t="shared" si="2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P34" s="42"/>
      <c r="AQ34" s="87">
        <f t="shared" si="23"/>
        <v>0</v>
      </c>
      <c r="AR34" s="87">
        <f t="shared" si="19"/>
        <v>0</v>
      </c>
      <c r="AS34" s="87">
        <f t="shared" si="20"/>
        <v>0</v>
      </c>
      <c r="AT34" s="87">
        <f t="shared" si="21"/>
        <v>0</v>
      </c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W35" s="40">
        <f t="shared" si="2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P35" s="42"/>
      <c r="AQ35" s="87">
        <f t="shared" si="23"/>
        <v>0</v>
      </c>
      <c r="AR35" s="87">
        <f t="shared" si="19"/>
        <v>0</v>
      </c>
      <c r="AS35" s="87">
        <f t="shared" si="20"/>
        <v>0</v>
      </c>
      <c r="AT35" s="87">
        <f t="shared" si="21"/>
        <v>0</v>
      </c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W36" s="40">
        <f t="shared" si="2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P36" s="42"/>
      <c r="AQ36" s="87">
        <f t="shared" si="23"/>
        <v>0</v>
      </c>
      <c r="AR36" s="87">
        <f t="shared" si="19"/>
        <v>0</v>
      </c>
      <c r="AS36" s="87">
        <f t="shared" si="20"/>
        <v>0</v>
      </c>
      <c r="AT36" s="87">
        <f t="shared" si="21"/>
        <v>0</v>
      </c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40">
        <v>0</v>
      </c>
      <c r="W37" s="40">
        <f t="shared" si="2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2"/>
      <c r="AQ37" s="87">
        <f t="shared" si="23"/>
        <v>0</v>
      </c>
      <c r="AR37" s="87">
        <f t="shared" si="19"/>
        <v>0</v>
      </c>
      <c r="AS37" s="87">
        <f t="shared" si="20"/>
        <v>0</v>
      </c>
      <c r="AT37" s="87">
        <f t="shared" si="21"/>
        <v>0</v>
      </c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W38" s="40">
        <f t="shared" si="2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2"/>
      <c r="AQ38" s="87">
        <f t="shared" si="23"/>
        <v>0</v>
      </c>
      <c r="AR38" s="87">
        <f t="shared" si="19"/>
        <v>0</v>
      </c>
      <c r="AS38" s="87">
        <f t="shared" si="20"/>
        <v>0</v>
      </c>
      <c r="AT38" s="87">
        <f t="shared" si="21"/>
        <v>0</v>
      </c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W39" s="40">
        <f t="shared" si="2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2"/>
      <c r="AQ39" s="87">
        <f t="shared" si="23"/>
        <v>0</v>
      </c>
      <c r="AR39" s="87">
        <f t="shared" si="19"/>
        <v>0</v>
      </c>
      <c r="AS39" s="87">
        <f t="shared" si="20"/>
        <v>0</v>
      </c>
      <c r="AT39" s="87">
        <f t="shared" si="21"/>
        <v>0</v>
      </c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W40" s="40">
        <f t="shared" si="2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P40" s="42"/>
      <c r="AQ40" s="87">
        <f t="shared" si="23"/>
        <v>0</v>
      </c>
      <c r="AR40" s="87">
        <f t="shared" si="19"/>
        <v>0</v>
      </c>
      <c r="AS40" s="87">
        <f t="shared" si="20"/>
        <v>0</v>
      </c>
      <c r="AT40" s="87">
        <f t="shared" si="21"/>
        <v>0</v>
      </c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W41" s="40">
        <f t="shared" si="22"/>
        <v>0</v>
      </c>
      <c r="X41" s="16"/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2"/>
      <c r="AQ41" s="87">
        <f t="shared" si="23"/>
        <v>0</v>
      </c>
      <c r="AR41" s="87">
        <f t="shared" si="19"/>
        <v>0</v>
      </c>
      <c r="AS41" s="87">
        <f t="shared" si="20"/>
        <v>0</v>
      </c>
      <c r="AT41" s="87">
        <f t="shared" si="21"/>
        <v>0</v>
      </c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W42" s="40">
        <f t="shared" si="22"/>
        <v>0</v>
      </c>
      <c r="X42" s="16"/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2"/>
      <c r="AQ42" s="87">
        <f t="shared" si="23"/>
        <v>0</v>
      </c>
      <c r="AR42" s="87">
        <f t="shared" si="19"/>
        <v>0</v>
      </c>
      <c r="AS42" s="87">
        <f t="shared" si="20"/>
        <v>0</v>
      </c>
      <c r="AT42" s="87">
        <f t="shared" si="21"/>
        <v>0</v>
      </c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W43" s="40">
        <f t="shared" si="2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2"/>
      <c r="AQ43" s="87">
        <f t="shared" si="23"/>
        <v>0</v>
      </c>
      <c r="AR43" s="87">
        <f t="shared" si="19"/>
        <v>0</v>
      </c>
      <c r="AS43" s="87">
        <f t="shared" si="20"/>
        <v>0</v>
      </c>
      <c r="AT43" s="87">
        <f t="shared" si="21"/>
        <v>0</v>
      </c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W44" s="40">
        <f t="shared" si="2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P44" s="42"/>
      <c r="AQ44" s="87">
        <f t="shared" si="23"/>
        <v>0</v>
      </c>
      <c r="AR44" s="87">
        <f t="shared" si="19"/>
        <v>0</v>
      </c>
      <c r="AS44" s="87">
        <f t="shared" si="20"/>
        <v>0</v>
      </c>
      <c r="AT44" s="87">
        <f t="shared" si="21"/>
        <v>0</v>
      </c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W45" s="40">
        <f t="shared" si="2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P45" s="42"/>
      <c r="AQ45" s="87">
        <f t="shared" si="23"/>
        <v>0</v>
      </c>
      <c r="AR45" s="87">
        <f t="shared" si="19"/>
        <v>0</v>
      </c>
      <c r="AS45" s="87">
        <f t="shared" si="20"/>
        <v>0</v>
      </c>
      <c r="AT45" s="87">
        <f t="shared" si="21"/>
        <v>0</v>
      </c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W46" s="40">
        <f t="shared" si="2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P46" s="42"/>
      <c r="AQ46" s="87">
        <f t="shared" si="23"/>
        <v>0</v>
      </c>
      <c r="AR46" s="87">
        <f t="shared" si="19"/>
        <v>0</v>
      </c>
      <c r="AS46" s="87">
        <f t="shared" si="20"/>
        <v>0</v>
      </c>
      <c r="AT46" s="87">
        <f t="shared" si="21"/>
        <v>0</v>
      </c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W47" s="40">
        <f t="shared" si="2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P47" s="42"/>
      <c r="AQ47" s="87">
        <f t="shared" si="23"/>
        <v>0</v>
      </c>
      <c r="AR47" s="87">
        <f t="shared" si="19"/>
        <v>0</v>
      </c>
      <c r="AS47" s="87">
        <f t="shared" si="20"/>
        <v>0</v>
      </c>
      <c r="AT47" s="87">
        <f t="shared" si="21"/>
        <v>0</v>
      </c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W48" s="40">
        <f t="shared" si="2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2"/>
      <c r="AQ48" s="87">
        <f t="shared" si="23"/>
        <v>0</v>
      </c>
      <c r="AR48" s="87">
        <f t="shared" si="19"/>
        <v>0</v>
      </c>
      <c r="AS48" s="87">
        <f t="shared" si="20"/>
        <v>0</v>
      </c>
      <c r="AT48" s="87">
        <f t="shared" si="21"/>
        <v>0</v>
      </c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W49" s="40">
        <f t="shared" si="2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2"/>
      <c r="AQ49" s="87">
        <f t="shared" si="23"/>
        <v>0</v>
      </c>
      <c r="AR49" s="87">
        <f t="shared" si="19"/>
        <v>0</v>
      </c>
      <c r="AS49" s="87">
        <f t="shared" si="20"/>
        <v>0</v>
      </c>
      <c r="AT49" s="87">
        <f t="shared" si="21"/>
        <v>0</v>
      </c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W50" s="40">
        <f t="shared" si="2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P50" s="42"/>
      <c r="AQ50" s="87">
        <f t="shared" si="23"/>
        <v>0</v>
      </c>
      <c r="AR50" s="87">
        <f t="shared" si="19"/>
        <v>0</v>
      </c>
      <c r="AS50" s="87">
        <f t="shared" si="20"/>
        <v>0</v>
      </c>
      <c r="AT50" s="87">
        <f t="shared" si="21"/>
        <v>0</v>
      </c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W51" s="40">
        <f t="shared" si="2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P51" s="42"/>
      <c r="AQ51" s="87">
        <f t="shared" si="23"/>
        <v>0</v>
      </c>
      <c r="AR51" s="87">
        <f t="shared" si="19"/>
        <v>0</v>
      </c>
      <c r="AS51" s="87">
        <f t="shared" si="20"/>
        <v>0</v>
      </c>
      <c r="AT51" s="87">
        <f t="shared" si="21"/>
        <v>0</v>
      </c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W52" s="40">
        <f t="shared" si="2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P52" s="42"/>
      <c r="AQ52" s="87">
        <f t="shared" si="23"/>
        <v>0</v>
      </c>
      <c r="AR52" s="87">
        <f t="shared" si="19"/>
        <v>0</v>
      </c>
      <c r="AS52" s="87">
        <f t="shared" si="20"/>
        <v>0</v>
      </c>
      <c r="AT52" s="87">
        <f t="shared" si="21"/>
        <v>0</v>
      </c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W53" s="40">
        <f t="shared" si="2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P53" s="42"/>
      <c r="AQ53" s="87">
        <f t="shared" si="23"/>
        <v>0</v>
      </c>
      <c r="AR53" s="87">
        <f t="shared" si="19"/>
        <v>0</v>
      </c>
      <c r="AS53" s="87">
        <f t="shared" si="20"/>
        <v>0</v>
      </c>
      <c r="AT53" s="87">
        <f t="shared" si="21"/>
        <v>0</v>
      </c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W54" s="40">
        <f t="shared" si="2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P54" s="42"/>
      <c r="AQ54" s="87">
        <f t="shared" si="23"/>
        <v>0</v>
      </c>
      <c r="AR54" s="87">
        <f t="shared" si="19"/>
        <v>0</v>
      </c>
      <c r="AS54" s="87">
        <f t="shared" si="20"/>
        <v>0</v>
      </c>
      <c r="AT54" s="87">
        <f t="shared" si="21"/>
        <v>0</v>
      </c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W55" s="40">
        <f t="shared" si="2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P55" s="42"/>
      <c r="AQ55" s="87">
        <f t="shared" si="23"/>
        <v>0</v>
      </c>
      <c r="AR55" s="87">
        <f t="shared" si="19"/>
        <v>0</v>
      </c>
      <c r="AS55" s="87">
        <f t="shared" si="20"/>
        <v>0</v>
      </c>
      <c r="AT55" s="87">
        <f t="shared" si="21"/>
        <v>0</v>
      </c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W56" s="40">
        <f t="shared" si="22"/>
        <v>0</v>
      </c>
      <c r="X56" s="16"/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2"/>
      <c r="AQ56" s="87">
        <f t="shared" si="23"/>
        <v>0</v>
      </c>
      <c r="AR56" s="87">
        <f t="shared" si="19"/>
        <v>0</v>
      </c>
      <c r="AS56" s="87">
        <f t="shared" si="20"/>
        <v>0</v>
      </c>
      <c r="AT56" s="87">
        <f t="shared" si="21"/>
        <v>0</v>
      </c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W57" s="40">
        <f t="shared" si="2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P57" s="42"/>
      <c r="AQ57" s="87">
        <f t="shared" si="23"/>
        <v>0</v>
      </c>
      <c r="AR57" s="87">
        <f t="shared" si="19"/>
        <v>0</v>
      </c>
      <c r="AS57" s="87">
        <f t="shared" si="20"/>
        <v>0</v>
      </c>
      <c r="AT57" s="87">
        <f t="shared" si="21"/>
        <v>0</v>
      </c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W58" s="40">
        <f t="shared" si="2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P58" s="42"/>
      <c r="AQ58" s="87">
        <f t="shared" si="23"/>
        <v>0</v>
      </c>
      <c r="AR58" s="87">
        <f t="shared" si="19"/>
        <v>0</v>
      </c>
      <c r="AS58" s="87">
        <f t="shared" si="20"/>
        <v>0</v>
      </c>
      <c r="AT58" s="87">
        <f t="shared" si="21"/>
        <v>0</v>
      </c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W59" s="40">
        <f t="shared" si="2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P59" s="42"/>
      <c r="AQ59" s="87">
        <f t="shared" si="23"/>
        <v>0</v>
      </c>
      <c r="AR59" s="87">
        <f t="shared" si="19"/>
        <v>0</v>
      </c>
      <c r="AS59" s="87">
        <f t="shared" si="20"/>
        <v>0</v>
      </c>
      <c r="AT59" s="87">
        <f t="shared" si="21"/>
        <v>0</v>
      </c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W60" s="40">
        <f t="shared" si="2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2"/>
      <c r="AQ60" s="87">
        <f t="shared" si="23"/>
        <v>0</v>
      </c>
      <c r="AR60" s="87">
        <f t="shared" si="19"/>
        <v>0</v>
      </c>
      <c r="AS60" s="87">
        <f t="shared" si="20"/>
        <v>0</v>
      </c>
      <c r="AT60" s="87">
        <f t="shared" si="21"/>
        <v>0</v>
      </c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W61" s="40">
        <f t="shared" si="2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2"/>
      <c r="AQ61" s="87">
        <f t="shared" si="23"/>
        <v>0</v>
      </c>
      <c r="AR61" s="87">
        <f t="shared" si="19"/>
        <v>0</v>
      </c>
      <c r="AS61" s="87">
        <f t="shared" si="20"/>
        <v>0</v>
      </c>
      <c r="AT61" s="87">
        <f t="shared" si="21"/>
        <v>0</v>
      </c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40">
        <v>0</v>
      </c>
      <c r="W62" s="40">
        <f t="shared" si="2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P62" s="42"/>
      <c r="AQ62" s="87">
        <f t="shared" si="23"/>
        <v>0</v>
      </c>
      <c r="AR62" s="87">
        <f t="shared" si="19"/>
        <v>0</v>
      </c>
      <c r="AS62" s="87">
        <f t="shared" si="20"/>
        <v>0</v>
      </c>
      <c r="AT62" s="87">
        <f t="shared" si="21"/>
        <v>0</v>
      </c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W63" s="40">
        <f t="shared" si="2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2"/>
      <c r="AQ63" s="87">
        <f t="shared" si="23"/>
        <v>0</v>
      </c>
      <c r="AR63" s="87">
        <f t="shared" si="19"/>
        <v>0</v>
      </c>
      <c r="AS63" s="87">
        <f t="shared" si="20"/>
        <v>0</v>
      </c>
      <c r="AT63" s="87">
        <f t="shared" si="21"/>
        <v>0</v>
      </c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W64" s="40">
        <f t="shared" si="2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2"/>
      <c r="AQ64" s="87">
        <f t="shared" si="23"/>
        <v>0</v>
      </c>
      <c r="AR64" s="87">
        <f t="shared" si="19"/>
        <v>0</v>
      </c>
      <c r="AS64" s="87">
        <f t="shared" si="20"/>
        <v>0</v>
      </c>
      <c r="AT64" s="87">
        <f t="shared" si="21"/>
        <v>0</v>
      </c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W65" s="40">
        <f t="shared" si="2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2"/>
      <c r="AQ65" s="87">
        <f t="shared" si="23"/>
        <v>0</v>
      </c>
      <c r="AR65" s="87">
        <f t="shared" si="19"/>
        <v>0</v>
      </c>
      <c r="AS65" s="87">
        <f t="shared" si="20"/>
        <v>0</v>
      </c>
      <c r="AT65" s="87">
        <f t="shared" si="21"/>
        <v>0</v>
      </c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W66" s="40">
        <f t="shared" si="2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P66" s="42"/>
      <c r="AQ66" s="87">
        <f t="shared" si="23"/>
        <v>0</v>
      </c>
      <c r="AR66" s="87">
        <f t="shared" si="19"/>
        <v>0</v>
      </c>
      <c r="AS66" s="87">
        <f t="shared" si="20"/>
        <v>0</v>
      </c>
      <c r="AT66" s="87">
        <f t="shared" si="21"/>
        <v>0</v>
      </c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40">
        <v>0</v>
      </c>
      <c r="W67" s="40">
        <f t="shared" si="2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2"/>
      <c r="AQ67" s="87">
        <f t="shared" si="23"/>
        <v>0</v>
      </c>
      <c r="AR67" s="87">
        <f t="shared" si="19"/>
        <v>0</v>
      </c>
      <c r="AS67" s="87">
        <f t="shared" si="20"/>
        <v>0</v>
      </c>
      <c r="AT67" s="87">
        <f t="shared" si="21"/>
        <v>0</v>
      </c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W68" s="40">
        <f t="shared" si="2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P68" s="42"/>
      <c r="AQ68" s="87">
        <f t="shared" si="23"/>
        <v>0</v>
      </c>
      <c r="AR68" s="87">
        <f t="shared" si="19"/>
        <v>0</v>
      </c>
      <c r="AS68" s="87">
        <f t="shared" si="20"/>
        <v>0</v>
      </c>
      <c r="AT68" s="87">
        <f t="shared" si="21"/>
        <v>0</v>
      </c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W69" s="40">
        <f t="shared" si="2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2"/>
      <c r="AQ69" s="87">
        <f t="shared" si="23"/>
        <v>0</v>
      </c>
      <c r="AR69" s="87">
        <f t="shared" si="19"/>
        <v>0</v>
      </c>
      <c r="AS69" s="87">
        <f t="shared" si="20"/>
        <v>0</v>
      </c>
      <c r="AT69" s="87">
        <f t="shared" si="21"/>
        <v>0</v>
      </c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W70" s="40">
        <f t="shared" si="2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P70" s="42"/>
      <c r="AQ70" s="87">
        <f t="shared" si="23"/>
        <v>0</v>
      </c>
      <c r="AR70" s="87">
        <f t="shared" si="19"/>
        <v>0</v>
      </c>
      <c r="AS70" s="87">
        <f t="shared" si="20"/>
        <v>0</v>
      </c>
      <c r="AT70" s="87">
        <f t="shared" si="21"/>
        <v>0</v>
      </c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W71" s="40">
        <f t="shared" si="2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P71" s="42"/>
      <c r="AQ71" s="87">
        <f t="shared" si="23"/>
        <v>0</v>
      </c>
      <c r="AR71" s="87">
        <f t="shared" si="19"/>
        <v>0</v>
      </c>
      <c r="AS71" s="87">
        <f t="shared" si="20"/>
        <v>0</v>
      </c>
      <c r="AT71" s="87">
        <f t="shared" si="21"/>
        <v>0</v>
      </c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W72" s="40">
        <f t="shared" si="2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2"/>
      <c r="AQ72" s="87">
        <f t="shared" si="23"/>
        <v>0</v>
      </c>
      <c r="AR72" s="87">
        <f t="shared" ref="AR72:AR135" si="25">+AA72*H72</f>
        <v>0</v>
      </c>
      <c r="AS72" s="87">
        <f t="shared" ref="AS72:AS135" si="26">+AB72*I72</f>
        <v>0</v>
      </c>
      <c r="AT72" s="87">
        <f t="shared" ref="AT72:AT135" si="27">+AC72*J72</f>
        <v>0</v>
      </c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W73" s="40">
        <f t="shared" ref="W73:W136" si="2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P73" s="42"/>
      <c r="AQ73" s="87">
        <f t="shared" ref="AQ73:AQ136" si="29">+Z73*G73</f>
        <v>0</v>
      </c>
      <c r="AR73" s="87">
        <f t="shared" si="25"/>
        <v>0</v>
      </c>
      <c r="AS73" s="87">
        <f t="shared" si="26"/>
        <v>0</v>
      </c>
      <c r="AT73" s="87">
        <f t="shared" si="27"/>
        <v>0</v>
      </c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40">
        <v>0</v>
      </c>
      <c r="W74" s="40">
        <f t="shared" si="2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P74" s="42"/>
      <c r="AQ74" s="87">
        <f t="shared" si="29"/>
        <v>0</v>
      </c>
      <c r="AR74" s="87">
        <f t="shared" si="25"/>
        <v>0</v>
      </c>
      <c r="AS74" s="87">
        <f t="shared" si="26"/>
        <v>0</v>
      </c>
      <c r="AT74" s="87">
        <f t="shared" si="27"/>
        <v>0</v>
      </c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40">
        <v>0</v>
      </c>
      <c r="W75" s="40">
        <f t="shared" si="28"/>
        <v>0</v>
      </c>
      <c r="X75" s="16"/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2"/>
      <c r="AQ75" s="87">
        <f t="shared" si="29"/>
        <v>0</v>
      </c>
      <c r="AR75" s="87">
        <f t="shared" si="25"/>
        <v>0</v>
      </c>
      <c r="AS75" s="87">
        <f t="shared" si="26"/>
        <v>0</v>
      </c>
      <c r="AT75" s="87">
        <f t="shared" si="27"/>
        <v>0</v>
      </c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W76" s="40">
        <f t="shared" si="2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P76" s="42"/>
      <c r="AQ76" s="87">
        <f t="shared" si="29"/>
        <v>0</v>
      </c>
      <c r="AR76" s="87">
        <f t="shared" si="25"/>
        <v>0</v>
      </c>
      <c r="AS76" s="87">
        <f t="shared" si="26"/>
        <v>0</v>
      </c>
      <c r="AT76" s="87">
        <f t="shared" si="27"/>
        <v>0</v>
      </c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40">
        <v>0</v>
      </c>
      <c r="W77" s="40">
        <f t="shared" si="28"/>
        <v>0</v>
      </c>
      <c r="X77" s="16"/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P77" s="42"/>
      <c r="AQ77" s="87">
        <f t="shared" si="29"/>
        <v>0</v>
      </c>
      <c r="AR77" s="87">
        <f t="shared" si="25"/>
        <v>0</v>
      </c>
      <c r="AS77" s="87">
        <f t="shared" si="26"/>
        <v>0</v>
      </c>
      <c r="AT77" s="87">
        <f t="shared" si="27"/>
        <v>0</v>
      </c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40">
        <v>0</v>
      </c>
      <c r="W78" s="40">
        <f t="shared" si="2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P78" s="42"/>
      <c r="AQ78" s="87">
        <f t="shared" si="29"/>
        <v>0</v>
      </c>
      <c r="AR78" s="87">
        <f t="shared" si="25"/>
        <v>0</v>
      </c>
      <c r="AS78" s="87">
        <f t="shared" si="26"/>
        <v>0</v>
      </c>
      <c r="AT78" s="87">
        <f t="shared" si="27"/>
        <v>0</v>
      </c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W79" s="40">
        <f t="shared" si="2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P79" s="42"/>
      <c r="AQ79" s="87">
        <f t="shared" si="29"/>
        <v>0</v>
      </c>
      <c r="AR79" s="87">
        <f t="shared" si="25"/>
        <v>0</v>
      </c>
      <c r="AS79" s="87">
        <f t="shared" si="26"/>
        <v>0</v>
      </c>
      <c r="AT79" s="87">
        <f t="shared" si="27"/>
        <v>0</v>
      </c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40">
        <v>0</v>
      </c>
      <c r="W80" s="40">
        <f t="shared" si="2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2"/>
      <c r="AQ80" s="87">
        <f t="shared" si="29"/>
        <v>0</v>
      </c>
      <c r="AR80" s="87">
        <f t="shared" si="25"/>
        <v>0</v>
      </c>
      <c r="AS80" s="87">
        <f t="shared" si="26"/>
        <v>0</v>
      </c>
      <c r="AT80" s="87">
        <f t="shared" si="27"/>
        <v>0</v>
      </c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40">
        <v>0</v>
      </c>
      <c r="W81" s="40">
        <f t="shared" si="2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P81" s="42"/>
      <c r="AQ81" s="87">
        <f t="shared" si="29"/>
        <v>0</v>
      </c>
      <c r="AR81" s="87">
        <f t="shared" si="25"/>
        <v>0</v>
      </c>
      <c r="AS81" s="87">
        <f t="shared" si="26"/>
        <v>0</v>
      </c>
      <c r="AT81" s="87">
        <f t="shared" si="27"/>
        <v>0</v>
      </c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W82" s="40">
        <f t="shared" si="2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P82" s="42"/>
      <c r="AQ82" s="87">
        <f t="shared" si="29"/>
        <v>0</v>
      </c>
      <c r="AR82" s="87">
        <f t="shared" si="25"/>
        <v>0</v>
      </c>
      <c r="AS82" s="87">
        <f t="shared" si="26"/>
        <v>0</v>
      </c>
      <c r="AT82" s="87">
        <f t="shared" si="27"/>
        <v>0</v>
      </c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40">
        <v>0</v>
      </c>
      <c r="W83" s="40">
        <f t="shared" si="2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P83" s="42"/>
      <c r="AQ83" s="87">
        <f t="shared" si="29"/>
        <v>0</v>
      </c>
      <c r="AR83" s="87">
        <f t="shared" si="25"/>
        <v>0</v>
      </c>
      <c r="AS83" s="87">
        <f t="shared" si="26"/>
        <v>0</v>
      </c>
      <c r="AT83" s="87">
        <f t="shared" si="27"/>
        <v>0</v>
      </c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0</v>
      </c>
      <c r="W84" s="40">
        <f t="shared" si="2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P84" s="42"/>
      <c r="AQ84" s="87">
        <f t="shared" si="29"/>
        <v>0</v>
      </c>
      <c r="AR84" s="87">
        <f t="shared" si="25"/>
        <v>0</v>
      </c>
      <c r="AS84" s="87">
        <f t="shared" si="26"/>
        <v>0</v>
      </c>
      <c r="AT84" s="87">
        <f t="shared" si="27"/>
        <v>0</v>
      </c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0</v>
      </c>
      <c r="W85" s="40">
        <f t="shared" si="2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P85" s="42"/>
      <c r="AQ85" s="87">
        <f t="shared" si="29"/>
        <v>0</v>
      </c>
      <c r="AR85" s="87">
        <f t="shared" si="25"/>
        <v>0</v>
      </c>
      <c r="AS85" s="87">
        <f t="shared" si="26"/>
        <v>0</v>
      </c>
      <c r="AT85" s="87">
        <f t="shared" si="27"/>
        <v>0</v>
      </c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40">
        <v>0</v>
      </c>
      <c r="W86" s="40">
        <f t="shared" si="2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P86" s="42"/>
      <c r="AQ86" s="87">
        <f t="shared" si="29"/>
        <v>0</v>
      </c>
      <c r="AR86" s="87">
        <f t="shared" si="25"/>
        <v>0</v>
      </c>
      <c r="AS86" s="87">
        <f t="shared" si="26"/>
        <v>0</v>
      </c>
      <c r="AT86" s="87">
        <f t="shared" si="27"/>
        <v>0</v>
      </c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0</v>
      </c>
      <c r="W87" s="40">
        <f t="shared" si="2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P87" s="42"/>
      <c r="AQ87" s="87">
        <f t="shared" si="29"/>
        <v>0</v>
      </c>
      <c r="AR87" s="87">
        <f t="shared" si="25"/>
        <v>0</v>
      </c>
      <c r="AS87" s="87">
        <f t="shared" si="26"/>
        <v>0</v>
      </c>
      <c r="AT87" s="87">
        <f t="shared" si="27"/>
        <v>0</v>
      </c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W88" s="40">
        <f t="shared" si="2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2"/>
      <c r="AQ88" s="87">
        <f t="shared" si="29"/>
        <v>0</v>
      </c>
      <c r="AR88" s="87">
        <f t="shared" si="25"/>
        <v>0</v>
      </c>
      <c r="AS88" s="87">
        <f t="shared" si="26"/>
        <v>0</v>
      </c>
      <c r="AT88" s="87">
        <f t="shared" si="27"/>
        <v>0</v>
      </c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W89" s="40">
        <f t="shared" si="2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2"/>
      <c r="AQ89" s="87">
        <f t="shared" si="29"/>
        <v>0</v>
      </c>
      <c r="AR89" s="87">
        <f t="shared" si="25"/>
        <v>0</v>
      </c>
      <c r="AS89" s="87">
        <f t="shared" si="26"/>
        <v>0</v>
      </c>
      <c r="AT89" s="87">
        <f t="shared" si="27"/>
        <v>0</v>
      </c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W90" s="40">
        <f t="shared" si="2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P90" s="42"/>
      <c r="AQ90" s="87">
        <f t="shared" si="29"/>
        <v>0</v>
      </c>
      <c r="AR90" s="87">
        <f t="shared" si="25"/>
        <v>0</v>
      </c>
      <c r="AS90" s="87">
        <f t="shared" si="26"/>
        <v>0</v>
      </c>
      <c r="AT90" s="87">
        <f t="shared" si="27"/>
        <v>0</v>
      </c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W91" s="40">
        <f t="shared" si="2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2"/>
      <c r="AQ91" s="87">
        <f t="shared" si="29"/>
        <v>0</v>
      </c>
      <c r="AR91" s="87">
        <f t="shared" si="25"/>
        <v>0</v>
      </c>
      <c r="AS91" s="87">
        <f t="shared" si="26"/>
        <v>0</v>
      </c>
      <c r="AT91" s="87">
        <f t="shared" si="27"/>
        <v>0</v>
      </c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W92" s="40">
        <f t="shared" si="2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2"/>
      <c r="AQ92" s="87">
        <f t="shared" si="29"/>
        <v>0</v>
      </c>
      <c r="AR92" s="87">
        <f t="shared" si="25"/>
        <v>0</v>
      </c>
      <c r="AS92" s="87">
        <f t="shared" si="26"/>
        <v>0</v>
      </c>
      <c r="AT92" s="87">
        <f t="shared" si="27"/>
        <v>0</v>
      </c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W93" s="40">
        <f t="shared" si="2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P93" s="42"/>
      <c r="AQ93" s="87">
        <f t="shared" si="29"/>
        <v>0</v>
      </c>
      <c r="AR93" s="87">
        <f t="shared" si="25"/>
        <v>0</v>
      </c>
      <c r="AS93" s="87">
        <f t="shared" si="26"/>
        <v>0</v>
      </c>
      <c r="AT93" s="87">
        <f t="shared" si="27"/>
        <v>0</v>
      </c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W94" s="40">
        <f t="shared" si="2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P94" s="42"/>
      <c r="AQ94" s="87">
        <f t="shared" si="29"/>
        <v>0</v>
      </c>
      <c r="AR94" s="87">
        <f t="shared" si="25"/>
        <v>0</v>
      </c>
      <c r="AS94" s="87">
        <f t="shared" si="26"/>
        <v>0</v>
      </c>
      <c r="AT94" s="87">
        <f t="shared" si="27"/>
        <v>0</v>
      </c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W95" s="40">
        <f t="shared" si="2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2"/>
      <c r="AQ95" s="87">
        <f t="shared" si="29"/>
        <v>0</v>
      </c>
      <c r="AR95" s="87">
        <f t="shared" si="25"/>
        <v>0</v>
      </c>
      <c r="AS95" s="87">
        <f t="shared" si="26"/>
        <v>0</v>
      </c>
      <c r="AT95" s="87">
        <f t="shared" si="27"/>
        <v>0</v>
      </c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W96" s="40">
        <f t="shared" si="2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2"/>
      <c r="AQ96" s="87">
        <f t="shared" si="29"/>
        <v>0</v>
      </c>
      <c r="AR96" s="87">
        <f t="shared" si="25"/>
        <v>0</v>
      </c>
      <c r="AS96" s="87">
        <f t="shared" si="26"/>
        <v>0</v>
      </c>
      <c r="AT96" s="87">
        <f t="shared" si="27"/>
        <v>0</v>
      </c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W97" s="40">
        <f t="shared" si="2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P97" s="42"/>
      <c r="AQ97" s="87">
        <f t="shared" si="29"/>
        <v>0</v>
      </c>
      <c r="AR97" s="87">
        <f t="shared" si="25"/>
        <v>0</v>
      </c>
      <c r="AS97" s="87">
        <f t="shared" si="26"/>
        <v>0</v>
      </c>
      <c r="AT97" s="87">
        <f t="shared" si="27"/>
        <v>0</v>
      </c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W98" s="40">
        <f t="shared" si="2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2"/>
      <c r="AQ98" s="87">
        <f t="shared" si="29"/>
        <v>0</v>
      </c>
      <c r="AR98" s="87">
        <f t="shared" si="25"/>
        <v>0</v>
      </c>
      <c r="AS98" s="87">
        <f t="shared" si="26"/>
        <v>0</v>
      </c>
      <c r="AT98" s="87">
        <f t="shared" si="27"/>
        <v>0</v>
      </c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W99" s="40">
        <f t="shared" si="2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P99" s="42"/>
      <c r="AQ99" s="87">
        <f t="shared" si="29"/>
        <v>0</v>
      </c>
      <c r="AR99" s="87">
        <f t="shared" si="25"/>
        <v>0</v>
      </c>
      <c r="AS99" s="87">
        <f t="shared" si="26"/>
        <v>0</v>
      </c>
      <c r="AT99" s="87">
        <f t="shared" si="27"/>
        <v>0</v>
      </c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W100" s="40">
        <f t="shared" si="2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2"/>
      <c r="AQ100" s="87">
        <f t="shared" si="29"/>
        <v>0</v>
      </c>
      <c r="AR100" s="87">
        <f t="shared" si="25"/>
        <v>0</v>
      </c>
      <c r="AS100" s="87">
        <f t="shared" si="26"/>
        <v>0</v>
      </c>
      <c r="AT100" s="87">
        <f t="shared" si="27"/>
        <v>0</v>
      </c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W101" s="40">
        <f t="shared" si="2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2"/>
      <c r="AQ101" s="87">
        <f t="shared" si="29"/>
        <v>0</v>
      </c>
      <c r="AR101" s="87">
        <f t="shared" si="25"/>
        <v>0</v>
      </c>
      <c r="AS101" s="87">
        <f t="shared" si="26"/>
        <v>0</v>
      </c>
      <c r="AT101" s="87">
        <f t="shared" si="27"/>
        <v>0</v>
      </c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W102" s="40">
        <f t="shared" si="2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2"/>
      <c r="AQ102" s="87">
        <f t="shared" si="29"/>
        <v>0</v>
      </c>
      <c r="AR102" s="87">
        <f t="shared" si="25"/>
        <v>0</v>
      </c>
      <c r="AS102" s="87">
        <f t="shared" si="26"/>
        <v>0</v>
      </c>
      <c r="AT102" s="87">
        <f t="shared" si="27"/>
        <v>0</v>
      </c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W103" s="40">
        <f t="shared" si="2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2"/>
      <c r="AQ103" s="87">
        <f t="shared" si="29"/>
        <v>0</v>
      </c>
      <c r="AR103" s="87">
        <f t="shared" si="25"/>
        <v>0</v>
      </c>
      <c r="AS103" s="87">
        <f t="shared" si="26"/>
        <v>0</v>
      </c>
      <c r="AT103" s="87">
        <f t="shared" si="27"/>
        <v>0</v>
      </c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40">
        <v>0</v>
      </c>
      <c r="W104" s="40">
        <f t="shared" si="2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2"/>
      <c r="AQ104" s="87">
        <f t="shared" si="29"/>
        <v>0</v>
      </c>
      <c r="AR104" s="87">
        <f t="shared" si="25"/>
        <v>0</v>
      </c>
      <c r="AS104" s="87">
        <f t="shared" si="26"/>
        <v>0</v>
      </c>
      <c r="AT104" s="87">
        <f t="shared" si="27"/>
        <v>0</v>
      </c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W105" s="40">
        <f t="shared" si="2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2"/>
      <c r="AQ105" s="87">
        <f t="shared" si="29"/>
        <v>0</v>
      </c>
      <c r="AR105" s="87">
        <f t="shared" si="25"/>
        <v>0</v>
      </c>
      <c r="AS105" s="87">
        <f t="shared" si="26"/>
        <v>0</v>
      </c>
      <c r="AT105" s="87">
        <f t="shared" si="27"/>
        <v>0</v>
      </c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W106" s="40">
        <f t="shared" si="2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2"/>
      <c r="AQ106" s="87">
        <f t="shared" si="29"/>
        <v>0</v>
      </c>
      <c r="AR106" s="87">
        <f t="shared" si="25"/>
        <v>0</v>
      </c>
      <c r="AS106" s="87">
        <f t="shared" si="26"/>
        <v>0</v>
      </c>
      <c r="AT106" s="87">
        <f t="shared" si="27"/>
        <v>0</v>
      </c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40">
        <v>0</v>
      </c>
      <c r="W107" s="40">
        <f t="shared" si="2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2"/>
      <c r="AQ107" s="87">
        <f t="shared" si="29"/>
        <v>0</v>
      </c>
      <c r="AR107" s="87">
        <f t="shared" si="25"/>
        <v>0</v>
      </c>
      <c r="AS107" s="87">
        <f t="shared" si="26"/>
        <v>0</v>
      </c>
      <c r="AT107" s="87">
        <f t="shared" si="27"/>
        <v>0</v>
      </c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40">
        <v>0</v>
      </c>
      <c r="W108" s="40">
        <f t="shared" si="2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P108" s="42"/>
      <c r="AQ108" s="87">
        <f t="shared" si="29"/>
        <v>0</v>
      </c>
      <c r="AR108" s="87">
        <f t="shared" si="25"/>
        <v>0</v>
      </c>
      <c r="AS108" s="87">
        <f t="shared" si="26"/>
        <v>0</v>
      </c>
      <c r="AT108" s="87">
        <f t="shared" si="27"/>
        <v>0</v>
      </c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W109" s="40">
        <f t="shared" si="2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2"/>
      <c r="AQ109" s="87">
        <f t="shared" si="29"/>
        <v>0</v>
      </c>
      <c r="AR109" s="87">
        <f t="shared" si="25"/>
        <v>0</v>
      </c>
      <c r="AS109" s="87">
        <f t="shared" si="26"/>
        <v>0</v>
      </c>
      <c r="AT109" s="87">
        <f t="shared" si="27"/>
        <v>0</v>
      </c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W110" s="40">
        <f t="shared" si="2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2"/>
      <c r="AQ110" s="87">
        <f t="shared" si="29"/>
        <v>0</v>
      </c>
      <c r="AR110" s="87">
        <f t="shared" si="25"/>
        <v>0</v>
      </c>
      <c r="AS110" s="87">
        <f t="shared" si="26"/>
        <v>0</v>
      </c>
      <c r="AT110" s="87">
        <f t="shared" si="27"/>
        <v>0</v>
      </c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W111" s="40">
        <f t="shared" si="28"/>
        <v>0</v>
      </c>
      <c r="X111" s="16"/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2"/>
      <c r="AQ111" s="87">
        <f t="shared" si="29"/>
        <v>0</v>
      </c>
      <c r="AR111" s="87">
        <f t="shared" si="25"/>
        <v>0</v>
      </c>
      <c r="AS111" s="87">
        <f t="shared" si="26"/>
        <v>0</v>
      </c>
      <c r="AT111" s="87">
        <f t="shared" si="27"/>
        <v>0</v>
      </c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W112" s="40">
        <f t="shared" si="2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2"/>
      <c r="AQ112" s="87">
        <f t="shared" si="29"/>
        <v>0</v>
      </c>
      <c r="AR112" s="87">
        <f t="shared" si="25"/>
        <v>0</v>
      </c>
      <c r="AS112" s="87">
        <f t="shared" si="26"/>
        <v>0</v>
      </c>
      <c r="AT112" s="87">
        <f t="shared" si="27"/>
        <v>0</v>
      </c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40">
        <v>0</v>
      </c>
      <c r="W113" s="40">
        <f t="shared" si="2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2"/>
      <c r="AQ113" s="87">
        <f t="shared" si="29"/>
        <v>0</v>
      </c>
      <c r="AR113" s="87">
        <f t="shared" si="25"/>
        <v>0</v>
      </c>
      <c r="AS113" s="87">
        <f t="shared" si="26"/>
        <v>0</v>
      </c>
      <c r="AT113" s="87">
        <f t="shared" si="27"/>
        <v>0</v>
      </c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W114" s="40">
        <f t="shared" si="2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2"/>
      <c r="AQ114" s="87">
        <f t="shared" si="29"/>
        <v>0</v>
      </c>
      <c r="AR114" s="87">
        <f t="shared" si="25"/>
        <v>0</v>
      </c>
      <c r="AS114" s="87">
        <f t="shared" si="26"/>
        <v>0</v>
      </c>
      <c r="AT114" s="87">
        <f t="shared" si="27"/>
        <v>0</v>
      </c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W115" s="40">
        <f t="shared" si="2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2"/>
      <c r="AQ115" s="87">
        <f t="shared" si="29"/>
        <v>0</v>
      </c>
      <c r="AR115" s="87">
        <f t="shared" si="25"/>
        <v>0</v>
      </c>
      <c r="AS115" s="87">
        <f t="shared" si="26"/>
        <v>0</v>
      </c>
      <c r="AT115" s="87">
        <f t="shared" si="27"/>
        <v>0</v>
      </c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W116" s="40">
        <f t="shared" si="2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2"/>
      <c r="AQ116" s="87">
        <f t="shared" si="29"/>
        <v>0</v>
      </c>
      <c r="AR116" s="87">
        <f t="shared" si="25"/>
        <v>0</v>
      </c>
      <c r="AS116" s="87">
        <f t="shared" si="26"/>
        <v>0</v>
      </c>
      <c r="AT116" s="87">
        <f t="shared" si="27"/>
        <v>0</v>
      </c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W117" s="40">
        <f t="shared" si="2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2"/>
      <c r="AQ117" s="87">
        <f t="shared" si="29"/>
        <v>0</v>
      </c>
      <c r="AR117" s="87">
        <f t="shared" si="25"/>
        <v>0</v>
      </c>
      <c r="AS117" s="87">
        <f t="shared" si="26"/>
        <v>0</v>
      </c>
      <c r="AT117" s="87">
        <f t="shared" si="27"/>
        <v>0</v>
      </c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</v>
      </c>
      <c r="W118" s="40">
        <f t="shared" si="2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2"/>
      <c r="AQ118" s="87">
        <f t="shared" si="29"/>
        <v>0</v>
      </c>
      <c r="AR118" s="87">
        <f t="shared" si="25"/>
        <v>0</v>
      </c>
      <c r="AS118" s="87">
        <f t="shared" si="26"/>
        <v>0</v>
      </c>
      <c r="AT118" s="87">
        <f t="shared" si="27"/>
        <v>0</v>
      </c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W119" s="40">
        <f t="shared" si="2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2"/>
      <c r="AQ119" s="87">
        <f t="shared" si="29"/>
        <v>0</v>
      </c>
      <c r="AR119" s="87">
        <f t="shared" si="25"/>
        <v>0</v>
      </c>
      <c r="AS119" s="87">
        <f t="shared" si="26"/>
        <v>0</v>
      </c>
      <c r="AT119" s="87">
        <f t="shared" si="27"/>
        <v>0</v>
      </c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0</v>
      </c>
      <c r="W120" s="40">
        <f t="shared" si="2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2"/>
      <c r="AQ120" s="87">
        <f t="shared" si="29"/>
        <v>0</v>
      </c>
      <c r="AR120" s="87">
        <f t="shared" si="25"/>
        <v>0</v>
      </c>
      <c r="AS120" s="87">
        <f t="shared" si="26"/>
        <v>0</v>
      </c>
      <c r="AT120" s="87">
        <f t="shared" si="27"/>
        <v>0</v>
      </c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40">
        <v>0</v>
      </c>
      <c r="W121" s="40">
        <f t="shared" si="2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2"/>
      <c r="AQ121" s="87">
        <f t="shared" si="29"/>
        <v>0</v>
      </c>
      <c r="AR121" s="87">
        <f t="shared" si="25"/>
        <v>0</v>
      </c>
      <c r="AS121" s="87">
        <f t="shared" si="26"/>
        <v>0</v>
      </c>
      <c r="AT121" s="87">
        <f t="shared" si="27"/>
        <v>0</v>
      </c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W122" s="40">
        <f t="shared" si="2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2"/>
      <c r="AQ122" s="87">
        <f t="shared" si="29"/>
        <v>0</v>
      </c>
      <c r="AR122" s="87">
        <f t="shared" si="25"/>
        <v>0</v>
      </c>
      <c r="AS122" s="87">
        <f t="shared" si="26"/>
        <v>0</v>
      </c>
      <c r="AT122" s="87">
        <f t="shared" si="27"/>
        <v>0</v>
      </c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40">
        <v>0</v>
      </c>
      <c r="W123" s="40">
        <f t="shared" si="2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2"/>
      <c r="AQ123" s="87">
        <f t="shared" si="29"/>
        <v>0</v>
      </c>
      <c r="AR123" s="87">
        <f t="shared" si="25"/>
        <v>0</v>
      </c>
      <c r="AS123" s="87">
        <f t="shared" si="26"/>
        <v>0</v>
      </c>
      <c r="AT123" s="87">
        <f t="shared" si="27"/>
        <v>0</v>
      </c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40">
        <v>0</v>
      </c>
      <c r="W124" s="40">
        <f t="shared" si="2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P124" s="42"/>
      <c r="AQ124" s="87">
        <f t="shared" si="29"/>
        <v>0</v>
      </c>
      <c r="AR124" s="87">
        <f t="shared" si="25"/>
        <v>0</v>
      </c>
      <c r="AS124" s="87">
        <f t="shared" si="26"/>
        <v>0</v>
      </c>
      <c r="AT124" s="87">
        <f t="shared" si="27"/>
        <v>0</v>
      </c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W125" s="40">
        <f t="shared" si="28"/>
        <v>0</v>
      </c>
      <c r="X125" s="16"/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P125" s="42"/>
      <c r="AQ125" s="87">
        <f t="shared" si="29"/>
        <v>0</v>
      </c>
      <c r="AR125" s="87">
        <f t="shared" si="25"/>
        <v>0</v>
      </c>
      <c r="AS125" s="87">
        <f t="shared" si="26"/>
        <v>0</v>
      </c>
      <c r="AT125" s="87">
        <f t="shared" si="27"/>
        <v>0</v>
      </c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W126" s="40">
        <f t="shared" si="2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P126" s="42"/>
      <c r="AQ126" s="87">
        <f t="shared" si="29"/>
        <v>0</v>
      </c>
      <c r="AR126" s="87">
        <f t="shared" si="25"/>
        <v>0</v>
      </c>
      <c r="AS126" s="87">
        <f t="shared" si="26"/>
        <v>0</v>
      </c>
      <c r="AT126" s="87">
        <f t="shared" si="27"/>
        <v>0</v>
      </c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W127" s="40">
        <f t="shared" si="2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2"/>
      <c r="AQ127" s="87">
        <f t="shared" si="29"/>
        <v>0</v>
      </c>
      <c r="AR127" s="87">
        <f t="shared" si="25"/>
        <v>0</v>
      </c>
      <c r="AS127" s="87">
        <f t="shared" si="26"/>
        <v>0</v>
      </c>
      <c r="AT127" s="87">
        <f t="shared" si="27"/>
        <v>0</v>
      </c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40">
        <v>0</v>
      </c>
      <c r="W128" s="40">
        <f t="shared" si="2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P128" s="42"/>
      <c r="AQ128" s="87">
        <f t="shared" si="29"/>
        <v>0</v>
      </c>
      <c r="AR128" s="87">
        <f t="shared" si="25"/>
        <v>0</v>
      </c>
      <c r="AS128" s="87">
        <f t="shared" si="26"/>
        <v>0</v>
      </c>
      <c r="AT128" s="87">
        <f t="shared" si="27"/>
        <v>0</v>
      </c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W129" s="40">
        <f t="shared" si="2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2"/>
      <c r="AQ129" s="87">
        <f t="shared" si="29"/>
        <v>0</v>
      </c>
      <c r="AR129" s="87">
        <f t="shared" si="25"/>
        <v>0</v>
      </c>
      <c r="AS129" s="87">
        <f t="shared" si="26"/>
        <v>0</v>
      </c>
      <c r="AT129" s="87">
        <f t="shared" si="27"/>
        <v>0</v>
      </c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40">
        <v>0</v>
      </c>
      <c r="W130" s="40">
        <f t="shared" si="2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2"/>
      <c r="AQ130" s="87">
        <f t="shared" si="29"/>
        <v>0</v>
      </c>
      <c r="AR130" s="87">
        <f t="shared" si="25"/>
        <v>0</v>
      </c>
      <c r="AS130" s="87">
        <f t="shared" si="26"/>
        <v>0</v>
      </c>
      <c r="AT130" s="87">
        <f t="shared" si="27"/>
        <v>0</v>
      </c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W131" s="40">
        <f t="shared" si="28"/>
        <v>0</v>
      </c>
      <c r="X131" s="16"/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2"/>
      <c r="AQ131" s="87">
        <f t="shared" si="29"/>
        <v>0</v>
      </c>
      <c r="AR131" s="87">
        <f t="shared" si="25"/>
        <v>0</v>
      </c>
      <c r="AS131" s="87">
        <f t="shared" si="26"/>
        <v>0</v>
      </c>
      <c r="AT131" s="87">
        <f t="shared" si="27"/>
        <v>0</v>
      </c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W132" s="40">
        <f t="shared" si="28"/>
        <v>0</v>
      </c>
      <c r="X132" s="16"/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P132" s="42"/>
      <c r="AQ132" s="87">
        <f t="shared" si="29"/>
        <v>0</v>
      </c>
      <c r="AR132" s="87">
        <f t="shared" si="25"/>
        <v>0</v>
      </c>
      <c r="AS132" s="87">
        <f t="shared" si="26"/>
        <v>0</v>
      </c>
      <c r="AT132" s="87">
        <f t="shared" si="27"/>
        <v>0</v>
      </c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W133" s="40">
        <f t="shared" si="28"/>
        <v>0</v>
      </c>
      <c r="X133" s="16"/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P133" s="42"/>
      <c r="AQ133" s="87">
        <f t="shared" si="29"/>
        <v>0</v>
      </c>
      <c r="AR133" s="87">
        <f t="shared" si="25"/>
        <v>0</v>
      </c>
      <c r="AS133" s="87">
        <f t="shared" si="26"/>
        <v>0</v>
      </c>
      <c r="AT133" s="87">
        <f t="shared" si="27"/>
        <v>0</v>
      </c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W134" s="40">
        <f t="shared" si="2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P134" s="42"/>
      <c r="AQ134" s="87">
        <f t="shared" si="29"/>
        <v>0</v>
      </c>
      <c r="AR134" s="87">
        <f t="shared" si="25"/>
        <v>0</v>
      </c>
      <c r="AS134" s="87">
        <f t="shared" si="26"/>
        <v>0</v>
      </c>
      <c r="AT134" s="87">
        <f t="shared" si="27"/>
        <v>0</v>
      </c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W135" s="40">
        <f t="shared" si="2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P135" s="42"/>
      <c r="AQ135" s="87">
        <f t="shared" si="29"/>
        <v>0</v>
      </c>
      <c r="AR135" s="87">
        <f t="shared" si="25"/>
        <v>0</v>
      </c>
      <c r="AS135" s="87">
        <f t="shared" si="26"/>
        <v>0</v>
      </c>
      <c r="AT135" s="87">
        <f t="shared" si="27"/>
        <v>0</v>
      </c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40">
        <v>0</v>
      </c>
      <c r="W136" s="40">
        <f t="shared" si="2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P136" s="42"/>
      <c r="AQ136" s="87">
        <f t="shared" si="29"/>
        <v>0</v>
      </c>
      <c r="AR136" s="87">
        <f t="shared" ref="AR136:AR199" si="31">+AA136*H136</f>
        <v>0</v>
      </c>
      <c r="AS136" s="87">
        <f t="shared" ref="AS136:AS199" si="32">+AB136*I136</f>
        <v>0</v>
      </c>
      <c r="AT136" s="87">
        <f t="shared" ref="AT136:AT199" si="33">+AC136*J136</f>
        <v>0</v>
      </c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40">
        <v>0</v>
      </c>
      <c r="W137" s="40">
        <f t="shared" ref="W137:W200" si="3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2"/>
      <c r="AQ137" s="87">
        <f t="shared" ref="AQ137:AQ200" si="35">+Z137*G137</f>
        <v>0</v>
      </c>
      <c r="AR137" s="87">
        <f t="shared" si="31"/>
        <v>0</v>
      </c>
      <c r="AS137" s="87">
        <f t="shared" si="32"/>
        <v>0</v>
      </c>
      <c r="AT137" s="87">
        <f t="shared" si="33"/>
        <v>0</v>
      </c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40">
        <v>0</v>
      </c>
      <c r="W138" s="40">
        <f t="shared" si="3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2"/>
      <c r="AQ138" s="87">
        <f t="shared" si="35"/>
        <v>0</v>
      </c>
      <c r="AR138" s="87">
        <f t="shared" si="31"/>
        <v>0</v>
      </c>
      <c r="AS138" s="87">
        <f t="shared" si="32"/>
        <v>0</v>
      </c>
      <c r="AT138" s="87">
        <f t="shared" si="33"/>
        <v>0</v>
      </c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W139" s="40">
        <f t="shared" si="3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2"/>
      <c r="AQ139" s="87">
        <f t="shared" si="35"/>
        <v>0</v>
      </c>
      <c r="AR139" s="87">
        <f t="shared" si="31"/>
        <v>0</v>
      </c>
      <c r="AS139" s="87">
        <f t="shared" si="32"/>
        <v>0</v>
      </c>
      <c r="AT139" s="87">
        <f t="shared" si="33"/>
        <v>0</v>
      </c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W140" s="40">
        <f t="shared" si="3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2"/>
      <c r="AQ140" s="87">
        <f t="shared" si="35"/>
        <v>0</v>
      </c>
      <c r="AR140" s="87">
        <f t="shared" si="31"/>
        <v>0</v>
      </c>
      <c r="AS140" s="87">
        <f t="shared" si="32"/>
        <v>0</v>
      </c>
      <c r="AT140" s="87">
        <f t="shared" si="33"/>
        <v>0</v>
      </c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W141" s="40">
        <f t="shared" si="3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P141" s="42"/>
      <c r="AQ141" s="87">
        <f t="shared" si="35"/>
        <v>0</v>
      </c>
      <c r="AR141" s="87">
        <f t="shared" si="31"/>
        <v>0</v>
      </c>
      <c r="AS141" s="87">
        <f t="shared" si="32"/>
        <v>0</v>
      </c>
      <c r="AT141" s="87">
        <f t="shared" si="33"/>
        <v>0</v>
      </c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0</v>
      </c>
      <c r="W142" s="40">
        <f t="shared" si="3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P142" s="42"/>
      <c r="AQ142" s="87">
        <f t="shared" si="35"/>
        <v>0</v>
      </c>
      <c r="AR142" s="87">
        <f t="shared" si="31"/>
        <v>0</v>
      </c>
      <c r="AS142" s="87">
        <f t="shared" si="32"/>
        <v>0</v>
      </c>
      <c r="AT142" s="87">
        <f t="shared" si="33"/>
        <v>0</v>
      </c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W143" s="40">
        <f t="shared" si="3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P143" s="42"/>
      <c r="AQ143" s="87">
        <f t="shared" si="35"/>
        <v>0</v>
      </c>
      <c r="AR143" s="87">
        <f t="shared" si="31"/>
        <v>0</v>
      </c>
      <c r="AS143" s="87">
        <f t="shared" si="32"/>
        <v>0</v>
      </c>
      <c r="AT143" s="87">
        <f t="shared" si="33"/>
        <v>0</v>
      </c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40">
        <v>0</v>
      </c>
      <c r="W144" s="40">
        <f t="shared" si="3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P144" s="42"/>
      <c r="AQ144" s="87">
        <f t="shared" si="35"/>
        <v>0</v>
      </c>
      <c r="AR144" s="87">
        <f t="shared" si="31"/>
        <v>0</v>
      </c>
      <c r="AS144" s="87">
        <f t="shared" si="32"/>
        <v>0</v>
      </c>
      <c r="AT144" s="87">
        <f t="shared" si="33"/>
        <v>0</v>
      </c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40">
        <v>0</v>
      </c>
      <c r="W145" s="40">
        <f t="shared" si="3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P145" s="42"/>
      <c r="AQ145" s="87">
        <f t="shared" si="35"/>
        <v>0</v>
      </c>
      <c r="AR145" s="87">
        <f t="shared" si="31"/>
        <v>0</v>
      </c>
      <c r="AS145" s="87">
        <f t="shared" si="32"/>
        <v>0</v>
      </c>
      <c r="AT145" s="87">
        <f t="shared" si="33"/>
        <v>0</v>
      </c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40">
        <v>0</v>
      </c>
      <c r="W146" s="40">
        <f t="shared" si="34"/>
        <v>0</v>
      </c>
      <c r="X146" s="16"/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2"/>
      <c r="AQ146" s="87">
        <f t="shared" si="35"/>
        <v>0</v>
      </c>
      <c r="AR146" s="87">
        <f t="shared" si="31"/>
        <v>0</v>
      </c>
      <c r="AS146" s="87">
        <f t="shared" si="32"/>
        <v>0</v>
      </c>
      <c r="AT146" s="87">
        <f t="shared" si="33"/>
        <v>0</v>
      </c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40">
        <v>0</v>
      </c>
      <c r="W147" s="40">
        <f t="shared" si="34"/>
        <v>0</v>
      </c>
      <c r="X147" s="16"/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P147" s="42"/>
      <c r="AQ147" s="87">
        <f t="shared" si="35"/>
        <v>0</v>
      </c>
      <c r="AR147" s="87">
        <f t="shared" si="31"/>
        <v>0</v>
      </c>
      <c r="AS147" s="87">
        <f t="shared" si="32"/>
        <v>0</v>
      </c>
      <c r="AT147" s="87">
        <f t="shared" si="33"/>
        <v>0</v>
      </c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40">
        <v>0</v>
      </c>
      <c r="W148" s="40">
        <f t="shared" si="3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2"/>
      <c r="AQ148" s="87">
        <f t="shared" si="35"/>
        <v>0</v>
      </c>
      <c r="AR148" s="87">
        <f t="shared" si="31"/>
        <v>0</v>
      </c>
      <c r="AS148" s="87">
        <f t="shared" si="32"/>
        <v>0</v>
      </c>
      <c r="AT148" s="87">
        <f t="shared" si="33"/>
        <v>0</v>
      </c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W149" s="40">
        <f t="shared" si="3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2"/>
      <c r="AQ149" s="87">
        <f t="shared" si="35"/>
        <v>0</v>
      </c>
      <c r="AR149" s="87">
        <f t="shared" si="31"/>
        <v>0</v>
      </c>
      <c r="AS149" s="87">
        <f t="shared" si="32"/>
        <v>0</v>
      </c>
      <c r="AT149" s="87">
        <f t="shared" si="33"/>
        <v>0</v>
      </c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40">
        <v>0</v>
      </c>
      <c r="W150" s="40">
        <f t="shared" si="3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2"/>
      <c r="AQ150" s="87">
        <f t="shared" si="35"/>
        <v>0</v>
      </c>
      <c r="AR150" s="87">
        <f t="shared" si="31"/>
        <v>0</v>
      </c>
      <c r="AS150" s="87">
        <f t="shared" si="32"/>
        <v>0</v>
      </c>
      <c r="AT150" s="87">
        <f t="shared" si="33"/>
        <v>0</v>
      </c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40">
        <v>0</v>
      </c>
      <c r="W151" s="40">
        <f t="shared" si="3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2"/>
      <c r="AQ151" s="87">
        <f t="shared" si="35"/>
        <v>0</v>
      </c>
      <c r="AR151" s="87">
        <f t="shared" si="31"/>
        <v>0</v>
      </c>
      <c r="AS151" s="87">
        <f t="shared" si="32"/>
        <v>0</v>
      </c>
      <c r="AT151" s="87">
        <f t="shared" si="33"/>
        <v>0</v>
      </c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40">
        <v>0</v>
      </c>
      <c r="W152" s="40">
        <f t="shared" si="3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2"/>
      <c r="AQ152" s="87">
        <f t="shared" si="35"/>
        <v>0</v>
      </c>
      <c r="AR152" s="87">
        <f t="shared" si="31"/>
        <v>0</v>
      </c>
      <c r="AS152" s="87">
        <f t="shared" si="32"/>
        <v>0</v>
      </c>
      <c r="AT152" s="87">
        <f t="shared" si="33"/>
        <v>0</v>
      </c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40">
        <v>0</v>
      </c>
      <c r="W153" s="40">
        <f t="shared" si="3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P153" s="42"/>
      <c r="AQ153" s="87">
        <f t="shared" si="35"/>
        <v>0</v>
      </c>
      <c r="AR153" s="87">
        <f t="shared" si="31"/>
        <v>0</v>
      </c>
      <c r="AS153" s="87">
        <f t="shared" si="32"/>
        <v>0</v>
      </c>
      <c r="AT153" s="87">
        <f t="shared" si="33"/>
        <v>0</v>
      </c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40">
        <v>0</v>
      </c>
      <c r="W154" s="40">
        <f t="shared" si="3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P154" s="42"/>
      <c r="AQ154" s="87">
        <f t="shared" si="35"/>
        <v>0</v>
      </c>
      <c r="AR154" s="87">
        <f t="shared" si="31"/>
        <v>0</v>
      </c>
      <c r="AS154" s="87">
        <f t="shared" si="32"/>
        <v>0</v>
      </c>
      <c r="AT154" s="87">
        <f t="shared" si="33"/>
        <v>0</v>
      </c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W155" s="40">
        <f t="shared" si="3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2"/>
      <c r="AQ155" s="87">
        <f t="shared" si="35"/>
        <v>0</v>
      </c>
      <c r="AR155" s="87">
        <f t="shared" si="31"/>
        <v>0</v>
      </c>
      <c r="AS155" s="87">
        <f t="shared" si="32"/>
        <v>0</v>
      </c>
      <c r="AT155" s="87">
        <f t="shared" si="33"/>
        <v>0</v>
      </c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40">
        <v>0</v>
      </c>
      <c r="W156" s="40">
        <f t="shared" si="3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P156" s="42"/>
      <c r="AQ156" s="87">
        <f t="shared" si="35"/>
        <v>0</v>
      </c>
      <c r="AR156" s="87">
        <f t="shared" si="31"/>
        <v>0</v>
      </c>
      <c r="AS156" s="87">
        <f t="shared" si="32"/>
        <v>0</v>
      </c>
      <c r="AT156" s="87">
        <f t="shared" si="33"/>
        <v>0</v>
      </c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40">
        <v>0</v>
      </c>
      <c r="W157" s="40">
        <f t="shared" si="3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2"/>
      <c r="AQ157" s="87">
        <f t="shared" si="35"/>
        <v>0</v>
      </c>
      <c r="AR157" s="87">
        <f t="shared" si="31"/>
        <v>0</v>
      </c>
      <c r="AS157" s="87">
        <f t="shared" si="32"/>
        <v>0</v>
      </c>
      <c r="AT157" s="87">
        <f t="shared" si="33"/>
        <v>0</v>
      </c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40">
        <v>0</v>
      </c>
      <c r="W158" s="40">
        <f t="shared" si="3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P158" s="42"/>
      <c r="AQ158" s="87">
        <f t="shared" si="35"/>
        <v>0</v>
      </c>
      <c r="AR158" s="87">
        <f t="shared" si="31"/>
        <v>0</v>
      </c>
      <c r="AS158" s="87">
        <f t="shared" si="32"/>
        <v>0</v>
      </c>
      <c r="AT158" s="87">
        <f t="shared" si="33"/>
        <v>0</v>
      </c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W159" s="40">
        <f t="shared" si="3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P159" s="42"/>
      <c r="AQ159" s="87">
        <f t="shared" si="35"/>
        <v>0</v>
      </c>
      <c r="AR159" s="87">
        <f t="shared" si="31"/>
        <v>0</v>
      </c>
      <c r="AS159" s="87">
        <f t="shared" si="32"/>
        <v>0</v>
      </c>
      <c r="AT159" s="87">
        <f t="shared" si="33"/>
        <v>0</v>
      </c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W160" s="40">
        <f t="shared" si="3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P160" s="42"/>
      <c r="AQ160" s="87">
        <f t="shared" si="35"/>
        <v>0</v>
      </c>
      <c r="AR160" s="87">
        <f t="shared" si="31"/>
        <v>0</v>
      </c>
      <c r="AS160" s="87">
        <f t="shared" si="32"/>
        <v>0</v>
      </c>
      <c r="AT160" s="87">
        <f t="shared" si="33"/>
        <v>0</v>
      </c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 t="s">
        <v>224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40">
        <v>0</v>
      </c>
      <c r="W161" s="40">
        <f t="shared" si="3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2"/>
      <c r="AQ161" s="87">
        <f t="shared" si="35"/>
        <v>0</v>
      </c>
      <c r="AR161" s="87">
        <f t="shared" si="31"/>
        <v>0</v>
      </c>
      <c r="AS161" s="87">
        <f t="shared" si="32"/>
        <v>0</v>
      </c>
      <c r="AT161" s="87">
        <f t="shared" si="33"/>
        <v>0</v>
      </c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40">
        <v>0</v>
      </c>
      <c r="W162" s="40">
        <f t="shared" si="3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2"/>
      <c r="AQ162" s="87">
        <f t="shared" si="35"/>
        <v>0</v>
      </c>
      <c r="AR162" s="87">
        <f t="shared" si="31"/>
        <v>0</v>
      </c>
      <c r="AS162" s="87">
        <f t="shared" si="32"/>
        <v>0</v>
      </c>
      <c r="AT162" s="87">
        <f t="shared" si="33"/>
        <v>0</v>
      </c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40">
        <v>0</v>
      </c>
      <c r="W163" s="40">
        <f t="shared" si="34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2"/>
      <c r="AQ163" s="87">
        <f t="shared" si="35"/>
        <v>0</v>
      </c>
      <c r="AR163" s="87">
        <f t="shared" si="31"/>
        <v>0</v>
      </c>
      <c r="AS163" s="87">
        <f t="shared" si="32"/>
        <v>0</v>
      </c>
      <c r="AT163" s="87">
        <f t="shared" si="33"/>
        <v>0</v>
      </c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40">
        <v>0</v>
      </c>
      <c r="W164" s="40">
        <f t="shared" si="34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2"/>
      <c r="AQ164" s="87">
        <f t="shared" si="35"/>
        <v>0</v>
      </c>
      <c r="AR164" s="87">
        <f t="shared" si="31"/>
        <v>0</v>
      </c>
      <c r="AS164" s="87">
        <f t="shared" si="32"/>
        <v>0</v>
      </c>
      <c r="AT164" s="87">
        <f t="shared" si="33"/>
        <v>0</v>
      </c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40">
        <v>0</v>
      </c>
      <c r="W165" s="40">
        <f t="shared" si="3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2"/>
      <c r="AQ165" s="87">
        <f t="shared" si="35"/>
        <v>0</v>
      </c>
      <c r="AR165" s="87">
        <f t="shared" si="31"/>
        <v>0</v>
      </c>
      <c r="AS165" s="87">
        <f t="shared" si="32"/>
        <v>0</v>
      </c>
      <c r="AT165" s="87">
        <f t="shared" si="33"/>
        <v>0</v>
      </c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40">
        <v>0</v>
      </c>
      <c r="W166" s="40">
        <f t="shared" si="34"/>
        <v>0</v>
      </c>
      <c r="X166" s="16"/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P166" s="42"/>
      <c r="AQ166" s="87">
        <f t="shared" si="35"/>
        <v>0</v>
      </c>
      <c r="AR166" s="87">
        <f t="shared" si="31"/>
        <v>0</v>
      </c>
      <c r="AS166" s="87">
        <f t="shared" si="32"/>
        <v>0</v>
      </c>
      <c r="AT166" s="87">
        <f t="shared" si="33"/>
        <v>0</v>
      </c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40">
        <v>0</v>
      </c>
      <c r="W167" s="40">
        <f t="shared" si="34"/>
        <v>0</v>
      </c>
      <c r="X167" s="16"/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P167" s="42"/>
      <c r="AQ167" s="87">
        <f t="shared" si="35"/>
        <v>0</v>
      </c>
      <c r="AR167" s="87">
        <f t="shared" si="31"/>
        <v>0</v>
      </c>
      <c r="AS167" s="87">
        <f t="shared" si="32"/>
        <v>0</v>
      </c>
      <c r="AT167" s="87">
        <f t="shared" si="33"/>
        <v>0</v>
      </c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40">
        <v>0</v>
      </c>
      <c r="W168" s="40">
        <f t="shared" si="34"/>
        <v>0</v>
      </c>
      <c r="X168" s="16"/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P168" s="42"/>
      <c r="AQ168" s="87">
        <f t="shared" si="35"/>
        <v>0</v>
      </c>
      <c r="AR168" s="87">
        <f t="shared" si="31"/>
        <v>0</v>
      </c>
      <c r="AS168" s="87">
        <f t="shared" si="32"/>
        <v>0</v>
      </c>
      <c r="AT168" s="87">
        <f t="shared" si="33"/>
        <v>0</v>
      </c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W169" s="40">
        <f t="shared" si="34"/>
        <v>0</v>
      </c>
      <c r="X169" s="16"/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P169" s="42"/>
      <c r="AQ169" s="87">
        <f t="shared" si="35"/>
        <v>0</v>
      </c>
      <c r="AR169" s="87">
        <f t="shared" si="31"/>
        <v>0</v>
      </c>
      <c r="AS169" s="87">
        <f t="shared" si="32"/>
        <v>0</v>
      </c>
      <c r="AT169" s="87">
        <f t="shared" si="33"/>
        <v>0</v>
      </c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40">
        <v>0</v>
      </c>
      <c r="W170" s="40">
        <f t="shared" si="34"/>
        <v>0</v>
      </c>
      <c r="X170" s="16"/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2"/>
      <c r="AQ170" s="87">
        <f t="shared" si="35"/>
        <v>0</v>
      </c>
      <c r="AR170" s="87">
        <f t="shared" si="31"/>
        <v>0</v>
      </c>
      <c r="AS170" s="87">
        <f t="shared" si="32"/>
        <v>0</v>
      </c>
      <c r="AT170" s="87">
        <f t="shared" si="33"/>
        <v>0</v>
      </c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40">
        <v>0</v>
      </c>
      <c r="W171" s="40">
        <f t="shared" si="34"/>
        <v>0</v>
      </c>
      <c r="X171" s="16"/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2"/>
      <c r="AQ171" s="87">
        <f t="shared" si="35"/>
        <v>0</v>
      </c>
      <c r="AR171" s="87">
        <f t="shared" si="31"/>
        <v>0</v>
      </c>
      <c r="AS171" s="87">
        <f t="shared" si="32"/>
        <v>0</v>
      </c>
      <c r="AT171" s="87">
        <f t="shared" si="33"/>
        <v>0</v>
      </c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88">
        <v>50</v>
      </c>
      <c r="H172" s="88">
        <v>50</v>
      </c>
      <c r="I172" s="88">
        <v>50</v>
      </c>
      <c r="J172" s="88">
        <v>50</v>
      </c>
      <c r="K172" s="88">
        <v>50</v>
      </c>
      <c r="L172" s="88">
        <v>50</v>
      </c>
      <c r="M172" s="88">
        <v>50</v>
      </c>
      <c r="N172" s="88">
        <v>50</v>
      </c>
      <c r="O172" s="88">
        <v>50</v>
      </c>
      <c r="P172" s="88">
        <v>50</v>
      </c>
      <c r="Q172" s="88">
        <v>50</v>
      </c>
      <c r="R172" s="88">
        <v>50</v>
      </c>
      <c r="S172" s="88">
        <v>50</v>
      </c>
      <c r="T172" s="88">
        <v>50</v>
      </c>
      <c r="U172" s="88">
        <v>50</v>
      </c>
      <c r="W172" s="40">
        <f t="shared" si="34"/>
        <v>600</v>
      </c>
      <c r="X172" s="16"/>
      <c r="Z172" s="42">
        <v>42.97</v>
      </c>
      <c r="AA172" s="42">
        <v>42.97</v>
      </c>
      <c r="AB172" s="43">
        <v>0</v>
      </c>
      <c r="AC172" s="42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2">
        <v>0</v>
      </c>
      <c r="AL172" s="42">
        <v>0</v>
      </c>
      <c r="AM172" s="43">
        <v>0</v>
      </c>
      <c r="AN172" s="43">
        <v>0</v>
      </c>
      <c r="AO172" s="43">
        <v>0</v>
      </c>
      <c r="AP172" s="42"/>
      <c r="AQ172" s="87">
        <f t="shared" si="35"/>
        <v>2148.5</v>
      </c>
      <c r="AR172" s="87">
        <f t="shared" si="31"/>
        <v>2148.5</v>
      </c>
      <c r="AS172" s="87">
        <f t="shared" si="32"/>
        <v>0</v>
      </c>
      <c r="AT172" s="87">
        <f t="shared" si="33"/>
        <v>0</v>
      </c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88">
        <v>100</v>
      </c>
      <c r="H173" s="88">
        <v>100</v>
      </c>
      <c r="I173" s="88">
        <v>100</v>
      </c>
      <c r="J173" s="88">
        <v>100</v>
      </c>
      <c r="K173" s="88">
        <v>100</v>
      </c>
      <c r="L173" s="88">
        <v>100</v>
      </c>
      <c r="M173" s="88">
        <v>100</v>
      </c>
      <c r="N173" s="88">
        <v>100</v>
      </c>
      <c r="O173" s="88">
        <v>100</v>
      </c>
      <c r="P173" s="88">
        <v>100</v>
      </c>
      <c r="Q173" s="88">
        <v>100</v>
      </c>
      <c r="R173" s="88">
        <v>100</v>
      </c>
      <c r="S173" s="88">
        <v>100</v>
      </c>
      <c r="T173" s="88">
        <v>100</v>
      </c>
      <c r="U173" s="88">
        <v>100</v>
      </c>
      <c r="W173" s="40">
        <f t="shared" si="34"/>
        <v>1200</v>
      </c>
      <c r="X173" s="16"/>
      <c r="Z173" s="42">
        <v>40.72</v>
      </c>
      <c r="AA173" s="42">
        <v>40.72</v>
      </c>
      <c r="AB173" s="43">
        <v>0</v>
      </c>
      <c r="AC173" s="42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2">
        <v>0</v>
      </c>
      <c r="AL173" s="42">
        <v>0</v>
      </c>
      <c r="AM173" s="43">
        <v>0</v>
      </c>
      <c r="AN173" s="43">
        <v>0</v>
      </c>
      <c r="AO173" s="43">
        <v>0</v>
      </c>
      <c r="AP173" s="42"/>
      <c r="AQ173" s="87">
        <f t="shared" si="35"/>
        <v>4072</v>
      </c>
      <c r="AR173" s="87">
        <f t="shared" si="31"/>
        <v>4072</v>
      </c>
      <c r="AS173" s="87">
        <f t="shared" si="32"/>
        <v>0</v>
      </c>
      <c r="AT173" s="87">
        <f t="shared" si="33"/>
        <v>0</v>
      </c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40">
        <v>0</v>
      </c>
      <c r="W174" s="40">
        <f t="shared" si="34"/>
        <v>0</v>
      </c>
      <c r="X174" s="16"/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P174" s="42"/>
      <c r="AQ174" s="87">
        <f t="shared" si="35"/>
        <v>0</v>
      </c>
      <c r="AR174" s="87">
        <f t="shared" si="31"/>
        <v>0</v>
      </c>
      <c r="AS174" s="87">
        <f t="shared" si="32"/>
        <v>0</v>
      </c>
      <c r="AT174" s="87">
        <f t="shared" si="33"/>
        <v>0</v>
      </c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40">
        <v>0</v>
      </c>
      <c r="W175" s="40">
        <f t="shared" si="34"/>
        <v>0</v>
      </c>
      <c r="X175" s="16"/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P175" s="42"/>
      <c r="AQ175" s="87">
        <f t="shared" si="35"/>
        <v>0</v>
      </c>
      <c r="AR175" s="87">
        <f t="shared" si="31"/>
        <v>0</v>
      </c>
      <c r="AS175" s="87">
        <f t="shared" si="32"/>
        <v>0</v>
      </c>
      <c r="AT175" s="87">
        <f t="shared" si="33"/>
        <v>0</v>
      </c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40">
        <v>0</v>
      </c>
      <c r="W176" s="40">
        <f t="shared" si="34"/>
        <v>0</v>
      </c>
      <c r="X176" s="16"/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P176" s="42"/>
      <c r="AQ176" s="87">
        <f t="shared" si="35"/>
        <v>0</v>
      </c>
      <c r="AR176" s="87">
        <f t="shared" si="31"/>
        <v>0</v>
      </c>
      <c r="AS176" s="87">
        <f t="shared" si="32"/>
        <v>0</v>
      </c>
      <c r="AT176" s="87">
        <f t="shared" si="33"/>
        <v>0</v>
      </c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W177" s="40">
        <f t="shared" si="34"/>
        <v>0</v>
      </c>
      <c r="X177" s="16"/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2"/>
      <c r="AQ177" s="87">
        <f t="shared" si="35"/>
        <v>0</v>
      </c>
      <c r="AR177" s="87">
        <f t="shared" si="31"/>
        <v>0</v>
      </c>
      <c r="AS177" s="87">
        <f t="shared" si="32"/>
        <v>0</v>
      </c>
      <c r="AT177" s="87">
        <f t="shared" si="33"/>
        <v>0</v>
      </c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40">
        <v>0</v>
      </c>
      <c r="W178" s="40">
        <f t="shared" si="34"/>
        <v>0</v>
      </c>
      <c r="X178" s="16"/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P178" s="42"/>
      <c r="AQ178" s="87">
        <f t="shared" si="35"/>
        <v>0</v>
      </c>
      <c r="AR178" s="87">
        <f t="shared" si="31"/>
        <v>0</v>
      </c>
      <c r="AS178" s="87">
        <f t="shared" si="32"/>
        <v>0</v>
      </c>
      <c r="AT178" s="87">
        <f t="shared" si="33"/>
        <v>0</v>
      </c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W179" s="40">
        <f t="shared" si="34"/>
        <v>0</v>
      </c>
      <c r="X179" s="16"/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P179" s="42"/>
      <c r="AQ179" s="87">
        <f t="shared" si="35"/>
        <v>0</v>
      </c>
      <c r="AR179" s="87">
        <f t="shared" si="31"/>
        <v>0</v>
      </c>
      <c r="AS179" s="87">
        <f t="shared" si="32"/>
        <v>0</v>
      </c>
      <c r="AT179" s="87">
        <f t="shared" si="33"/>
        <v>0</v>
      </c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40">
        <v>0</v>
      </c>
      <c r="W180" s="40">
        <f t="shared" si="34"/>
        <v>0</v>
      </c>
      <c r="X180" s="16"/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P180" s="42"/>
      <c r="AQ180" s="87">
        <f t="shared" si="35"/>
        <v>0</v>
      </c>
      <c r="AR180" s="87">
        <f t="shared" si="31"/>
        <v>0</v>
      </c>
      <c r="AS180" s="87">
        <f t="shared" si="32"/>
        <v>0</v>
      </c>
      <c r="AT180" s="87">
        <f t="shared" si="33"/>
        <v>0</v>
      </c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40">
        <v>0</v>
      </c>
      <c r="W181" s="40">
        <f t="shared" si="34"/>
        <v>0</v>
      </c>
      <c r="X181" s="16"/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2"/>
      <c r="AQ181" s="87">
        <f t="shared" si="35"/>
        <v>0</v>
      </c>
      <c r="AR181" s="87">
        <f t="shared" si="31"/>
        <v>0</v>
      </c>
      <c r="AS181" s="87">
        <f t="shared" si="32"/>
        <v>0</v>
      </c>
      <c r="AT181" s="87">
        <f t="shared" si="33"/>
        <v>0</v>
      </c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40">
        <v>0</v>
      </c>
      <c r="W182" s="40">
        <f t="shared" si="34"/>
        <v>0</v>
      </c>
      <c r="X182" s="16"/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2"/>
      <c r="AQ182" s="87">
        <f t="shared" si="35"/>
        <v>0</v>
      </c>
      <c r="AR182" s="87">
        <f t="shared" si="31"/>
        <v>0</v>
      </c>
      <c r="AS182" s="87">
        <f t="shared" si="32"/>
        <v>0</v>
      </c>
      <c r="AT182" s="87">
        <f t="shared" si="33"/>
        <v>0</v>
      </c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40">
        <v>0</v>
      </c>
      <c r="W183" s="40">
        <f t="shared" si="34"/>
        <v>0</v>
      </c>
      <c r="X183" s="16"/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P183" s="42"/>
      <c r="AQ183" s="87">
        <f t="shared" si="35"/>
        <v>0</v>
      </c>
      <c r="AR183" s="87">
        <f t="shared" si="31"/>
        <v>0</v>
      </c>
      <c r="AS183" s="87">
        <f t="shared" si="32"/>
        <v>0</v>
      </c>
      <c r="AT183" s="87">
        <f t="shared" si="33"/>
        <v>0</v>
      </c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40">
        <v>0</v>
      </c>
      <c r="W184" s="40">
        <f t="shared" si="34"/>
        <v>0</v>
      </c>
      <c r="X184" s="16"/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P184" s="42"/>
      <c r="AQ184" s="87">
        <f t="shared" si="35"/>
        <v>0</v>
      </c>
      <c r="AR184" s="87">
        <f t="shared" si="31"/>
        <v>0</v>
      </c>
      <c r="AS184" s="87">
        <f t="shared" si="32"/>
        <v>0</v>
      </c>
      <c r="AT184" s="87">
        <f t="shared" si="33"/>
        <v>0</v>
      </c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40">
        <v>0</v>
      </c>
      <c r="W185" s="40">
        <f t="shared" si="34"/>
        <v>0</v>
      </c>
      <c r="X185" s="16"/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P185" s="42"/>
      <c r="AQ185" s="87">
        <f t="shared" si="35"/>
        <v>0</v>
      </c>
      <c r="AR185" s="87">
        <f t="shared" si="31"/>
        <v>0</v>
      </c>
      <c r="AS185" s="87">
        <f t="shared" si="32"/>
        <v>0</v>
      </c>
      <c r="AT185" s="87">
        <f t="shared" si="33"/>
        <v>0</v>
      </c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40">
        <v>0</v>
      </c>
      <c r="W186" s="40">
        <f t="shared" si="34"/>
        <v>0</v>
      </c>
      <c r="X186" s="16"/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P186" s="42"/>
      <c r="AQ186" s="87">
        <f t="shared" si="35"/>
        <v>0</v>
      </c>
      <c r="AR186" s="87">
        <f t="shared" si="31"/>
        <v>0</v>
      </c>
      <c r="AS186" s="87">
        <f t="shared" si="32"/>
        <v>0</v>
      </c>
      <c r="AT186" s="87">
        <f t="shared" si="33"/>
        <v>0</v>
      </c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40">
        <v>0</v>
      </c>
      <c r="W187" s="40">
        <f t="shared" si="34"/>
        <v>0</v>
      </c>
      <c r="X187" s="16"/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2"/>
      <c r="AQ187" s="87">
        <f t="shared" si="35"/>
        <v>0</v>
      </c>
      <c r="AR187" s="87">
        <f t="shared" si="31"/>
        <v>0</v>
      </c>
      <c r="AS187" s="87">
        <f t="shared" si="32"/>
        <v>0</v>
      </c>
      <c r="AT187" s="87">
        <f t="shared" si="33"/>
        <v>0</v>
      </c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40">
        <v>0</v>
      </c>
      <c r="W188" s="40">
        <f t="shared" si="34"/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2"/>
      <c r="AQ188" s="87">
        <f t="shared" si="35"/>
        <v>0</v>
      </c>
      <c r="AR188" s="87">
        <f t="shared" si="31"/>
        <v>0</v>
      </c>
      <c r="AS188" s="87">
        <f t="shared" si="32"/>
        <v>0</v>
      </c>
      <c r="AT188" s="87">
        <f t="shared" si="33"/>
        <v>0</v>
      </c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40">
        <v>0</v>
      </c>
      <c r="W189" s="40">
        <f t="shared" si="34"/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P189" s="42"/>
      <c r="AQ189" s="87">
        <f t="shared" si="35"/>
        <v>0</v>
      </c>
      <c r="AR189" s="87">
        <f t="shared" si="31"/>
        <v>0</v>
      </c>
      <c r="AS189" s="87">
        <f t="shared" si="32"/>
        <v>0</v>
      </c>
      <c r="AT189" s="87">
        <f t="shared" si="33"/>
        <v>0</v>
      </c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40">
        <v>0</v>
      </c>
      <c r="W190" s="40">
        <f t="shared" si="34"/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P190" s="42"/>
      <c r="AQ190" s="87">
        <f t="shared" si="35"/>
        <v>0</v>
      </c>
      <c r="AR190" s="87">
        <f t="shared" si="31"/>
        <v>0</v>
      </c>
      <c r="AS190" s="87">
        <f t="shared" si="32"/>
        <v>0</v>
      </c>
      <c r="AT190" s="87">
        <f t="shared" si="33"/>
        <v>0</v>
      </c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40">
        <v>0</v>
      </c>
      <c r="W191" s="40">
        <f t="shared" si="34"/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2"/>
      <c r="AQ191" s="87">
        <f t="shared" si="35"/>
        <v>0</v>
      </c>
      <c r="AR191" s="87">
        <f t="shared" si="31"/>
        <v>0</v>
      </c>
      <c r="AS191" s="87">
        <f t="shared" si="32"/>
        <v>0</v>
      </c>
      <c r="AT191" s="87">
        <f t="shared" si="33"/>
        <v>0</v>
      </c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40">
        <v>0</v>
      </c>
      <c r="W192" s="40">
        <f t="shared" si="34"/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P192" s="42"/>
      <c r="AQ192" s="87">
        <f t="shared" si="35"/>
        <v>0</v>
      </c>
      <c r="AR192" s="87">
        <f t="shared" si="31"/>
        <v>0</v>
      </c>
      <c r="AS192" s="87">
        <f t="shared" si="32"/>
        <v>0</v>
      </c>
      <c r="AT192" s="87">
        <f t="shared" si="33"/>
        <v>0</v>
      </c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40">
        <v>0</v>
      </c>
      <c r="W193" s="40">
        <f t="shared" si="34"/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P193" s="42"/>
      <c r="AQ193" s="87">
        <f t="shared" si="35"/>
        <v>0</v>
      </c>
      <c r="AR193" s="87">
        <f t="shared" si="31"/>
        <v>0</v>
      </c>
      <c r="AS193" s="87">
        <f t="shared" si="32"/>
        <v>0</v>
      </c>
      <c r="AT193" s="87">
        <f t="shared" si="33"/>
        <v>0</v>
      </c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40">
        <v>0</v>
      </c>
      <c r="W194" s="40">
        <f t="shared" si="34"/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2"/>
      <c r="AQ194" s="87">
        <f t="shared" si="35"/>
        <v>0</v>
      </c>
      <c r="AR194" s="87">
        <f t="shared" si="31"/>
        <v>0</v>
      </c>
      <c r="AS194" s="87">
        <f t="shared" si="32"/>
        <v>0</v>
      </c>
      <c r="AT194" s="87">
        <f t="shared" si="33"/>
        <v>0</v>
      </c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40">
        <v>0</v>
      </c>
      <c r="W195" s="40">
        <f t="shared" si="34"/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P195" s="42"/>
      <c r="AQ195" s="87">
        <f t="shared" si="35"/>
        <v>0</v>
      </c>
      <c r="AR195" s="87">
        <f t="shared" si="31"/>
        <v>0</v>
      </c>
      <c r="AS195" s="87">
        <f t="shared" si="32"/>
        <v>0</v>
      </c>
      <c r="AT195" s="87">
        <f t="shared" si="33"/>
        <v>0</v>
      </c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88">
        <v>0</v>
      </c>
      <c r="S196" s="88">
        <v>0</v>
      </c>
      <c r="T196" s="88">
        <v>0</v>
      </c>
      <c r="U196" s="88">
        <v>0</v>
      </c>
      <c r="W196" s="40">
        <f t="shared" si="34"/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P196" s="42"/>
      <c r="AQ196" s="87">
        <f t="shared" si="35"/>
        <v>0</v>
      </c>
      <c r="AR196" s="87">
        <f t="shared" si="31"/>
        <v>0</v>
      </c>
      <c r="AS196" s="87">
        <f t="shared" si="32"/>
        <v>0</v>
      </c>
      <c r="AT196" s="87">
        <f t="shared" si="33"/>
        <v>0</v>
      </c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88">
        <v>0</v>
      </c>
      <c r="U197" s="88">
        <v>0</v>
      </c>
      <c r="W197" s="40">
        <f t="shared" si="34"/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P197" s="42"/>
      <c r="AQ197" s="87">
        <f t="shared" si="35"/>
        <v>0</v>
      </c>
      <c r="AR197" s="87">
        <f t="shared" si="31"/>
        <v>0</v>
      </c>
      <c r="AS197" s="87">
        <f t="shared" si="32"/>
        <v>0</v>
      </c>
      <c r="AT197" s="87">
        <f t="shared" si="33"/>
        <v>0</v>
      </c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88">
        <v>0</v>
      </c>
      <c r="U198" s="88">
        <v>0</v>
      </c>
      <c r="W198" s="40">
        <f t="shared" si="34"/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2"/>
      <c r="AQ198" s="87">
        <f t="shared" si="35"/>
        <v>0</v>
      </c>
      <c r="AR198" s="87">
        <f t="shared" si="31"/>
        <v>0</v>
      </c>
      <c r="AS198" s="87">
        <f t="shared" si="32"/>
        <v>0</v>
      </c>
      <c r="AT198" s="87">
        <f t="shared" si="33"/>
        <v>0</v>
      </c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88">
        <v>0</v>
      </c>
      <c r="U199" s="88">
        <v>0</v>
      </c>
      <c r="W199" s="40">
        <f t="shared" si="34"/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P199" s="42"/>
      <c r="AQ199" s="87">
        <f t="shared" si="35"/>
        <v>0</v>
      </c>
      <c r="AR199" s="87">
        <f t="shared" si="31"/>
        <v>0</v>
      </c>
      <c r="AS199" s="87">
        <f t="shared" si="32"/>
        <v>0</v>
      </c>
      <c r="AT199" s="87">
        <f t="shared" si="33"/>
        <v>0</v>
      </c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88">
        <v>0</v>
      </c>
      <c r="U200" s="88">
        <v>0</v>
      </c>
      <c r="W200" s="40">
        <f t="shared" si="34"/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2"/>
      <c r="AQ200" s="87">
        <f t="shared" si="35"/>
        <v>0</v>
      </c>
      <c r="AR200" s="87">
        <f t="shared" ref="AR200:AR224" si="37">+AA200*H200</f>
        <v>0</v>
      </c>
      <c r="AS200" s="87">
        <f t="shared" ref="AS200:AS224" si="38">+AB200*I200</f>
        <v>0</v>
      </c>
      <c r="AT200" s="87">
        <f t="shared" ref="AT200:AT224" si="39">+AC200*J200</f>
        <v>0</v>
      </c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88">
        <v>0</v>
      </c>
      <c r="S201" s="88">
        <v>0</v>
      </c>
      <c r="T201" s="88">
        <v>0</v>
      </c>
      <c r="U201" s="88">
        <v>0</v>
      </c>
      <c r="W201" s="40">
        <f t="shared" ref="W201:W224" si="40">SUM(G201:R201)</f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P201" s="42"/>
      <c r="AQ201" s="87">
        <f t="shared" ref="AQ201:AQ224" si="41">+Z201*G201</f>
        <v>0</v>
      </c>
      <c r="AR201" s="87">
        <f t="shared" si="37"/>
        <v>0</v>
      </c>
      <c r="AS201" s="87">
        <f t="shared" si="38"/>
        <v>0</v>
      </c>
      <c r="AT201" s="87">
        <f t="shared" si="39"/>
        <v>0</v>
      </c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88">
        <v>0</v>
      </c>
      <c r="U202" s="88">
        <v>0</v>
      </c>
      <c r="W202" s="40">
        <f t="shared" si="40"/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2"/>
      <c r="AQ202" s="87">
        <f t="shared" si="41"/>
        <v>0</v>
      </c>
      <c r="AR202" s="87">
        <f t="shared" si="37"/>
        <v>0</v>
      </c>
      <c r="AS202" s="87">
        <f t="shared" si="38"/>
        <v>0</v>
      </c>
      <c r="AT202" s="87">
        <f t="shared" si="39"/>
        <v>0</v>
      </c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88">
        <v>0</v>
      </c>
      <c r="U203" s="88">
        <v>0</v>
      </c>
      <c r="W203" s="40">
        <f t="shared" si="40"/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2"/>
      <c r="AQ203" s="87">
        <f t="shared" si="41"/>
        <v>0</v>
      </c>
      <c r="AR203" s="87">
        <f t="shared" si="37"/>
        <v>0</v>
      </c>
      <c r="AS203" s="87">
        <f t="shared" si="38"/>
        <v>0</v>
      </c>
      <c r="AT203" s="87">
        <f t="shared" si="39"/>
        <v>0</v>
      </c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88">
        <v>0</v>
      </c>
      <c r="U204" s="88">
        <v>0</v>
      </c>
      <c r="W204" s="40">
        <f t="shared" si="40"/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P204" s="42"/>
      <c r="AQ204" s="87">
        <f t="shared" si="41"/>
        <v>0</v>
      </c>
      <c r="AR204" s="87">
        <f t="shared" si="37"/>
        <v>0</v>
      </c>
      <c r="AS204" s="87">
        <f t="shared" si="38"/>
        <v>0</v>
      </c>
      <c r="AT204" s="87">
        <f t="shared" si="39"/>
        <v>0</v>
      </c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88">
        <v>0</v>
      </c>
      <c r="U205" s="88">
        <v>0</v>
      </c>
      <c r="W205" s="40">
        <f t="shared" si="40"/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P205" s="42"/>
      <c r="AQ205" s="87">
        <f t="shared" si="41"/>
        <v>0</v>
      </c>
      <c r="AR205" s="87">
        <f t="shared" si="37"/>
        <v>0</v>
      </c>
      <c r="AS205" s="87">
        <f t="shared" si="38"/>
        <v>0</v>
      </c>
      <c r="AT205" s="87">
        <f t="shared" si="39"/>
        <v>0</v>
      </c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8">
        <v>0</v>
      </c>
      <c r="S206" s="88">
        <v>0</v>
      </c>
      <c r="T206" s="88">
        <v>0</v>
      </c>
      <c r="U206" s="88">
        <v>0</v>
      </c>
      <c r="W206" s="40">
        <f t="shared" si="40"/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P206" s="42"/>
      <c r="AQ206" s="87">
        <f t="shared" si="41"/>
        <v>0</v>
      </c>
      <c r="AR206" s="87">
        <f t="shared" si="37"/>
        <v>0</v>
      </c>
      <c r="AS206" s="87">
        <f t="shared" si="38"/>
        <v>0</v>
      </c>
      <c r="AT206" s="87">
        <f t="shared" si="39"/>
        <v>0</v>
      </c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88">
        <v>0</v>
      </c>
      <c r="U207" s="88">
        <v>0</v>
      </c>
      <c r="W207" s="40">
        <f t="shared" si="40"/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P207" s="42"/>
      <c r="AQ207" s="87">
        <f t="shared" si="41"/>
        <v>0</v>
      </c>
      <c r="AR207" s="87">
        <f t="shared" si="37"/>
        <v>0</v>
      </c>
      <c r="AS207" s="87">
        <f t="shared" si="38"/>
        <v>0</v>
      </c>
      <c r="AT207" s="87">
        <f t="shared" si="39"/>
        <v>0</v>
      </c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88">
        <v>0</v>
      </c>
      <c r="U208" s="88">
        <v>0</v>
      </c>
      <c r="W208" s="40">
        <f t="shared" si="40"/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P208" s="42"/>
      <c r="AQ208" s="87">
        <f t="shared" si="41"/>
        <v>0</v>
      </c>
      <c r="AR208" s="87">
        <f t="shared" si="37"/>
        <v>0</v>
      </c>
      <c r="AS208" s="87">
        <f t="shared" si="38"/>
        <v>0</v>
      </c>
      <c r="AT208" s="87">
        <f t="shared" si="39"/>
        <v>0</v>
      </c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88">
        <v>0</v>
      </c>
      <c r="U209" s="88">
        <v>0</v>
      </c>
      <c r="W209" s="40">
        <f t="shared" si="40"/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P209" s="42"/>
      <c r="AQ209" s="87">
        <f t="shared" si="41"/>
        <v>0</v>
      </c>
      <c r="AR209" s="87">
        <f t="shared" si="37"/>
        <v>0</v>
      </c>
      <c r="AS209" s="87">
        <f t="shared" si="38"/>
        <v>0</v>
      </c>
      <c r="AT209" s="87">
        <f t="shared" si="39"/>
        <v>0</v>
      </c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88">
        <v>0</v>
      </c>
      <c r="U210" s="88">
        <v>0</v>
      </c>
      <c r="W210" s="40">
        <f t="shared" si="40"/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P210" s="42"/>
      <c r="AQ210" s="87">
        <f t="shared" si="41"/>
        <v>0</v>
      </c>
      <c r="AR210" s="87">
        <f t="shared" si="37"/>
        <v>0</v>
      </c>
      <c r="AS210" s="87">
        <f t="shared" si="38"/>
        <v>0</v>
      </c>
      <c r="AT210" s="87">
        <f t="shared" si="39"/>
        <v>0</v>
      </c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88">
        <v>0</v>
      </c>
      <c r="U211" s="88">
        <v>0</v>
      </c>
      <c r="W211" s="40">
        <f t="shared" si="40"/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P211" s="42"/>
      <c r="AQ211" s="87">
        <f t="shared" si="41"/>
        <v>0</v>
      </c>
      <c r="AR211" s="87">
        <f t="shared" si="37"/>
        <v>0</v>
      </c>
      <c r="AS211" s="87">
        <f t="shared" si="38"/>
        <v>0</v>
      </c>
      <c r="AT211" s="87">
        <f t="shared" si="39"/>
        <v>0</v>
      </c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88">
        <v>0</v>
      </c>
      <c r="U212" s="88">
        <v>0</v>
      </c>
      <c r="W212" s="40">
        <f t="shared" si="40"/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P212" s="42"/>
      <c r="AQ212" s="87">
        <f t="shared" si="41"/>
        <v>0</v>
      </c>
      <c r="AR212" s="87">
        <f t="shared" si="37"/>
        <v>0</v>
      </c>
      <c r="AS212" s="87">
        <f t="shared" si="38"/>
        <v>0</v>
      </c>
      <c r="AT212" s="87">
        <f t="shared" si="39"/>
        <v>0</v>
      </c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88">
        <v>0</v>
      </c>
      <c r="S213" s="88">
        <v>0</v>
      </c>
      <c r="T213" s="88">
        <v>0</v>
      </c>
      <c r="U213" s="88">
        <v>0</v>
      </c>
      <c r="W213" s="40">
        <f t="shared" si="40"/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P213" s="42"/>
      <c r="AQ213" s="87">
        <f t="shared" si="41"/>
        <v>0</v>
      </c>
      <c r="AR213" s="87">
        <f t="shared" si="37"/>
        <v>0</v>
      </c>
      <c r="AS213" s="87">
        <f t="shared" si="38"/>
        <v>0</v>
      </c>
      <c r="AT213" s="87">
        <f t="shared" si="39"/>
        <v>0</v>
      </c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88">
        <v>0</v>
      </c>
      <c r="U214" s="88">
        <v>0</v>
      </c>
      <c r="W214" s="40">
        <f t="shared" si="40"/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P214" s="42"/>
      <c r="AQ214" s="87">
        <f t="shared" si="41"/>
        <v>0</v>
      </c>
      <c r="AR214" s="87">
        <f t="shared" si="37"/>
        <v>0</v>
      </c>
      <c r="AS214" s="87">
        <f t="shared" si="38"/>
        <v>0</v>
      </c>
      <c r="AT214" s="87">
        <f t="shared" si="39"/>
        <v>0</v>
      </c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88">
        <v>0</v>
      </c>
      <c r="U215" s="88">
        <v>0</v>
      </c>
      <c r="W215" s="40">
        <f t="shared" si="40"/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P215" s="42"/>
      <c r="AQ215" s="87">
        <f t="shared" si="41"/>
        <v>0</v>
      </c>
      <c r="AR215" s="87">
        <f t="shared" si="37"/>
        <v>0</v>
      </c>
      <c r="AS215" s="87">
        <f t="shared" si="38"/>
        <v>0</v>
      </c>
      <c r="AT215" s="87">
        <f t="shared" si="39"/>
        <v>0</v>
      </c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88">
        <v>0</v>
      </c>
      <c r="U216" s="88">
        <v>0</v>
      </c>
      <c r="W216" s="40">
        <f t="shared" si="40"/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2"/>
      <c r="AQ216" s="87">
        <f t="shared" si="41"/>
        <v>0</v>
      </c>
      <c r="AR216" s="87">
        <f t="shared" si="37"/>
        <v>0</v>
      </c>
      <c r="AS216" s="87">
        <f t="shared" si="38"/>
        <v>0</v>
      </c>
      <c r="AT216" s="87">
        <f t="shared" si="39"/>
        <v>0</v>
      </c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88">
        <v>0</v>
      </c>
      <c r="S217" s="88">
        <v>0</v>
      </c>
      <c r="T217" s="88">
        <v>0</v>
      </c>
      <c r="U217" s="88">
        <v>0</v>
      </c>
      <c r="W217" s="40">
        <f t="shared" si="40"/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2"/>
      <c r="AQ217" s="87">
        <f t="shared" si="41"/>
        <v>0</v>
      </c>
      <c r="AR217" s="87">
        <f t="shared" si="37"/>
        <v>0</v>
      </c>
      <c r="AS217" s="87">
        <f t="shared" si="38"/>
        <v>0</v>
      </c>
      <c r="AT217" s="87">
        <f t="shared" si="39"/>
        <v>0</v>
      </c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88">
        <v>0</v>
      </c>
      <c r="U218" s="88">
        <v>0</v>
      </c>
      <c r="W218" s="40">
        <f t="shared" si="40"/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P218" s="42"/>
      <c r="AQ218" s="87">
        <f t="shared" si="41"/>
        <v>0</v>
      </c>
      <c r="AR218" s="87">
        <f t="shared" si="37"/>
        <v>0</v>
      </c>
      <c r="AS218" s="87">
        <f t="shared" si="38"/>
        <v>0</v>
      </c>
      <c r="AT218" s="87">
        <f t="shared" si="39"/>
        <v>0</v>
      </c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88">
        <v>0</v>
      </c>
      <c r="S219" s="88">
        <v>0</v>
      </c>
      <c r="T219" s="88">
        <v>0</v>
      </c>
      <c r="U219" s="88">
        <v>0</v>
      </c>
      <c r="W219" s="40">
        <f t="shared" si="40"/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P219" s="42"/>
      <c r="AQ219" s="87">
        <f t="shared" si="41"/>
        <v>0</v>
      </c>
      <c r="AR219" s="87">
        <f t="shared" si="37"/>
        <v>0</v>
      </c>
      <c r="AS219" s="87">
        <f t="shared" si="38"/>
        <v>0</v>
      </c>
      <c r="AT219" s="87">
        <f t="shared" si="39"/>
        <v>0</v>
      </c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88">
        <v>0</v>
      </c>
      <c r="U220" s="88">
        <v>0</v>
      </c>
      <c r="W220" s="40">
        <f t="shared" si="40"/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P220" s="42"/>
      <c r="AQ220" s="87">
        <f t="shared" si="41"/>
        <v>0</v>
      </c>
      <c r="AR220" s="87">
        <f t="shared" si="37"/>
        <v>0</v>
      </c>
      <c r="AS220" s="87">
        <f t="shared" si="38"/>
        <v>0</v>
      </c>
      <c r="AT220" s="87">
        <f t="shared" si="39"/>
        <v>0</v>
      </c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W221" s="40">
        <f t="shared" si="40"/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P221" s="42"/>
      <c r="AQ221" s="87">
        <f t="shared" si="41"/>
        <v>0</v>
      </c>
      <c r="AR221" s="87">
        <f t="shared" si="37"/>
        <v>0</v>
      </c>
      <c r="AS221" s="87">
        <f t="shared" si="38"/>
        <v>0</v>
      </c>
      <c r="AT221" s="87">
        <f t="shared" si="39"/>
        <v>0</v>
      </c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W222" s="40">
        <f t="shared" si="40"/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P222" s="42"/>
      <c r="AQ222" s="87">
        <f t="shared" si="41"/>
        <v>0</v>
      </c>
      <c r="AR222" s="87">
        <f t="shared" si="37"/>
        <v>0</v>
      </c>
      <c r="AS222" s="87">
        <f t="shared" si="38"/>
        <v>0</v>
      </c>
      <c r="AT222" s="87">
        <f t="shared" si="39"/>
        <v>0</v>
      </c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W223" s="40">
        <f t="shared" si="40"/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P223" s="42"/>
      <c r="AQ223" s="87">
        <f t="shared" si="41"/>
        <v>0</v>
      </c>
      <c r="AR223" s="87">
        <f t="shared" si="37"/>
        <v>0</v>
      </c>
      <c r="AS223" s="87">
        <f t="shared" si="38"/>
        <v>0</v>
      </c>
      <c r="AT223" s="87">
        <f t="shared" si="39"/>
        <v>0</v>
      </c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W224" s="40">
        <f t="shared" si="40"/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P224" s="42"/>
      <c r="AQ224" s="87">
        <f t="shared" si="41"/>
        <v>0</v>
      </c>
      <c r="AR224" s="87">
        <f t="shared" si="37"/>
        <v>0</v>
      </c>
      <c r="AS224" s="87">
        <f t="shared" si="38"/>
        <v>0</v>
      </c>
      <c r="AT224" s="87">
        <f t="shared" si="39"/>
        <v>0</v>
      </c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87" t="e">
        <f>+Z231*#REF!</f>
        <v>#REF!</v>
      </c>
      <c r="AR231" s="87" t="e">
        <f>+AA231*#REF!</f>
        <v>#REF!</v>
      </c>
      <c r="AS231" s="87">
        <f>+AB231*G231</f>
        <v>0</v>
      </c>
      <c r="AT231" s="87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87" t="e">
        <f>+Z232*#REF!</f>
        <v>#REF!</v>
      </c>
      <c r="AR232" s="87" t="e">
        <f>+AA232*#REF!</f>
        <v>#REF!</v>
      </c>
      <c r="AS232" s="87">
        <f>+AB232*G232</f>
        <v>0</v>
      </c>
      <c r="AT232" s="87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87" t="e">
        <f>+Z233*#REF!</f>
        <v>#REF!</v>
      </c>
      <c r="AR233" s="87" t="e">
        <f>+AA233*#REF!</f>
        <v>#REF!</v>
      </c>
      <c r="AS233" s="87">
        <f>+AB233*G233</f>
        <v>0</v>
      </c>
      <c r="AT233" s="87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87" t="e">
        <f>+Z234*#REF!</f>
        <v>#REF!</v>
      </c>
      <c r="AR234" s="87" t="e">
        <f>+AA234*#REF!</f>
        <v>#REF!</v>
      </c>
      <c r="AS234" s="87">
        <f>+AB234*G234</f>
        <v>0</v>
      </c>
      <c r="AT234" s="87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DDD0B3E-D991-453F-87BB-5DCAD5F1BB5C}">
          <x14:formula1>
            <xm:f>Sheet1!$B$1:$B$4</xm:f>
          </x14:formula1>
          <xm:sqref>F8:F224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AADD-C134-4755-A121-A88ED102AC37}">
  <sheetPr>
    <tabColor theme="5" tint="0.79998168889431442"/>
  </sheetPr>
  <dimension ref="B3:BF234"/>
  <sheetViews>
    <sheetView zoomScale="85" zoomScaleNormal="85" workbookViewId="0">
      <pane xSplit="5" ySplit="7" topLeftCell="F221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10.7265625" style="10" bestFit="1" customWidth="1"/>
    <col min="44" max="44" width="6.81640625" style="33" bestFit="1" customWidth="1"/>
    <col min="45" max="45" width="10.7265625" style="33" bestFit="1" customWidth="1"/>
    <col min="46" max="46" width="7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225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2"/>
      <c r="AQ8" s="87">
        <f>+Z8*G8</f>
        <v>0</v>
      </c>
      <c r="AR8" s="87">
        <f t="shared" ref="AR8:AR71" si="19">+AA8*H8</f>
        <v>0</v>
      </c>
      <c r="AS8" s="87">
        <f t="shared" ref="AS8:AS71" si="20">+AB8*I8</f>
        <v>0</v>
      </c>
      <c r="AT8" s="87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2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2"/>
      <c r="AQ9" s="87">
        <f t="shared" ref="AQ9:AQ72" si="23">+Z9*G9</f>
        <v>0</v>
      </c>
      <c r="AR9" s="87">
        <f t="shared" si="19"/>
        <v>0</v>
      </c>
      <c r="AS9" s="87">
        <f t="shared" si="20"/>
        <v>0</v>
      </c>
      <c r="AT9" s="87">
        <f t="shared" si="21"/>
        <v>0</v>
      </c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2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2"/>
      <c r="AQ10" s="87">
        <f t="shared" si="23"/>
        <v>0</v>
      </c>
      <c r="AR10" s="87">
        <f t="shared" si="19"/>
        <v>0</v>
      </c>
      <c r="AS10" s="87">
        <f t="shared" si="20"/>
        <v>0</v>
      </c>
      <c r="AT10" s="87">
        <f t="shared" si="21"/>
        <v>0</v>
      </c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2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2"/>
      <c r="AQ11" s="87">
        <f t="shared" si="23"/>
        <v>0</v>
      </c>
      <c r="AR11" s="87">
        <f t="shared" si="19"/>
        <v>0</v>
      </c>
      <c r="AS11" s="87">
        <f t="shared" si="20"/>
        <v>0</v>
      </c>
      <c r="AT11" s="87">
        <f t="shared" si="21"/>
        <v>0</v>
      </c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2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2"/>
      <c r="AQ12" s="87">
        <f t="shared" si="23"/>
        <v>0</v>
      </c>
      <c r="AR12" s="87">
        <f t="shared" si="19"/>
        <v>0</v>
      </c>
      <c r="AS12" s="87">
        <f t="shared" si="20"/>
        <v>0</v>
      </c>
      <c r="AT12" s="87">
        <f t="shared" si="21"/>
        <v>0</v>
      </c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2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2"/>
      <c r="AQ13" s="87">
        <f t="shared" si="23"/>
        <v>0</v>
      </c>
      <c r="AR13" s="87">
        <f t="shared" si="19"/>
        <v>0</v>
      </c>
      <c r="AS13" s="87">
        <f t="shared" si="20"/>
        <v>0</v>
      </c>
      <c r="AT13" s="87">
        <f t="shared" si="21"/>
        <v>0</v>
      </c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2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2"/>
      <c r="AQ14" s="87">
        <f t="shared" si="23"/>
        <v>0</v>
      </c>
      <c r="AR14" s="87">
        <f t="shared" si="19"/>
        <v>0</v>
      </c>
      <c r="AS14" s="87">
        <f t="shared" si="20"/>
        <v>0</v>
      </c>
      <c r="AT14" s="87">
        <f t="shared" si="21"/>
        <v>0</v>
      </c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2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2"/>
      <c r="AQ15" s="87">
        <f t="shared" si="23"/>
        <v>0</v>
      </c>
      <c r="AR15" s="87">
        <f t="shared" si="19"/>
        <v>0</v>
      </c>
      <c r="AS15" s="87">
        <f t="shared" si="20"/>
        <v>0</v>
      </c>
      <c r="AT15" s="87">
        <f t="shared" si="21"/>
        <v>0</v>
      </c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2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2"/>
      <c r="AQ16" s="87">
        <f t="shared" si="23"/>
        <v>0</v>
      </c>
      <c r="AR16" s="87">
        <f t="shared" si="19"/>
        <v>0</v>
      </c>
      <c r="AS16" s="87">
        <f t="shared" si="20"/>
        <v>0</v>
      </c>
      <c r="AT16" s="87">
        <f t="shared" si="21"/>
        <v>0</v>
      </c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2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2"/>
      <c r="AQ17" s="87">
        <f t="shared" si="23"/>
        <v>0</v>
      </c>
      <c r="AR17" s="87">
        <f t="shared" si="19"/>
        <v>0</v>
      </c>
      <c r="AS17" s="87">
        <f t="shared" si="20"/>
        <v>0</v>
      </c>
      <c r="AT17" s="87">
        <f t="shared" si="21"/>
        <v>0</v>
      </c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2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P18" s="42"/>
      <c r="AQ18" s="87">
        <f t="shared" si="23"/>
        <v>0</v>
      </c>
      <c r="AR18" s="87">
        <f t="shared" si="19"/>
        <v>0</v>
      </c>
      <c r="AS18" s="87">
        <f t="shared" si="20"/>
        <v>0</v>
      </c>
      <c r="AT18" s="87">
        <f t="shared" si="21"/>
        <v>0</v>
      </c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2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2"/>
      <c r="AQ19" s="87">
        <f t="shared" si="23"/>
        <v>0</v>
      </c>
      <c r="AR19" s="87">
        <f t="shared" si="19"/>
        <v>0</v>
      </c>
      <c r="AS19" s="87">
        <f t="shared" si="20"/>
        <v>0</v>
      </c>
      <c r="AT19" s="87">
        <f t="shared" si="21"/>
        <v>0</v>
      </c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2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2"/>
      <c r="AQ20" s="87">
        <f t="shared" si="23"/>
        <v>0</v>
      </c>
      <c r="AR20" s="87">
        <f t="shared" si="19"/>
        <v>0</v>
      </c>
      <c r="AS20" s="87">
        <f t="shared" si="20"/>
        <v>0</v>
      </c>
      <c r="AT20" s="87">
        <f t="shared" si="21"/>
        <v>0</v>
      </c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2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2"/>
      <c r="AQ21" s="87">
        <f t="shared" si="23"/>
        <v>0</v>
      </c>
      <c r="AR21" s="87">
        <f t="shared" si="19"/>
        <v>0</v>
      </c>
      <c r="AS21" s="87">
        <f t="shared" si="20"/>
        <v>0</v>
      </c>
      <c r="AT21" s="87">
        <f t="shared" si="21"/>
        <v>0</v>
      </c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2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2"/>
      <c r="AQ22" s="87">
        <f t="shared" si="23"/>
        <v>0</v>
      </c>
      <c r="AR22" s="87">
        <f t="shared" si="19"/>
        <v>0</v>
      </c>
      <c r="AS22" s="87">
        <f t="shared" si="20"/>
        <v>0</v>
      </c>
      <c r="AT22" s="87">
        <f t="shared" si="21"/>
        <v>0</v>
      </c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2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2"/>
      <c r="AQ23" s="87">
        <f t="shared" si="23"/>
        <v>0</v>
      </c>
      <c r="AR23" s="87">
        <f t="shared" si="19"/>
        <v>0</v>
      </c>
      <c r="AS23" s="87">
        <f t="shared" si="20"/>
        <v>0</v>
      </c>
      <c r="AT23" s="87">
        <f t="shared" si="21"/>
        <v>0</v>
      </c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2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P24" s="42"/>
      <c r="AQ24" s="87">
        <f t="shared" si="23"/>
        <v>0</v>
      </c>
      <c r="AR24" s="87">
        <f t="shared" si="19"/>
        <v>0</v>
      </c>
      <c r="AS24" s="87">
        <f t="shared" si="20"/>
        <v>0</v>
      </c>
      <c r="AT24" s="87">
        <f t="shared" si="21"/>
        <v>0</v>
      </c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2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P25" s="42"/>
      <c r="AQ25" s="87">
        <f t="shared" si="23"/>
        <v>0</v>
      </c>
      <c r="AR25" s="87">
        <f t="shared" si="19"/>
        <v>0</v>
      </c>
      <c r="AS25" s="87">
        <f t="shared" si="20"/>
        <v>0</v>
      </c>
      <c r="AT25" s="87">
        <f t="shared" si="21"/>
        <v>0</v>
      </c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2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2"/>
      <c r="AQ26" s="87">
        <f t="shared" si="23"/>
        <v>0</v>
      </c>
      <c r="AR26" s="87">
        <f t="shared" si="19"/>
        <v>0</v>
      </c>
      <c r="AS26" s="87">
        <f t="shared" si="20"/>
        <v>0</v>
      </c>
      <c r="AT26" s="87">
        <f t="shared" si="21"/>
        <v>0</v>
      </c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2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2"/>
      <c r="AQ27" s="87">
        <f t="shared" si="23"/>
        <v>0</v>
      </c>
      <c r="AR27" s="87">
        <f t="shared" si="19"/>
        <v>0</v>
      </c>
      <c r="AS27" s="87">
        <f t="shared" si="20"/>
        <v>0</v>
      </c>
      <c r="AT27" s="87">
        <f t="shared" si="21"/>
        <v>0</v>
      </c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2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2"/>
      <c r="AQ28" s="87">
        <f t="shared" si="23"/>
        <v>0</v>
      </c>
      <c r="AR28" s="87">
        <f t="shared" si="19"/>
        <v>0</v>
      </c>
      <c r="AS28" s="87">
        <f t="shared" si="20"/>
        <v>0</v>
      </c>
      <c r="AT28" s="87">
        <f t="shared" si="21"/>
        <v>0</v>
      </c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2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2"/>
      <c r="AQ29" s="87">
        <f t="shared" si="23"/>
        <v>0</v>
      </c>
      <c r="AR29" s="87">
        <f t="shared" si="19"/>
        <v>0</v>
      </c>
      <c r="AS29" s="87">
        <f t="shared" si="20"/>
        <v>0</v>
      </c>
      <c r="AT29" s="87">
        <f t="shared" si="21"/>
        <v>0</v>
      </c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2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P30" s="42"/>
      <c r="AQ30" s="87">
        <f t="shared" si="23"/>
        <v>0</v>
      </c>
      <c r="AR30" s="87">
        <f t="shared" si="19"/>
        <v>0</v>
      </c>
      <c r="AS30" s="87">
        <f t="shared" si="20"/>
        <v>0</v>
      </c>
      <c r="AT30" s="87">
        <f t="shared" si="21"/>
        <v>0</v>
      </c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2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P31" s="42"/>
      <c r="AQ31" s="87">
        <f t="shared" si="23"/>
        <v>0</v>
      </c>
      <c r="AR31" s="87">
        <f t="shared" si="19"/>
        <v>0</v>
      </c>
      <c r="AS31" s="87">
        <f t="shared" si="20"/>
        <v>0</v>
      </c>
      <c r="AT31" s="87">
        <f t="shared" si="21"/>
        <v>0</v>
      </c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2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2"/>
      <c r="AQ32" s="87">
        <f t="shared" si="23"/>
        <v>0</v>
      </c>
      <c r="AR32" s="87">
        <f t="shared" si="19"/>
        <v>0</v>
      </c>
      <c r="AS32" s="87">
        <f t="shared" si="20"/>
        <v>0</v>
      </c>
      <c r="AT32" s="87">
        <f t="shared" si="21"/>
        <v>0</v>
      </c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2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P33" s="42"/>
      <c r="AQ33" s="87">
        <f t="shared" si="23"/>
        <v>0</v>
      </c>
      <c r="AR33" s="87">
        <f t="shared" si="19"/>
        <v>0</v>
      </c>
      <c r="AS33" s="87">
        <f t="shared" si="20"/>
        <v>0</v>
      </c>
      <c r="AT33" s="87">
        <f t="shared" si="21"/>
        <v>0</v>
      </c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2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P34" s="42"/>
      <c r="AQ34" s="87">
        <f t="shared" si="23"/>
        <v>0</v>
      </c>
      <c r="AR34" s="87">
        <f t="shared" si="19"/>
        <v>0</v>
      </c>
      <c r="AS34" s="87">
        <f t="shared" si="20"/>
        <v>0</v>
      </c>
      <c r="AT34" s="87">
        <f t="shared" si="21"/>
        <v>0</v>
      </c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2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P35" s="42"/>
      <c r="AQ35" s="87">
        <f t="shared" si="23"/>
        <v>0</v>
      </c>
      <c r="AR35" s="87">
        <f t="shared" si="19"/>
        <v>0</v>
      </c>
      <c r="AS35" s="87">
        <f t="shared" si="20"/>
        <v>0</v>
      </c>
      <c r="AT35" s="87">
        <f t="shared" si="21"/>
        <v>0</v>
      </c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2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P36" s="42"/>
      <c r="AQ36" s="87">
        <f t="shared" si="23"/>
        <v>0</v>
      </c>
      <c r="AR36" s="87">
        <f t="shared" si="19"/>
        <v>0</v>
      </c>
      <c r="AS36" s="87">
        <f t="shared" si="20"/>
        <v>0</v>
      </c>
      <c r="AT36" s="87">
        <f t="shared" si="21"/>
        <v>0</v>
      </c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2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2"/>
      <c r="AQ37" s="87">
        <f t="shared" si="23"/>
        <v>0</v>
      </c>
      <c r="AR37" s="87">
        <f t="shared" si="19"/>
        <v>0</v>
      </c>
      <c r="AS37" s="87">
        <f t="shared" si="20"/>
        <v>0</v>
      </c>
      <c r="AT37" s="87">
        <f t="shared" si="21"/>
        <v>0</v>
      </c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2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2"/>
      <c r="AQ38" s="87">
        <f t="shared" si="23"/>
        <v>0</v>
      </c>
      <c r="AR38" s="87">
        <f t="shared" si="19"/>
        <v>0</v>
      </c>
      <c r="AS38" s="87">
        <f t="shared" si="20"/>
        <v>0</v>
      </c>
      <c r="AT38" s="87">
        <f t="shared" si="21"/>
        <v>0</v>
      </c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2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2"/>
      <c r="AQ39" s="87">
        <f t="shared" si="23"/>
        <v>0</v>
      </c>
      <c r="AR39" s="87">
        <f t="shared" si="19"/>
        <v>0</v>
      </c>
      <c r="AS39" s="87">
        <f t="shared" si="20"/>
        <v>0</v>
      </c>
      <c r="AT39" s="87">
        <f t="shared" si="21"/>
        <v>0</v>
      </c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2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P40" s="42"/>
      <c r="AQ40" s="87">
        <f t="shared" si="23"/>
        <v>0</v>
      </c>
      <c r="AR40" s="87">
        <f t="shared" si="19"/>
        <v>0</v>
      </c>
      <c r="AS40" s="87">
        <f t="shared" si="20"/>
        <v>0</v>
      </c>
      <c r="AT40" s="87">
        <f t="shared" si="21"/>
        <v>0</v>
      </c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22"/>
        <v>0</v>
      </c>
      <c r="X41" s="16"/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2"/>
      <c r="AQ41" s="87">
        <f t="shared" si="23"/>
        <v>0</v>
      </c>
      <c r="AR41" s="87">
        <f t="shared" si="19"/>
        <v>0</v>
      </c>
      <c r="AS41" s="87">
        <f t="shared" si="20"/>
        <v>0</v>
      </c>
      <c r="AT41" s="87">
        <f t="shared" si="21"/>
        <v>0</v>
      </c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22"/>
        <v>0</v>
      </c>
      <c r="X42" s="16"/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2"/>
      <c r="AQ42" s="87">
        <f t="shared" si="23"/>
        <v>0</v>
      </c>
      <c r="AR42" s="87">
        <f t="shared" si="19"/>
        <v>0</v>
      </c>
      <c r="AS42" s="87">
        <f t="shared" si="20"/>
        <v>0</v>
      </c>
      <c r="AT42" s="87">
        <f t="shared" si="21"/>
        <v>0</v>
      </c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2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2"/>
      <c r="AQ43" s="87">
        <f t="shared" si="23"/>
        <v>0</v>
      </c>
      <c r="AR43" s="87">
        <f t="shared" si="19"/>
        <v>0</v>
      </c>
      <c r="AS43" s="87">
        <f t="shared" si="20"/>
        <v>0</v>
      </c>
      <c r="AT43" s="87">
        <f t="shared" si="21"/>
        <v>0</v>
      </c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2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P44" s="42"/>
      <c r="AQ44" s="87">
        <f t="shared" si="23"/>
        <v>0</v>
      </c>
      <c r="AR44" s="87">
        <f t="shared" si="19"/>
        <v>0</v>
      </c>
      <c r="AS44" s="87">
        <f t="shared" si="20"/>
        <v>0</v>
      </c>
      <c r="AT44" s="87">
        <f t="shared" si="21"/>
        <v>0</v>
      </c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2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P45" s="42"/>
      <c r="AQ45" s="87">
        <f t="shared" si="23"/>
        <v>0</v>
      </c>
      <c r="AR45" s="87">
        <f t="shared" si="19"/>
        <v>0</v>
      </c>
      <c r="AS45" s="87">
        <f t="shared" si="20"/>
        <v>0</v>
      </c>
      <c r="AT45" s="87">
        <f t="shared" si="21"/>
        <v>0</v>
      </c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2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P46" s="42"/>
      <c r="AQ46" s="87">
        <f t="shared" si="23"/>
        <v>0</v>
      </c>
      <c r="AR46" s="87">
        <f t="shared" si="19"/>
        <v>0</v>
      </c>
      <c r="AS46" s="87">
        <f t="shared" si="20"/>
        <v>0</v>
      </c>
      <c r="AT46" s="87">
        <f t="shared" si="21"/>
        <v>0</v>
      </c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2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P47" s="42"/>
      <c r="AQ47" s="87">
        <f t="shared" si="23"/>
        <v>0</v>
      </c>
      <c r="AR47" s="87">
        <f t="shared" si="19"/>
        <v>0</v>
      </c>
      <c r="AS47" s="87">
        <f t="shared" si="20"/>
        <v>0</v>
      </c>
      <c r="AT47" s="87">
        <f t="shared" si="21"/>
        <v>0</v>
      </c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2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2"/>
      <c r="AQ48" s="87">
        <f t="shared" si="23"/>
        <v>0</v>
      </c>
      <c r="AR48" s="87">
        <f t="shared" si="19"/>
        <v>0</v>
      </c>
      <c r="AS48" s="87">
        <f t="shared" si="20"/>
        <v>0</v>
      </c>
      <c r="AT48" s="87">
        <f t="shared" si="21"/>
        <v>0</v>
      </c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2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2"/>
      <c r="AQ49" s="87">
        <f t="shared" si="23"/>
        <v>0</v>
      </c>
      <c r="AR49" s="87">
        <f t="shared" si="19"/>
        <v>0</v>
      </c>
      <c r="AS49" s="87">
        <f t="shared" si="20"/>
        <v>0</v>
      </c>
      <c r="AT49" s="87">
        <f t="shared" si="21"/>
        <v>0</v>
      </c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2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P50" s="42"/>
      <c r="AQ50" s="87">
        <f t="shared" si="23"/>
        <v>0</v>
      </c>
      <c r="AR50" s="87">
        <f t="shared" si="19"/>
        <v>0</v>
      </c>
      <c r="AS50" s="87">
        <f t="shared" si="20"/>
        <v>0</v>
      </c>
      <c r="AT50" s="87">
        <f t="shared" si="21"/>
        <v>0</v>
      </c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2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P51" s="42"/>
      <c r="AQ51" s="87">
        <f t="shared" si="23"/>
        <v>0</v>
      </c>
      <c r="AR51" s="87">
        <f t="shared" si="19"/>
        <v>0</v>
      </c>
      <c r="AS51" s="87">
        <f t="shared" si="20"/>
        <v>0</v>
      </c>
      <c r="AT51" s="87">
        <f t="shared" si="21"/>
        <v>0</v>
      </c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2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P52" s="42"/>
      <c r="AQ52" s="87">
        <f t="shared" si="23"/>
        <v>0</v>
      </c>
      <c r="AR52" s="87">
        <f t="shared" si="19"/>
        <v>0</v>
      </c>
      <c r="AS52" s="87">
        <f t="shared" si="20"/>
        <v>0</v>
      </c>
      <c r="AT52" s="87">
        <f t="shared" si="21"/>
        <v>0</v>
      </c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2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P53" s="42"/>
      <c r="AQ53" s="87">
        <f t="shared" si="23"/>
        <v>0</v>
      </c>
      <c r="AR53" s="87">
        <f t="shared" si="19"/>
        <v>0</v>
      </c>
      <c r="AS53" s="87">
        <f t="shared" si="20"/>
        <v>0</v>
      </c>
      <c r="AT53" s="87">
        <f t="shared" si="21"/>
        <v>0</v>
      </c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2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P54" s="42"/>
      <c r="AQ54" s="87">
        <f t="shared" si="23"/>
        <v>0</v>
      </c>
      <c r="AR54" s="87">
        <f t="shared" si="19"/>
        <v>0</v>
      </c>
      <c r="AS54" s="87">
        <f t="shared" si="20"/>
        <v>0</v>
      </c>
      <c r="AT54" s="87">
        <f t="shared" si="21"/>
        <v>0</v>
      </c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2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P55" s="42"/>
      <c r="AQ55" s="87">
        <f t="shared" si="23"/>
        <v>0</v>
      </c>
      <c r="AR55" s="87">
        <f t="shared" si="19"/>
        <v>0</v>
      </c>
      <c r="AS55" s="87">
        <f t="shared" si="20"/>
        <v>0</v>
      </c>
      <c r="AT55" s="87">
        <f t="shared" si="21"/>
        <v>0</v>
      </c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22"/>
        <v>0</v>
      </c>
      <c r="X56" s="16"/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2"/>
      <c r="AQ56" s="87">
        <f t="shared" si="23"/>
        <v>0</v>
      </c>
      <c r="AR56" s="87">
        <f t="shared" si="19"/>
        <v>0</v>
      </c>
      <c r="AS56" s="87">
        <f t="shared" si="20"/>
        <v>0</v>
      </c>
      <c r="AT56" s="87">
        <f t="shared" si="21"/>
        <v>0</v>
      </c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2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P57" s="42"/>
      <c r="AQ57" s="87">
        <f t="shared" si="23"/>
        <v>0</v>
      </c>
      <c r="AR57" s="87">
        <f t="shared" si="19"/>
        <v>0</v>
      </c>
      <c r="AS57" s="87">
        <f t="shared" si="20"/>
        <v>0</v>
      </c>
      <c r="AT57" s="87">
        <f t="shared" si="21"/>
        <v>0</v>
      </c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2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P58" s="42"/>
      <c r="AQ58" s="87">
        <f t="shared" si="23"/>
        <v>0</v>
      </c>
      <c r="AR58" s="87">
        <f t="shared" si="19"/>
        <v>0</v>
      </c>
      <c r="AS58" s="87">
        <f t="shared" si="20"/>
        <v>0</v>
      </c>
      <c r="AT58" s="87">
        <f t="shared" si="21"/>
        <v>0</v>
      </c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2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P59" s="42"/>
      <c r="AQ59" s="87">
        <f t="shared" si="23"/>
        <v>0</v>
      </c>
      <c r="AR59" s="87">
        <f t="shared" si="19"/>
        <v>0</v>
      </c>
      <c r="AS59" s="87">
        <f t="shared" si="20"/>
        <v>0</v>
      </c>
      <c r="AT59" s="87">
        <f t="shared" si="21"/>
        <v>0</v>
      </c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2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2"/>
      <c r="AQ60" s="87">
        <f t="shared" si="23"/>
        <v>0</v>
      </c>
      <c r="AR60" s="87">
        <f t="shared" si="19"/>
        <v>0</v>
      </c>
      <c r="AS60" s="87">
        <f t="shared" si="20"/>
        <v>0</v>
      </c>
      <c r="AT60" s="87">
        <f t="shared" si="21"/>
        <v>0</v>
      </c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2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2"/>
      <c r="AQ61" s="87">
        <f t="shared" si="23"/>
        <v>0</v>
      </c>
      <c r="AR61" s="87">
        <f t="shared" si="19"/>
        <v>0</v>
      </c>
      <c r="AS61" s="87">
        <f t="shared" si="20"/>
        <v>0</v>
      </c>
      <c r="AT61" s="87">
        <f t="shared" si="21"/>
        <v>0</v>
      </c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2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P62" s="42"/>
      <c r="AQ62" s="87">
        <f t="shared" si="23"/>
        <v>0</v>
      </c>
      <c r="AR62" s="87">
        <f t="shared" si="19"/>
        <v>0</v>
      </c>
      <c r="AS62" s="87">
        <f t="shared" si="20"/>
        <v>0</v>
      </c>
      <c r="AT62" s="87">
        <f t="shared" si="21"/>
        <v>0</v>
      </c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2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2"/>
      <c r="AQ63" s="87">
        <f t="shared" si="23"/>
        <v>0</v>
      </c>
      <c r="AR63" s="87">
        <f t="shared" si="19"/>
        <v>0</v>
      </c>
      <c r="AS63" s="87">
        <f t="shared" si="20"/>
        <v>0</v>
      </c>
      <c r="AT63" s="87">
        <f t="shared" si="21"/>
        <v>0</v>
      </c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2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2"/>
      <c r="AQ64" s="87">
        <f t="shared" si="23"/>
        <v>0</v>
      </c>
      <c r="AR64" s="87">
        <f t="shared" si="19"/>
        <v>0</v>
      </c>
      <c r="AS64" s="87">
        <f t="shared" si="20"/>
        <v>0</v>
      </c>
      <c r="AT64" s="87">
        <f t="shared" si="21"/>
        <v>0</v>
      </c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2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2"/>
      <c r="AQ65" s="87">
        <f t="shared" si="23"/>
        <v>0</v>
      </c>
      <c r="AR65" s="87">
        <f t="shared" si="19"/>
        <v>0</v>
      </c>
      <c r="AS65" s="87">
        <f t="shared" si="20"/>
        <v>0</v>
      </c>
      <c r="AT65" s="87">
        <f t="shared" si="21"/>
        <v>0</v>
      </c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2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P66" s="42"/>
      <c r="AQ66" s="87">
        <f t="shared" si="23"/>
        <v>0</v>
      </c>
      <c r="AR66" s="87">
        <f t="shared" si="19"/>
        <v>0</v>
      </c>
      <c r="AS66" s="87">
        <f t="shared" si="20"/>
        <v>0</v>
      </c>
      <c r="AT66" s="87">
        <f t="shared" si="21"/>
        <v>0</v>
      </c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2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2"/>
      <c r="AQ67" s="87">
        <f t="shared" si="23"/>
        <v>0</v>
      </c>
      <c r="AR67" s="87">
        <f t="shared" si="19"/>
        <v>0</v>
      </c>
      <c r="AS67" s="87">
        <f t="shared" si="20"/>
        <v>0</v>
      </c>
      <c r="AT67" s="87">
        <f t="shared" si="21"/>
        <v>0</v>
      </c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2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P68" s="42"/>
      <c r="AQ68" s="87">
        <f t="shared" si="23"/>
        <v>0</v>
      </c>
      <c r="AR68" s="87">
        <f t="shared" si="19"/>
        <v>0</v>
      </c>
      <c r="AS68" s="87">
        <f t="shared" si="20"/>
        <v>0</v>
      </c>
      <c r="AT68" s="87">
        <f t="shared" si="21"/>
        <v>0</v>
      </c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2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2"/>
      <c r="AQ69" s="87">
        <f t="shared" si="23"/>
        <v>0</v>
      </c>
      <c r="AR69" s="87">
        <f t="shared" si="19"/>
        <v>0</v>
      </c>
      <c r="AS69" s="87">
        <f t="shared" si="20"/>
        <v>0</v>
      </c>
      <c r="AT69" s="87">
        <f t="shared" si="21"/>
        <v>0</v>
      </c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2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P70" s="42"/>
      <c r="AQ70" s="87">
        <f t="shared" si="23"/>
        <v>0</v>
      </c>
      <c r="AR70" s="87">
        <f t="shared" si="19"/>
        <v>0</v>
      </c>
      <c r="AS70" s="87">
        <f t="shared" si="20"/>
        <v>0</v>
      </c>
      <c r="AT70" s="87">
        <f t="shared" si="21"/>
        <v>0</v>
      </c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2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P71" s="42"/>
      <c r="AQ71" s="87">
        <f t="shared" si="23"/>
        <v>0</v>
      </c>
      <c r="AR71" s="87">
        <f t="shared" si="19"/>
        <v>0</v>
      </c>
      <c r="AS71" s="87">
        <f t="shared" si="20"/>
        <v>0</v>
      </c>
      <c r="AT71" s="87">
        <f t="shared" si="21"/>
        <v>0</v>
      </c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2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2"/>
      <c r="AQ72" s="87">
        <f t="shared" si="23"/>
        <v>0</v>
      </c>
      <c r="AR72" s="87">
        <f t="shared" ref="AR72:AR135" si="25">+AA72*H72</f>
        <v>0</v>
      </c>
      <c r="AS72" s="87">
        <f t="shared" ref="AS72:AS135" si="26">+AB72*I72</f>
        <v>0</v>
      </c>
      <c r="AT72" s="87">
        <f t="shared" ref="AT72:AT135" si="27">+AC72*J72</f>
        <v>0</v>
      </c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2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P73" s="42"/>
      <c r="AQ73" s="87">
        <f t="shared" ref="AQ73:AQ136" si="29">+Z73*G73</f>
        <v>0</v>
      </c>
      <c r="AR73" s="87">
        <f t="shared" si="25"/>
        <v>0</v>
      </c>
      <c r="AS73" s="87">
        <f t="shared" si="26"/>
        <v>0</v>
      </c>
      <c r="AT73" s="87">
        <f t="shared" si="27"/>
        <v>0</v>
      </c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2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P74" s="42"/>
      <c r="AQ74" s="87">
        <f t="shared" si="29"/>
        <v>0</v>
      </c>
      <c r="AR74" s="87">
        <f t="shared" si="25"/>
        <v>0</v>
      </c>
      <c r="AS74" s="87">
        <f t="shared" si="26"/>
        <v>0</v>
      </c>
      <c r="AT74" s="87">
        <f t="shared" si="27"/>
        <v>0</v>
      </c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28"/>
        <v>0</v>
      </c>
      <c r="X75" s="16"/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2"/>
      <c r="AQ75" s="87">
        <f t="shared" si="29"/>
        <v>0</v>
      </c>
      <c r="AR75" s="87">
        <f t="shared" si="25"/>
        <v>0</v>
      </c>
      <c r="AS75" s="87">
        <f t="shared" si="26"/>
        <v>0</v>
      </c>
      <c r="AT75" s="87">
        <f t="shared" si="27"/>
        <v>0</v>
      </c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2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P76" s="42"/>
      <c r="AQ76" s="87">
        <f t="shared" si="29"/>
        <v>0</v>
      </c>
      <c r="AR76" s="87">
        <f t="shared" si="25"/>
        <v>0</v>
      </c>
      <c r="AS76" s="87">
        <f t="shared" si="26"/>
        <v>0</v>
      </c>
      <c r="AT76" s="87">
        <f t="shared" si="27"/>
        <v>0</v>
      </c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28"/>
        <v>0</v>
      </c>
      <c r="X77" s="16"/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P77" s="42"/>
      <c r="AQ77" s="87">
        <f t="shared" si="29"/>
        <v>0</v>
      </c>
      <c r="AR77" s="87">
        <f t="shared" si="25"/>
        <v>0</v>
      </c>
      <c r="AS77" s="87">
        <f t="shared" si="26"/>
        <v>0</v>
      </c>
      <c r="AT77" s="87">
        <f t="shared" si="27"/>
        <v>0</v>
      </c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2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P78" s="42"/>
      <c r="AQ78" s="87">
        <f t="shared" si="29"/>
        <v>0</v>
      </c>
      <c r="AR78" s="87">
        <f t="shared" si="25"/>
        <v>0</v>
      </c>
      <c r="AS78" s="87">
        <f t="shared" si="26"/>
        <v>0</v>
      </c>
      <c r="AT78" s="87">
        <f t="shared" si="27"/>
        <v>0</v>
      </c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2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P79" s="42"/>
      <c r="AQ79" s="87">
        <f t="shared" si="29"/>
        <v>0</v>
      </c>
      <c r="AR79" s="87">
        <f t="shared" si="25"/>
        <v>0</v>
      </c>
      <c r="AS79" s="87">
        <f t="shared" si="26"/>
        <v>0</v>
      </c>
      <c r="AT79" s="87">
        <f t="shared" si="27"/>
        <v>0</v>
      </c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2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2"/>
      <c r="AQ80" s="87">
        <f t="shared" si="29"/>
        <v>0</v>
      </c>
      <c r="AR80" s="87">
        <f t="shared" si="25"/>
        <v>0</v>
      </c>
      <c r="AS80" s="87">
        <f t="shared" si="26"/>
        <v>0</v>
      </c>
      <c r="AT80" s="87">
        <f t="shared" si="27"/>
        <v>0</v>
      </c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2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P81" s="42"/>
      <c r="AQ81" s="87">
        <f t="shared" si="29"/>
        <v>0</v>
      </c>
      <c r="AR81" s="87">
        <f t="shared" si="25"/>
        <v>0</v>
      </c>
      <c r="AS81" s="87">
        <f t="shared" si="26"/>
        <v>0</v>
      </c>
      <c r="AT81" s="87">
        <f t="shared" si="27"/>
        <v>0</v>
      </c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2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P82" s="42"/>
      <c r="AQ82" s="87">
        <f t="shared" si="29"/>
        <v>0</v>
      </c>
      <c r="AR82" s="87">
        <f t="shared" si="25"/>
        <v>0</v>
      </c>
      <c r="AS82" s="87">
        <f t="shared" si="26"/>
        <v>0</v>
      </c>
      <c r="AT82" s="87">
        <f t="shared" si="27"/>
        <v>0</v>
      </c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2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P83" s="42"/>
      <c r="AQ83" s="87">
        <f t="shared" si="29"/>
        <v>0</v>
      </c>
      <c r="AR83" s="87">
        <f t="shared" si="25"/>
        <v>0</v>
      </c>
      <c r="AS83" s="87">
        <f t="shared" si="26"/>
        <v>0</v>
      </c>
      <c r="AT83" s="87">
        <f t="shared" si="27"/>
        <v>0</v>
      </c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2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P84" s="42"/>
      <c r="AQ84" s="87">
        <f t="shared" si="29"/>
        <v>0</v>
      </c>
      <c r="AR84" s="87">
        <f t="shared" si="25"/>
        <v>0</v>
      </c>
      <c r="AS84" s="87">
        <f t="shared" si="26"/>
        <v>0</v>
      </c>
      <c r="AT84" s="87">
        <f t="shared" si="27"/>
        <v>0</v>
      </c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2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P85" s="42"/>
      <c r="AQ85" s="87">
        <f t="shared" si="29"/>
        <v>0</v>
      </c>
      <c r="AR85" s="87">
        <f t="shared" si="25"/>
        <v>0</v>
      </c>
      <c r="AS85" s="87">
        <f t="shared" si="26"/>
        <v>0</v>
      </c>
      <c r="AT85" s="87">
        <f t="shared" si="27"/>
        <v>0</v>
      </c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2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P86" s="42"/>
      <c r="AQ86" s="87">
        <f t="shared" si="29"/>
        <v>0</v>
      </c>
      <c r="AR86" s="87">
        <f t="shared" si="25"/>
        <v>0</v>
      </c>
      <c r="AS86" s="87">
        <f t="shared" si="26"/>
        <v>0</v>
      </c>
      <c r="AT86" s="87">
        <f t="shared" si="27"/>
        <v>0</v>
      </c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2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P87" s="42"/>
      <c r="AQ87" s="87">
        <f t="shared" si="29"/>
        <v>0</v>
      </c>
      <c r="AR87" s="87">
        <f t="shared" si="25"/>
        <v>0</v>
      </c>
      <c r="AS87" s="87">
        <f t="shared" si="26"/>
        <v>0</v>
      </c>
      <c r="AT87" s="87">
        <f t="shared" si="27"/>
        <v>0</v>
      </c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2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2"/>
      <c r="AQ88" s="87">
        <f t="shared" si="29"/>
        <v>0</v>
      </c>
      <c r="AR88" s="87">
        <f t="shared" si="25"/>
        <v>0</v>
      </c>
      <c r="AS88" s="87">
        <f t="shared" si="26"/>
        <v>0</v>
      </c>
      <c r="AT88" s="87">
        <f t="shared" si="27"/>
        <v>0</v>
      </c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2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2"/>
      <c r="AQ89" s="87">
        <f t="shared" si="29"/>
        <v>0</v>
      </c>
      <c r="AR89" s="87">
        <f t="shared" si="25"/>
        <v>0</v>
      </c>
      <c r="AS89" s="87">
        <f t="shared" si="26"/>
        <v>0</v>
      </c>
      <c r="AT89" s="87">
        <f t="shared" si="27"/>
        <v>0</v>
      </c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2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P90" s="42"/>
      <c r="AQ90" s="87">
        <f t="shared" si="29"/>
        <v>0</v>
      </c>
      <c r="AR90" s="87">
        <f t="shared" si="25"/>
        <v>0</v>
      </c>
      <c r="AS90" s="87">
        <f t="shared" si="26"/>
        <v>0</v>
      </c>
      <c r="AT90" s="87">
        <f t="shared" si="27"/>
        <v>0</v>
      </c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2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2"/>
      <c r="AQ91" s="87">
        <f t="shared" si="29"/>
        <v>0</v>
      </c>
      <c r="AR91" s="87">
        <f t="shared" si="25"/>
        <v>0</v>
      </c>
      <c r="AS91" s="87">
        <f t="shared" si="26"/>
        <v>0</v>
      </c>
      <c r="AT91" s="87">
        <f t="shared" si="27"/>
        <v>0</v>
      </c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2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2"/>
      <c r="AQ92" s="87">
        <f t="shared" si="29"/>
        <v>0</v>
      </c>
      <c r="AR92" s="87">
        <f t="shared" si="25"/>
        <v>0</v>
      </c>
      <c r="AS92" s="87">
        <f t="shared" si="26"/>
        <v>0</v>
      </c>
      <c r="AT92" s="87">
        <f t="shared" si="27"/>
        <v>0</v>
      </c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2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P93" s="42"/>
      <c r="AQ93" s="87">
        <f t="shared" si="29"/>
        <v>0</v>
      </c>
      <c r="AR93" s="87">
        <f t="shared" si="25"/>
        <v>0</v>
      </c>
      <c r="AS93" s="87">
        <f t="shared" si="26"/>
        <v>0</v>
      </c>
      <c r="AT93" s="87">
        <f t="shared" si="27"/>
        <v>0</v>
      </c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2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P94" s="42"/>
      <c r="AQ94" s="87">
        <f t="shared" si="29"/>
        <v>0</v>
      </c>
      <c r="AR94" s="87">
        <f t="shared" si="25"/>
        <v>0</v>
      </c>
      <c r="AS94" s="87">
        <f t="shared" si="26"/>
        <v>0</v>
      </c>
      <c r="AT94" s="87">
        <f t="shared" si="27"/>
        <v>0</v>
      </c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2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2"/>
      <c r="AQ95" s="87">
        <f t="shared" si="29"/>
        <v>0</v>
      </c>
      <c r="AR95" s="87">
        <f t="shared" si="25"/>
        <v>0</v>
      </c>
      <c r="AS95" s="87">
        <f t="shared" si="26"/>
        <v>0</v>
      </c>
      <c r="AT95" s="87">
        <f t="shared" si="27"/>
        <v>0</v>
      </c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2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2"/>
      <c r="AQ96" s="87">
        <f t="shared" si="29"/>
        <v>0</v>
      </c>
      <c r="AR96" s="87">
        <f t="shared" si="25"/>
        <v>0</v>
      </c>
      <c r="AS96" s="87">
        <f t="shared" si="26"/>
        <v>0</v>
      </c>
      <c r="AT96" s="87">
        <f t="shared" si="27"/>
        <v>0</v>
      </c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2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P97" s="42"/>
      <c r="AQ97" s="87">
        <f t="shared" si="29"/>
        <v>0</v>
      </c>
      <c r="AR97" s="87">
        <f t="shared" si="25"/>
        <v>0</v>
      </c>
      <c r="AS97" s="87">
        <f t="shared" si="26"/>
        <v>0</v>
      </c>
      <c r="AT97" s="87">
        <f t="shared" si="27"/>
        <v>0</v>
      </c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2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2"/>
      <c r="AQ98" s="87">
        <f t="shared" si="29"/>
        <v>0</v>
      </c>
      <c r="AR98" s="87">
        <f t="shared" si="25"/>
        <v>0</v>
      </c>
      <c r="AS98" s="87">
        <f t="shared" si="26"/>
        <v>0</v>
      </c>
      <c r="AT98" s="87">
        <f t="shared" si="27"/>
        <v>0</v>
      </c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2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P99" s="42"/>
      <c r="AQ99" s="87">
        <f t="shared" si="29"/>
        <v>0</v>
      </c>
      <c r="AR99" s="87">
        <f t="shared" si="25"/>
        <v>0</v>
      </c>
      <c r="AS99" s="87">
        <f t="shared" si="26"/>
        <v>0</v>
      </c>
      <c r="AT99" s="87">
        <f t="shared" si="27"/>
        <v>0</v>
      </c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2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2"/>
      <c r="AQ100" s="87">
        <f t="shared" si="29"/>
        <v>0</v>
      </c>
      <c r="AR100" s="87">
        <f t="shared" si="25"/>
        <v>0</v>
      </c>
      <c r="AS100" s="87">
        <f t="shared" si="26"/>
        <v>0</v>
      </c>
      <c r="AT100" s="87">
        <f t="shared" si="27"/>
        <v>0</v>
      </c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2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2"/>
      <c r="AQ101" s="87">
        <f t="shared" si="29"/>
        <v>0</v>
      </c>
      <c r="AR101" s="87">
        <f t="shared" si="25"/>
        <v>0</v>
      </c>
      <c r="AS101" s="87">
        <f t="shared" si="26"/>
        <v>0</v>
      </c>
      <c r="AT101" s="87">
        <f t="shared" si="27"/>
        <v>0</v>
      </c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2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2"/>
      <c r="AQ102" s="87">
        <f t="shared" si="29"/>
        <v>0</v>
      </c>
      <c r="AR102" s="87">
        <f t="shared" si="25"/>
        <v>0</v>
      </c>
      <c r="AS102" s="87">
        <f t="shared" si="26"/>
        <v>0</v>
      </c>
      <c r="AT102" s="87">
        <f t="shared" si="27"/>
        <v>0</v>
      </c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2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2"/>
      <c r="AQ103" s="87">
        <f t="shared" si="29"/>
        <v>0</v>
      </c>
      <c r="AR103" s="87">
        <f t="shared" si="25"/>
        <v>0</v>
      </c>
      <c r="AS103" s="87">
        <f t="shared" si="26"/>
        <v>0</v>
      </c>
      <c r="AT103" s="87">
        <f t="shared" si="27"/>
        <v>0</v>
      </c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2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2"/>
      <c r="AQ104" s="87">
        <f t="shared" si="29"/>
        <v>0</v>
      </c>
      <c r="AR104" s="87">
        <f t="shared" si="25"/>
        <v>0</v>
      </c>
      <c r="AS104" s="87">
        <f t="shared" si="26"/>
        <v>0</v>
      </c>
      <c r="AT104" s="87">
        <f t="shared" si="27"/>
        <v>0</v>
      </c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2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2"/>
      <c r="AQ105" s="87">
        <f t="shared" si="29"/>
        <v>0</v>
      </c>
      <c r="AR105" s="87">
        <f t="shared" si="25"/>
        <v>0</v>
      </c>
      <c r="AS105" s="87">
        <f t="shared" si="26"/>
        <v>0</v>
      </c>
      <c r="AT105" s="87">
        <f t="shared" si="27"/>
        <v>0</v>
      </c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2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2"/>
      <c r="AQ106" s="87">
        <f t="shared" si="29"/>
        <v>0</v>
      </c>
      <c r="AR106" s="87">
        <f t="shared" si="25"/>
        <v>0</v>
      </c>
      <c r="AS106" s="87">
        <f t="shared" si="26"/>
        <v>0</v>
      </c>
      <c r="AT106" s="87">
        <f t="shared" si="27"/>
        <v>0</v>
      </c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2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2"/>
      <c r="AQ107" s="87">
        <f t="shared" si="29"/>
        <v>0</v>
      </c>
      <c r="AR107" s="87">
        <f t="shared" si="25"/>
        <v>0</v>
      </c>
      <c r="AS107" s="87">
        <f t="shared" si="26"/>
        <v>0</v>
      </c>
      <c r="AT107" s="87">
        <f t="shared" si="27"/>
        <v>0</v>
      </c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2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P108" s="42"/>
      <c r="AQ108" s="87">
        <f t="shared" si="29"/>
        <v>0</v>
      </c>
      <c r="AR108" s="87">
        <f t="shared" si="25"/>
        <v>0</v>
      </c>
      <c r="AS108" s="87">
        <f t="shared" si="26"/>
        <v>0</v>
      </c>
      <c r="AT108" s="87">
        <f t="shared" si="27"/>
        <v>0</v>
      </c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2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2"/>
      <c r="AQ109" s="87">
        <f t="shared" si="29"/>
        <v>0</v>
      </c>
      <c r="AR109" s="87">
        <f t="shared" si="25"/>
        <v>0</v>
      </c>
      <c r="AS109" s="87">
        <f t="shared" si="26"/>
        <v>0</v>
      </c>
      <c r="AT109" s="87">
        <f t="shared" si="27"/>
        <v>0</v>
      </c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2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2"/>
      <c r="AQ110" s="87">
        <f t="shared" si="29"/>
        <v>0</v>
      </c>
      <c r="AR110" s="87">
        <f t="shared" si="25"/>
        <v>0</v>
      </c>
      <c r="AS110" s="87">
        <f t="shared" si="26"/>
        <v>0</v>
      </c>
      <c r="AT110" s="87">
        <f t="shared" si="27"/>
        <v>0</v>
      </c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28"/>
        <v>0</v>
      </c>
      <c r="X111" s="16"/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2"/>
      <c r="AQ111" s="87">
        <f t="shared" si="29"/>
        <v>0</v>
      </c>
      <c r="AR111" s="87">
        <f t="shared" si="25"/>
        <v>0</v>
      </c>
      <c r="AS111" s="87">
        <f t="shared" si="26"/>
        <v>0</v>
      </c>
      <c r="AT111" s="87">
        <f t="shared" si="27"/>
        <v>0</v>
      </c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2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2"/>
      <c r="AQ112" s="87">
        <f t="shared" si="29"/>
        <v>0</v>
      </c>
      <c r="AR112" s="87">
        <f t="shared" si="25"/>
        <v>0</v>
      </c>
      <c r="AS112" s="87">
        <f t="shared" si="26"/>
        <v>0</v>
      </c>
      <c r="AT112" s="87">
        <f t="shared" si="27"/>
        <v>0</v>
      </c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2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2"/>
      <c r="AQ113" s="87">
        <f t="shared" si="29"/>
        <v>0</v>
      </c>
      <c r="AR113" s="87">
        <f t="shared" si="25"/>
        <v>0</v>
      </c>
      <c r="AS113" s="87">
        <f t="shared" si="26"/>
        <v>0</v>
      </c>
      <c r="AT113" s="87">
        <f t="shared" si="27"/>
        <v>0</v>
      </c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2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2"/>
      <c r="AQ114" s="87">
        <f t="shared" si="29"/>
        <v>0</v>
      </c>
      <c r="AR114" s="87">
        <f t="shared" si="25"/>
        <v>0</v>
      </c>
      <c r="AS114" s="87">
        <f t="shared" si="26"/>
        <v>0</v>
      </c>
      <c r="AT114" s="87">
        <f t="shared" si="27"/>
        <v>0</v>
      </c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2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2"/>
      <c r="AQ115" s="87">
        <f t="shared" si="29"/>
        <v>0</v>
      </c>
      <c r="AR115" s="87">
        <f t="shared" si="25"/>
        <v>0</v>
      </c>
      <c r="AS115" s="87">
        <f t="shared" si="26"/>
        <v>0</v>
      </c>
      <c r="AT115" s="87">
        <f t="shared" si="27"/>
        <v>0</v>
      </c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2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2"/>
      <c r="AQ116" s="87">
        <f t="shared" si="29"/>
        <v>0</v>
      </c>
      <c r="AR116" s="87">
        <f t="shared" si="25"/>
        <v>0</v>
      </c>
      <c r="AS116" s="87">
        <f t="shared" si="26"/>
        <v>0</v>
      </c>
      <c r="AT116" s="87">
        <f t="shared" si="27"/>
        <v>0</v>
      </c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2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2"/>
      <c r="AQ117" s="87">
        <f t="shared" si="29"/>
        <v>0</v>
      </c>
      <c r="AR117" s="87">
        <f t="shared" si="25"/>
        <v>0</v>
      </c>
      <c r="AS117" s="87">
        <f t="shared" si="26"/>
        <v>0</v>
      </c>
      <c r="AT117" s="87">
        <f t="shared" si="27"/>
        <v>0</v>
      </c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2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2"/>
      <c r="AQ118" s="87">
        <f t="shared" si="29"/>
        <v>0</v>
      </c>
      <c r="AR118" s="87">
        <f t="shared" si="25"/>
        <v>0</v>
      </c>
      <c r="AS118" s="87">
        <f t="shared" si="26"/>
        <v>0</v>
      </c>
      <c r="AT118" s="87">
        <f t="shared" si="27"/>
        <v>0</v>
      </c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2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2"/>
      <c r="AQ119" s="87">
        <f t="shared" si="29"/>
        <v>0</v>
      </c>
      <c r="AR119" s="87">
        <f t="shared" si="25"/>
        <v>0</v>
      </c>
      <c r="AS119" s="87">
        <f t="shared" si="26"/>
        <v>0</v>
      </c>
      <c r="AT119" s="87">
        <f t="shared" si="27"/>
        <v>0</v>
      </c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2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2"/>
      <c r="AQ120" s="87">
        <f t="shared" si="29"/>
        <v>0</v>
      </c>
      <c r="AR120" s="87">
        <f t="shared" si="25"/>
        <v>0</v>
      </c>
      <c r="AS120" s="87">
        <f t="shared" si="26"/>
        <v>0</v>
      </c>
      <c r="AT120" s="87">
        <f t="shared" si="27"/>
        <v>0</v>
      </c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2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2"/>
      <c r="AQ121" s="87">
        <f t="shared" si="29"/>
        <v>0</v>
      </c>
      <c r="AR121" s="87">
        <f t="shared" si="25"/>
        <v>0</v>
      </c>
      <c r="AS121" s="87">
        <f t="shared" si="26"/>
        <v>0</v>
      </c>
      <c r="AT121" s="87">
        <f t="shared" si="27"/>
        <v>0</v>
      </c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2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2"/>
      <c r="AQ122" s="87">
        <f t="shared" si="29"/>
        <v>0</v>
      </c>
      <c r="AR122" s="87">
        <f t="shared" si="25"/>
        <v>0</v>
      </c>
      <c r="AS122" s="87">
        <f t="shared" si="26"/>
        <v>0</v>
      </c>
      <c r="AT122" s="87">
        <f t="shared" si="27"/>
        <v>0</v>
      </c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2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2"/>
      <c r="AQ123" s="87">
        <f t="shared" si="29"/>
        <v>0</v>
      </c>
      <c r="AR123" s="87">
        <f t="shared" si="25"/>
        <v>0</v>
      </c>
      <c r="AS123" s="87">
        <f t="shared" si="26"/>
        <v>0</v>
      </c>
      <c r="AT123" s="87">
        <f t="shared" si="27"/>
        <v>0</v>
      </c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2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P124" s="42"/>
      <c r="AQ124" s="87">
        <f t="shared" si="29"/>
        <v>0</v>
      </c>
      <c r="AR124" s="87">
        <f t="shared" si="25"/>
        <v>0</v>
      </c>
      <c r="AS124" s="87">
        <f t="shared" si="26"/>
        <v>0</v>
      </c>
      <c r="AT124" s="87">
        <f t="shared" si="27"/>
        <v>0</v>
      </c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28"/>
        <v>0</v>
      </c>
      <c r="X125" s="16"/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P125" s="42"/>
      <c r="AQ125" s="87">
        <f t="shared" si="29"/>
        <v>0</v>
      </c>
      <c r="AR125" s="87">
        <f t="shared" si="25"/>
        <v>0</v>
      </c>
      <c r="AS125" s="87">
        <f t="shared" si="26"/>
        <v>0</v>
      </c>
      <c r="AT125" s="87">
        <f t="shared" si="27"/>
        <v>0</v>
      </c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2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P126" s="42"/>
      <c r="AQ126" s="87">
        <f t="shared" si="29"/>
        <v>0</v>
      </c>
      <c r="AR126" s="87">
        <f t="shared" si="25"/>
        <v>0</v>
      </c>
      <c r="AS126" s="87">
        <f t="shared" si="26"/>
        <v>0</v>
      </c>
      <c r="AT126" s="87">
        <f t="shared" si="27"/>
        <v>0</v>
      </c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2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2"/>
      <c r="AQ127" s="87">
        <f t="shared" si="29"/>
        <v>0</v>
      </c>
      <c r="AR127" s="87">
        <f t="shared" si="25"/>
        <v>0</v>
      </c>
      <c r="AS127" s="87">
        <f t="shared" si="26"/>
        <v>0</v>
      </c>
      <c r="AT127" s="87">
        <f t="shared" si="27"/>
        <v>0</v>
      </c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2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P128" s="42"/>
      <c r="AQ128" s="87">
        <f t="shared" si="29"/>
        <v>0</v>
      </c>
      <c r="AR128" s="87">
        <f t="shared" si="25"/>
        <v>0</v>
      </c>
      <c r="AS128" s="87">
        <f t="shared" si="26"/>
        <v>0</v>
      </c>
      <c r="AT128" s="87">
        <f t="shared" si="27"/>
        <v>0</v>
      </c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2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2"/>
      <c r="AQ129" s="87">
        <f t="shared" si="29"/>
        <v>0</v>
      </c>
      <c r="AR129" s="87">
        <f t="shared" si="25"/>
        <v>0</v>
      </c>
      <c r="AS129" s="87">
        <f t="shared" si="26"/>
        <v>0</v>
      </c>
      <c r="AT129" s="87">
        <f t="shared" si="27"/>
        <v>0</v>
      </c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2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2"/>
      <c r="AQ130" s="87">
        <f t="shared" si="29"/>
        <v>0</v>
      </c>
      <c r="AR130" s="87">
        <f t="shared" si="25"/>
        <v>0</v>
      </c>
      <c r="AS130" s="87">
        <f t="shared" si="26"/>
        <v>0</v>
      </c>
      <c r="AT130" s="87">
        <f t="shared" si="27"/>
        <v>0</v>
      </c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28"/>
        <v>0</v>
      </c>
      <c r="X131" s="16"/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2"/>
      <c r="AQ131" s="87">
        <f t="shared" si="29"/>
        <v>0</v>
      </c>
      <c r="AR131" s="87">
        <f t="shared" si="25"/>
        <v>0</v>
      </c>
      <c r="AS131" s="87">
        <f t="shared" si="26"/>
        <v>0</v>
      </c>
      <c r="AT131" s="87">
        <f t="shared" si="27"/>
        <v>0</v>
      </c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28"/>
        <v>0</v>
      </c>
      <c r="X132" s="16"/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P132" s="42"/>
      <c r="AQ132" s="87">
        <f t="shared" si="29"/>
        <v>0</v>
      </c>
      <c r="AR132" s="87">
        <f t="shared" si="25"/>
        <v>0</v>
      </c>
      <c r="AS132" s="87">
        <f t="shared" si="26"/>
        <v>0</v>
      </c>
      <c r="AT132" s="87">
        <f t="shared" si="27"/>
        <v>0</v>
      </c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28"/>
        <v>0</v>
      </c>
      <c r="X133" s="16"/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P133" s="42"/>
      <c r="AQ133" s="87">
        <f t="shared" si="29"/>
        <v>0</v>
      </c>
      <c r="AR133" s="87">
        <f t="shared" si="25"/>
        <v>0</v>
      </c>
      <c r="AS133" s="87">
        <f t="shared" si="26"/>
        <v>0</v>
      </c>
      <c r="AT133" s="87">
        <f t="shared" si="27"/>
        <v>0</v>
      </c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2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P134" s="42"/>
      <c r="AQ134" s="87">
        <f t="shared" si="29"/>
        <v>0</v>
      </c>
      <c r="AR134" s="87">
        <f t="shared" si="25"/>
        <v>0</v>
      </c>
      <c r="AS134" s="87">
        <f t="shared" si="26"/>
        <v>0</v>
      </c>
      <c r="AT134" s="87">
        <f t="shared" si="27"/>
        <v>0</v>
      </c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2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P135" s="42"/>
      <c r="AQ135" s="87">
        <f t="shared" si="29"/>
        <v>0</v>
      </c>
      <c r="AR135" s="87">
        <f t="shared" si="25"/>
        <v>0</v>
      </c>
      <c r="AS135" s="87">
        <f t="shared" si="26"/>
        <v>0</v>
      </c>
      <c r="AT135" s="87">
        <f t="shared" si="27"/>
        <v>0</v>
      </c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2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P136" s="42"/>
      <c r="AQ136" s="87">
        <f t="shared" si="29"/>
        <v>0</v>
      </c>
      <c r="AR136" s="87">
        <f t="shared" ref="AR136:AR199" si="31">+AA136*H136</f>
        <v>0</v>
      </c>
      <c r="AS136" s="87">
        <f t="shared" ref="AS136:AS199" si="32">+AB136*I136</f>
        <v>0</v>
      </c>
      <c r="AT136" s="87">
        <f t="shared" ref="AT136:AT199" si="33">+AC136*J136</f>
        <v>0</v>
      </c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3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2"/>
      <c r="AQ137" s="87">
        <f t="shared" ref="AQ137:AQ200" si="35">+Z137*G137</f>
        <v>0</v>
      </c>
      <c r="AR137" s="87">
        <f t="shared" si="31"/>
        <v>0</v>
      </c>
      <c r="AS137" s="87">
        <f t="shared" si="32"/>
        <v>0</v>
      </c>
      <c r="AT137" s="87">
        <f t="shared" si="33"/>
        <v>0</v>
      </c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3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2"/>
      <c r="AQ138" s="87">
        <f t="shared" si="35"/>
        <v>0</v>
      </c>
      <c r="AR138" s="87">
        <f t="shared" si="31"/>
        <v>0</v>
      </c>
      <c r="AS138" s="87">
        <f t="shared" si="32"/>
        <v>0</v>
      </c>
      <c r="AT138" s="87">
        <f t="shared" si="33"/>
        <v>0</v>
      </c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3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2"/>
      <c r="AQ139" s="87">
        <f t="shared" si="35"/>
        <v>0</v>
      </c>
      <c r="AR139" s="87">
        <f t="shared" si="31"/>
        <v>0</v>
      </c>
      <c r="AS139" s="87">
        <f t="shared" si="32"/>
        <v>0</v>
      </c>
      <c r="AT139" s="87">
        <f t="shared" si="33"/>
        <v>0</v>
      </c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3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2"/>
      <c r="AQ140" s="87">
        <f t="shared" si="35"/>
        <v>0</v>
      </c>
      <c r="AR140" s="87">
        <f t="shared" si="31"/>
        <v>0</v>
      </c>
      <c r="AS140" s="87">
        <f t="shared" si="32"/>
        <v>0</v>
      </c>
      <c r="AT140" s="87">
        <f t="shared" si="33"/>
        <v>0</v>
      </c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3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P141" s="42"/>
      <c r="AQ141" s="87">
        <f t="shared" si="35"/>
        <v>0</v>
      </c>
      <c r="AR141" s="87">
        <f t="shared" si="31"/>
        <v>0</v>
      </c>
      <c r="AS141" s="87">
        <f t="shared" si="32"/>
        <v>0</v>
      </c>
      <c r="AT141" s="87">
        <f t="shared" si="33"/>
        <v>0</v>
      </c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3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P142" s="42"/>
      <c r="AQ142" s="87">
        <f t="shared" si="35"/>
        <v>0</v>
      </c>
      <c r="AR142" s="87">
        <f t="shared" si="31"/>
        <v>0</v>
      </c>
      <c r="AS142" s="87">
        <f t="shared" si="32"/>
        <v>0</v>
      </c>
      <c r="AT142" s="87">
        <f t="shared" si="33"/>
        <v>0</v>
      </c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3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P143" s="42"/>
      <c r="AQ143" s="87">
        <f t="shared" si="35"/>
        <v>0</v>
      </c>
      <c r="AR143" s="87">
        <f t="shared" si="31"/>
        <v>0</v>
      </c>
      <c r="AS143" s="87">
        <f t="shared" si="32"/>
        <v>0</v>
      </c>
      <c r="AT143" s="87">
        <f t="shared" si="33"/>
        <v>0</v>
      </c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3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P144" s="42"/>
      <c r="AQ144" s="87">
        <f t="shared" si="35"/>
        <v>0</v>
      </c>
      <c r="AR144" s="87">
        <f t="shared" si="31"/>
        <v>0</v>
      </c>
      <c r="AS144" s="87">
        <f t="shared" si="32"/>
        <v>0</v>
      </c>
      <c r="AT144" s="87">
        <f t="shared" si="33"/>
        <v>0</v>
      </c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3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P145" s="42"/>
      <c r="AQ145" s="87">
        <f t="shared" si="35"/>
        <v>0</v>
      </c>
      <c r="AR145" s="87">
        <f t="shared" si="31"/>
        <v>0</v>
      </c>
      <c r="AS145" s="87">
        <f t="shared" si="32"/>
        <v>0</v>
      </c>
      <c r="AT145" s="87">
        <f t="shared" si="33"/>
        <v>0</v>
      </c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34"/>
        <v>0</v>
      </c>
      <c r="X146" s="16"/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2"/>
      <c r="AQ146" s="87">
        <f t="shared" si="35"/>
        <v>0</v>
      </c>
      <c r="AR146" s="87">
        <f t="shared" si="31"/>
        <v>0</v>
      </c>
      <c r="AS146" s="87">
        <f t="shared" si="32"/>
        <v>0</v>
      </c>
      <c r="AT146" s="87">
        <f t="shared" si="33"/>
        <v>0</v>
      </c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34"/>
        <v>0</v>
      </c>
      <c r="X147" s="16"/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P147" s="42"/>
      <c r="AQ147" s="87">
        <f t="shared" si="35"/>
        <v>0</v>
      </c>
      <c r="AR147" s="87">
        <f t="shared" si="31"/>
        <v>0</v>
      </c>
      <c r="AS147" s="87">
        <f t="shared" si="32"/>
        <v>0</v>
      </c>
      <c r="AT147" s="87">
        <f t="shared" si="33"/>
        <v>0</v>
      </c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3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2"/>
      <c r="AQ148" s="87">
        <f t="shared" si="35"/>
        <v>0</v>
      </c>
      <c r="AR148" s="87">
        <f t="shared" si="31"/>
        <v>0</v>
      </c>
      <c r="AS148" s="87">
        <f t="shared" si="32"/>
        <v>0</v>
      </c>
      <c r="AT148" s="87">
        <f t="shared" si="33"/>
        <v>0</v>
      </c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3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2"/>
      <c r="AQ149" s="87">
        <f t="shared" si="35"/>
        <v>0</v>
      </c>
      <c r="AR149" s="87">
        <f t="shared" si="31"/>
        <v>0</v>
      </c>
      <c r="AS149" s="87">
        <f t="shared" si="32"/>
        <v>0</v>
      </c>
      <c r="AT149" s="87">
        <f t="shared" si="33"/>
        <v>0</v>
      </c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3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2"/>
      <c r="AQ150" s="87">
        <f t="shared" si="35"/>
        <v>0</v>
      </c>
      <c r="AR150" s="87">
        <f t="shared" si="31"/>
        <v>0</v>
      </c>
      <c r="AS150" s="87">
        <f t="shared" si="32"/>
        <v>0</v>
      </c>
      <c r="AT150" s="87">
        <f t="shared" si="33"/>
        <v>0</v>
      </c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3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2"/>
      <c r="AQ151" s="87">
        <f t="shared" si="35"/>
        <v>0</v>
      </c>
      <c r="AR151" s="87">
        <f t="shared" si="31"/>
        <v>0</v>
      </c>
      <c r="AS151" s="87">
        <f t="shared" si="32"/>
        <v>0</v>
      </c>
      <c r="AT151" s="87">
        <f t="shared" si="33"/>
        <v>0</v>
      </c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3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2"/>
      <c r="AQ152" s="87">
        <f t="shared" si="35"/>
        <v>0</v>
      </c>
      <c r="AR152" s="87">
        <f t="shared" si="31"/>
        <v>0</v>
      </c>
      <c r="AS152" s="87">
        <f t="shared" si="32"/>
        <v>0</v>
      </c>
      <c r="AT152" s="87">
        <f t="shared" si="33"/>
        <v>0</v>
      </c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3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P153" s="42"/>
      <c r="AQ153" s="87">
        <f t="shared" si="35"/>
        <v>0</v>
      </c>
      <c r="AR153" s="87">
        <f t="shared" si="31"/>
        <v>0</v>
      </c>
      <c r="AS153" s="87">
        <f t="shared" si="32"/>
        <v>0</v>
      </c>
      <c r="AT153" s="87">
        <f t="shared" si="33"/>
        <v>0</v>
      </c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34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P154" s="42"/>
      <c r="AQ154" s="87">
        <f t="shared" si="35"/>
        <v>0</v>
      </c>
      <c r="AR154" s="87">
        <f t="shared" si="31"/>
        <v>0</v>
      </c>
      <c r="AS154" s="87">
        <f t="shared" si="32"/>
        <v>0</v>
      </c>
      <c r="AT154" s="87">
        <f t="shared" si="33"/>
        <v>0</v>
      </c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34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2"/>
      <c r="AQ155" s="87">
        <f t="shared" si="35"/>
        <v>0</v>
      </c>
      <c r="AR155" s="87">
        <f t="shared" si="31"/>
        <v>0</v>
      </c>
      <c r="AS155" s="87">
        <f t="shared" si="32"/>
        <v>0</v>
      </c>
      <c r="AT155" s="87">
        <f t="shared" si="33"/>
        <v>0</v>
      </c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34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P156" s="42"/>
      <c r="AQ156" s="87">
        <f t="shared" si="35"/>
        <v>0</v>
      </c>
      <c r="AR156" s="87">
        <f t="shared" si="31"/>
        <v>0</v>
      </c>
      <c r="AS156" s="87">
        <f t="shared" si="32"/>
        <v>0</v>
      </c>
      <c r="AT156" s="87">
        <f t="shared" si="33"/>
        <v>0</v>
      </c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34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2"/>
      <c r="AQ157" s="87">
        <f t="shared" si="35"/>
        <v>0</v>
      </c>
      <c r="AR157" s="87">
        <f t="shared" si="31"/>
        <v>0</v>
      </c>
      <c r="AS157" s="87">
        <f t="shared" si="32"/>
        <v>0</v>
      </c>
      <c r="AT157" s="87">
        <f t="shared" si="33"/>
        <v>0</v>
      </c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34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P158" s="42"/>
      <c r="AQ158" s="87">
        <f t="shared" si="35"/>
        <v>0</v>
      </c>
      <c r="AR158" s="87">
        <f t="shared" si="31"/>
        <v>0</v>
      </c>
      <c r="AS158" s="87">
        <f t="shared" si="32"/>
        <v>0</v>
      </c>
      <c r="AT158" s="87">
        <f t="shared" si="33"/>
        <v>0</v>
      </c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34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P159" s="42"/>
      <c r="AQ159" s="87">
        <f t="shared" si="35"/>
        <v>0</v>
      </c>
      <c r="AR159" s="87">
        <f t="shared" si="31"/>
        <v>0</v>
      </c>
      <c r="AS159" s="87">
        <f t="shared" si="32"/>
        <v>0</v>
      </c>
      <c r="AT159" s="87">
        <f t="shared" si="33"/>
        <v>0</v>
      </c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34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P160" s="42"/>
      <c r="AQ160" s="87">
        <f t="shared" si="35"/>
        <v>0</v>
      </c>
      <c r="AR160" s="87">
        <f t="shared" si="31"/>
        <v>0</v>
      </c>
      <c r="AS160" s="87">
        <f t="shared" si="32"/>
        <v>0</v>
      </c>
      <c r="AT160" s="87">
        <f t="shared" si="33"/>
        <v>0</v>
      </c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 t="s">
        <v>225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34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2"/>
      <c r="AQ161" s="87">
        <f t="shared" si="35"/>
        <v>0</v>
      </c>
      <c r="AR161" s="87">
        <f t="shared" si="31"/>
        <v>0</v>
      </c>
      <c r="AS161" s="87">
        <f t="shared" si="32"/>
        <v>0</v>
      </c>
      <c r="AT161" s="87">
        <f t="shared" si="33"/>
        <v>0</v>
      </c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34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2"/>
      <c r="AQ162" s="87">
        <f t="shared" si="35"/>
        <v>0</v>
      </c>
      <c r="AR162" s="87">
        <f t="shared" si="31"/>
        <v>0</v>
      </c>
      <c r="AS162" s="87">
        <f t="shared" si="32"/>
        <v>0</v>
      </c>
      <c r="AT162" s="87">
        <f t="shared" si="33"/>
        <v>0</v>
      </c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34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2"/>
      <c r="AQ163" s="87">
        <f t="shared" si="35"/>
        <v>0</v>
      </c>
      <c r="AR163" s="87">
        <f t="shared" si="31"/>
        <v>0</v>
      </c>
      <c r="AS163" s="87">
        <f t="shared" si="32"/>
        <v>0</v>
      </c>
      <c r="AT163" s="87">
        <f t="shared" si="33"/>
        <v>0</v>
      </c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34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2"/>
      <c r="AQ164" s="87">
        <f t="shared" si="35"/>
        <v>0</v>
      </c>
      <c r="AR164" s="87">
        <f t="shared" si="31"/>
        <v>0</v>
      </c>
      <c r="AS164" s="87">
        <f t="shared" si="32"/>
        <v>0</v>
      </c>
      <c r="AT164" s="87">
        <f t="shared" si="33"/>
        <v>0</v>
      </c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34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2"/>
      <c r="AQ165" s="87">
        <f t="shared" si="35"/>
        <v>0</v>
      </c>
      <c r="AR165" s="87">
        <f t="shared" si="31"/>
        <v>0</v>
      </c>
      <c r="AS165" s="87">
        <f t="shared" si="32"/>
        <v>0</v>
      </c>
      <c r="AT165" s="87">
        <f t="shared" si="33"/>
        <v>0</v>
      </c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34"/>
        <v>0</v>
      </c>
      <c r="X166" s="16"/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P166" s="42"/>
      <c r="AQ166" s="87">
        <f t="shared" si="35"/>
        <v>0</v>
      </c>
      <c r="AR166" s="87">
        <f t="shared" si="31"/>
        <v>0</v>
      </c>
      <c r="AS166" s="87">
        <f t="shared" si="32"/>
        <v>0</v>
      </c>
      <c r="AT166" s="87">
        <f t="shared" si="33"/>
        <v>0</v>
      </c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34"/>
        <v>0</v>
      </c>
      <c r="X167" s="16"/>
      <c r="Z167" s="42">
        <v>22</v>
      </c>
      <c r="AA167" s="42">
        <v>22</v>
      </c>
      <c r="AB167" s="43">
        <v>0</v>
      </c>
      <c r="AC167" s="42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2">
        <v>0</v>
      </c>
      <c r="AL167" s="42">
        <v>0</v>
      </c>
      <c r="AM167" s="43">
        <v>0</v>
      </c>
      <c r="AN167" s="43">
        <v>0</v>
      </c>
      <c r="AO167" s="43">
        <v>0</v>
      </c>
      <c r="AP167" s="42"/>
      <c r="AQ167" s="87">
        <f t="shared" si="35"/>
        <v>0</v>
      </c>
      <c r="AR167" s="87">
        <f t="shared" si="31"/>
        <v>0</v>
      </c>
      <c r="AS167" s="87">
        <f t="shared" si="32"/>
        <v>0</v>
      </c>
      <c r="AT167" s="87">
        <f t="shared" si="33"/>
        <v>0</v>
      </c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34"/>
        <v>0</v>
      </c>
      <c r="X168" s="16"/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P168" s="42"/>
      <c r="AQ168" s="87">
        <f t="shared" si="35"/>
        <v>0</v>
      </c>
      <c r="AR168" s="87">
        <f t="shared" si="31"/>
        <v>0</v>
      </c>
      <c r="AS168" s="87">
        <f t="shared" si="32"/>
        <v>0</v>
      </c>
      <c r="AT168" s="87">
        <f t="shared" si="33"/>
        <v>0</v>
      </c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34"/>
        <v>0</v>
      </c>
      <c r="X169" s="16"/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P169" s="42"/>
      <c r="AQ169" s="87">
        <f t="shared" si="35"/>
        <v>0</v>
      </c>
      <c r="AR169" s="87">
        <f t="shared" si="31"/>
        <v>0</v>
      </c>
      <c r="AS169" s="87">
        <f t="shared" si="32"/>
        <v>0</v>
      </c>
      <c r="AT169" s="87">
        <f t="shared" si="33"/>
        <v>0</v>
      </c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34"/>
        <v>0</v>
      </c>
      <c r="X170" s="16"/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2"/>
      <c r="AQ170" s="87">
        <f t="shared" si="35"/>
        <v>0</v>
      </c>
      <c r="AR170" s="87">
        <f t="shared" si="31"/>
        <v>0</v>
      </c>
      <c r="AS170" s="87">
        <f t="shared" si="32"/>
        <v>0</v>
      </c>
      <c r="AT170" s="87">
        <f t="shared" si="33"/>
        <v>0</v>
      </c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40">
        <v>140</v>
      </c>
      <c r="H171" s="40">
        <v>0</v>
      </c>
      <c r="I171" s="40">
        <v>140</v>
      </c>
      <c r="J171" s="40">
        <v>0</v>
      </c>
      <c r="K171" s="40">
        <v>0</v>
      </c>
      <c r="L171" s="40">
        <v>140</v>
      </c>
      <c r="M171" s="40">
        <v>0</v>
      </c>
      <c r="N171" s="40">
        <v>0</v>
      </c>
      <c r="O171" s="40">
        <v>0</v>
      </c>
      <c r="P171" s="40">
        <v>0</v>
      </c>
      <c r="Q171" s="40">
        <v>140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34"/>
        <v>560</v>
      </c>
      <c r="X171" s="16"/>
      <c r="Z171" s="42">
        <v>19</v>
      </c>
      <c r="AA171" s="42">
        <v>19</v>
      </c>
      <c r="AB171" s="42">
        <v>19</v>
      </c>
      <c r="AC171" s="42">
        <v>19</v>
      </c>
      <c r="AD171" s="42">
        <v>19</v>
      </c>
      <c r="AE171" s="42">
        <v>19</v>
      </c>
      <c r="AF171" s="42">
        <v>19</v>
      </c>
      <c r="AG171" s="42">
        <v>19</v>
      </c>
      <c r="AH171" s="42">
        <v>19</v>
      </c>
      <c r="AI171" s="42">
        <v>19</v>
      </c>
      <c r="AJ171" s="42">
        <v>19</v>
      </c>
      <c r="AK171" s="42">
        <v>19</v>
      </c>
      <c r="AL171" s="42">
        <v>19</v>
      </c>
      <c r="AM171" s="42">
        <v>19</v>
      </c>
      <c r="AN171" s="42">
        <v>19</v>
      </c>
      <c r="AO171" s="42">
        <v>19</v>
      </c>
      <c r="AP171" s="42"/>
      <c r="AQ171" s="87">
        <f t="shared" si="35"/>
        <v>2660</v>
      </c>
      <c r="AR171" s="87">
        <f t="shared" si="31"/>
        <v>0</v>
      </c>
      <c r="AS171" s="87">
        <f t="shared" si="32"/>
        <v>2660</v>
      </c>
      <c r="AT171" s="87">
        <f t="shared" si="33"/>
        <v>0</v>
      </c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34"/>
        <v>0</v>
      </c>
      <c r="X172" s="16"/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P172" s="42"/>
      <c r="AQ172" s="87">
        <f t="shared" si="35"/>
        <v>0</v>
      </c>
      <c r="AR172" s="87">
        <f t="shared" si="31"/>
        <v>0</v>
      </c>
      <c r="AS172" s="87">
        <f t="shared" si="32"/>
        <v>0</v>
      </c>
      <c r="AT172" s="87">
        <f t="shared" si="33"/>
        <v>0</v>
      </c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34"/>
        <v>0</v>
      </c>
      <c r="X173" s="16"/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P173" s="42"/>
      <c r="AQ173" s="87">
        <f t="shared" si="35"/>
        <v>0</v>
      </c>
      <c r="AR173" s="87">
        <f t="shared" si="31"/>
        <v>0</v>
      </c>
      <c r="AS173" s="87">
        <f t="shared" si="32"/>
        <v>0</v>
      </c>
      <c r="AT173" s="87">
        <f t="shared" si="33"/>
        <v>0</v>
      </c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34"/>
        <v>0</v>
      </c>
      <c r="X174" s="16"/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P174" s="42"/>
      <c r="AQ174" s="87">
        <f t="shared" si="35"/>
        <v>0</v>
      </c>
      <c r="AR174" s="87">
        <f t="shared" si="31"/>
        <v>0</v>
      </c>
      <c r="AS174" s="87">
        <f t="shared" si="32"/>
        <v>0</v>
      </c>
      <c r="AT174" s="87">
        <f t="shared" si="33"/>
        <v>0</v>
      </c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34"/>
        <v>0</v>
      </c>
      <c r="X175" s="16"/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P175" s="42"/>
      <c r="AQ175" s="87">
        <f t="shared" si="35"/>
        <v>0</v>
      </c>
      <c r="AR175" s="87">
        <f t="shared" si="31"/>
        <v>0</v>
      </c>
      <c r="AS175" s="87">
        <f t="shared" si="32"/>
        <v>0</v>
      </c>
      <c r="AT175" s="87">
        <f t="shared" si="33"/>
        <v>0</v>
      </c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34"/>
        <v>0</v>
      </c>
      <c r="X176" s="16"/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P176" s="42"/>
      <c r="AQ176" s="87">
        <f t="shared" si="35"/>
        <v>0</v>
      </c>
      <c r="AR176" s="87">
        <f t="shared" si="31"/>
        <v>0</v>
      </c>
      <c r="AS176" s="87">
        <f t="shared" si="32"/>
        <v>0</v>
      </c>
      <c r="AT176" s="87">
        <f t="shared" si="33"/>
        <v>0</v>
      </c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34"/>
        <v>0</v>
      </c>
      <c r="X177" s="16"/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2"/>
      <c r="AQ177" s="87">
        <f t="shared" si="35"/>
        <v>0</v>
      </c>
      <c r="AR177" s="87">
        <f t="shared" si="31"/>
        <v>0</v>
      </c>
      <c r="AS177" s="87">
        <f t="shared" si="32"/>
        <v>0</v>
      </c>
      <c r="AT177" s="87">
        <f t="shared" si="33"/>
        <v>0</v>
      </c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34"/>
        <v>0</v>
      </c>
      <c r="X178" s="16"/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P178" s="42"/>
      <c r="AQ178" s="87">
        <f t="shared" si="35"/>
        <v>0</v>
      </c>
      <c r="AR178" s="87">
        <f t="shared" si="31"/>
        <v>0</v>
      </c>
      <c r="AS178" s="87">
        <f t="shared" si="32"/>
        <v>0</v>
      </c>
      <c r="AT178" s="87">
        <f t="shared" si="33"/>
        <v>0</v>
      </c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34"/>
        <v>0</v>
      </c>
      <c r="X179" s="16"/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P179" s="42"/>
      <c r="AQ179" s="87">
        <f t="shared" si="35"/>
        <v>0</v>
      </c>
      <c r="AR179" s="87">
        <f t="shared" si="31"/>
        <v>0</v>
      </c>
      <c r="AS179" s="87">
        <f t="shared" si="32"/>
        <v>0</v>
      </c>
      <c r="AT179" s="87">
        <f t="shared" si="33"/>
        <v>0</v>
      </c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34"/>
        <v>0</v>
      </c>
      <c r="X180" s="16"/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P180" s="42"/>
      <c r="AQ180" s="87">
        <f t="shared" si="35"/>
        <v>0</v>
      </c>
      <c r="AR180" s="87">
        <f t="shared" si="31"/>
        <v>0</v>
      </c>
      <c r="AS180" s="87">
        <f t="shared" si="32"/>
        <v>0</v>
      </c>
      <c r="AT180" s="87">
        <f t="shared" si="33"/>
        <v>0</v>
      </c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34"/>
        <v>0</v>
      </c>
      <c r="X181" s="16"/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2"/>
      <c r="AQ181" s="87">
        <f t="shared" si="35"/>
        <v>0</v>
      </c>
      <c r="AR181" s="87">
        <f t="shared" si="31"/>
        <v>0</v>
      </c>
      <c r="AS181" s="87">
        <f t="shared" si="32"/>
        <v>0</v>
      </c>
      <c r="AT181" s="87">
        <f t="shared" si="33"/>
        <v>0</v>
      </c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34"/>
        <v>0</v>
      </c>
      <c r="X182" s="16"/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2"/>
      <c r="AQ182" s="87">
        <f t="shared" si="35"/>
        <v>0</v>
      </c>
      <c r="AR182" s="87">
        <f t="shared" si="31"/>
        <v>0</v>
      </c>
      <c r="AS182" s="87">
        <f t="shared" si="32"/>
        <v>0</v>
      </c>
      <c r="AT182" s="87">
        <f t="shared" si="33"/>
        <v>0</v>
      </c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34"/>
        <v>0</v>
      </c>
      <c r="X183" s="16"/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P183" s="42"/>
      <c r="AQ183" s="87">
        <f t="shared" si="35"/>
        <v>0</v>
      </c>
      <c r="AR183" s="87">
        <f t="shared" si="31"/>
        <v>0</v>
      </c>
      <c r="AS183" s="87">
        <f t="shared" si="32"/>
        <v>0</v>
      </c>
      <c r="AT183" s="87">
        <f t="shared" si="33"/>
        <v>0</v>
      </c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34"/>
        <v>0</v>
      </c>
      <c r="X184" s="16"/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P184" s="42"/>
      <c r="AQ184" s="87">
        <f t="shared" si="35"/>
        <v>0</v>
      </c>
      <c r="AR184" s="87">
        <f t="shared" si="31"/>
        <v>0</v>
      </c>
      <c r="AS184" s="87">
        <f t="shared" si="32"/>
        <v>0</v>
      </c>
      <c r="AT184" s="87">
        <f t="shared" si="33"/>
        <v>0</v>
      </c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34"/>
        <v>0</v>
      </c>
      <c r="X185" s="16"/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P185" s="42"/>
      <c r="AQ185" s="87">
        <f t="shared" si="35"/>
        <v>0</v>
      </c>
      <c r="AR185" s="87">
        <f t="shared" si="31"/>
        <v>0</v>
      </c>
      <c r="AS185" s="87">
        <f t="shared" si="32"/>
        <v>0</v>
      </c>
      <c r="AT185" s="87">
        <f t="shared" si="33"/>
        <v>0</v>
      </c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34"/>
        <v>0</v>
      </c>
      <c r="X186" s="16"/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P186" s="42"/>
      <c r="AQ186" s="87">
        <f t="shared" si="35"/>
        <v>0</v>
      </c>
      <c r="AR186" s="87">
        <f t="shared" si="31"/>
        <v>0</v>
      </c>
      <c r="AS186" s="87">
        <f t="shared" si="32"/>
        <v>0</v>
      </c>
      <c r="AT186" s="87">
        <f t="shared" si="33"/>
        <v>0</v>
      </c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34"/>
        <v>0</v>
      </c>
      <c r="X187" s="16"/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2"/>
      <c r="AQ187" s="87">
        <f t="shared" si="35"/>
        <v>0</v>
      </c>
      <c r="AR187" s="87">
        <f t="shared" si="31"/>
        <v>0</v>
      </c>
      <c r="AS187" s="87">
        <f t="shared" si="32"/>
        <v>0</v>
      </c>
      <c r="AT187" s="87">
        <f t="shared" si="33"/>
        <v>0</v>
      </c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34"/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2"/>
      <c r="AQ188" s="87">
        <f t="shared" si="35"/>
        <v>0</v>
      </c>
      <c r="AR188" s="87">
        <f t="shared" si="31"/>
        <v>0</v>
      </c>
      <c r="AS188" s="87">
        <f t="shared" si="32"/>
        <v>0</v>
      </c>
      <c r="AT188" s="87">
        <f t="shared" si="33"/>
        <v>0</v>
      </c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34"/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P189" s="42"/>
      <c r="AQ189" s="87">
        <f t="shared" si="35"/>
        <v>0</v>
      </c>
      <c r="AR189" s="87">
        <f t="shared" si="31"/>
        <v>0</v>
      </c>
      <c r="AS189" s="87">
        <f t="shared" si="32"/>
        <v>0</v>
      </c>
      <c r="AT189" s="87">
        <f t="shared" si="33"/>
        <v>0</v>
      </c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34"/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P190" s="42"/>
      <c r="AQ190" s="87">
        <f t="shared" si="35"/>
        <v>0</v>
      </c>
      <c r="AR190" s="87">
        <f t="shared" si="31"/>
        <v>0</v>
      </c>
      <c r="AS190" s="87">
        <f t="shared" si="32"/>
        <v>0</v>
      </c>
      <c r="AT190" s="87">
        <f t="shared" si="33"/>
        <v>0</v>
      </c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34"/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2"/>
      <c r="AQ191" s="87">
        <f t="shared" si="35"/>
        <v>0</v>
      </c>
      <c r="AR191" s="87">
        <f t="shared" si="31"/>
        <v>0</v>
      </c>
      <c r="AS191" s="87">
        <f t="shared" si="32"/>
        <v>0</v>
      </c>
      <c r="AT191" s="87">
        <f t="shared" si="33"/>
        <v>0</v>
      </c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34"/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P192" s="42"/>
      <c r="AQ192" s="87">
        <f t="shared" si="35"/>
        <v>0</v>
      </c>
      <c r="AR192" s="87">
        <f t="shared" si="31"/>
        <v>0</v>
      </c>
      <c r="AS192" s="87">
        <f t="shared" si="32"/>
        <v>0</v>
      </c>
      <c r="AT192" s="87">
        <f t="shared" si="33"/>
        <v>0</v>
      </c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34"/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P193" s="42"/>
      <c r="AQ193" s="87">
        <f t="shared" si="35"/>
        <v>0</v>
      </c>
      <c r="AR193" s="87">
        <f t="shared" si="31"/>
        <v>0</v>
      </c>
      <c r="AS193" s="87">
        <f t="shared" si="32"/>
        <v>0</v>
      </c>
      <c r="AT193" s="87">
        <f t="shared" si="33"/>
        <v>0</v>
      </c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34"/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2"/>
      <c r="AQ194" s="87">
        <f t="shared" si="35"/>
        <v>0</v>
      </c>
      <c r="AR194" s="87">
        <f t="shared" si="31"/>
        <v>0</v>
      </c>
      <c r="AS194" s="87">
        <f t="shared" si="32"/>
        <v>0</v>
      </c>
      <c r="AT194" s="87">
        <f t="shared" si="33"/>
        <v>0</v>
      </c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34"/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P195" s="42"/>
      <c r="AQ195" s="87">
        <f t="shared" si="35"/>
        <v>0</v>
      </c>
      <c r="AR195" s="87">
        <f t="shared" si="31"/>
        <v>0</v>
      </c>
      <c r="AS195" s="87">
        <f t="shared" si="32"/>
        <v>0</v>
      </c>
      <c r="AT195" s="87">
        <f t="shared" si="33"/>
        <v>0</v>
      </c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34"/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P196" s="42"/>
      <c r="AQ196" s="87">
        <f t="shared" si="35"/>
        <v>0</v>
      </c>
      <c r="AR196" s="87">
        <f t="shared" si="31"/>
        <v>0</v>
      </c>
      <c r="AS196" s="87">
        <f t="shared" si="32"/>
        <v>0</v>
      </c>
      <c r="AT196" s="87">
        <f t="shared" si="33"/>
        <v>0</v>
      </c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34"/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P197" s="42"/>
      <c r="AQ197" s="87">
        <f t="shared" si="35"/>
        <v>0</v>
      </c>
      <c r="AR197" s="87">
        <f t="shared" si="31"/>
        <v>0</v>
      </c>
      <c r="AS197" s="87">
        <f t="shared" si="32"/>
        <v>0</v>
      </c>
      <c r="AT197" s="87">
        <f t="shared" si="33"/>
        <v>0</v>
      </c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34"/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2"/>
      <c r="AQ198" s="87">
        <f t="shared" si="35"/>
        <v>0</v>
      </c>
      <c r="AR198" s="87">
        <f t="shared" si="31"/>
        <v>0</v>
      </c>
      <c r="AS198" s="87">
        <f t="shared" si="32"/>
        <v>0</v>
      </c>
      <c r="AT198" s="87">
        <f t="shared" si="33"/>
        <v>0</v>
      </c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34"/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P199" s="42"/>
      <c r="AQ199" s="87">
        <f t="shared" si="35"/>
        <v>0</v>
      </c>
      <c r="AR199" s="87">
        <f t="shared" si="31"/>
        <v>0</v>
      </c>
      <c r="AS199" s="87">
        <f t="shared" si="32"/>
        <v>0</v>
      </c>
      <c r="AT199" s="87">
        <f t="shared" si="33"/>
        <v>0</v>
      </c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34"/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2"/>
      <c r="AQ200" s="87">
        <f t="shared" si="35"/>
        <v>0</v>
      </c>
      <c r="AR200" s="87">
        <f t="shared" ref="AR200:AR224" si="37">+AA200*H200</f>
        <v>0</v>
      </c>
      <c r="AS200" s="87">
        <f t="shared" ref="AS200:AS224" si="38">+AB200*I200</f>
        <v>0</v>
      </c>
      <c r="AT200" s="87">
        <f t="shared" ref="AT200:AT224" si="39">+AC200*J200</f>
        <v>0</v>
      </c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40">SUM(G201:R201)</f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P201" s="42"/>
      <c r="AQ201" s="87">
        <f t="shared" ref="AQ201:AQ224" si="41">+Z201*G201</f>
        <v>0</v>
      </c>
      <c r="AR201" s="87">
        <f t="shared" si="37"/>
        <v>0</v>
      </c>
      <c r="AS201" s="87">
        <f t="shared" si="38"/>
        <v>0</v>
      </c>
      <c r="AT201" s="87">
        <f t="shared" si="39"/>
        <v>0</v>
      </c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40"/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2"/>
      <c r="AQ202" s="87">
        <f t="shared" si="41"/>
        <v>0</v>
      </c>
      <c r="AR202" s="87">
        <f t="shared" si="37"/>
        <v>0</v>
      </c>
      <c r="AS202" s="87">
        <f t="shared" si="38"/>
        <v>0</v>
      </c>
      <c r="AT202" s="87">
        <f t="shared" si="39"/>
        <v>0</v>
      </c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40"/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2"/>
      <c r="AQ203" s="87">
        <f t="shared" si="41"/>
        <v>0</v>
      </c>
      <c r="AR203" s="87">
        <f t="shared" si="37"/>
        <v>0</v>
      </c>
      <c r="AS203" s="87">
        <f t="shared" si="38"/>
        <v>0</v>
      </c>
      <c r="AT203" s="87">
        <f t="shared" si="39"/>
        <v>0</v>
      </c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40"/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P204" s="42"/>
      <c r="AQ204" s="87">
        <f t="shared" si="41"/>
        <v>0</v>
      </c>
      <c r="AR204" s="87">
        <f t="shared" si="37"/>
        <v>0</v>
      </c>
      <c r="AS204" s="87">
        <f t="shared" si="38"/>
        <v>0</v>
      </c>
      <c r="AT204" s="87">
        <f t="shared" si="39"/>
        <v>0</v>
      </c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40"/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P205" s="42"/>
      <c r="AQ205" s="87">
        <f t="shared" si="41"/>
        <v>0</v>
      </c>
      <c r="AR205" s="87">
        <f t="shared" si="37"/>
        <v>0</v>
      </c>
      <c r="AS205" s="87">
        <f t="shared" si="38"/>
        <v>0</v>
      </c>
      <c r="AT205" s="87">
        <f t="shared" si="39"/>
        <v>0</v>
      </c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40"/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P206" s="42"/>
      <c r="AQ206" s="87">
        <f t="shared" si="41"/>
        <v>0</v>
      </c>
      <c r="AR206" s="87">
        <f t="shared" si="37"/>
        <v>0</v>
      </c>
      <c r="AS206" s="87">
        <f t="shared" si="38"/>
        <v>0</v>
      </c>
      <c r="AT206" s="87">
        <f t="shared" si="39"/>
        <v>0</v>
      </c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40"/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P207" s="42"/>
      <c r="AQ207" s="87">
        <f t="shared" si="41"/>
        <v>0</v>
      </c>
      <c r="AR207" s="87">
        <f t="shared" si="37"/>
        <v>0</v>
      </c>
      <c r="AS207" s="87">
        <f t="shared" si="38"/>
        <v>0</v>
      </c>
      <c r="AT207" s="87">
        <f t="shared" si="39"/>
        <v>0</v>
      </c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40"/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P208" s="42"/>
      <c r="AQ208" s="87">
        <f t="shared" si="41"/>
        <v>0</v>
      </c>
      <c r="AR208" s="87">
        <f t="shared" si="37"/>
        <v>0</v>
      </c>
      <c r="AS208" s="87">
        <f t="shared" si="38"/>
        <v>0</v>
      </c>
      <c r="AT208" s="87">
        <f t="shared" si="39"/>
        <v>0</v>
      </c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40"/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P209" s="42"/>
      <c r="AQ209" s="87">
        <f t="shared" si="41"/>
        <v>0</v>
      </c>
      <c r="AR209" s="87">
        <f t="shared" si="37"/>
        <v>0</v>
      </c>
      <c r="AS209" s="87">
        <f t="shared" si="38"/>
        <v>0</v>
      </c>
      <c r="AT209" s="87">
        <f t="shared" si="39"/>
        <v>0</v>
      </c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40"/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P210" s="42"/>
      <c r="AQ210" s="87">
        <f t="shared" si="41"/>
        <v>0</v>
      </c>
      <c r="AR210" s="87">
        <f t="shared" si="37"/>
        <v>0</v>
      </c>
      <c r="AS210" s="87">
        <f t="shared" si="38"/>
        <v>0</v>
      </c>
      <c r="AT210" s="87">
        <f t="shared" si="39"/>
        <v>0</v>
      </c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40"/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P211" s="42"/>
      <c r="AQ211" s="87">
        <f t="shared" si="41"/>
        <v>0</v>
      </c>
      <c r="AR211" s="87">
        <f t="shared" si="37"/>
        <v>0</v>
      </c>
      <c r="AS211" s="87">
        <f t="shared" si="38"/>
        <v>0</v>
      </c>
      <c r="AT211" s="87">
        <f t="shared" si="39"/>
        <v>0</v>
      </c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40"/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P212" s="42"/>
      <c r="AQ212" s="87">
        <f t="shared" si="41"/>
        <v>0</v>
      </c>
      <c r="AR212" s="87">
        <f t="shared" si="37"/>
        <v>0</v>
      </c>
      <c r="AS212" s="87">
        <f t="shared" si="38"/>
        <v>0</v>
      </c>
      <c r="AT212" s="87">
        <f t="shared" si="39"/>
        <v>0</v>
      </c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40"/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P213" s="42"/>
      <c r="AQ213" s="87">
        <f t="shared" si="41"/>
        <v>0</v>
      </c>
      <c r="AR213" s="87">
        <f t="shared" si="37"/>
        <v>0</v>
      </c>
      <c r="AS213" s="87">
        <f t="shared" si="38"/>
        <v>0</v>
      </c>
      <c r="AT213" s="87">
        <f t="shared" si="39"/>
        <v>0</v>
      </c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40"/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P214" s="42"/>
      <c r="AQ214" s="87">
        <f t="shared" si="41"/>
        <v>0</v>
      </c>
      <c r="AR214" s="87">
        <f t="shared" si="37"/>
        <v>0</v>
      </c>
      <c r="AS214" s="87">
        <f t="shared" si="38"/>
        <v>0</v>
      </c>
      <c r="AT214" s="87">
        <f t="shared" si="39"/>
        <v>0</v>
      </c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40"/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P215" s="42"/>
      <c r="AQ215" s="87">
        <f t="shared" si="41"/>
        <v>0</v>
      </c>
      <c r="AR215" s="87">
        <f t="shared" si="37"/>
        <v>0</v>
      </c>
      <c r="AS215" s="87">
        <f t="shared" si="38"/>
        <v>0</v>
      </c>
      <c r="AT215" s="87">
        <f t="shared" si="39"/>
        <v>0</v>
      </c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40"/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2"/>
      <c r="AQ216" s="87">
        <f t="shared" si="41"/>
        <v>0</v>
      </c>
      <c r="AR216" s="87">
        <f t="shared" si="37"/>
        <v>0</v>
      </c>
      <c r="AS216" s="87">
        <f t="shared" si="38"/>
        <v>0</v>
      </c>
      <c r="AT216" s="87">
        <f t="shared" si="39"/>
        <v>0</v>
      </c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40"/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2"/>
      <c r="AQ217" s="87">
        <f t="shared" si="41"/>
        <v>0</v>
      </c>
      <c r="AR217" s="87">
        <f t="shared" si="37"/>
        <v>0</v>
      </c>
      <c r="AS217" s="87">
        <f t="shared" si="38"/>
        <v>0</v>
      </c>
      <c r="AT217" s="87">
        <f t="shared" si="39"/>
        <v>0</v>
      </c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40"/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P218" s="42"/>
      <c r="AQ218" s="87">
        <f t="shared" si="41"/>
        <v>0</v>
      </c>
      <c r="AR218" s="87">
        <f t="shared" si="37"/>
        <v>0</v>
      </c>
      <c r="AS218" s="87">
        <f t="shared" si="38"/>
        <v>0</v>
      </c>
      <c r="AT218" s="87">
        <f t="shared" si="39"/>
        <v>0</v>
      </c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40"/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P219" s="42"/>
      <c r="AQ219" s="87">
        <f t="shared" si="41"/>
        <v>0</v>
      </c>
      <c r="AR219" s="87">
        <f t="shared" si="37"/>
        <v>0</v>
      </c>
      <c r="AS219" s="87">
        <f t="shared" si="38"/>
        <v>0</v>
      </c>
      <c r="AT219" s="87">
        <f t="shared" si="39"/>
        <v>0</v>
      </c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40"/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P220" s="42"/>
      <c r="AQ220" s="87">
        <f t="shared" si="41"/>
        <v>0</v>
      </c>
      <c r="AR220" s="87">
        <f t="shared" si="37"/>
        <v>0</v>
      </c>
      <c r="AS220" s="87">
        <f t="shared" si="38"/>
        <v>0</v>
      </c>
      <c r="AT220" s="87">
        <f t="shared" si="39"/>
        <v>0</v>
      </c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40"/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P221" s="42"/>
      <c r="AQ221" s="87">
        <f t="shared" si="41"/>
        <v>0</v>
      </c>
      <c r="AR221" s="87">
        <f t="shared" si="37"/>
        <v>0</v>
      </c>
      <c r="AS221" s="87">
        <f t="shared" si="38"/>
        <v>0</v>
      </c>
      <c r="AT221" s="87">
        <f t="shared" si="39"/>
        <v>0</v>
      </c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40"/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P222" s="42"/>
      <c r="AQ222" s="87">
        <f t="shared" si="41"/>
        <v>0</v>
      </c>
      <c r="AR222" s="87">
        <f t="shared" si="37"/>
        <v>0</v>
      </c>
      <c r="AS222" s="87">
        <f t="shared" si="38"/>
        <v>0</v>
      </c>
      <c r="AT222" s="87">
        <f t="shared" si="39"/>
        <v>0</v>
      </c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40"/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P223" s="42"/>
      <c r="AQ223" s="87">
        <f t="shared" si="41"/>
        <v>0</v>
      </c>
      <c r="AR223" s="87">
        <f t="shared" si="37"/>
        <v>0</v>
      </c>
      <c r="AS223" s="87">
        <f t="shared" si="38"/>
        <v>0</v>
      </c>
      <c r="AT223" s="87">
        <f t="shared" si="39"/>
        <v>0</v>
      </c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40"/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P224" s="42"/>
      <c r="AQ224" s="87">
        <f t="shared" si="41"/>
        <v>0</v>
      </c>
      <c r="AR224" s="87">
        <f t="shared" si="37"/>
        <v>0</v>
      </c>
      <c r="AS224" s="87">
        <f t="shared" si="38"/>
        <v>0</v>
      </c>
      <c r="AT224" s="87">
        <f t="shared" si="39"/>
        <v>0</v>
      </c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D231" s="10">
        <v>330038</v>
      </c>
      <c r="E231" s="10" t="s">
        <v>268</v>
      </c>
      <c r="G231" s="40">
        <v>0</v>
      </c>
      <c r="H231" s="40">
        <v>0</v>
      </c>
      <c r="I231" s="40">
        <v>140</v>
      </c>
      <c r="J231" s="40">
        <v>0</v>
      </c>
      <c r="K231" s="40">
        <v>0</v>
      </c>
      <c r="L231" s="40">
        <v>140</v>
      </c>
      <c r="M231" s="40">
        <v>0</v>
      </c>
      <c r="N231" s="40">
        <v>0</v>
      </c>
      <c r="O231" s="40">
        <v>0</v>
      </c>
      <c r="P231" s="40">
        <v>0</v>
      </c>
      <c r="Q231" s="40">
        <v>140</v>
      </c>
      <c r="R231" s="40">
        <v>0</v>
      </c>
      <c r="S231" s="40">
        <v>0</v>
      </c>
      <c r="T231" s="11">
        <v>0</v>
      </c>
      <c r="V231" s="40"/>
      <c r="W231" s="40">
        <f>SUM(G231:Q231)</f>
        <v>420</v>
      </c>
      <c r="Z231" s="43">
        <v>21.5</v>
      </c>
      <c r="AA231" s="43">
        <v>21.5</v>
      </c>
      <c r="AB231" s="43">
        <v>21.5</v>
      </c>
      <c r="AC231" s="43">
        <v>21.5</v>
      </c>
      <c r="AD231" s="43">
        <v>21.5</v>
      </c>
      <c r="AE231" s="43">
        <v>21.5</v>
      </c>
      <c r="AF231" s="43">
        <v>21.5</v>
      </c>
      <c r="AG231" s="43">
        <v>21.5</v>
      </c>
      <c r="AH231" s="43">
        <v>21.5</v>
      </c>
      <c r="AI231" s="43">
        <v>21.5</v>
      </c>
      <c r="AJ231" s="43">
        <v>21.5</v>
      </c>
      <c r="AK231" s="43">
        <v>21.5</v>
      </c>
      <c r="AL231" s="43">
        <v>21.5</v>
      </c>
      <c r="AM231" s="43">
        <v>21.5</v>
      </c>
      <c r="AN231" s="43">
        <v>21.5</v>
      </c>
      <c r="AO231" s="43">
        <v>21.5</v>
      </c>
      <c r="AQ231" s="87" t="e">
        <f>+Z231*#REF!</f>
        <v>#REF!</v>
      </c>
      <c r="AR231" s="87" t="e">
        <f>+AA231*#REF!</f>
        <v>#REF!</v>
      </c>
      <c r="AS231" s="87">
        <f>+AB231*G231</f>
        <v>0</v>
      </c>
      <c r="AT231" s="87">
        <f>+AC231*H231</f>
        <v>0</v>
      </c>
    </row>
    <row r="232" spans="2:46" x14ac:dyDescent="0.35">
      <c r="D232" s="10">
        <v>310005</v>
      </c>
      <c r="E232" s="10" t="s">
        <v>265</v>
      </c>
      <c r="G232" s="40">
        <v>140</v>
      </c>
      <c r="H232" s="40">
        <v>0</v>
      </c>
      <c r="I232" s="40">
        <v>140</v>
      </c>
      <c r="J232" s="40">
        <v>0</v>
      </c>
      <c r="K232" s="40">
        <v>0</v>
      </c>
      <c r="L232" s="40">
        <v>140</v>
      </c>
      <c r="M232" s="40">
        <v>0</v>
      </c>
      <c r="N232" s="40">
        <v>0</v>
      </c>
      <c r="O232" s="40">
        <v>0</v>
      </c>
      <c r="P232" s="40">
        <v>0</v>
      </c>
      <c r="Q232" s="40">
        <v>140</v>
      </c>
      <c r="R232" s="40">
        <v>0</v>
      </c>
      <c r="S232" s="40">
        <v>0</v>
      </c>
      <c r="T232" s="11">
        <v>0</v>
      </c>
      <c r="V232" s="40"/>
      <c r="W232" s="40">
        <f>SUM(G232:Q232)</f>
        <v>560</v>
      </c>
      <c r="Z232" s="43">
        <v>19.5</v>
      </c>
      <c r="AA232" s="43">
        <v>19.5</v>
      </c>
      <c r="AB232" s="43">
        <v>19.5</v>
      </c>
      <c r="AC232" s="43">
        <v>19.5</v>
      </c>
      <c r="AD232" s="43">
        <v>19.5</v>
      </c>
      <c r="AE232" s="43">
        <v>19.5</v>
      </c>
      <c r="AF232" s="43">
        <v>19.5</v>
      </c>
      <c r="AG232" s="43">
        <v>19.5</v>
      </c>
      <c r="AH232" s="43">
        <v>19.5</v>
      </c>
      <c r="AI232" s="43">
        <v>19.5</v>
      </c>
      <c r="AJ232" s="43">
        <v>19.5</v>
      </c>
      <c r="AK232" s="43">
        <v>19.5</v>
      </c>
      <c r="AL232" s="43">
        <v>19.5</v>
      </c>
      <c r="AM232" s="43">
        <v>19.5</v>
      </c>
      <c r="AN232" s="43">
        <v>19.5</v>
      </c>
      <c r="AO232" s="43">
        <v>19.5</v>
      </c>
      <c r="AQ232" s="87" t="e">
        <f>+Z232*#REF!</f>
        <v>#REF!</v>
      </c>
      <c r="AR232" s="87" t="e">
        <f>+AA232*#REF!</f>
        <v>#REF!</v>
      </c>
      <c r="AS232" s="87">
        <f>+AB232*G232</f>
        <v>2730</v>
      </c>
      <c r="AT232" s="87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87" t="e">
        <f>+Z233*#REF!</f>
        <v>#REF!</v>
      </c>
      <c r="AR233" s="87" t="e">
        <f>+AA233*#REF!</f>
        <v>#REF!</v>
      </c>
      <c r="AS233" s="87">
        <f>+AB233*G233</f>
        <v>0</v>
      </c>
      <c r="AT233" s="87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87" t="e">
        <f>+Z234*#REF!</f>
        <v>#REF!</v>
      </c>
      <c r="AR234" s="87" t="e">
        <f>+AA234*#REF!</f>
        <v>#REF!</v>
      </c>
      <c r="AS234" s="87">
        <f>+AB234*G234</f>
        <v>0</v>
      </c>
      <c r="AT234" s="87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F8604B8-7EE6-4F50-AF45-7E47D4285767}">
          <x14:formula1>
            <xm:f>Sheet1!$B$1:$B$4</xm:f>
          </x14:formula1>
          <xm:sqref>F8:F224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E8C1-E40B-4BF1-B60C-67400EE2FA02}">
  <sheetPr>
    <tabColor theme="5" tint="0.79998168889431442"/>
  </sheetPr>
  <dimension ref="B3:BF234"/>
  <sheetViews>
    <sheetView zoomScale="85" zoomScaleNormal="85" workbookViewId="0">
      <pane xSplit="5" ySplit="7" topLeftCell="F219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41.453125" style="10" bestFit="1" customWidth="1"/>
    <col min="4" max="4" width="10.26953125" style="10" bestFit="1" customWidth="1"/>
    <col min="5" max="5" width="54.2695312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9.453125" style="10" bestFit="1" customWidth="1"/>
    <col min="44" max="45" width="9.453125" style="33" bestFit="1" customWidth="1"/>
    <col min="46" max="46" width="7.5429687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" si="3">Z7+30</f>
        <v>46015</v>
      </c>
      <c r="AB7" s="21">
        <f t="shared" ref="AB7" si="4">AA7+30</f>
        <v>46045</v>
      </c>
      <c r="AC7" s="21">
        <f t="shared" ref="AC7" si="5">AB7+30</f>
        <v>46075</v>
      </c>
      <c r="AD7" s="21">
        <f t="shared" ref="AD7" si="6">AC7+30</f>
        <v>46105</v>
      </c>
      <c r="AE7" s="21">
        <f t="shared" ref="AE7" si="7">AD7+30</f>
        <v>46135</v>
      </c>
      <c r="AF7" s="21">
        <f t="shared" ref="AF7" si="8">AE7+30</f>
        <v>46165</v>
      </c>
      <c r="AG7" s="21">
        <f t="shared" ref="AG7" si="9">AF7+30</f>
        <v>46195</v>
      </c>
      <c r="AH7" s="21">
        <f t="shared" ref="AH7" si="10">AG7+30</f>
        <v>46225</v>
      </c>
      <c r="AI7" s="21">
        <f t="shared" ref="AI7" si="11">AH7+30</f>
        <v>46255</v>
      </c>
      <c r="AJ7" s="21">
        <f t="shared" ref="AJ7" si="12">AI7+30</f>
        <v>46285</v>
      </c>
      <c r="AK7" s="21">
        <f t="shared" ref="AK7" si="13">AJ7+30</f>
        <v>46315</v>
      </c>
      <c r="AL7" s="21">
        <f t="shared" ref="AL7" si="14">AK7+30</f>
        <v>46345</v>
      </c>
      <c r="AM7" s="21">
        <f t="shared" ref="AM7" si="15">AL7+30</f>
        <v>46375</v>
      </c>
      <c r="AN7" s="21">
        <f t="shared" ref="AN7" si="16">AM7+30</f>
        <v>46405</v>
      </c>
      <c r="AO7" s="21">
        <f t="shared" ref="AO7" si="17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18">+AR7+30</f>
        <v>46045</v>
      </c>
      <c r="AT7" s="21">
        <f t="shared" si="18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225</v>
      </c>
      <c r="G8" s="88">
        <v>0</v>
      </c>
      <c r="H8" s="88">
        <v>0</v>
      </c>
      <c r="I8" s="88">
        <v>0</v>
      </c>
      <c r="J8" s="88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19">+AA8*H8</f>
        <v>0</v>
      </c>
      <c r="AS8" s="51">
        <f t="shared" ref="AS8:AS71" si="20">+AB8*I8</f>
        <v>0</v>
      </c>
      <c r="AT8" s="51">
        <f t="shared" ref="AT8:AT71" si="21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88">
        <v>0</v>
      </c>
      <c r="H9" s="88">
        <v>0</v>
      </c>
      <c r="I9" s="88">
        <v>0</v>
      </c>
      <c r="J9" s="88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22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23">+Z9*G9</f>
        <v>0</v>
      </c>
      <c r="AR9" s="51">
        <f t="shared" si="19"/>
        <v>0</v>
      </c>
      <c r="AS9" s="51">
        <f t="shared" si="20"/>
        <v>0</v>
      </c>
      <c r="AT9" s="51">
        <f t="shared" si="21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24">B9+1</f>
        <v>3</v>
      </c>
      <c r="C10" s="8" t="s">
        <v>5</v>
      </c>
      <c r="D10" s="8">
        <v>110003</v>
      </c>
      <c r="E10" s="8" t="s">
        <v>7</v>
      </c>
      <c r="F10" s="8"/>
      <c r="G10" s="88">
        <v>0</v>
      </c>
      <c r="H10" s="88">
        <v>0</v>
      </c>
      <c r="I10" s="88">
        <v>0</v>
      </c>
      <c r="J10" s="88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22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23"/>
        <v>0</v>
      </c>
      <c r="AR10" s="51">
        <f t="shared" si="19"/>
        <v>0</v>
      </c>
      <c r="AS10" s="51">
        <f t="shared" si="20"/>
        <v>0</v>
      </c>
      <c r="AT10" s="51">
        <f t="shared" si="21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24"/>
        <v>4</v>
      </c>
      <c r="C11" s="8" t="s">
        <v>5</v>
      </c>
      <c r="D11" s="8">
        <v>110004</v>
      </c>
      <c r="E11" s="8" t="s">
        <v>8</v>
      </c>
      <c r="F11" s="8"/>
      <c r="G11" s="88">
        <v>0</v>
      </c>
      <c r="H11" s="88">
        <v>0</v>
      </c>
      <c r="I11" s="88">
        <v>0</v>
      </c>
      <c r="J11" s="88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22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23"/>
        <v>0</v>
      </c>
      <c r="AR11" s="51">
        <f t="shared" si="19"/>
        <v>0</v>
      </c>
      <c r="AS11" s="51">
        <f t="shared" si="20"/>
        <v>0</v>
      </c>
      <c r="AT11" s="51">
        <f t="shared" si="21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24"/>
        <v>5</v>
      </c>
      <c r="C12" s="8" t="s">
        <v>5</v>
      </c>
      <c r="D12" s="8">
        <v>110005</v>
      </c>
      <c r="E12" s="8" t="s">
        <v>9</v>
      </c>
      <c r="F12" s="8"/>
      <c r="G12" s="88">
        <v>0</v>
      </c>
      <c r="H12" s="88">
        <v>0</v>
      </c>
      <c r="I12" s="88">
        <v>0</v>
      </c>
      <c r="J12" s="88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22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23"/>
        <v>0</v>
      </c>
      <c r="AR12" s="51">
        <f t="shared" si="19"/>
        <v>0</v>
      </c>
      <c r="AS12" s="51">
        <f t="shared" si="20"/>
        <v>0</v>
      </c>
      <c r="AT12" s="51">
        <f t="shared" si="21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24"/>
        <v>6</v>
      </c>
      <c r="C13" s="8" t="s">
        <v>5</v>
      </c>
      <c r="D13" s="8">
        <v>110007</v>
      </c>
      <c r="E13" s="8" t="s">
        <v>10</v>
      </c>
      <c r="F13" s="8"/>
      <c r="G13" s="88">
        <v>0</v>
      </c>
      <c r="H13" s="88">
        <v>0</v>
      </c>
      <c r="I13" s="88">
        <v>0</v>
      </c>
      <c r="J13" s="88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22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23"/>
        <v>0</v>
      </c>
      <c r="AR13" s="51">
        <f t="shared" si="19"/>
        <v>0</v>
      </c>
      <c r="AS13" s="51">
        <f t="shared" si="20"/>
        <v>0</v>
      </c>
      <c r="AT13" s="51">
        <f t="shared" si="21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24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22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51">
        <f t="shared" si="23"/>
        <v>0</v>
      </c>
      <c r="AR14" s="51">
        <f t="shared" si="19"/>
        <v>0</v>
      </c>
      <c r="AS14" s="51">
        <f t="shared" si="20"/>
        <v>0</v>
      </c>
      <c r="AT14" s="51">
        <f t="shared" si="21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24"/>
        <v>8</v>
      </c>
      <c r="C15" s="8" t="s">
        <v>5</v>
      </c>
      <c r="D15" s="8">
        <v>110010</v>
      </c>
      <c r="E15" s="8" t="s">
        <v>161</v>
      </c>
      <c r="F15" s="8"/>
      <c r="G15" s="88">
        <v>0</v>
      </c>
      <c r="H15" s="88">
        <v>0</v>
      </c>
      <c r="I15" s="88">
        <v>0</v>
      </c>
      <c r="J15" s="88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22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23"/>
        <v>0</v>
      </c>
      <c r="AR15" s="51">
        <f t="shared" si="19"/>
        <v>0</v>
      </c>
      <c r="AS15" s="51">
        <f t="shared" si="20"/>
        <v>0</v>
      </c>
      <c r="AT15" s="51">
        <f t="shared" si="21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24"/>
        <v>9</v>
      </c>
      <c r="C16" s="8" t="s">
        <v>5</v>
      </c>
      <c r="D16" s="8">
        <v>110012</v>
      </c>
      <c r="E16" s="8" t="s">
        <v>12</v>
      </c>
      <c r="F16" s="8"/>
      <c r="G16" s="88">
        <v>0</v>
      </c>
      <c r="H16" s="88">
        <v>0</v>
      </c>
      <c r="I16" s="88">
        <v>0</v>
      </c>
      <c r="J16" s="88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22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23"/>
        <v>0</v>
      </c>
      <c r="AR16" s="51">
        <f t="shared" si="19"/>
        <v>0</v>
      </c>
      <c r="AS16" s="51">
        <f t="shared" si="20"/>
        <v>0</v>
      </c>
      <c r="AT16" s="51">
        <f t="shared" si="21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24"/>
        <v>10</v>
      </c>
      <c r="C17" s="8" t="s">
        <v>5</v>
      </c>
      <c r="D17" s="8">
        <v>110013</v>
      </c>
      <c r="E17" s="8" t="s">
        <v>13</v>
      </c>
      <c r="F17" s="8"/>
      <c r="G17" s="88">
        <v>0</v>
      </c>
      <c r="H17" s="88">
        <v>0</v>
      </c>
      <c r="I17" s="88">
        <v>0</v>
      </c>
      <c r="J17" s="88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22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23"/>
        <v>0</v>
      </c>
      <c r="AR17" s="51">
        <f t="shared" si="19"/>
        <v>0</v>
      </c>
      <c r="AS17" s="51">
        <f t="shared" si="20"/>
        <v>0</v>
      </c>
      <c r="AT17" s="51">
        <f t="shared" si="21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24"/>
        <v>11</v>
      </c>
      <c r="C18" s="8" t="s">
        <v>5</v>
      </c>
      <c r="D18" s="8">
        <v>110015</v>
      </c>
      <c r="E18" s="8" t="s">
        <v>14</v>
      </c>
      <c r="F18" s="8"/>
      <c r="G18" s="88">
        <v>0</v>
      </c>
      <c r="H18" s="88">
        <v>0</v>
      </c>
      <c r="I18" s="88">
        <v>0</v>
      </c>
      <c r="J18" s="88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22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23"/>
        <v>0</v>
      </c>
      <c r="AR18" s="51">
        <f t="shared" si="19"/>
        <v>0</v>
      </c>
      <c r="AS18" s="51">
        <f t="shared" si="20"/>
        <v>0</v>
      </c>
      <c r="AT18" s="51">
        <f t="shared" si="21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24"/>
        <v>12</v>
      </c>
      <c r="C19" s="8" t="s">
        <v>5</v>
      </c>
      <c r="D19" s="8">
        <v>110016</v>
      </c>
      <c r="E19" s="8" t="s">
        <v>15</v>
      </c>
      <c r="F19" s="8"/>
      <c r="G19" s="88">
        <v>0</v>
      </c>
      <c r="H19" s="88">
        <v>0</v>
      </c>
      <c r="I19" s="88">
        <v>0</v>
      </c>
      <c r="J19" s="88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22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23"/>
        <v>0</v>
      </c>
      <c r="AR19" s="51">
        <f t="shared" si="19"/>
        <v>0</v>
      </c>
      <c r="AS19" s="51">
        <f t="shared" si="20"/>
        <v>0</v>
      </c>
      <c r="AT19" s="51">
        <f t="shared" si="21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24"/>
        <v>13</v>
      </c>
      <c r="C20" s="8" t="s">
        <v>5</v>
      </c>
      <c r="D20" s="8">
        <v>110017</v>
      </c>
      <c r="E20" s="8" t="s">
        <v>16</v>
      </c>
      <c r="F20" s="8"/>
      <c r="G20" s="88">
        <v>0</v>
      </c>
      <c r="H20" s="88">
        <v>0</v>
      </c>
      <c r="I20" s="88">
        <v>0</v>
      </c>
      <c r="J20" s="88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22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23"/>
        <v>0</v>
      </c>
      <c r="AR20" s="51">
        <f t="shared" si="19"/>
        <v>0</v>
      </c>
      <c r="AS20" s="51">
        <f t="shared" si="20"/>
        <v>0</v>
      </c>
      <c r="AT20" s="51">
        <f t="shared" si="21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24"/>
        <v>14</v>
      </c>
      <c r="C21" s="8" t="s">
        <v>5</v>
      </c>
      <c r="D21" s="8">
        <v>110018</v>
      </c>
      <c r="E21" s="8" t="s">
        <v>17</v>
      </c>
      <c r="F21" s="8"/>
      <c r="G21" s="88">
        <v>0</v>
      </c>
      <c r="H21" s="88">
        <v>0</v>
      </c>
      <c r="I21" s="88">
        <v>0</v>
      </c>
      <c r="J21" s="88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22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23"/>
        <v>0</v>
      </c>
      <c r="AR21" s="51">
        <f t="shared" si="19"/>
        <v>0</v>
      </c>
      <c r="AS21" s="51">
        <f t="shared" si="20"/>
        <v>0</v>
      </c>
      <c r="AT21" s="51">
        <f t="shared" si="21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24"/>
        <v>15</v>
      </c>
      <c r="C22" s="8" t="s">
        <v>5</v>
      </c>
      <c r="D22" s="8">
        <v>110020</v>
      </c>
      <c r="E22" s="8" t="s">
        <v>18</v>
      </c>
      <c r="F22" s="8"/>
      <c r="G22" s="88">
        <v>0</v>
      </c>
      <c r="H22" s="88">
        <v>0</v>
      </c>
      <c r="I22" s="88">
        <v>0</v>
      </c>
      <c r="J22" s="88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22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23"/>
        <v>0</v>
      </c>
      <c r="AR22" s="51">
        <f t="shared" si="19"/>
        <v>0</v>
      </c>
      <c r="AS22" s="51">
        <f t="shared" si="20"/>
        <v>0</v>
      </c>
      <c r="AT22" s="51">
        <f t="shared" si="21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24"/>
        <v>16</v>
      </c>
      <c r="C23" s="8" t="s">
        <v>5</v>
      </c>
      <c r="D23" s="8">
        <v>110021</v>
      </c>
      <c r="E23" s="8" t="s">
        <v>19</v>
      </c>
      <c r="F23" s="8"/>
      <c r="G23" s="88">
        <v>0</v>
      </c>
      <c r="H23" s="88">
        <v>0</v>
      </c>
      <c r="I23" s="88">
        <v>0</v>
      </c>
      <c r="J23" s="88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22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23"/>
        <v>0</v>
      </c>
      <c r="AR23" s="51">
        <f t="shared" si="19"/>
        <v>0</v>
      </c>
      <c r="AS23" s="51">
        <f t="shared" si="20"/>
        <v>0</v>
      </c>
      <c r="AT23" s="51">
        <f t="shared" si="21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24"/>
        <v>17</v>
      </c>
      <c r="C24" s="8" t="s">
        <v>5</v>
      </c>
      <c r="D24" s="8">
        <v>110023</v>
      </c>
      <c r="E24" s="8" t="s">
        <v>191</v>
      </c>
      <c r="F24" s="8"/>
      <c r="G24" s="88">
        <v>0</v>
      </c>
      <c r="H24" s="88">
        <v>0</v>
      </c>
      <c r="I24" s="88">
        <v>0</v>
      </c>
      <c r="J24" s="88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22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23"/>
        <v>0</v>
      </c>
      <c r="AR24" s="51">
        <f t="shared" si="19"/>
        <v>0</v>
      </c>
      <c r="AS24" s="51">
        <f t="shared" si="20"/>
        <v>0</v>
      </c>
      <c r="AT24" s="51">
        <f t="shared" si="21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24"/>
        <v>18</v>
      </c>
      <c r="C25" s="8" t="s">
        <v>46</v>
      </c>
      <c r="D25" s="8">
        <v>110024</v>
      </c>
      <c r="E25" s="8" t="s">
        <v>200</v>
      </c>
      <c r="F25" s="8"/>
      <c r="G25" s="88">
        <v>0</v>
      </c>
      <c r="H25" s="88">
        <v>0</v>
      </c>
      <c r="I25" s="88">
        <v>0</v>
      </c>
      <c r="J25" s="88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22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23"/>
        <v>0</v>
      </c>
      <c r="AR25" s="51">
        <f t="shared" si="19"/>
        <v>0</v>
      </c>
      <c r="AS25" s="51">
        <f t="shared" si="20"/>
        <v>0</v>
      </c>
      <c r="AT25" s="51">
        <f t="shared" si="21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24"/>
        <v>19</v>
      </c>
      <c r="C26" s="8" t="s">
        <v>5</v>
      </c>
      <c r="D26" s="8">
        <v>110025</v>
      </c>
      <c r="E26" s="8" t="s">
        <v>201</v>
      </c>
      <c r="F26" s="8"/>
      <c r="G26" s="88">
        <v>0</v>
      </c>
      <c r="H26" s="88">
        <v>0</v>
      </c>
      <c r="I26" s="88">
        <v>0</v>
      </c>
      <c r="J26" s="88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22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23"/>
        <v>0</v>
      </c>
      <c r="AR26" s="51">
        <f t="shared" si="19"/>
        <v>0</v>
      </c>
      <c r="AS26" s="51">
        <f t="shared" si="20"/>
        <v>0</v>
      </c>
      <c r="AT26" s="51">
        <f t="shared" si="21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24"/>
        <v>20</v>
      </c>
      <c r="C27" s="8" t="s">
        <v>5</v>
      </c>
      <c r="D27" s="8">
        <v>120002</v>
      </c>
      <c r="E27" s="8" t="s">
        <v>20</v>
      </c>
      <c r="F27" s="8"/>
      <c r="G27" s="88">
        <v>0</v>
      </c>
      <c r="H27" s="88">
        <v>0</v>
      </c>
      <c r="I27" s="88">
        <v>0</v>
      </c>
      <c r="J27" s="88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22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23"/>
        <v>0</v>
      </c>
      <c r="AR27" s="51">
        <f t="shared" si="19"/>
        <v>0</v>
      </c>
      <c r="AS27" s="51">
        <f t="shared" si="20"/>
        <v>0</v>
      </c>
      <c r="AT27" s="51">
        <f t="shared" si="21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24"/>
        <v>21</v>
      </c>
      <c r="C28" s="8" t="s">
        <v>5</v>
      </c>
      <c r="D28" s="8">
        <v>120003</v>
      </c>
      <c r="E28" s="8" t="s">
        <v>21</v>
      </c>
      <c r="F28" s="8"/>
      <c r="G28" s="88">
        <v>0</v>
      </c>
      <c r="H28" s="88">
        <v>0</v>
      </c>
      <c r="I28" s="88">
        <v>0</v>
      </c>
      <c r="J28" s="88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22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23"/>
        <v>0</v>
      </c>
      <c r="AR28" s="51">
        <f t="shared" si="19"/>
        <v>0</v>
      </c>
      <c r="AS28" s="51">
        <f t="shared" si="20"/>
        <v>0</v>
      </c>
      <c r="AT28" s="51">
        <f t="shared" si="21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24"/>
        <v>22</v>
      </c>
      <c r="C29" s="8" t="s">
        <v>5</v>
      </c>
      <c r="D29" s="8">
        <v>120006</v>
      </c>
      <c r="E29" s="8" t="s">
        <v>22</v>
      </c>
      <c r="F29" s="8"/>
      <c r="G29" s="88">
        <v>0</v>
      </c>
      <c r="H29" s="88">
        <v>0</v>
      </c>
      <c r="I29" s="88">
        <v>0</v>
      </c>
      <c r="J29" s="88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22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23"/>
        <v>0</v>
      </c>
      <c r="AR29" s="51">
        <f t="shared" si="19"/>
        <v>0</v>
      </c>
      <c r="AS29" s="51">
        <f t="shared" si="20"/>
        <v>0</v>
      </c>
      <c r="AT29" s="51">
        <f t="shared" si="21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24"/>
        <v>23</v>
      </c>
      <c r="C30" s="8" t="s">
        <v>5</v>
      </c>
      <c r="D30" s="8">
        <v>120007</v>
      </c>
      <c r="E30" s="8" t="s">
        <v>23</v>
      </c>
      <c r="F30" s="8"/>
      <c r="G30" s="88">
        <v>0</v>
      </c>
      <c r="H30" s="88">
        <v>0</v>
      </c>
      <c r="I30" s="88">
        <v>0</v>
      </c>
      <c r="J30" s="88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22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23"/>
        <v>0</v>
      </c>
      <c r="AR30" s="51">
        <f t="shared" si="19"/>
        <v>0</v>
      </c>
      <c r="AS30" s="51">
        <f t="shared" si="20"/>
        <v>0</v>
      </c>
      <c r="AT30" s="51">
        <f t="shared" si="21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24"/>
        <v>24</v>
      </c>
      <c r="C31" s="8" t="s">
        <v>5</v>
      </c>
      <c r="D31" s="8">
        <v>120008</v>
      </c>
      <c r="E31" s="8" t="s">
        <v>24</v>
      </c>
      <c r="F31" s="8"/>
      <c r="G31" s="88">
        <v>0</v>
      </c>
      <c r="H31" s="88">
        <v>0</v>
      </c>
      <c r="I31" s="88">
        <v>0</v>
      </c>
      <c r="J31" s="88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22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23"/>
        <v>0</v>
      </c>
      <c r="AR31" s="51">
        <f t="shared" si="19"/>
        <v>0</v>
      </c>
      <c r="AS31" s="51">
        <f t="shared" si="20"/>
        <v>0</v>
      </c>
      <c r="AT31" s="51">
        <f t="shared" si="21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24"/>
        <v>25</v>
      </c>
      <c r="C32" s="8" t="s">
        <v>5</v>
      </c>
      <c r="D32" s="8">
        <v>120009</v>
      </c>
      <c r="E32" s="8" t="s">
        <v>25</v>
      </c>
      <c r="F32" s="8"/>
      <c r="G32" s="88">
        <v>0</v>
      </c>
      <c r="H32" s="88">
        <v>0</v>
      </c>
      <c r="I32" s="88">
        <v>0</v>
      </c>
      <c r="J32" s="88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22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23"/>
        <v>0</v>
      </c>
      <c r="AR32" s="51">
        <f t="shared" si="19"/>
        <v>0</v>
      </c>
      <c r="AS32" s="51">
        <f t="shared" si="20"/>
        <v>0</v>
      </c>
      <c r="AT32" s="51">
        <f t="shared" si="21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24"/>
        <v>26</v>
      </c>
      <c r="C33" s="8" t="s">
        <v>5</v>
      </c>
      <c r="D33" s="8">
        <v>120010</v>
      </c>
      <c r="E33" s="8" t="s">
        <v>26</v>
      </c>
      <c r="F33" s="8"/>
      <c r="G33" s="88">
        <v>0</v>
      </c>
      <c r="H33" s="88">
        <v>0</v>
      </c>
      <c r="I33" s="88">
        <v>0</v>
      </c>
      <c r="J33" s="88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22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23"/>
        <v>0</v>
      </c>
      <c r="AR33" s="51">
        <f t="shared" si="19"/>
        <v>0</v>
      </c>
      <c r="AS33" s="51">
        <f t="shared" si="20"/>
        <v>0</v>
      </c>
      <c r="AT33" s="51">
        <f t="shared" si="21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24"/>
        <v>27</v>
      </c>
      <c r="C34" s="8" t="s">
        <v>5</v>
      </c>
      <c r="D34" s="8">
        <v>120011</v>
      </c>
      <c r="E34" s="8" t="s">
        <v>27</v>
      </c>
      <c r="F34" s="8"/>
      <c r="G34" s="88">
        <v>0</v>
      </c>
      <c r="H34" s="88">
        <v>0</v>
      </c>
      <c r="I34" s="88">
        <v>0</v>
      </c>
      <c r="J34" s="88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22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23"/>
        <v>0</v>
      </c>
      <c r="AR34" s="51">
        <f t="shared" si="19"/>
        <v>0</v>
      </c>
      <c r="AS34" s="51">
        <f t="shared" si="20"/>
        <v>0</v>
      </c>
      <c r="AT34" s="51">
        <f t="shared" si="21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24"/>
        <v>28</v>
      </c>
      <c r="C35" s="8" t="s">
        <v>5</v>
      </c>
      <c r="D35" s="8">
        <v>120012</v>
      </c>
      <c r="E35" s="8" t="s">
        <v>28</v>
      </c>
      <c r="F35" s="8"/>
      <c r="G35" s="88">
        <v>0</v>
      </c>
      <c r="H35" s="88">
        <v>0</v>
      </c>
      <c r="I35" s="88">
        <v>0</v>
      </c>
      <c r="J35" s="88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22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23"/>
        <v>0</v>
      </c>
      <c r="AR35" s="51">
        <f t="shared" si="19"/>
        <v>0</v>
      </c>
      <c r="AS35" s="51">
        <f t="shared" si="20"/>
        <v>0</v>
      </c>
      <c r="AT35" s="51">
        <f t="shared" si="21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24"/>
        <v>29</v>
      </c>
      <c r="C36" s="8" t="s">
        <v>5</v>
      </c>
      <c r="D36" s="8">
        <v>120014</v>
      </c>
      <c r="E36" s="8" t="s">
        <v>29</v>
      </c>
      <c r="F36" s="8"/>
      <c r="G36" s="88">
        <v>0</v>
      </c>
      <c r="H36" s="88">
        <v>0</v>
      </c>
      <c r="I36" s="88">
        <v>0</v>
      </c>
      <c r="J36" s="88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22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23"/>
        <v>0</v>
      </c>
      <c r="AR36" s="51">
        <f t="shared" si="19"/>
        <v>0</v>
      </c>
      <c r="AS36" s="51">
        <f t="shared" si="20"/>
        <v>0</v>
      </c>
      <c r="AT36" s="51">
        <f t="shared" si="21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24"/>
        <v>30</v>
      </c>
      <c r="C37" s="8" t="s">
        <v>5</v>
      </c>
      <c r="D37" s="8">
        <v>120015</v>
      </c>
      <c r="E37" s="8" t="s">
        <v>30</v>
      </c>
      <c r="F37" s="8"/>
      <c r="G37" s="88">
        <v>0</v>
      </c>
      <c r="H37" s="88">
        <v>0</v>
      </c>
      <c r="I37" s="88">
        <v>0</v>
      </c>
      <c r="J37" s="88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22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23"/>
        <v>0</v>
      </c>
      <c r="AR37" s="51">
        <f t="shared" si="19"/>
        <v>0</v>
      </c>
      <c r="AS37" s="51">
        <f t="shared" si="20"/>
        <v>0</v>
      </c>
      <c r="AT37" s="51">
        <f t="shared" si="21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24"/>
        <v>31</v>
      </c>
      <c r="C38" s="8" t="s">
        <v>5</v>
      </c>
      <c r="D38" s="8">
        <v>120017</v>
      </c>
      <c r="E38" s="8" t="s">
        <v>31</v>
      </c>
      <c r="F38" s="8"/>
      <c r="G38" s="88">
        <v>0</v>
      </c>
      <c r="H38" s="88">
        <v>0</v>
      </c>
      <c r="I38" s="88">
        <v>0</v>
      </c>
      <c r="J38" s="88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22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23"/>
        <v>0</v>
      </c>
      <c r="AR38" s="51">
        <f t="shared" si="19"/>
        <v>0</v>
      </c>
      <c r="AS38" s="51">
        <f t="shared" si="20"/>
        <v>0</v>
      </c>
      <c r="AT38" s="51">
        <f t="shared" si="21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24"/>
        <v>32</v>
      </c>
      <c r="C39" s="8" t="s">
        <v>5</v>
      </c>
      <c r="D39" s="8">
        <v>120018</v>
      </c>
      <c r="E39" s="8" t="s">
        <v>32</v>
      </c>
      <c r="F39" s="8"/>
      <c r="G39" s="88">
        <v>0</v>
      </c>
      <c r="H39" s="88">
        <v>0</v>
      </c>
      <c r="I39" s="88">
        <v>0</v>
      </c>
      <c r="J39" s="88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22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23"/>
        <v>0</v>
      </c>
      <c r="AR39" s="51">
        <f t="shared" si="19"/>
        <v>0</v>
      </c>
      <c r="AS39" s="51">
        <f t="shared" si="20"/>
        <v>0</v>
      </c>
      <c r="AT39" s="51">
        <f t="shared" si="21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24"/>
        <v>33</v>
      </c>
      <c r="C40" s="8" t="s">
        <v>5</v>
      </c>
      <c r="D40" s="8">
        <v>120019</v>
      </c>
      <c r="E40" s="8" t="s">
        <v>33</v>
      </c>
      <c r="F40" s="8"/>
      <c r="G40" s="88">
        <v>0</v>
      </c>
      <c r="H40" s="88">
        <v>0</v>
      </c>
      <c r="I40" s="88">
        <v>0</v>
      </c>
      <c r="J40" s="88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22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23"/>
        <v>0</v>
      </c>
      <c r="AR40" s="51">
        <f t="shared" si="19"/>
        <v>0</v>
      </c>
      <c r="AS40" s="51">
        <f t="shared" si="20"/>
        <v>0</v>
      </c>
      <c r="AT40" s="51">
        <f t="shared" si="21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24"/>
        <v>34</v>
      </c>
      <c r="C41" s="8" t="s">
        <v>5</v>
      </c>
      <c r="D41" s="39">
        <v>120020</v>
      </c>
      <c r="E41" t="s">
        <v>227</v>
      </c>
      <c r="F41" s="8"/>
      <c r="G41" s="88">
        <v>0</v>
      </c>
      <c r="H41" s="88">
        <v>0</v>
      </c>
      <c r="I41" s="88">
        <v>0</v>
      </c>
      <c r="J41" s="88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22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23"/>
        <v>0</v>
      </c>
      <c r="AR41" s="51">
        <f t="shared" si="19"/>
        <v>0</v>
      </c>
      <c r="AS41" s="51">
        <f t="shared" si="20"/>
        <v>0</v>
      </c>
      <c r="AT41" s="51">
        <f t="shared" si="21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24"/>
        <v>35</v>
      </c>
      <c r="C42" s="8" t="s">
        <v>5</v>
      </c>
      <c r="D42" s="8">
        <v>120021</v>
      </c>
      <c r="E42" s="8" t="s">
        <v>216</v>
      </c>
      <c r="F42" s="8"/>
      <c r="G42" s="88">
        <v>0</v>
      </c>
      <c r="H42" s="88">
        <v>0</v>
      </c>
      <c r="I42" s="88">
        <v>0</v>
      </c>
      <c r="J42" s="88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22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23"/>
        <v>0</v>
      </c>
      <c r="AR42" s="51">
        <f t="shared" si="19"/>
        <v>0</v>
      </c>
      <c r="AS42" s="51">
        <f t="shared" si="20"/>
        <v>0</v>
      </c>
      <c r="AT42" s="51">
        <f t="shared" si="21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24"/>
        <v>36</v>
      </c>
      <c r="C43" s="8" t="s">
        <v>5</v>
      </c>
      <c r="D43" s="8">
        <v>130001</v>
      </c>
      <c r="E43" s="8" t="s">
        <v>34</v>
      </c>
      <c r="F43" s="8"/>
      <c r="G43" s="88">
        <v>0</v>
      </c>
      <c r="H43" s="88">
        <v>0</v>
      </c>
      <c r="I43" s="88">
        <v>0</v>
      </c>
      <c r="J43" s="88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22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23"/>
        <v>0</v>
      </c>
      <c r="AR43" s="51">
        <f t="shared" si="19"/>
        <v>0</v>
      </c>
      <c r="AS43" s="51">
        <f t="shared" si="20"/>
        <v>0</v>
      </c>
      <c r="AT43" s="51">
        <f t="shared" si="21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24"/>
        <v>37</v>
      </c>
      <c r="C44" s="8" t="s">
        <v>5</v>
      </c>
      <c r="D44" s="8">
        <v>130003</v>
      </c>
      <c r="E44" s="8" t="s">
        <v>35</v>
      </c>
      <c r="F44" s="8"/>
      <c r="G44" s="88">
        <v>0</v>
      </c>
      <c r="H44" s="88">
        <v>0</v>
      </c>
      <c r="I44" s="88">
        <v>0</v>
      </c>
      <c r="J44" s="88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22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23"/>
        <v>0</v>
      </c>
      <c r="AR44" s="51">
        <f t="shared" si="19"/>
        <v>0</v>
      </c>
      <c r="AS44" s="51">
        <f t="shared" si="20"/>
        <v>0</v>
      </c>
      <c r="AT44" s="51">
        <f t="shared" si="21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24"/>
        <v>38</v>
      </c>
      <c r="C45" s="8" t="s">
        <v>5</v>
      </c>
      <c r="D45" s="8">
        <v>130004</v>
      </c>
      <c r="E45" s="8" t="s">
        <v>36</v>
      </c>
      <c r="F45" s="8"/>
      <c r="G45" s="88">
        <v>0</v>
      </c>
      <c r="H45" s="88">
        <v>0</v>
      </c>
      <c r="I45" s="88">
        <v>0</v>
      </c>
      <c r="J45" s="88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22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23"/>
        <v>0</v>
      </c>
      <c r="AR45" s="51">
        <f t="shared" si="19"/>
        <v>0</v>
      </c>
      <c r="AS45" s="51">
        <f t="shared" si="20"/>
        <v>0</v>
      </c>
      <c r="AT45" s="51">
        <f t="shared" si="21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24"/>
        <v>39</v>
      </c>
      <c r="C46" s="8" t="s">
        <v>5</v>
      </c>
      <c r="D46" s="8">
        <v>130005</v>
      </c>
      <c r="E46" s="8" t="s">
        <v>37</v>
      </c>
      <c r="F46" s="8"/>
      <c r="G46" s="88">
        <v>0</v>
      </c>
      <c r="H46" s="88">
        <v>0</v>
      </c>
      <c r="I46" s="88">
        <v>0</v>
      </c>
      <c r="J46" s="88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22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23"/>
        <v>0</v>
      </c>
      <c r="AR46" s="51">
        <f t="shared" si="19"/>
        <v>0</v>
      </c>
      <c r="AS46" s="51">
        <f t="shared" si="20"/>
        <v>0</v>
      </c>
      <c r="AT46" s="51">
        <f t="shared" si="21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24"/>
        <v>40</v>
      </c>
      <c r="C47" s="8" t="s">
        <v>5</v>
      </c>
      <c r="D47" s="8">
        <v>130009</v>
      </c>
      <c r="E47" s="8" t="s">
        <v>38</v>
      </c>
      <c r="F47" s="8"/>
      <c r="G47" s="88">
        <v>0</v>
      </c>
      <c r="H47" s="88">
        <v>0</v>
      </c>
      <c r="I47" s="88">
        <v>0</v>
      </c>
      <c r="J47" s="88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22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23"/>
        <v>0</v>
      </c>
      <c r="AR47" s="51">
        <f t="shared" si="19"/>
        <v>0</v>
      </c>
      <c r="AS47" s="51">
        <f t="shared" si="20"/>
        <v>0</v>
      </c>
      <c r="AT47" s="51">
        <f t="shared" si="21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24"/>
        <v>41</v>
      </c>
      <c r="C48" s="8" t="s">
        <v>5</v>
      </c>
      <c r="D48" s="8">
        <v>130025</v>
      </c>
      <c r="E48" s="8" t="s">
        <v>41</v>
      </c>
      <c r="F48" s="8"/>
      <c r="G48" s="88">
        <v>0</v>
      </c>
      <c r="H48" s="88">
        <v>0</v>
      </c>
      <c r="I48" s="88">
        <v>0</v>
      </c>
      <c r="J48" s="88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22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23"/>
        <v>0</v>
      </c>
      <c r="AR48" s="51">
        <f t="shared" si="19"/>
        <v>0</v>
      </c>
      <c r="AS48" s="51">
        <f t="shared" si="20"/>
        <v>0</v>
      </c>
      <c r="AT48" s="51">
        <f t="shared" si="21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24"/>
        <v>42</v>
      </c>
      <c r="C49" s="8" t="s">
        <v>5</v>
      </c>
      <c r="D49" s="8">
        <v>130026</v>
      </c>
      <c r="E49" s="8" t="s">
        <v>155</v>
      </c>
      <c r="F49" s="8"/>
      <c r="G49" s="88">
        <v>0</v>
      </c>
      <c r="H49" s="88">
        <v>0</v>
      </c>
      <c r="I49" s="88">
        <v>0</v>
      </c>
      <c r="J49" s="88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22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23"/>
        <v>0</v>
      </c>
      <c r="AR49" s="51">
        <f t="shared" si="19"/>
        <v>0</v>
      </c>
      <c r="AS49" s="51">
        <f t="shared" si="20"/>
        <v>0</v>
      </c>
      <c r="AT49" s="51">
        <f t="shared" si="21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24"/>
        <v>43</v>
      </c>
      <c r="C50" s="8" t="s">
        <v>5</v>
      </c>
      <c r="D50" s="8">
        <v>130027</v>
      </c>
      <c r="E50" s="8" t="s">
        <v>156</v>
      </c>
      <c r="F50" s="8"/>
      <c r="G50" s="88">
        <v>0</v>
      </c>
      <c r="H50" s="88">
        <v>0</v>
      </c>
      <c r="I50" s="88">
        <v>0</v>
      </c>
      <c r="J50" s="88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22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23"/>
        <v>0</v>
      </c>
      <c r="AR50" s="51">
        <f t="shared" si="19"/>
        <v>0</v>
      </c>
      <c r="AS50" s="51">
        <f t="shared" si="20"/>
        <v>0</v>
      </c>
      <c r="AT50" s="51">
        <f t="shared" si="21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24"/>
        <v>44</v>
      </c>
      <c r="C51" s="8" t="s">
        <v>5</v>
      </c>
      <c r="D51" s="8">
        <v>130028</v>
      </c>
      <c r="E51" s="8" t="s">
        <v>42</v>
      </c>
      <c r="F51" s="8"/>
      <c r="G51" s="88">
        <v>0</v>
      </c>
      <c r="H51" s="88">
        <v>0</v>
      </c>
      <c r="I51" s="88">
        <v>0</v>
      </c>
      <c r="J51" s="88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22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23"/>
        <v>0</v>
      </c>
      <c r="AR51" s="51">
        <f t="shared" si="19"/>
        <v>0</v>
      </c>
      <c r="AS51" s="51">
        <f t="shared" si="20"/>
        <v>0</v>
      </c>
      <c r="AT51" s="51">
        <f t="shared" si="21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24"/>
        <v>45</v>
      </c>
      <c r="C52" s="8" t="s">
        <v>5</v>
      </c>
      <c r="D52" s="8">
        <v>130029</v>
      </c>
      <c r="E52" s="8" t="s">
        <v>43</v>
      </c>
      <c r="F52" s="8"/>
      <c r="G52" s="88">
        <v>0</v>
      </c>
      <c r="H52" s="88">
        <v>0</v>
      </c>
      <c r="I52" s="88">
        <v>0</v>
      </c>
      <c r="J52" s="88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22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23"/>
        <v>0</v>
      </c>
      <c r="AR52" s="51">
        <f t="shared" si="19"/>
        <v>0</v>
      </c>
      <c r="AS52" s="51">
        <f t="shared" si="20"/>
        <v>0</v>
      </c>
      <c r="AT52" s="51">
        <f t="shared" si="21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24"/>
        <v>46</v>
      </c>
      <c r="C53" s="8" t="s">
        <v>116</v>
      </c>
      <c r="D53" s="8">
        <v>130030</v>
      </c>
      <c r="E53" s="8" t="s">
        <v>44</v>
      </c>
      <c r="F53" s="8"/>
      <c r="G53" s="88">
        <v>0</v>
      </c>
      <c r="H53" s="88">
        <v>0</v>
      </c>
      <c r="I53" s="88">
        <v>0</v>
      </c>
      <c r="J53" s="88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22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23"/>
        <v>0</v>
      </c>
      <c r="AR53" s="51">
        <f t="shared" si="19"/>
        <v>0</v>
      </c>
      <c r="AS53" s="51">
        <f t="shared" si="20"/>
        <v>0</v>
      </c>
      <c r="AT53" s="51">
        <f t="shared" si="21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24"/>
        <v>47</v>
      </c>
      <c r="C54" s="8" t="s">
        <v>39</v>
      </c>
      <c r="D54" s="8">
        <v>130032</v>
      </c>
      <c r="E54" s="8" t="s">
        <v>40</v>
      </c>
      <c r="F54" s="8"/>
      <c r="G54" s="88">
        <v>0</v>
      </c>
      <c r="H54" s="88">
        <v>0</v>
      </c>
      <c r="I54" s="88">
        <v>0</v>
      </c>
      <c r="J54" s="88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22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23"/>
        <v>0</v>
      </c>
      <c r="AR54" s="51">
        <f t="shared" si="19"/>
        <v>0</v>
      </c>
      <c r="AS54" s="51">
        <f t="shared" si="20"/>
        <v>0</v>
      </c>
      <c r="AT54" s="51">
        <f t="shared" si="21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24"/>
        <v>48</v>
      </c>
      <c r="C55" s="8" t="s">
        <v>116</v>
      </c>
      <c r="D55" s="8">
        <v>130034</v>
      </c>
      <c r="E55" s="8" t="s">
        <v>45</v>
      </c>
      <c r="F55" s="8"/>
      <c r="G55" s="88">
        <v>0</v>
      </c>
      <c r="H55" s="88">
        <v>0</v>
      </c>
      <c r="I55" s="88">
        <v>0</v>
      </c>
      <c r="J55" s="88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22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23"/>
        <v>0</v>
      </c>
      <c r="AR55" s="51">
        <f t="shared" si="19"/>
        <v>0</v>
      </c>
      <c r="AS55" s="51">
        <f t="shared" si="20"/>
        <v>0</v>
      </c>
      <c r="AT55" s="51">
        <f t="shared" si="21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24"/>
        <v>49</v>
      </c>
      <c r="C56" s="8" t="s">
        <v>116</v>
      </c>
      <c r="D56" s="8">
        <v>130035</v>
      </c>
      <c r="E56" t="s">
        <v>217</v>
      </c>
      <c r="F56" s="8"/>
      <c r="G56" s="88">
        <v>0</v>
      </c>
      <c r="H56" s="88">
        <v>0</v>
      </c>
      <c r="I56" s="88">
        <v>0</v>
      </c>
      <c r="J56" s="88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22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23"/>
        <v>0</v>
      </c>
      <c r="AR56" s="51">
        <f t="shared" si="19"/>
        <v>0</v>
      </c>
      <c r="AS56" s="51">
        <f t="shared" si="20"/>
        <v>0</v>
      </c>
      <c r="AT56" s="51">
        <f t="shared" si="21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24"/>
        <v>50</v>
      </c>
      <c r="C57" s="8" t="s">
        <v>5</v>
      </c>
      <c r="D57" s="8">
        <v>130037</v>
      </c>
      <c r="E57" s="8" t="s">
        <v>202</v>
      </c>
      <c r="F57" s="8"/>
      <c r="G57" s="88">
        <v>0</v>
      </c>
      <c r="H57" s="88">
        <v>0</v>
      </c>
      <c r="I57" s="88">
        <v>0</v>
      </c>
      <c r="J57" s="88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22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23"/>
        <v>0</v>
      </c>
      <c r="AR57" s="51">
        <f t="shared" si="19"/>
        <v>0</v>
      </c>
      <c r="AS57" s="51">
        <f t="shared" si="20"/>
        <v>0</v>
      </c>
      <c r="AT57" s="51">
        <f t="shared" si="21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24"/>
        <v>51</v>
      </c>
      <c r="C58" s="8" t="s">
        <v>46</v>
      </c>
      <c r="D58" s="8">
        <v>140002</v>
      </c>
      <c r="E58" s="8" t="s">
        <v>47</v>
      </c>
      <c r="F58" s="8"/>
      <c r="G58" s="88">
        <v>0</v>
      </c>
      <c r="H58" s="88">
        <v>0</v>
      </c>
      <c r="I58" s="88">
        <v>0</v>
      </c>
      <c r="J58" s="88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22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23"/>
        <v>0</v>
      </c>
      <c r="AR58" s="51">
        <f t="shared" si="19"/>
        <v>0</v>
      </c>
      <c r="AS58" s="51">
        <f t="shared" si="20"/>
        <v>0</v>
      </c>
      <c r="AT58" s="51">
        <f t="shared" si="21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24"/>
        <v>52</v>
      </c>
      <c r="C59" s="8" t="s">
        <v>46</v>
      </c>
      <c r="D59" s="8">
        <v>140003</v>
      </c>
      <c r="E59" s="8" t="s">
        <v>48</v>
      </c>
      <c r="F59" s="8"/>
      <c r="G59" s="88">
        <v>0</v>
      </c>
      <c r="H59" s="88">
        <v>0</v>
      </c>
      <c r="I59" s="88">
        <v>0</v>
      </c>
      <c r="J59" s="88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22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23"/>
        <v>0</v>
      </c>
      <c r="AR59" s="51">
        <f t="shared" si="19"/>
        <v>0</v>
      </c>
      <c r="AS59" s="51">
        <f t="shared" si="20"/>
        <v>0</v>
      </c>
      <c r="AT59" s="51">
        <f t="shared" si="21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24"/>
        <v>53</v>
      </c>
      <c r="C60" s="8" t="s">
        <v>46</v>
      </c>
      <c r="D60" s="8">
        <v>140010</v>
      </c>
      <c r="E60" s="8" t="s">
        <v>49</v>
      </c>
      <c r="F60" s="8"/>
      <c r="G60" s="88">
        <v>0</v>
      </c>
      <c r="H60" s="88">
        <v>0</v>
      </c>
      <c r="I60" s="88">
        <v>0</v>
      </c>
      <c r="J60" s="88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22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23"/>
        <v>0</v>
      </c>
      <c r="AR60" s="51">
        <f t="shared" si="19"/>
        <v>0</v>
      </c>
      <c r="AS60" s="51">
        <f t="shared" si="20"/>
        <v>0</v>
      </c>
      <c r="AT60" s="51">
        <f t="shared" si="21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24"/>
        <v>54</v>
      </c>
      <c r="C61" s="8" t="s">
        <v>46</v>
      </c>
      <c r="D61" s="8">
        <v>140011</v>
      </c>
      <c r="E61" s="8" t="s">
        <v>50</v>
      </c>
      <c r="F61" s="8"/>
      <c r="G61" s="88">
        <v>0</v>
      </c>
      <c r="H61" s="88">
        <v>0</v>
      </c>
      <c r="I61" s="88">
        <v>0</v>
      </c>
      <c r="J61" s="88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22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23"/>
        <v>0</v>
      </c>
      <c r="AR61" s="51">
        <f t="shared" si="19"/>
        <v>0</v>
      </c>
      <c r="AS61" s="51">
        <f t="shared" si="20"/>
        <v>0</v>
      </c>
      <c r="AT61" s="51">
        <f t="shared" si="21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24"/>
        <v>55</v>
      </c>
      <c r="C62" s="8" t="s">
        <v>46</v>
      </c>
      <c r="D62" s="8">
        <v>140012</v>
      </c>
      <c r="E62" s="8" t="s">
        <v>51</v>
      </c>
      <c r="F62" s="8"/>
      <c r="G62" s="88">
        <v>0</v>
      </c>
      <c r="H62" s="88">
        <v>0</v>
      </c>
      <c r="I62" s="88">
        <v>0</v>
      </c>
      <c r="J62" s="88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22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23"/>
        <v>0</v>
      </c>
      <c r="AR62" s="51">
        <f t="shared" si="19"/>
        <v>0</v>
      </c>
      <c r="AS62" s="51">
        <f t="shared" si="20"/>
        <v>0</v>
      </c>
      <c r="AT62" s="51">
        <f t="shared" si="21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24"/>
        <v>56</v>
      </c>
      <c r="C63" s="8" t="s">
        <v>46</v>
      </c>
      <c r="D63" s="8">
        <v>140015</v>
      </c>
      <c r="E63" s="8" t="s">
        <v>203</v>
      </c>
      <c r="F63" s="8"/>
      <c r="G63" s="88">
        <v>0</v>
      </c>
      <c r="H63" s="88">
        <v>0</v>
      </c>
      <c r="I63" s="88">
        <v>0</v>
      </c>
      <c r="J63" s="88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22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23"/>
        <v>0</v>
      </c>
      <c r="AR63" s="51">
        <f t="shared" si="19"/>
        <v>0</v>
      </c>
      <c r="AS63" s="51">
        <f t="shared" si="20"/>
        <v>0</v>
      </c>
      <c r="AT63" s="51">
        <f t="shared" si="21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24"/>
        <v>57</v>
      </c>
      <c r="C64" s="8" t="s">
        <v>46</v>
      </c>
      <c r="D64" s="8">
        <v>140016</v>
      </c>
      <c r="E64" s="8" t="s">
        <v>52</v>
      </c>
      <c r="F64" s="8"/>
      <c r="G64" s="88">
        <v>0</v>
      </c>
      <c r="H64" s="88">
        <v>0</v>
      </c>
      <c r="I64" s="88">
        <v>0</v>
      </c>
      <c r="J64" s="88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22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23"/>
        <v>0</v>
      </c>
      <c r="AR64" s="51">
        <f t="shared" si="19"/>
        <v>0</v>
      </c>
      <c r="AS64" s="51">
        <f t="shared" si="20"/>
        <v>0</v>
      </c>
      <c r="AT64" s="51">
        <f t="shared" si="21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24"/>
        <v>58</v>
      </c>
      <c r="C65" s="8" t="s">
        <v>46</v>
      </c>
      <c r="D65" s="8">
        <v>140030</v>
      </c>
      <c r="E65" s="8" t="s">
        <v>53</v>
      </c>
      <c r="F65" s="8"/>
      <c r="G65" s="88">
        <v>0</v>
      </c>
      <c r="H65" s="88">
        <v>0</v>
      </c>
      <c r="I65" s="88">
        <v>0</v>
      </c>
      <c r="J65" s="88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22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23"/>
        <v>0</v>
      </c>
      <c r="AR65" s="51">
        <f t="shared" si="19"/>
        <v>0</v>
      </c>
      <c r="AS65" s="51">
        <f t="shared" si="20"/>
        <v>0</v>
      </c>
      <c r="AT65" s="51">
        <f t="shared" si="21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24"/>
        <v>59</v>
      </c>
      <c r="C66" s="8" t="s">
        <v>46</v>
      </c>
      <c r="D66" s="8">
        <v>140036</v>
      </c>
      <c r="E66" s="8" t="s">
        <v>204</v>
      </c>
      <c r="F66" s="8"/>
      <c r="G66" s="88">
        <v>0</v>
      </c>
      <c r="H66" s="88">
        <v>0</v>
      </c>
      <c r="I66" s="88">
        <v>0</v>
      </c>
      <c r="J66" s="88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22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23"/>
        <v>0</v>
      </c>
      <c r="AR66" s="51">
        <f t="shared" si="19"/>
        <v>0</v>
      </c>
      <c r="AS66" s="51">
        <f t="shared" si="20"/>
        <v>0</v>
      </c>
      <c r="AT66" s="51">
        <f t="shared" si="21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24"/>
        <v>60</v>
      </c>
      <c r="C67" s="8" t="s">
        <v>46</v>
      </c>
      <c r="D67" s="8">
        <v>150002</v>
      </c>
      <c r="E67" s="8" t="s">
        <v>54</v>
      </c>
      <c r="F67" s="8"/>
      <c r="G67" s="88">
        <v>0</v>
      </c>
      <c r="H67" s="88">
        <v>0</v>
      </c>
      <c r="I67" s="88">
        <v>0</v>
      </c>
      <c r="J67" s="88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22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23"/>
        <v>0</v>
      </c>
      <c r="AR67" s="51">
        <f t="shared" si="19"/>
        <v>0</v>
      </c>
      <c r="AS67" s="51">
        <f t="shared" si="20"/>
        <v>0</v>
      </c>
      <c r="AT67" s="51">
        <f t="shared" si="21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24"/>
        <v>61</v>
      </c>
      <c r="C68" s="8" t="s">
        <v>46</v>
      </c>
      <c r="D68" s="8">
        <v>150003</v>
      </c>
      <c r="E68" s="8" t="s">
        <v>55</v>
      </c>
      <c r="F68" s="8"/>
      <c r="G68" s="88">
        <v>0</v>
      </c>
      <c r="H68" s="88">
        <v>0</v>
      </c>
      <c r="I68" s="88">
        <v>0</v>
      </c>
      <c r="J68" s="88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22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23"/>
        <v>0</v>
      </c>
      <c r="AR68" s="51">
        <f t="shared" si="19"/>
        <v>0</v>
      </c>
      <c r="AS68" s="51">
        <f t="shared" si="20"/>
        <v>0</v>
      </c>
      <c r="AT68" s="51">
        <f t="shared" si="21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24"/>
        <v>62</v>
      </c>
      <c r="C69" s="8" t="s">
        <v>46</v>
      </c>
      <c r="D69" s="8">
        <v>150004</v>
      </c>
      <c r="E69" s="8" t="s">
        <v>182</v>
      </c>
      <c r="F69" s="8"/>
      <c r="G69" s="88">
        <v>0</v>
      </c>
      <c r="H69" s="88">
        <v>0</v>
      </c>
      <c r="I69" s="88">
        <v>0</v>
      </c>
      <c r="J69" s="88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22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23"/>
        <v>0</v>
      </c>
      <c r="AR69" s="51">
        <f t="shared" si="19"/>
        <v>0</v>
      </c>
      <c r="AS69" s="51">
        <f t="shared" si="20"/>
        <v>0</v>
      </c>
      <c r="AT69" s="51">
        <f t="shared" si="21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24"/>
        <v>63</v>
      </c>
      <c r="C70" s="8" t="s">
        <v>46</v>
      </c>
      <c r="D70" s="8">
        <v>150005</v>
      </c>
      <c r="E70" s="8" t="s">
        <v>56</v>
      </c>
      <c r="F70" s="8"/>
      <c r="G70" s="88">
        <v>0</v>
      </c>
      <c r="H70" s="88">
        <v>0</v>
      </c>
      <c r="I70" s="88">
        <v>0</v>
      </c>
      <c r="J70" s="88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22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23"/>
        <v>0</v>
      </c>
      <c r="AR70" s="51">
        <f t="shared" si="19"/>
        <v>0</v>
      </c>
      <c r="AS70" s="51">
        <f t="shared" si="20"/>
        <v>0</v>
      </c>
      <c r="AT70" s="51">
        <f t="shared" si="21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24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22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23"/>
        <v>0</v>
      </c>
      <c r="AR71" s="51">
        <f t="shared" si="19"/>
        <v>0</v>
      </c>
      <c r="AS71" s="51">
        <f t="shared" si="20"/>
        <v>0</v>
      </c>
      <c r="AT71" s="51">
        <f t="shared" si="21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24"/>
        <v>65</v>
      </c>
      <c r="C72" s="8" t="s">
        <v>46</v>
      </c>
      <c r="D72" s="8">
        <v>150007</v>
      </c>
      <c r="E72" s="8" t="s">
        <v>181</v>
      </c>
      <c r="F72" s="8"/>
      <c r="G72" s="88">
        <v>0</v>
      </c>
      <c r="H72" s="88">
        <v>0</v>
      </c>
      <c r="I72" s="88">
        <v>0</v>
      </c>
      <c r="J72" s="88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22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23"/>
        <v>0</v>
      </c>
      <c r="AR72" s="51">
        <f t="shared" ref="AR72:AR135" si="25">+AA72*H72</f>
        <v>0</v>
      </c>
      <c r="AS72" s="51">
        <f t="shared" ref="AS72:AS135" si="26">+AB72*I72</f>
        <v>0</v>
      </c>
      <c r="AT72" s="51">
        <f t="shared" ref="AT72:AT135" si="27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24"/>
        <v>66</v>
      </c>
      <c r="C73" s="8" t="s">
        <v>46</v>
      </c>
      <c r="D73" s="8">
        <v>150011</v>
      </c>
      <c r="E73" s="8" t="s">
        <v>58</v>
      </c>
      <c r="F73" s="8"/>
      <c r="G73" s="88">
        <v>0</v>
      </c>
      <c r="H73" s="88">
        <v>0</v>
      </c>
      <c r="I73" s="88">
        <v>0</v>
      </c>
      <c r="J73" s="88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28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29">+Z73*G73</f>
        <v>0</v>
      </c>
      <c r="AR73" s="51">
        <f t="shared" si="25"/>
        <v>0</v>
      </c>
      <c r="AS73" s="51">
        <f t="shared" si="26"/>
        <v>0</v>
      </c>
      <c r="AT73" s="51">
        <f t="shared" si="27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41" si="30">B73+1</f>
        <v>67</v>
      </c>
      <c r="C74" s="8" t="s">
        <v>46</v>
      </c>
      <c r="D74" s="8">
        <v>150012</v>
      </c>
      <c r="E74" s="8" t="s">
        <v>59</v>
      </c>
      <c r="F74" s="8"/>
      <c r="G74" s="88">
        <v>0</v>
      </c>
      <c r="H74" s="88">
        <v>0</v>
      </c>
      <c r="I74" s="88">
        <v>0</v>
      </c>
      <c r="J74" s="88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28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29"/>
        <v>0</v>
      </c>
      <c r="AR74" s="51">
        <f t="shared" si="25"/>
        <v>0</v>
      </c>
      <c r="AS74" s="51">
        <f t="shared" si="26"/>
        <v>0</v>
      </c>
      <c r="AT74" s="51">
        <f t="shared" si="27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30"/>
        <v>68</v>
      </c>
      <c r="C75" s="8" t="s">
        <v>46</v>
      </c>
      <c r="D75" s="8">
        <v>150013</v>
      </c>
      <c r="E75" t="s">
        <v>232</v>
      </c>
      <c r="F75" s="8"/>
      <c r="G75" s="88">
        <v>0</v>
      </c>
      <c r="H75" s="88">
        <v>0</v>
      </c>
      <c r="I75" s="88">
        <v>0</v>
      </c>
      <c r="J75" s="88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28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29"/>
        <v>0</v>
      </c>
      <c r="AR75" s="51">
        <f t="shared" si="25"/>
        <v>0</v>
      </c>
      <c r="AS75" s="51">
        <f t="shared" si="26"/>
        <v>0</v>
      </c>
      <c r="AT75" s="51">
        <f t="shared" si="27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30"/>
        <v>69</v>
      </c>
      <c r="C76" s="8" t="s">
        <v>46</v>
      </c>
      <c r="D76" s="8">
        <v>150015</v>
      </c>
      <c r="E76" s="8" t="s">
        <v>196</v>
      </c>
      <c r="F76" s="8"/>
      <c r="G76" s="88">
        <v>0</v>
      </c>
      <c r="H76" s="88">
        <v>0</v>
      </c>
      <c r="I76" s="88">
        <v>0</v>
      </c>
      <c r="J76" s="88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28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29"/>
        <v>0</v>
      </c>
      <c r="AR76" s="51">
        <f t="shared" si="25"/>
        <v>0</v>
      </c>
      <c r="AS76" s="51">
        <f t="shared" si="26"/>
        <v>0</v>
      </c>
      <c r="AT76" s="51">
        <f t="shared" si="27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30"/>
        <v>70</v>
      </c>
      <c r="C77" s="8" t="s">
        <v>46</v>
      </c>
      <c r="D77" s="8">
        <v>150027</v>
      </c>
      <c r="E77" s="8" t="s">
        <v>218</v>
      </c>
      <c r="F77" s="8"/>
      <c r="G77" s="88">
        <v>0</v>
      </c>
      <c r="H77" s="88">
        <v>0</v>
      </c>
      <c r="I77" s="88">
        <v>0</v>
      </c>
      <c r="J77" s="88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28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29"/>
        <v>0</v>
      </c>
      <c r="AR77" s="51">
        <f t="shared" si="25"/>
        <v>0</v>
      </c>
      <c r="AS77" s="51">
        <f t="shared" si="26"/>
        <v>0</v>
      </c>
      <c r="AT77" s="51">
        <f t="shared" si="27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30"/>
        <v>71</v>
      </c>
      <c r="C78" s="8" t="s">
        <v>46</v>
      </c>
      <c r="D78" s="8">
        <v>150029</v>
      </c>
      <c r="E78" s="8" t="s">
        <v>60</v>
      </c>
      <c r="F78" s="8"/>
      <c r="G78" s="88">
        <v>0</v>
      </c>
      <c r="H78" s="88">
        <v>0</v>
      </c>
      <c r="I78" s="88">
        <v>0</v>
      </c>
      <c r="J78" s="88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28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29"/>
        <v>0</v>
      </c>
      <c r="AR78" s="51">
        <f t="shared" si="25"/>
        <v>0</v>
      </c>
      <c r="AS78" s="51">
        <f t="shared" si="26"/>
        <v>0</v>
      </c>
      <c r="AT78" s="51">
        <f t="shared" si="27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30"/>
        <v>72</v>
      </c>
      <c r="C79" s="8" t="s">
        <v>46</v>
      </c>
      <c r="D79" s="8">
        <v>150030</v>
      </c>
      <c r="E79" s="8" t="s">
        <v>61</v>
      </c>
      <c r="F79" s="8"/>
      <c r="G79" s="88">
        <v>0</v>
      </c>
      <c r="H79" s="88">
        <v>0</v>
      </c>
      <c r="I79" s="88">
        <v>0</v>
      </c>
      <c r="J79" s="88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28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29"/>
        <v>0</v>
      </c>
      <c r="AR79" s="51">
        <f t="shared" si="25"/>
        <v>0</v>
      </c>
      <c r="AS79" s="51">
        <f t="shared" si="26"/>
        <v>0</v>
      </c>
      <c r="AT79" s="51">
        <f t="shared" si="27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30"/>
        <v>73</v>
      </c>
      <c r="C80" s="8" t="s">
        <v>46</v>
      </c>
      <c r="D80" s="8">
        <v>150031</v>
      </c>
      <c r="E80" s="8" t="s">
        <v>62</v>
      </c>
      <c r="F80" s="8"/>
      <c r="G80" s="88">
        <v>0</v>
      </c>
      <c r="H80" s="88">
        <v>0</v>
      </c>
      <c r="I80" s="88">
        <v>0</v>
      </c>
      <c r="J80" s="88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28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29"/>
        <v>0</v>
      </c>
      <c r="AR80" s="51">
        <f t="shared" si="25"/>
        <v>0</v>
      </c>
      <c r="AS80" s="51">
        <f t="shared" si="26"/>
        <v>0</v>
      </c>
      <c r="AT80" s="51">
        <f t="shared" si="27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30"/>
        <v>74</v>
      </c>
      <c r="C81" s="8" t="s">
        <v>46</v>
      </c>
      <c r="D81" s="8">
        <v>150032</v>
      </c>
      <c r="E81" s="8" t="s">
        <v>63</v>
      </c>
      <c r="F81" s="8"/>
      <c r="G81" s="88">
        <v>0</v>
      </c>
      <c r="H81" s="88">
        <v>0</v>
      </c>
      <c r="I81" s="88">
        <v>0</v>
      </c>
      <c r="J81" s="88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28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29"/>
        <v>0</v>
      </c>
      <c r="AR81" s="51">
        <f t="shared" si="25"/>
        <v>0</v>
      </c>
      <c r="AS81" s="51">
        <f t="shared" si="26"/>
        <v>0</v>
      </c>
      <c r="AT81" s="51">
        <f t="shared" si="27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30"/>
        <v>75</v>
      </c>
      <c r="C82" s="8" t="s">
        <v>46</v>
      </c>
      <c r="D82" s="8">
        <v>150033</v>
      </c>
      <c r="E82" s="8" t="s">
        <v>64</v>
      </c>
      <c r="F82" s="8"/>
      <c r="G82" s="88">
        <v>0</v>
      </c>
      <c r="H82" s="88">
        <v>0</v>
      </c>
      <c r="I82" s="88">
        <v>0</v>
      </c>
      <c r="J82" s="88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28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29"/>
        <v>0</v>
      </c>
      <c r="AR82" s="51">
        <f t="shared" si="25"/>
        <v>0</v>
      </c>
      <c r="AS82" s="51">
        <f t="shared" si="26"/>
        <v>0</v>
      </c>
      <c r="AT82" s="51">
        <f t="shared" si="27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30"/>
        <v>76</v>
      </c>
      <c r="C83" s="8" t="s">
        <v>46</v>
      </c>
      <c r="D83" s="8">
        <v>150034</v>
      </c>
      <c r="E83" s="8" t="s">
        <v>65</v>
      </c>
      <c r="F83" s="8"/>
      <c r="G83" s="88">
        <v>0</v>
      </c>
      <c r="H83" s="88">
        <v>0</v>
      </c>
      <c r="I83" s="88">
        <v>0</v>
      </c>
      <c r="J83" s="88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28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29"/>
        <v>0</v>
      </c>
      <c r="AR83" s="51">
        <f t="shared" si="25"/>
        <v>0</v>
      </c>
      <c r="AS83" s="51">
        <f t="shared" si="26"/>
        <v>0</v>
      </c>
      <c r="AT83" s="51">
        <f t="shared" si="27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30"/>
        <v>77</v>
      </c>
      <c r="C84" s="8" t="s">
        <v>46</v>
      </c>
      <c r="D84" s="8">
        <v>150035</v>
      </c>
      <c r="E84" s="8" t="s">
        <v>66</v>
      </c>
      <c r="F84" s="8"/>
      <c r="G84" s="88">
        <v>0</v>
      </c>
      <c r="H84" s="88">
        <v>0</v>
      </c>
      <c r="I84" s="88">
        <v>0</v>
      </c>
      <c r="J84" s="88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28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29"/>
        <v>0</v>
      </c>
      <c r="AR84" s="51">
        <f t="shared" si="25"/>
        <v>0</v>
      </c>
      <c r="AS84" s="51">
        <f t="shared" si="26"/>
        <v>0</v>
      </c>
      <c r="AT84" s="51">
        <f t="shared" si="27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30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28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29"/>
        <v>0</v>
      </c>
      <c r="AR85" s="51">
        <f t="shared" si="25"/>
        <v>0</v>
      </c>
      <c r="AS85" s="51">
        <f t="shared" si="26"/>
        <v>0</v>
      </c>
      <c r="AT85" s="51">
        <f t="shared" si="27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30"/>
        <v>79</v>
      </c>
      <c r="C86" s="8" t="s">
        <v>46</v>
      </c>
      <c r="D86" s="8">
        <v>150039</v>
      </c>
      <c r="E86" s="8" t="s">
        <v>68</v>
      </c>
      <c r="F86" s="8"/>
      <c r="G86" s="88">
        <v>0</v>
      </c>
      <c r="H86" s="88">
        <v>0</v>
      </c>
      <c r="I86" s="88">
        <v>0</v>
      </c>
      <c r="J86" s="88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28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29"/>
        <v>0</v>
      </c>
      <c r="AR86" s="51">
        <f t="shared" si="25"/>
        <v>0</v>
      </c>
      <c r="AS86" s="51">
        <f t="shared" si="26"/>
        <v>0</v>
      </c>
      <c r="AT86" s="51">
        <f t="shared" si="27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30"/>
        <v>80</v>
      </c>
      <c r="C87" s="8" t="s">
        <v>46</v>
      </c>
      <c r="D87" s="8">
        <v>150040</v>
      </c>
      <c r="E87" s="8" t="s">
        <v>69</v>
      </c>
      <c r="F87" s="8"/>
      <c r="G87" s="88">
        <v>0</v>
      </c>
      <c r="H87" s="88">
        <v>0</v>
      </c>
      <c r="I87" s="88">
        <v>0</v>
      </c>
      <c r="J87" s="88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28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29"/>
        <v>0</v>
      </c>
      <c r="AR87" s="51">
        <f t="shared" si="25"/>
        <v>0</v>
      </c>
      <c r="AS87" s="51">
        <f t="shared" si="26"/>
        <v>0</v>
      </c>
      <c r="AT87" s="51">
        <f t="shared" si="27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30"/>
        <v>81</v>
      </c>
      <c r="C88" s="8" t="s">
        <v>46</v>
      </c>
      <c r="D88" s="8">
        <v>150041</v>
      </c>
      <c r="E88" s="8" t="s">
        <v>205</v>
      </c>
      <c r="F88" s="8"/>
      <c r="G88" s="88">
        <v>0</v>
      </c>
      <c r="H88" s="88">
        <v>0</v>
      </c>
      <c r="I88" s="88">
        <v>0</v>
      </c>
      <c r="J88" s="88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28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29"/>
        <v>0</v>
      </c>
      <c r="AR88" s="51">
        <f t="shared" si="25"/>
        <v>0</v>
      </c>
      <c r="AS88" s="51">
        <f t="shared" si="26"/>
        <v>0</v>
      </c>
      <c r="AT88" s="51">
        <f t="shared" si="27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30"/>
        <v>82</v>
      </c>
      <c r="C89" s="8" t="s">
        <v>46</v>
      </c>
      <c r="D89" s="8">
        <v>150042</v>
      </c>
      <c r="E89" s="8" t="s">
        <v>70</v>
      </c>
      <c r="F89" s="8"/>
      <c r="G89" s="88">
        <v>0</v>
      </c>
      <c r="H89" s="88">
        <v>0</v>
      </c>
      <c r="I89" s="88">
        <v>0</v>
      </c>
      <c r="J89" s="88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28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29"/>
        <v>0</v>
      </c>
      <c r="AR89" s="51">
        <f t="shared" si="25"/>
        <v>0</v>
      </c>
      <c r="AS89" s="51">
        <f t="shared" si="26"/>
        <v>0</v>
      </c>
      <c r="AT89" s="51">
        <f t="shared" si="27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30"/>
        <v>83</v>
      </c>
      <c r="C90" s="8" t="s">
        <v>46</v>
      </c>
      <c r="D90" s="8">
        <v>150043</v>
      </c>
      <c r="E90" s="8" t="s">
        <v>71</v>
      </c>
      <c r="F90" s="8"/>
      <c r="G90" s="88">
        <v>0</v>
      </c>
      <c r="H90" s="88">
        <v>0</v>
      </c>
      <c r="I90" s="88">
        <v>0</v>
      </c>
      <c r="J90" s="88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28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29"/>
        <v>0</v>
      </c>
      <c r="AR90" s="51">
        <f t="shared" si="25"/>
        <v>0</v>
      </c>
      <c r="AS90" s="51">
        <f t="shared" si="26"/>
        <v>0</v>
      </c>
      <c r="AT90" s="51">
        <f t="shared" si="27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30"/>
        <v>84</v>
      </c>
      <c r="C91" s="8" t="s">
        <v>46</v>
      </c>
      <c r="D91" s="8">
        <v>150045</v>
      </c>
      <c r="E91" s="8" t="s">
        <v>72</v>
      </c>
      <c r="F91" s="8"/>
      <c r="G91" s="88">
        <v>0</v>
      </c>
      <c r="H91" s="88">
        <v>0</v>
      </c>
      <c r="I91" s="88">
        <v>0</v>
      </c>
      <c r="J91" s="88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28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29"/>
        <v>0</v>
      </c>
      <c r="AR91" s="51">
        <f t="shared" si="25"/>
        <v>0</v>
      </c>
      <c r="AS91" s="51">
        <f t="shared" si="26"/>
        <v>0</v>
      </c>
      <c r="AT91" s="51">
        <f t="shared" si="27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30"/>
        <v>85</v>
      </c>
      <c r="C92" s="8" t="s">
        <v>46</v>
      </c>
      <c r="D92" s="8">
        <v>150050</v>
      </c>
      <c r="E92" s="8" t="s">
        <v>197</v>
      </c>
      <c r="F92" s="8"/>
      <c r="G92" s="88">
        <v>0</v>
      </c>
      <c r="H92" s="88">
        <v>0</v>
      </c>
      <c r="I92" s="88">
        <v>0</v>
      </c>
      <c r="J92" s="88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28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29"/>
        <v>0</v>
      </c>
      <c r="AR92" s="51">
        <f t="shared" si="25"/>
        <v>0</v>
      </c>
      <c r="AS92" s="51">
        <f t="shared" si="26"/>
        <v>0</v>
      </c>
      <c r="AT92" s="51">
        <f t="shared" si="27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30"/>
        <v>86</v>
      </c>
      <c r="C93" s="8" t="s">
        <v>46</v>
      </c>
      <c r="D93" s="8">
        <v>150051</v>
      </c>
      <c r="E93" s="8" t="s">
        <v>73</v>
      </c>
      <c r="F93" s="8"/>
      <c r="G93" s="88">
        <v>0</v>
      </c>
      <c r="H93" s="88">
        <v>0</v>
      </c>
      <c r="I93" s="88">
        <v>0</v>
      </c>
      <c r="J93" s="88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28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29"/>
        <v>0</v>
      </c>
      <c r="AR93" s="51">
        <f t="shared" si="25"/>
        <v>0</v>
      </c>
      <c r="AS93" s="51">
        <f t="shared" si="26"/>
        <v>0</v>
      </c>
      <c r="AT93" s="51">
        <f t="shared" si="27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30"/>
        <v>87</v>
      </c>
      <c r="C94" s="8" t="s">
        <v>46</v>
      </c>
      <c r="D94" s="8">
        <v>150052</v>
      </c>
      <c r="E94" s="8" t="s">
        <v>206</v>
      </c>
      <c r="F94" s="8"/>
      <c r="G94" s="88">
        <v>0</v>
      </c>
      <c r="H94" s="88">
        <v>0</v>
      </c>
      <c r="I94" s="88">
        <v>0</v>
      </c>
      <c r="J94" s="88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28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29"/>
        <v>0</v>
      </c>
      <c r="AR94" s="51">
        <f t="shared" si="25"/>
        <v>0</v>
      </c>
      <c r="AS94" s="51">
        <f t="shared" si="26"/>
        <v>0</v>
      </c>
      <c r="AT94" s="51">
        <f t="shared" si="27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30"/>
        <v>88</v>
      </c>
      <c r="C95" s="8" t="s">
        <v>46</v>
      </c>
      <c r="D95" s="8">
        <v>150053</v>
      </c>
      <c r="E95" s="8" t="s">
        <v>74</v>
      </c>
      <c r="F95" s="8"/>
      <c r="G95" s="88">
        <v>0</v>
      </c>
      <c r="H95" s="88">
        <v>0</v>
      </c>
      <c r="I95" s="88">
        <v>0</v>
      </c>
      <c r="J95" s="88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28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29"/>
        <v>0</v>
      </c>
      <c r="AR95" s="51">
        <f t="shared" si="25"/>
        <v>0</v>
      </c>
      <c r="AS95" s="51">
        <f t="shared" si="26"/>
        <v>0</v>
      </c>
      <c r="AT95" s="51">
        <f t="shared" si="27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30"/>
        <v>89</v>
      </c>
      <c r="C96" s="8" t="s">
        <v>46</v>
      </c>
      <c r="D96" s="8">
        <v>150055</v>
      </c>
      <c r="E96" s="8" t="s">
        <v>75</v>
      </c>
      <c r="F96" s="8"/>
      <c r="G96" s="88">
        <v>0</v>
      </c>
      <c r="H96" s="88">
        <v>0</v>
      </c>
      <c r="I96" s="88">
        <v>0</v>
      </c>
      <c r="J96" s="88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28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29"/>
        <v>0</v>
      </c>
      <c r="AR96" s="51">
        <f t="shared" si="25"/>
        <v>0</v>
      </c>
      <c r="AS96" s="51">
        <f t="shared" si="26"/>
        <v>0</v>
      </c>
      <c r="AT96" s="51">
        <f t="shared" si="27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30"/>
        <v>90</v>
      </c>
      <c r="C97" s="8" t="s">
        <v>46</v>
      </c>
      <c r="D97" s="8">
        <v>150059</v>
      </c>
      <c r="E97" s="8" t="s">
        <v>76</v>
      </c>
      <c r="F97" s="8"/>
      <c r="G97" s="88">
        <v>0</v>
      </c>
      <c r="H97" s="88">
        <v>0</v>
      </c>
      <c r="I97" s="88">
        <v>0</v>
      </c>
      <c r="J97" s="88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28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29"/>
        <v>0</v>
      </c>
      <c r="AR97" s="51">
        <f t="shared" si="25"/>
        <v>0</v>
      </c>
      <c r="AS97" s="51">
        <f t="shared" si="26"/>
        <v>0</v>
      </c>
      <c r="AT97" s="51">
        <f t="shared" si="27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30"/>
        <v>91</v>
      </c>
      <c r="C98" s="8" t="s">
        <v>46</v>
      </c>
      <c r="D98" s="8">
        <v>150060</v>
      </c>
      <c r="E98" s="8" t="s">
        <v>77</v>
      </c>
      <c r="F98" s="8"/>
      <c r="G98" s="88">
        <v>0</v>
      </c>
      <c r="H98" s="88">
        <v>0</v>
      </c>
      <c r="I98" s="88">
        <v>0</v>
      </c>
      <c r="J98" s="88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28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29"/>
        <v>0</v>
      </c>
      <c r="AR98" s="51">
        <f t="shared" si="25"/>
        <v>0</v>
      </c>
      <c r="AS98" s="51">
        <f t="shared" si="26"/>
        <v>0</v>
      </c>
      <c r="AT98" s="51">
        <f t="shared" si="27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30"/>
        <v>92</v>
      </c>
      <c r="C99" s="8" t="s">
        <v>46</v>
      </c>
      <c r="D99" s="8">
        <v>150061</v>
      </c>
      <c r="E99" s="8" t="s">
        <v>78</v>
      </c>
      <c r="F99" s="8"/>
      <c r="G99" s="88">
        <v>0</v>
      </c>
      <c r="H99" s="88">
        <v>0</v>
      </c>
      <c r="I99" s="88">
        <v>0</v>
      </c>
      <c r="J99" s="88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28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29"/>
        <v>0</v>
      </c>
      <c r="AR99" s="51">
        <f t="shared" si="25"/>
        <v>0</v>
      </c>
      <c r="AS99" s="51">
        <f t="shared" si="26"/>
        <v>0</v>
      </c>
      <c r="AT99" s="51">
        <f t="shared" si="27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30"/>
        <v>93</v>
      </c>
      <c r="C100" s="8" t="s">
        <v>46</v>
      </c>
      <c r="D100" s="8">
        <v>150063</v>
      </c>
      <c r="E100" s="8" t="s">
        <v>79</v>
      </c>
      <c r="F100" s="8"/>
      <c r="G100" s="88">
        <v>0</v>
      </c>
      <c r="H100" s="88">
        <v>0</v>
      </c>
      <c r="I100" s="88">
        <v>0</v>
      </c>
      <c r="J100" s="88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28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29"/>
        <v>0</v>
      </c>
      <c r="AR100" s="51">
        <f t="shared" si="25"/>
        <v>0</v>
      </c>
      <c r="AS100" s="51">
        <f t="shared" si="26"/>
        <v>0</v>
      </c>
      <c r="AT100" s="51">
        <f t="shared" si="27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30"/>
        <v>94</v>
      </c>
      <c r="C101" s="8" t="s">
        <v>46</v>
      </c>
      <c r="D101" s="8">
        <v>150064</v>
      </c>
      <c r="E101" s="8" t="s">
        <v>80</v>
      </c>
      <c r="F101" s="8"/>
      <c r="G101" s="88">
        <v>0</v>
      </c>
      <c r="H101" s="88">
        <v>0</v>
      </c>
      <c r="I101" s="88">
        <v>0</v>
      </c>
      <c r="J101" s="88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28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29"/>
        <v>0</v>
      </c>
      <c r="AR101" s="51">
        <f t="shared" si="25"/>
        <v>0</v>
      </c>
      <c r="AS101" s="51">
        <f t="shared" si="26"/>
        <v>0</v>
      </c>
      <c r="AT101" s="51">
        <f t="shared" si="27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30"/>
        <v>95</v>
      </c>
      <c r="C102" s="8" t="s">
        <v>46</v>
      </c>
      <c r="D102" s="8">
        <v>150069</v>
      </c>
      <c r="E102" s="8" t="s">
        <v>81</v>
      </c>
      <c r="F102" s="8"/>
      <c r="G102" s="88">
        <v>0</v>
      </c>
      <c r="H102" s="88">
        <v>0</v>
      </c>
      <c r="I102" s="88">
        <v>0</v>
      </c>
      <c r="J102" s="88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28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29"/>
        <v>0</v>
      </c>
      <c r="AR102" s="51">
        <f t="shared" si="25"/>
        <v>0</v>
      </c>
      <c r="AS102" s="51">
        <f t="shared" si="26"/>
        <v>0</v>
      </c>
      <c r="AT102" s="51">
        <f t="shared" si="27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30"/>
        <v>96</v>
      </c>
      <c r="C103" s="8" t="s">
        <v>46</v>
      </c>
      <c r="D103" s="8">
        <v>150070</v>
      </c>
      <c r="E103" s="8" t="s">
        <v>82</v>
      </c>
      <c r="F103" s="8"/>
      <c r="G103" s="88">
        <v>0</v>
      </c>
      <c r="H103" s="88">
        <v>0</v>
      </c>
      <c r="I103" s="88">
        <v>0</v>
      </c>
      <c r="J103" s="88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28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29"/>
        <v>0</v>
      </c>
      <c r="AR103" s="51">
        <f t="shared" si="25"/>
        <v>0</v>
      </c>
      <c r="AS103" s="51">
        <f t="shared" si="26"/>
        <v>0</v>
      </c>
      <c r="AT103" s="51">
        <f t="shared" si="27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30"/>
        <v>97</v>
      </c>
      <c r="C104" s="8" t="s">
        <v>46</v>
      </c>
      <c r="D104" s="8">
        <v>150071</v>
      </c>
      <c r="E104" s="8" t="s">
        <v>83</v>
      </c>
      <c r="F104" s="8"/>
      <c r="G104" s="88">
        <v>0</v>
      </c>
      <c r="H104" s="88">
        <v>0</v>
      </c>
      <c r="I104" s="88">
        <v>0</v>
      </c>
      <c r="J104" s="88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28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29"/>
        <v>0</v>
      </c>
      <c r="AR104" s="51">
        <f t="shared" si="25"/>
        <v>0</v>
      </c>
      <c r="AS104" s="51">
        <f t="shared" si="26"/>
        <v>0</v>
      </c>
      <c r="AT104" s="51">
        <f t="shared" si="27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30"/>
        <v>98</v>
      </c>
      <c r="C105" s="8" t="s">
        <v>46</v>
      </c>
      <c r="D105" s="8">
        <v>150075</v>
      </c>
      <c r="E105" s="8" t="s">
        <v>84</v>
      </c>
      <c r="F105" s="8"/>
      <c r="G105" s="88">
        <v>0</v>
      </c>
      <c r="H105" s="88">
        <v>0</v>
      </c>
      <c r="I105" s="88">
        <v>0</v>
      </c>
      <c r="J105" s="88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28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29"/>
        <v>0</v>
      </c>
      <c r="AR105" s="51">
        <f t="shared" si="25"/>
        <v>0</v>
      </c>
      <c r="AS105" s="51">
        <f t="shared" si="26"/>
        <v>0</v>
      </c>
      <c r="AT105" s="51">
        <f t="shared" si="27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30"/>
        <v>99</v>
      </c>
      <c r="C106" s="8" t="s">
        <v>46</v>
      </c>
      <c r="D106" s="8">
        <v>150076</v>
      </c>
      <c r="E106" s="8" t="s">
        <v>198</v>
      </c>
      <c r="F106" s="8"/>
      <c r="G106" s="88">
        <v>0</v>
      </c>
      <c r="H106" s="88">
        <v>0</v>
      </c>
      <c r="I106" s="88">
        <v>0</v>
      </c>
      <c r="J106" s="88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28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29"/>
        <v>0</v>
      </c>
      <c r="AR106" s="51">
        <f t="shared" si="25"/>
        <v>0</v>
      </c>
      <c r="AS106" s="51">
        <f t="shared" si="26"/>
        <v>0</v>
      </c>
      <c r="AT106" s="51">
        <f t="shared" si="27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30"/>
        <v>100</v>
      </c>
      <c r="C107" s="8" t="s">
        <v>46</v>
      </c>
      <c r="D107" s="8">
        <v>150078</v>
      </c>
      <c r="E107" s="8" t="s">
        <v>85</v>
      </c>
      <c r="F107" s="8"/>
      <c r="G107" s="88">
        <v>0</v>
      </c>
      <c r="H107" s="88">
        <v>0</v>
      </c>
      <c r="I107" s="88">
        <v>0</v>
      </c>
      <c r="J107" s="88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28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29"/>
        <v>0</v>
      </c>
      <c r="AR107" s="51">
        <f t="shared" si="25"/>
        <v>0</v>
      </c>
      <c r="AS107" s="51">
        <f t="shared" si="26"/>
        <v>0</v>
      </c>
      <c r="AT107" s="51">
        <f t="shared" si="27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30"/>
        <v>101</v>
      </c>
      <c r="C108" s="8" t="s">
        <v>46</v>
      </c>
      <c r="D108" s="8">
        <v>150082</v>
      </c>
      <c r="E108" s="8" t="s">
        <v>86</v>
      </c>
      <c r="F108" s="8"/>
      <c r="G108" s="88">
        <v>0</v>
      </c>
      <c r="H108" s="88">
        <v>0</v>
      </c>
      <c r="I108" s="88">
        <v>0</v>
      </c>
      <c r="J108" s="88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28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29"/>
        <v>0</v>
      </c>
      <c r="AR108" s="51">
        <f t="shared" si="25"/>
        <v>0</v>
      </c>
      <c r="AS108" s="51">
        <f t="shared" si="26"/>
        <v>0</v>
      </c>
      <c r="AT108" s="51">
        <f t="shared" si="27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30"/>
        <v>102</v>
      </c>
      <c r="C109" s="8" t="s">
        <v>46</v>
      </c>
      <c r="D109" s="8">
        <v>150085</v>
      </c>
      <c r="E109" s="8" t="s">
        <v>87</v>
      </c>
      <c r="F109" s="8"/>
      <c r="G109" s="88">
        <v>0</v>
      </c>
      <c r="H109" s="88">
        <v>0</v>
      </c>
      <c r="I109" s="88">
        <v>0</v>
      </c>
      <c r="J109" s="88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28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29"/>
        <v>0</v>
      </c>
      <c r="AR109" s="51">
        <f t="shared" si="25"/>
        <v>0</v>
      </c>
      <c r="AS109" s="51">
        <f t="shared" si="26"/>
        <v>0</v>
      </c>
      <c r="AT109" s="51">
        <f t="shared" si="27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30"/>
        <v>103</v>
      </c>
      <c r="C110" s="8" t="s">
        <v>46</v>
      </c>
      <c r="D110" s="8">
        <v>150086</v>
      </c>
      <c r="E110" s="8" t="s">
        <v>88</v>
      </c>
      <c r="F110" s="8"/>
      <c r="G110" s="88">
        <v>0</v>
      </c>
      <c r="H110" s="88">
        <v>0</v>
      </c>
      <c r="I110" s="88">
        <v>0</v>
      </c>
      <c r="J110" s="88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28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29"/>
        <v>0</v>
      </c>
      <c r="AR110" s="51">
        <f t="shared" si="25"/>
        <v>0</v>
      </c>
      <c r="AS110" s="51">
        <f t="shared" si="26"/>
        <v>0</v>
      </c>
      <c r="AT110" s="51">
        <f t="shared" si="27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30"/>
        <v>104</v>
      </c>
      <c r="C111" s="8" t="s">
        <v>46</v>
      </c>
      <c r="D111" s="39">
        <v>150089</v>
      </c>
      <c r="E111" t="s">
        <v>235</v>
      </c>
      <c r="F111" s="8"/>
      <c r="G111" s="88">
        <v>0</v>
      </c>
      <c r="H111" s="88">
        <v>0</v>
      </c>
      <c r="I111" s="88">
        <v>0</v>
      </c>
      <c r="J111" s="88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28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29"/>
        <v>0</v>
      </c>
      <c r="AR111" s="51">
        <f t="shared" si="25"/>
        <v>0</v>
      </c>
      <c r="AS111" s="51">
        <f t="shared" si="26"/>
        <v>0</v>
      </c>
      <c r="AT111" s="51">
        <f t="shared" si="27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30"/>
        <v>105</v>
      </c>
      <c r="C112" s="8" t="s">
        <v>46</v>
      </c>
      <c r="D112" s="8">
        <v>150090</v>
      </c>
      <c r="E112" s="8" t="s">
        <v>207</v>
      </c>
      <c r="F112" s="8"/>
      <c r="G112" s="88">
        <v>0</v>
      </c>
      <c r="H112" s="88">
        <v>0</v>
      </c>
      <c r="I112" s="88">
        <v>0</v>
      </c>
      <c r="J112" s="88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28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29"/>
        <v>0</v>
      </c>
      <c r="AR112" s="51">
        <f t="shared" si="25"/>
        <v>0</v>
      </c>
      <c r="AS112" s="51">
        <f t="shared" si="26"/>
        <v>0</v>
      </c>
      <c r="AT112" s="51">
        <f t="shared" si="27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30"/>
        <v>106</v>
      </c>
      <c r="C113" s="8" t="s">
        <v>46</v>
      </c>
      <c r="D113" s="8">
        <v>150091</v>
      </c>
      <c r="E113" s="8" t="s">
        <v>89</v>
      </c>
      <c r="F113" s="8"/>
      <c r="G113" s="88">
        <v>0</v>
      </c>
      <c r="H113" s="88">
        <v>0</v>
      </c>
      <c r="I113" s="88">
        <v>0</v>
      </c>
      <c r="J113" s="88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28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29"/>
        <v>0</v>
      </c>
      <c r="AR113" s="51">
        <f t="shared" si="25"/>
        <v>0</v>
      </c>
      <c r="AS113" s="51">
        <f t="shared" si="26"/>
        <v>0</v>
      </c>
      <c r="AT113" s="51">
        <f t="shared" si="27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30"/>
        <v>107</v>
      </c>
      <c r="C114" s="8" t="s">
        <v>46</v>
      </c>
      <c r="D114" s="8">
        <v>150094</v>
      </c>
      <c r="E114" s="8" t="s">
        <v>90</v>
      </c>
      <c r="F114" s="8"/>
      <c r="G114" s="88">
        <v>0</v>
      </c>
      <c r="H114" s="88">
        <v>0</v>
      </c>
      <c r="I114" s="88">
        <v>0</v>
      </c>
      <c r="J114" s="88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28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29"/>
        <v>0</v>
      </c>
      <c r="AR114" s="51">
        <f t="shared" si="25"/>
        <v>0</v>
      </c>
      <c r="AS114" s="51">
        <f t="shared" si="26"/>
        <v>0</v>
      </c>
      <c r="AT114" s="51">
        <f t="shared" si="27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30"/>
        <v>108</v>
      </c>
      <c r="C115" s="8" t="s">
        <v>46</v>
      </c>
      <c r="D115" s="8">
        <v>150095</v>
      </c>
      <c r="E115" s="8" t="s">
        <v>91</v>
      </c>
      <c r="F115" s="8"/>
      <c r="G115" s="88">
        <v>0</v>
      </c>
      <c r="H115" s="88">
        <v>0</v>
      </c>
      <c r="I115" s="88">
        <v>0</v>
      </c>
      <c r="J115" s="88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28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29"/>
        <v>0</v>
      </c>
      <c r="AR115" s="51">
        <f t="shared" si="25"/>
        <v>0</v>
      </c>
      <c r="AS115" s="51">
        <f t="shared" si="26"/>
        <v>0</v>
      </c>
      <c r="AT115" s="51">
        <f t="shared" si="27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30"/>
        <v>109</v>
      </c>
      <c r="C116" s="8" t="s">
        <v>46</v>
      </c>
      <c r="D116" s="8">
        <v>150096</v>
      </c>
      <c r="E116" s="8" t="s">
        <v>92</v>
      </c>
      <c r="F116" s="8"/>
      <c r="G116" s="88">
        <v>0</v>
      </c>
      <c r="H116" s="88">
        <v>0</v>
      </c>
      <c r="I116" s="88">
        <v>0</v>
      </c>
      <c r="J116" s="88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28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29"/>
        <v>0</v>
      </c>
      <c r="AR116" s="51">
        <f t="shared" si="25"/>
        <v>0</v>
      </c>
      <c r="AS116" s="51">
        <f t="shared" si="26"/>
        <v>0</v>
      </c>
      <c r="AT116" s="51">
        <f t="shared" si="27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30"/>
        <v>110</v>
      </c>
      <c r="C117" s="8" t="s">
        <v>46</v>
      </c>
      <c r="D117" s="8">
        <v>150098</v>
      </c>
      <c r="E117" s="8" t="s">
        <v>93</v>
      </c>
      <c r="F117" s="8"/>
      <c r="G117" s="88">
        <v>0</v>
      </c>
      <c r="H117" s="88">
        <v>0</v>
      </c>
      <c r="I117" s="88">
        <v>0</v>
      </c>
      <c r="J117" s="88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28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29"/>
        <v>0</v>
      </c>
      <c r="AR117" s="51">
        <f t="shared" si="25"/>
        <v>0</v>
      </c>
      <c r="AS117" s="51">
        <f t="shared" si="26"/>
        <v>0</v>
      </c>
      <c r="AT117" s="51">
        <f t="shared" si="27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30"/>
        <v>111</v>
      </c>
      <c r="C118" s="8" t="s">
        <v>46</v>
      </c>
      <c r="D118" s="8">
        <v>150099</v>
      </c>
      <c r="E118" s="8" t="s">
        <v>94</v>
      </c>
      <c r="F118" s="8"/>
      <c r="G118" s="88">
        <v>0</v>
      </c>
      <c r="H118" s="88">
        <v>0</v>
      </c>
      <c r="I118" s="88">
        <v>0</v>
      </c>
      <c r="J118" s="88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28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29"/>
        <v>0</v>
      </c>
      <c r="AR118" s="51">
        <f t="shared" si="25"/>
        <v>0</v>
      </c>
      <c r="AS118" s="51">
        <f t="shared" si="26"/>
        <v>0</v>
      </c>
      <c r="AT118" s="51">
        <f t="shared" si="27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30"/>
        <v>112</v>
      </c>
      <c r="C119" s="8" t="s">
        <v>46</v>
      </c>
      <c r="D119" s="8">
        <v>150101</v>
      </c>
      <c r="E119" s="8" t="s">
        <v>95</v>
      </c>
      <c r="F119" s="8"/>
      <c r="G119" s="88">
        <v>0</v>
      </c>
      <c r="H119" s="88">
        <v>0</v>
      </c>
      <c r="I119" s="88">
        <v>0</v>
      </c>
      <c r="J119" s="88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28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29"/>
        <v>0</v>
      </c>
      <c r="AR119" s="51">
        <f t="shared" si="25"/>
        <v>0</v>
      </c>
      <c r="AS119" s="51">
        <f t="shared" si="26"/>
        <v>0</v>
      </c>
      <c r="AT119" s="51">
        <f t="shared" si="27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30"/>
        <v>113</v>
      </c>
      <c r="C120" s="8" t="s">
        <v>46</v>
      </c>
      <c r="D120" s="8">
        <v>150102</v>
      </c>
      <c r="E120" s="8" t="s">
        <v>208</v>
      </c>
      <c r="F120" s="8"/>
      <c r="G120" s="88">
        <v>0</v>
      </c>
      <c r="H120" s="88">
        <v>0</v>
      </c>
      <c r="I120" s="88">
        <v>0</v>
      </c>
      <c r="J120" s="88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28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29"/>
        <v>0</v>
      </c>
      <c r="AR120" s="51">
        <f t="shared" si="25"/>
        <v>0</v>
      </c>
      <c r="AS120" s="51">
        <f t="shared" si="26"/>
        <v>0</v>
      </c>
      <c r="AT120" s="51">
        <f t="shared" si="27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30"/>
        <v>114</v>
      </c>
      <c r="C121" s="8" t="s">
        <v>46</v>
      </c>
      <c r="D121" s="8">
        <v>150103</v>
      </c>
      <c r="E121" s="8" t="s">
        <v>96</v>
      </c>
      <c r="F121" s="8"/>
      <c r="G121" s="88">
        <v>0</v>
      </c>
      <c r="H121" s="88">
        <v>0</v>
      </c>
      <c r="I121" s="88">
        <v>0</v>
      </c>
      <c r="J121" s="88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28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29"/>
        <v>0</v>
      </c>
      <c r="AR121" s="51">
        <f t="shared" si="25"/>
        <v>0</v>
      </c>
      <c r="AS121" s="51">
        <f t="shared" si="26"/>
        <v>0</v>
      </c>
      <c r="AT121" s="51">
        <f t="shared" si="27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30"/>
        <v>115</v>
      </c>
      <c r="C122" s="8" t="s">
        <v>46</v>
      </c>
      <c r="D122" s="8">
        <v>150105</v>
      </c>
      <c r="E122" s="8" t="s">
        <v>97</v>
      </c>
      <c r="F122" s="8"/>
      <c r="G122" s="88">
        <v>0</v>
      </c>
      <c r="H122" s="88">
        <v>0</v>
      </c>
      <c r="I122" s="88">
        <v>0</v>
      </c>
      <c r="J122" s="88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28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29"/>
        <v>0</v>
      </c>
      <c r="AR122" s="51">
        <f t="shared" si="25"/>
        <v>0</v>
      </c>
      <c r="AS122" s="51">
        <f t="shared" si="26"/>
        <v>0</v>
      </c>
      <c r="AT122" s="51">
        <f t="shared" si="27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30"/>
        <v>116</v>
      </c>
      <c r="C123" s="8" t="s">
        <v>46</v>
      </c>
      <c r="D123" s="8">
        <v>150107</v>
      </c>
      <c r="E123" s="8" t="s">
        <v>98</v>
      </c>
      <c r="F123" s="8"/>
      <c r="G123" s="88">
        <v>0</v>
      </c>
      <c r="H123" s="88">
        <v>0</v>
      </c>
      <c r="I123" s="88">
        <v>0</v>
      </c>
      <c r="J123" s="88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28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29"/>
        <v>0</v>
      </c>
      <c r="AR123" s="51">
        <f t="shared" si="25"/>
        <v>0</v>
      </c>
      <c r="AS123" s="51">
        <f t="shared" si="26"/>
        <v>0</v>
      </c>
      <c r="AT123" s="51">
        <f t="shared" si="27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30"/>
        <v>117</v>
      </c>
      <c r="C124" s="8" t="s">
        <v>46</v>
      </c>
      <c r="D124" s="8">
        <v>150108</v>
      </c>
      <c r="E124" s="8" t="s">
        <v>99</v>
      </c>
      <c r="F124" s="8"/>
      <c r="G124" s="88">
        <v>0</v>
      </c>
      <c r="H124" s="88">
        <v>0</v>
      </c>
      <c r="I124" s="88">
        <v>0</v>
      </c>
      <c r="J124" s="88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28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29"/>
        <v>0</v>
      </c>
      <c r="AR124" s="51">
        <f t="shared" si="25"/>
        <v>0</v>
      </c>
      <c r="AS124" s="51">
        <f t="shared" si="26"/>
        <v>0</v>
      </c>
      <c r="AT124" s="51">
        <f t="shared" si="27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30"/>
        <v>118</v>
      </c>
      <c r="C125" s="8" t="s">
        <v>46</v>
      </c>
      <c r="D125" s="8">
        <v>150114</v>
      </c>
      <c r="E125" s="8" t="s">
        <v>219</v>
      </c>
      <c r="F125" s="8"/>
      <c r="G125" s="88">
        <v>0</v>
      </c>
      <c r="H125" s="88">
        <v>0</v>
      </c>
      <c r="I125" s="88">
        <v>0</v>
      </c>
      <c r="J125" s="88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28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29"/>
        <v>0</v>
      </c>
      <c r="AR125" s="51">
        <f t="shared" si="25"/>
        <v>0</v>
      </c>
      <c r="AS125" s="51">
        <f t="shared" si="26"/>
        <v>0</v>
      </c>
      <c r="AT125" s="51">
        <f t="shared" si="27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30"/>
        <v>119</v>
      </c>
      <c r="C126" s="8" t="s">
        <v>46</v>
      </c>
      <c r="D126" s="8">
        <v>150115</v>
      </c>
      <c r="E126" s="8" t="s">
        <v>100</v>
      </c>
      <c r="F126" s="8"/>
      <c r="G126" s="88">
        <v>0</v>
      </c>
      <c r="H126" s="88">
        <v>0</v>
      </c>
      <c r="I126" s="88">
        <v>0</v>
      </c>
      <c r="J126" s="88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28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29"/>
        <v>0</v>
      </c>
      <c r="AR126" s="51">
        <f t="shared" si="25"/>
        <v>0</v>
      </c>
      <c r="AS126" s="51">
        <f t="shared" si="26"/>
        <v>0</v>
      </c>
      <c r="AT126" s="51">
        <f t="shared" si="27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30"/>
        <v>120</v>
      </c>
      <c r="C127" s="8" t="s">
        <v>46</v>
      </c>
      <c r="D127" s="8">
        <v>150116</v>
      </c>
      <c r="E127" s="8" t="s">
        <v>101</v>
      </c>
      <c r="F127" s="8"/>
      <c r="G127" s="88">
        <v>0</v>
      </c>
      <c r="H127" s="88">
        <v>0</v>
      </c>
      <c r="I127" s="88">
        <v>0</v>
      </c>
      <c r="J127" s="88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28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29"/>
        <v>0</v>
      </c>
      <c r="AR127" s="51">
        <f t="shared" si="25"/>
        <v>0</v>
      </c>
      <c r="AS127" s="51">
        <f t="shared" si="26"/>
        <v>0</v>
      </c>
      <c r="AT127" s="51">
        <f t="shared" si="27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30"/>
        <v>121</v>
      </c>
      <c r="C128" s="8" t="s">
        <v>46</v>
      </c>
      <c r="D128" s="8">
        <v>150117</v>
      </c>
      <c r="E128" s="8" t="s">
        <v>102</v>
      </c>
      <c r="F128" s="8"/>
      <c r="G128" s="88">
        <v>0</v>
      </c>
      <c r="H128" s="88">
        <v>0</v>
      </c>
      <c r="I128" s="88">
        <v>0</v>
      </c>
      <c r="J128" s="88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28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29"/>
        <v>0</v>
      </c>
      <c r="AR128" s="51">
        <f t="shared" si="25"/>
        <v>0</v>
      </c>
      <c r="AS128" s="51">
        <f t="shared" si="26"/>
        <v>0</v>
      </c>
      <c r="AT128" s="51">
        <f t="shared" si="27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30"/>
        <v>122</v>
      </c>
      <c r="C129" s="8" t="s">
        <v>46</v>
      </c>
      <c r="D129" s="8">
        <v>150118</v>
      </c>
      <c r="E129" s="8" t="s">
        <v>103</v>
      </c>
      <c r="F129" s="8"/>
      <c r="G129" s="88">
        <v>0</v>
      </c>
      <c r="H129" s="88">
        <v>0</v>
      </c>
      <c r="I129" s="88">
        <v>0</v>
      </c>
      <c r="J129" s="88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28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29"/>
        <v>0</v>
      </c>
      <c r="AR129" s="51">
        <f t="shared" si="25"/>
        <v>0</v>
      </c>
      <c r="AS129" s="51">
        <f t="shared" si="26"/>
        <v>0</v>
      </c>
      <c r="AT129" s="51">
        <f t="shared" si="27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30"/>
        <v>123</v>
      </c>
      <c r="C130" s="8" t="s">
        <v>46</v>
      </c>
      <c r="D130" s="8">
        <v>150124</v>
      </c>
      <c r="E130" s="8" t="s">
        <v>193</v>
      </c>
      <c r="F130" s="8"/>
      <c r="G130" s="88">
        <v>0</v>
      </c>
      <c r="H130" s="88">
        <v>0</v>
      </c>
      <c r="I130" s="88">
        <v>0</v>
      </c>
      <c r="J130" s="88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28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29"/>
        <v>0</v>
      </c>
      <c r="AR130" s="51">
        <f t="shared" si="25"/>
        <v>0</v>
      </c>
      <c r="AS130" s="51">
        <f t="shared" si="26"/>
        <v>0</v>
      </c>
      <c r="AT130" s="51">
        <f t="shared" si="27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30"/>
        <v>124</v>
      </c>
      <c r="C131" s="8" t="s">
        <v>46</v>
      </c>
      <c r="D131" s="39">
        <v>150125</v>
      </c>
      <c r="E131" t="s">
        <v>231</v>
      </c>
      <c r="F131" s="8"/>
      <c r="G131" s="88">
        <v>0</v>
      </c>
      <c r="H131" s="88">
        <v>0</v>
      </c>
      <c r="I131" s="88">
        <v>0</v>
      </c>
      <c r="J131" s="88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28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29"/>
        <v>0</v>
      </c>
      <c r="AR131" s="51">
        <f t="shared" si="25"/>
        <v>0</v>
      </c>
      <c r="AS131" s="51">
        <f t="shared" si="26"/>
        <v>0</v>
      </c>
      <c r="AT131" s="51">
        <f t="shared" si="27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30"/>
        <v>125</v>
      </c>
      <c r="C132" s="8" t="s">
        <v>46</v>
      </c>
      <c r="D132" s="8">
        <v>150126</v>
      </c>
      <c r="E132" s="8" t="s">
        <v>220</v>
      </c>
      <c r="F132" s="8"/>
      <c r="G132" s="88">
        <v>0</v>
      </c>
      <c r="H132" s="88">
        <v>0</v>
      </c>
      <c r="I132" s="88">
        <v>0</v>
      </c>
      <c r="J132" s="88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28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29"/>
        <v>0</v>
      </c>
      <c r="AR132" s="51">
        <f t="shared" si="25"/>
        <v>0</v>
      </c>
      <c r="AS132" s="51">
        <f t="shared" si="26"/>
        <v>0</v>
      </c>
      <c r="AT132" s="51">
        <f t="shared" si="27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30"/>
        <v>126</v>
      </c>
      <c r="C133" s="8" t="s">
        <v>46</v>
      </c>
      <c r="D133" s="8">
        <v>150128</v>
      </c>
      <c r="E133" t="s">
        <v>233</v>
      </c>
      <c r="F133" s="8"/>
      <c r="G133" s="88">
        <v>0</v>
      </c>
      <c r="H133" s="88">
        <v>0</v>
      </c>
      <c r="I133" s="88">
        <v>0</v>
      </c>
      <c r="J133" s="88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28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29"/>
        <v>0</v>
      </c>
      <c r="AR133" s="51">
        <f t="shared" si="25"/>
        <v>0</v>
      </c>
      <c r="AS133" s="51">
        <f t="shared" si="26"/>
        <v>0</v>
      </c>
      <c r="AT133" s="51">
        <f t="shared" si="27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30"/>
        <v>127</v>
      </c>
      <c r="C134" s="8" t="s">
        <v>46</v>
      </c>
      <c r="D134" s="8">
        <v>159998</v>
      </c>
      <c r="E134" s="8" t="s">
        <v>194</v>
      </c>
      <c r="F134" s="8"/>
      <c r="G134" s="88">
        <v>0</v>
      </c>
      <c r="H134" s="88">
        <v>0</v>
      </c>
      <c r="I134" s="88">
        <v>0</v>
      </c>
      <c r="J134" s="88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28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29"/>
        <v>0</v>
      </c>
      <c r="AR134" s="51">
        <f t="shared" si="25"/>
        <v>0</v>
      </c>
      <c r="AS134" s="51">
        <f t="shared" si="26"/>
        <v>0</v>
      </c>
      <c r="AT134" s="51">
        <f t="shared" si="27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30"/>
        <v>128</v>
      </c>
      <c r="C135" s="8" t="s">
        <v>46</v>
      </c>
      <c r="D135" s="8">
        <v>160003</v>
      </c>
      <c r="E135" s="8" t="s">
        <v>209</v>
      </c>
      <c r="F135" s="8"/>
      <c r="G135" s="88">
        <v>0</v>
      </c>
      <c r="H135" s="88">
        <v>0</v>
      </c>
      <c r="I135" s="88">
        <v>0</v>
      </c>
      <c r="J135" s="88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28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29"/>
        <v>0</v>
      </c>
      <c r="AR135" s="51">
        <f t="shared" si="25"/>
        <v>0</v>
      </c>
      <c r="AS135" s="51">
        <f t="shared" si="26"/>
        <v>0</v>
      </c>
      <c r="AT135" s="51">
        <f t="shared" si="27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30"/>
        <v>129</v>
      </c>
      <c r="C136" s="8" t="s">
        <v>46</v>
      </c>
      <c r="D136" s="8">
        <v>160005</v>
      </c>
      <c r="E136" s="8" t="s">
        <v>210</v>
      </c>
      <c r="F136" s="8"/>
      <c r="G136" s="88">
        <v>0</v>
      </c>
      <c r="H136" s="88">
        <v>0</v>
      </c>
      <c r="I136" s="88">
        <v>0</v>
      </c>
      <c r="J136" s="88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28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29"/>
        <v>0</v>
      </c>
      <c r="AR136" s="51">
        <f t="shared" ref="AR136:AR199" si="31">+AA136*H136</f>
        <v>0</v>
      </c>
      <c r="AS136" s="51">
        <f t="shared" ref="AS136:AS199" si="32">+AB136*I136</f>
        <v>0</v>
      </c>
      <c r="AT136" s="51">
        <f t="shared" ref="AT136:AT199" si="33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30"/>
        <v>130</v>
      </c>
      <c r="C137" s="8" t="s">
        <v>46</v>
      </c>
      <c r="D137" s="8">
        <v>190001</v>
      </c>
      <c r="E137" s="8" t="s">
        <v>104</v>
      </c>
      <c r="F137" s="8"/>
      <c r="G137" s="88">
        <v>0</v>
      </c>
      <c r="H137" s="88">
        <v>0</v>
      </c>
      <c r="I137" s="88">
        <v>0</v>
      </c>
      <c r="J137" s="88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34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35">+Z137*G137</f>
        <v>0</v>
      </c>
      <c r="AR137" s="51">
        <f t="shared" si="31"/>
        <v>0</v>
      </c>
      <c r="AS137" s="51">
        <f t="shared" si="32"/>
        <v>0</v>
      </c>
      <c r="AT137" s="51">
        <f t="shared" si="33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si="30"/>
        <v>131</v>
      </c>
      <c r="C138" s="8" t="s">
        <v>116</v>
      </c>
      <c r="D138" s="8">
        <v>190022</v>
      </c>
      <c r="E138" s="8" t="s">
        <v>105</v>
      </c>
      <c r="F138" s="8"/>
      <c r="G138" s="88">
        <v>0</v>
      </c>
      <c r="H138" s="88">
        <v>0</v>
      </c>
      <c r="I138" s="88">
        <v>0</v>
      </c>
      <c r="J138" s="88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34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35"/>
        <v>0</v>
      </c>
      <c r="AR138" s="51">
        <f t="shared" si="31"/>
        <v>0</v>
      </c>
      <c r="AS138" s="51">
        <f t="shared" si="32"/>
        <v>0</v>
      </c>
      <c r="AT138" s="51">
        <f t="shared" si="33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30"/>
        <v>132</v>
      </c>
      <c r="C139" s="8" t="s">
        <v>106</v>
      </c>
      <c r="D139" s="8">
        <v>210002</v>
      </c>
      <c r="E139" s="8" t="s">
        <v>107</v>
      </c>
      <c r="F139" s="8"/>
      <c r="G139" s="88">
        <v>0</v>
      </c>
      <c r="H139" s="88">
        <v>0</v>
      </c>
      <c r="I139" s="88">
        <v>0</v>
      </c>
      <c r="J139" s="88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34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35"/>
        <v>0</v>
      </c>
      <c r="AR139" s="51">
        <f t="shared" si="31"/>
        <v>0</v>
      </c>
      <c r="AS139" s="51">
        <f t="shared" si="32"/>
        <v>0</v>
      </c>
      <c r="AT139" s="51">
        <f t="shared" si="33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30"/>
        <v>133</v>
      </c>
      <c r="C140" s="8" t="s">
        <v>106</v>
      </c>
      <c r="D140" s="8">
        <v>210003</v>
      </c>
      <c r="E140" s="8" t="s">
        <v>108</v>
      </c>
      <c r="F140" s="8"/>
      <c r="G140" s="88">
        <v>0</v>
      </c>
      <c r="H140" s="88">
        <v>0</v>
      </c>
      <c r="I140" s="88">
        <v>0</v>
      </c>
      <c r="J140" s="88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34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35"/>
        <v>0</v>
      </c>
      <c r="AR140" s="51">
        <f t="shared" si="31"/>
        <v>0</v>
      </c>
      <c r="AS140" s="51">
        <f t="shared" si="32"/>
        <v>0</v>
      </c>
      <c r="AT140" s="51">
        <f t="shared" si="33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30"/>
        <v>134</v>
      </c>
      <c r="C141" s="8" t="s">
        <v>106</v>
      </c>
      <c r="D141" s="8">
        <v>210004</v>
      </c>
      <c r="E141" s="8" t="s">
        <v>109</v>
      </c>
      <c r="F141" s="8"/>
      <c r="G141" s="88">
        <v>0</v>
      </c>
      <c r="H141" s="88">
        <v>0</v>
      </c>
      <c r="I141" s="88">
        <v>0</v>
      </c>
      <c r="J141" s="88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34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35"/>
        <v>0</v>
      </c>
      <c r="AR141" s="51">
        <f t="shared" si="31"/>
        <v>0</v>
      </c>
      <c r="AS141" s="51">
        <f t="shared" si="32"/>
        <v>0</v>
      </c>
      <c r="AT141" s="51">
        <f t="shared" si="33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ref="B142:B208" si="36">B141+1</f>
        <v>135</v>
      </c>
      <c r="C142" s="8" t="s">
        <v>106</v>
      </c>
      <c r="D142" s="8">
        <v>210005</v>
      </c>
      <c r="E142" s="8" t="s">
        <v>110</v>
      </c>
      <c r="F142" s="8"/>
      <c r="G142" s="88">
        <v>0</v>
      </c>
      <c r="H142" s="88">
        <v>0</v>
      </c>
      <c r="I142" s="88">
        <v>0</v>
      </c>
      <c r="J142" s="88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34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35"/>
        <v>0</v>
      </c>
      <c r="AR142" s="51">
        <f t="shared" si="31"/>
        <v>0</v>
      </c>
      <c r="AS142" s="51">
        <f t="shared" si="32"/>
        <v>0</v>
      </c>
      <c r="AT142" s="51">
        <f t="shared" si="33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36"/>
        <v>136</v>
      </c>
      <c r="C143" s="8" t="s">
        <v>106</v>
      </c>
      <c r="D143" s="8">
        <v>210006</v>
      </c>
      <c r="E143" s="8" t="s">
        <v>111</v>
      </c>
      <c r="F143" s="8"/>
      <c r="G143" s="88">
        <v>0</v>
      </c>
      <c r="H143" s="88">
        <v>0</v>
      </c>
      <c r="I143" s="88">
        <v>0</v>
      </c>
      <c r="J143" s="88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34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35"/>
        <v>0</v>
      </c>
      <c r="AR143" s="51">
        <f t="shared" si="31"/>
        <v>0</v>
      </c>
      <c r="AS143" s="51">
        <f t="shared" si="32"/>
        <v>0</v>
      </c>
      <c r="AT143" s="51">
        <f t="shared" si="33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36"/>
        <v>137</v>
      </c>
      <c r="C144" s="8" t="s">
        <v>106</v>
      </c>
      <c r="D144" s="8">
        <v>210010</v>
      </c>
      <c r="E144" s="8" t="s">
        <v>171</v>
      </c>
      <c r="F144" s="8"/>
      <c r="G144" s="88">
        <v>0</v>
      </c>
      <c r="H144" s="88">
        <v>0</v>
      </c>
      <c r="I144" s="88">
        <v>0</v>
      </c>
      <c r="J144" s="88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34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35"/>
        <v>0</v>
      </c>
      <c r="AR144" s="51">
        <f t="shared" si="31"/>
        <v>0</v>
      </c>
      <c r="AS144" s="51">
        <f t="shared" si="32"/>
        <v>0</v>
      </c>
      <c r="AT144" s="51">
        <f t="shared" si="33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36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34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35"/>
        <v>0</v>
      </c>
      <c r="AR145" s="51">
        <f t="shared" si="31"/>
        <v>0</v>
      </c>
      <c r="AS145" s="51">
        <f t="shared" si="32"/>
        <v>0</v>
      </c>
      <c r="AT145" s="51">
        <f t="shared" si="33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36"/>
        <v>139</v>
      </c>
      <c r="C146" s="8" t="s">
        <v>106</v>
      </c>
      <c r="D146" s="39">
        <v>210013</v>
      </c>
      <c r="E146" t="s">
        <v>230</v>
      </c>
      <c r="F146" s="8"/>
      <c r="G146" s="88">
        <v>0</v>
      </c>
      <c r="H146" s="88">
        <v>0</v>
      </c>
      <c r="I146" s="88">
        <v>0</v>
      </c>
      <c r="J146" s="88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34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35"/>
        <v>0</v>
      </c>
      <c r="AR146" s="51">
        <f t="shared" si="31"/>
        <v>0</v>
      </c>
      <c r="AS146" s="51">
        <f t="shared" si="32"/>
        <v>0</v>
      </c>
      <c r="AT146" s="51">
        <f t="shared" si="33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36"/>
        <v>140</v>
      </c>
      <c r="C147" s="8" t="s">
        <v>106</v>
      </c>
      <c r="D147" s="39">
        <v>210014</v>
      </c>
      <c r="E147" t="s">
        <v>236</v>
      </c>
      <c r="F147" s="8"/>
      <c r="G147" s="88">
        <v>0</v>
      </c>
      <c r="H147" s="88">
        <v>0</v>
      </c>
      <c r="I147" s="88">
        <v>0</v>
      </c>
      <c r="J147" s="88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34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35"/>
        <v>0</v>
      </c>
      <c r="AR147" s="51">
        <f t="shared" si="31"/>
        <v>0</v>
      </c>
      <c r="AS147" s="51">
        <f t="shared" si="32"/>
        <v>0</v>
      </c>
      <c r="AT147" s="51">
        <f t="shared" si="33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36"/>
        <v>141</v>
      </c>
      <c r="C148" s="8" t="s">
        <v>106</v>
      </c>
      <c r="D148" s="8">
        <v>220001</v>
      </c>
      <c r="E148" s="8" t="s">
        <v>113</v>
      </c>
      <c r="F148" s="8"/>
      <c r="G148" s="88">
        <v>0</v>
      </c>
      <c r="H148" s="88">
        <v>0</v>
      </c>
      <c r="I148" s="88">
        <v>0</v>
      </c>
      <c r="J148" s="88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34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35"/>
        <v>0</v>
      </c>
      <c r="AR148" s="51">
        <f t="shared" si="31"/>
        <v>0</v>
      </c>
      <c r="AS148" s="51">
        <f t="shared" si="32"/>
        <v>0</v>
      </c>
      <c r="AT148" s="51">
        <f t="shared" si="33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36"/>
        <v>142</v>
      </c>
      <c r="C149" s="8" t="s">
        <v>106</v>
      </c>
      <c r="D149" s="8">
        <v>220002</v>
      </c>
      <c r="E149" s="8" t="s">
        <v>190</v>
      </c>
      <c r="F149" s="8"/>
      <c r="G149" s="88">
        <v>0</v>
      </c>
      <c r="H149" s="88">
        <v>0</v>
      </c>
      <c r="I149" s="88">
        <v>0</v>
      </c>
      <c r="J149" s="88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34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35"/>
        <v>0</v>
      </c>
      <c r="AR149" s="51">
        <f t="shared" si="31"/>
        <v>0</v>
      </c>
      <c r="AS149" s="51">
        <f t="shared" si="32"/>
        <v>0</v>
      </c>
      <c r="AT149" s="51">
        <f t="shared" si="33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36"/>
        <v>143</v>
      </c>
      <c r="C150" s="8" t="s">
        <v>106</v>
      </c>
      <c r="D150" s="8">
        <v>220004</v>
      </c>
      <c r="E150" s="8" t="s">
        <v>192</v>
      </c>
      <c r="F150" s="8"/>
      <c r="G150" s="88">
        <v>0</v>
      </c>
      <c r="H150" s="88">
        <v>0</v>
      </c>
      <c r="I150" s="88">
        <v>0</v>
      </c>
      <c r="J150" s="88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34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35"/>
        <v>0</v>
      </c>
      <c r="AR150" s="51">
        <f t="shared" si="31"/>
        <v>0</v>
      </c>
      <c r="AS150" s="51">
        <f t="shared" si="32"/>
        <v>0</v>
      </c>
      <c r="AT150" s="51">
        <f t="shared" si="33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36"/>
        <v>144</v>
      </c>
      <c r="C151" s="8" t="s">
        <v>46</v>
      </c>
      <c r="D151" s="8">
        <v>240001</v>
      </c>
      <c r="E151" s="8" t="s">
        <v>114</v>
      </c>
      <c r="F151" s="8"/>
      <c r="G151" s="88">
        <v>0</v>
      </c>
      <c r="H151" s="88">
        <v>0</v>
      </c>
      <c r="I151" s="88">
        <v>0</v>
      </c>
      <c r="J151" s="88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34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35"/>
        <v>0</v>
      </c>
      <c r="AR151" s="51">
        <f t="shared" si="31"/>
        <v>0</v>
      </c>
      <c r="AS151" s="51">
        <f t="shared" si="32"/>
        <v>0</v>
      </c>
      <c r="AT151" s="51">
        <f t="shared" si="33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36"/>
        <v>145</v>
      </c>
      <c r="C152" s="8" t="s">
        <v>106</v>
      </c>
      <c r="D152" s="8">
        <v>290001</v>
      </c>
      <c r="E152" s="8" t="s">
        <v>115</v>
      </c>
      <c r="F152" s="8"/>
      <c r="G152" s="88">
        <v>0</v>
      </c>
      <c r="H152" s="88">
        <v>0</v>
      </c>
      <c r="I152" s="88">
        <v>0</v>
      </c>
      <c r="J152" s="88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34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35"/>
        <v>0</v>
      </c>
      <c r="AR152" s="51">
        <f t="shared" si="31"/>
        <v>0</v>
      </c>
      <c r="AS152" s="51">
        <f t="shared" si="32"/>
        <v>0</v>
      </c>
      <c r="AT152" s="51">
        <f t="shared" si="33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36"/>
        <v>146</v>
      </c>
      <c r="C153" s="8" t="s">
        <v>116</v>
      </c>
      <c r="D153" s="8">
        <v>310001</v>
      </c>
      <c r="E153" s="8" t="s">
        <v>117</v>
      </c>
      <c r="F153" s="8"/>
      <c r="G153" s="88">
        <v>0</v>
      </c>
      <c r="H153" s="88">
        <v>0</v>
      </c>
      <c r="I153" s="88">
        <v>0</v>
      </c>
      <c r="J153" s="88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34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35"/>
        <v>0</v>
      </c>
      <c r="AR153" s="51">
        <f t="shared" si="31"/>
        <v>0</v>
      </c>
      <c r="AS153" s="51">
        <f t="shared" si="32"/>
        <v>0</v>
      </c>
      <c r="AT153" s="51">
        <f t="shared" si="33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36"/>
        <v>147</v>
      </c>
      <c r="C154" s="8" t="s">
        <v>116</v>
      </c>
      <c r="D154" s="8">
        <v>310002</v>
      </c>
      <c r="E154" s="8" t="s">
        <v>163</v>
      </c>
      <c r="F154" s="8"/>
      <c r="G154" s="88">
        <v>350</v>
      </c>
      <c r="H154" s="88">
        <v>0</v>
      </c>
      <c r="I154" s="88">
        <v>0</v>
      </c>
      <c r="J154" s="88">
        <v>350</v>
      </c>
      <c r="K154" s="40">
        <v>0</v>
      </c>
      <c r="L154" s="40">
        <v>0</v>
      </c>
      <c r="M154" s="40">
        <v>350</v>
      </c>
      <c r="N154" s="40">
        <v>0</v>
      </c>
      <c r="O154" s="40">
        <v>0</v>
      </c>
      <c r="P154" s="40">
        <v>350</v>
      </c>
      <c r="Q154" s="40">
        <v>0</v>
      </c>
      <c r="R154" s="40">
        <v>0</v>
      </c>
      <c r="S154" s="40">
        <v>350</v>
      </c>
      <c r="T154" s="40">
        <v>0</v>
      </c>
      <c r="U154" s="11">
        <v>0</v>
      </c>
      <c r="W154" s="40">
        <f t="shared" si="34"/>
        <v>1400</v>
      </c>
      <c r="X154" s="16" t="e">
        <v>#DIV/0!</v>
      </c>
      <c r="Z154" s="42">
        <v>17.059999999999999</v>
      </c>
      <c r="AA154" s="42">
        <v>17.059999999999999</v>
      </c>
      <c r="AB154" s="43">
        <v>0</v>
      </c>
      <c r="AC154" s="42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2">
        <v>0</v>
      </c>
      <c r="AL154" s="42">
        <v>0</v>
      </c>
      <c r="AM154" s="43">
        <v>0</v>
      </c>
      <c r="AN154" s="43">
        <v>0</v>
      </c>
      <c r="AO154" s="43">
        <v>0</v>
      </c>
      <c r="AQ154" s="51">
        <f t="shared" si="35"/>
        <v>5971</v>
      </c>
      <c r="AR154" s="51">
        <f t="shared" si="31"/>
        <v>0</v>
      </c>
      <c r="AS154" s="51">
        <f t="shared" si="32"/>
        <v>0</v>
      </c>
      <c r="AT154" s="51">
        <f t="shared" si="33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36"/>
        <v>148</v>
      </c>
      <c r="C155" s="8" t="s">
        <v>116</v>
      </c>
      <c r="D155" s="8">
        <v>310003</v>
      </c>
      <c r="E155" s="8" t="s">
        <v>118</v>
      </c>
      <c r="F155" s="8"/>
      <c r="G155" s="88">
        <v>0</v>
      </c>
      <c r="H155" s="88">
        <v>0</v>
      </c>
      <c r="I155" s="88">
        <v>0</v>
      </c>
      <c r="J155" s="88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34"/>
        <v>0</v>
      </c>
      <c r="X155" s="16" t="e">
        <v>#DIV/0!</v>
      </c>
      <c r="Z155" s="42">
        <v>0</v>
      </c>
      <c r="AA155" s="42">
        <v>0</v>
      </c>
      <c r="AB155" s="43">
        <v>0</v>
      </c>
      <c r="AC155" s="42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2">
        <v>0</v>
      </c>
      <c r="AL155" s="42">
        <v>0</v>
      </c>
      <c r="AM155" s="43">
        <v>0</v>
      </c>
      <c r="AN155" s="43">
        <v>0</v>
      </c>
      <c r="AO155" s="43">
        <v>0</v>
      </c>
      <c r="AQ155" s="51">
        <f t="shared" si="35"/>
        <v>0</v>
      </c>
      <c r="AR155" s="51">
        <f t="shared" si="31"/>
        <v>0</v>
      </c>
      <c r="AS155" s="51">
        <f t="shared" si="32"/>
        <v>0</v>
      </c>
      <c r="AT155" s="51">
        <f t="shared" si="33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36"/>
        <v>149</v>
      </c>
      <c r="C156" s="8" t="s">
        <v>116</v>
      </c>
      <c r="D156" s="8">
        <v>310004</v>
      </c>
      <c r="E156" s="8" t="s">
        <v>119</v>
      </c>
      <c r="F156" s="8"/>
      <c r="G156" s="88">
        <v>0</v>
      </c>
      <c r="H156" s="88">
        <v>0</v>
      </c>
      <c r="I156" s="88">
        <v>0</v>
      </c>
      <c r="J156" s="88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34"/>
        <v>0</v>
      </c>
      <c r="X156" s="16" t="e">
        <v>#DIV/0!</v>
      </c>
      <c r="Z156" s="42">
        <v>0</v>
      </c>
      <c r="AA156" s="42">
        <v>0</v>
      </c>
      <c r="AB156" s="43">
        <v>0</v>
      </c>
      <c r="AC156" s="42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2">
        <v>0</v>
      </c>
      <c r="AL156" s="42">
        <v>0</v>
      </c>
      <c r="AM156" s="43">
        <v>0</v>
      </c>
      <c r="AN156" s="43">
        <v>0</v>
      </c>
      <c r="AO156" s="43">
        <v>0</v>
      </c>
      <c r="AQ156" s="51">
        <f t="shared" si="35"/>
        <v>0</v>
      </c>
      <c r="AR156" s="51">
        <f t="shared" si="31"/>
        <v>0</v>
      </c>
      <c r="AS156" s="51">
        <f t="shared" si="32"/>
        <v>0</v>
      </c>
      <c r="AT156" s="51">
        <f t="shared" si="33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36"/>
        <v>150</v>
      </c>
      <c r="C157" s="8" t="s">
        <v>116</v>
      </c>
      <c r="D157" s="8">
        <v>310006</v>
      </c>
      <c r="E157" s="8" t="s">
        <v>120</v>
      </c>
      <c r="F157" s="8"/>
      <c r="G157" s="88">
        <v>0</v>
      </c>
      <c r="H157" s="88">
        <v>0</v>
      </c>
      <c r="I157" s="88">
        <v>0</v>
      </c>
      <c r="J157" s="88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34"/>
        <v>0</v>
      </c>
      <c r="X157" s="16" t="e">
        <v>#DIV/0!</v>
      </c>
      <c r="Z157" s="42">
        <v>0</v>
      </c>
      <c r="AA157" s="42">
        <v>0</v>
      </c>
      <c r="AB157" s="43">
        <v>0</v>
      </c>
      <c r="AC157" s="42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2">
        <v>0</v>
      </c>
      <c r="AL157" s="42">
        <v>0</v>
      </c>
      <c r="AM157" s="43">
        <v>0</v>
      </c>
      <c r="AN157" s="43">
        <v>0</v>
      </c>
      <c r="AO157" s="43">
        <v>0</v>
      </c>
      <c r="AQ157" s="51">
        <f t="shared" si="35"/>
        <v>0</v>
      </c>
      <c r="AR157" s="51">
        <f t="shared" si="31"/>
        <v>0</v>
      </c>
      <c r="AS157" s="51">
        <f t="shared" si="32"/>
        <v>0</v>
      </c>
      <c r="AT157" s="51">
        <f t="shared" si="33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36"/>
        <v>151</v>
      </c>
      <c r="C158" s="8" t="s">
        <v>116</v>
      </c>
      <c r="D158" s="8">
        <v>310010</v>
      </c>
      <c r="E158" s="8" t="s">
        <v>121</v>
      </c>
      <c r="F158" s="8"/>
      <c r="G158" s="88">
        <v>0</v>
      </c>
      <c r="H158" s="88">
        <v>0</v>
      </c>
      <c r="I158" s="88">
        <v>0</v>
      </c>
      <c r="J158" s="88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34"/>
        <v>0</v>
      </c>
      <c r="X158" s="16" t="e">
        <v>#DIV/0!</v>
      </c>
      <c r="Z158" s="42">
        <v>0</v>
      </c>
      <c r="AA158" s="42">
        <v>0</v>
      </c>
      <c r="AB158" s="43">
        <v>0</v>
      </c>
      <c r="AC158" s="42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2">
        <v>0</v>
      </c>
      <c r="AL158" s="42">
        <v>0</v>
      </c>
      <c r="AM158" s="43">
        <v>0</v>
      </c>
      <c r="AN158" s="43">
        <v>0</v>
      </c>
      <c r="AO158" s="43">
        <v>0</v>
      </c>
      <c r="AQ158" s="51">
        <f t="shared" si="35"/>
        <v>0</v>
      </c>
      <c r="AR158" s="51">
        <f t="shared" si="31"/>
        <v>0</v>
      </c>
      <c r="AS158" s="51">
        <f t="shared" si="32"/>
        <v>0</v>
      </c>
      <c r="AT158" s="51">
        <f t="shared" si="33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36"/>
        <v>152</v>
      </c>
      <c r="C159" s="8" t="s">
        <v>116</v>
      </c>
      <c r="D159" s="8">
        <v>310011</v>
      </c>
      <c r="E159" s="8" t="s">
        <v>122</v>
      </c>
      <c r="F159" s="8"/>
      <c r="G159" s="88">
        <v>0</v>
      </c>
      <c r="H159" s="88">
        <v>0</v>
      </c>
      <c r="I159" s="88">
        <v>0</v>
      </c>
      <c r="J159" s="88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34"/>
        <v>0</v>
      </c>
      <c r="X159" s="16" t="e">
        <v>#DIV/0!</v>
      </c>
      <c r="Z159" s="42">
        <v>0</v>
      </c>
      <c r="AA159" s="42">
        <v>0</v>
      </c>
      <c r="AB159" s="43">
        <v>0</v>
      </c>
      <c r="AC159" s="42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2">
        <v>0</v>
      </c>
      <c r="AL159" s="42">
        <v>0</v>
      </c>
      <c r="AM159" s="43">
        <v>0</v>
      </c>
      <c r="AN159" s="43">
        <v>0</v>
      </c>
      <c r="AO159" s="43">
        <v>0</v>
      </c>
      <c r="AQ159" s="51">
        <f t="shared" si="35"/>
        <v>0</v>
      </c>
      <c r="AR159" s="51">
        <f t="shared" si="31"/>
        <v>0</v>
      </c>
      <c r="AS159" s="51">
        <f t="shared" si="32"/>
        <v>0</v>
      </c>
      <c r="AT159" s="51">
        <f t="shared" si="33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36"/>
        <v>153</v>
      </c>
      <c r="C160" s="8" t="s">
        <v>116</v>
      </c>
      <c r="D160" s="8">
        <v>310012</v>
      </c>
      <c r="E160" s="8" t="s">
        <v>123</v>
      </c>
      <c r="F160" s="8"/>
      <c r="G160" s="88">
        <v>0</v>
      </c>
      <c r="H160" s="88">
        <v>0</v>
      </c>
      <c r="I160" s="88">
        <v>0</v>
      </c>
      <c r="J160" s="88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34"/>
        <v>0</v>
      </c>
      <c r="X160" s="16" t="e">
        <v>#DIV/0!</v>
      </c>
      <c r="Z160" s="42">
        <v>0</v>
      </c>
      <c r="AA160" s="42">
        <v>0</v>
      </c>
      <c r="AB160" s="43">
        <v>0</v>
      </c>
      <c r="AC160" s="42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2">
        <v>0</v>
      </c>
      <c r="AL160" s="42">
        <v>0</v>
      </c>
      <c r="AM160" s="43">
        <v>0</v>
      </c>
      <c r="AN160" s="43">
        <v>0</v>
      </c>
      <c r="AO160" s="43">
        <v>0</v>
      </c>
      <c r="AQ160" s="51">
        <f t="shared" si="35"/>
        <v>0</v>
      </c>
      <c r="AR160" s="51">
        <f t="shared" si="31"/>
        <v>0</v>
      </c>
      <c r="AS160" s="51">
        <f t="shared" si="32"/>
        <v>0</v>
      </c>
      <c r="AT160" s="51">
        <f t="shared" si="33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36"/>
        <v>154</v>
      </c>
      <c r="C161" s="8" t="s">
        <v>116</v>
      </c>
      <c r="D161" s="8">
        <v>310013</v>
      </c>
      <c r="E161" s="8" t="s">
        <v>124</v>
      </c>
      <c r="F161" s="8"/>
      <c r="G161" s="88">
        <v>0</v>
      </c>
      <c r="H161" s="88">
        <v>0</v>
      </c>
      <c r="I161" s="88">
        <v>0</v>
      </c>
      <c r="J161" s="88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34"/>
        <v>0</v>
      </c>
      <c r="X161" s="16" t="e">
        <v>#DIV/0!</v>
      </c>
      <c r="Z161" s="42">
        <v>0</v>
      </c>
      <c r="AA161" s="42">
        <v>0</v>
      </c>
      <c r="AB161" s="43">
        <v>0</v>
      </c>
      <c r="AC161" s="42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2">
        <v>0</v>
      </c>
      <c r="AL161" s="42">
        <v>0</v>
      </c>
      <c r="AM161" s="43">
        <v>0</v>
      </c>
      <c r="AN161" s="43">
        <v>0</v>
      </c>
      <c r="AO161" s="43">
        <v>0</v>
      </c>
      <c r="AQ161" s="51">
        <f t="shared" si="35"/>
        <v>0</v>
      </c>
      <c r="AR161" s="51">
        <f t="shared" si="31"/>
        <v>0</v>
      </c>
      <c r="AS161" s="51">
        <f t="shared" si="32"/>
        <v>0</v>
      </c>
      <c r="AT161" s="51">
        <f t="shared" si="33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36"/>
        <v>155</v>
      </c>
      <c r="C162" s="8" t="s">
        <v>116</v>
      </c>
      <c r="D162" s="8">
        <v>310020</v>
      </c>
      <c r="E162" s="8" t="s">
        <v>125</v>
      </c>
      <c r="F162" s="8"/>
      <c r="G162" s="88">
        <v>0</v>
      </c>
      <c r="H162" s="88">
        <v>0</v>
      </c>
      <c r="I162" s="88">
        <v>0</v>
      </c>
      <c r="J162" s="88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34"/>
        <v>0</v>
      </c>
      <c r="X162" s="16" t="e">
        <v>#DIV/0!</v>
      </c>
      <c r="Z162" s="42">
        <v>0</v>
      </c>
      <c r="AA162" s="42">
        <v>0</v>
      </c>
      <c r="AB162" s="43">
        <v>0</v>
      </c>
      <c r="AC162" s="42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2">
        <v>0</v>
      </c>
      <c r="AL162" s="42">
        <v>0</v>
      </c>
      <c r="AM162" s="43">
        <v>0</v>
      </c>
      <c r="AN162" s="43">
        <v>0</v>
      </c>
      <c r="AO162" s="43">
        <v>0</v>
      </c>
      <c r="AQ162" s="51">
        <f t="shared" si="35"/>
        <v>0</v>
      </c>
      <c r="AR162" s="51">
        <f t="shared" si="31"/>
        <v>0</v>
      </c>
      <c r="AS162" s="51">
        <f t="shared" si="32"/>
        <v>0</v>
      </c>
      <c r="AT162" s="51">
        <f t="shared" si="33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36"/>
        <v>156</v>
      </c>
      <c r="C163" s="8" t="s">
        <v>116</v>
      </c>
      <c r="D163" s="8">
        <v>310022</v>
      </c>
      <c r="E163" s="8" t="s">
        <v>173</v>
      </c>
      <c r="F163" s="8"/>
      <c r="G163" s="88">
        <v>0</v>
      </c>
      <c r="H163" s="88">
        <v>0</v>
      </c>
      <c r="I163" s="88">
        <v>0</v>
      </c>
      <c r="J163" s="88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34"/>
        <v>0</v>
      </c>
      <c r="X163" s="16" t="e">
        <v>#DIV/0!</v>
      </c>
      <c r="Z163" s="42">
        <v>0</v>
      </c>
      <c r="AA163" s="42">
        <v>0</v>
      </c>
      <c r="AB163" s="43">
        <v>0</v>
      </c>
      <c r="AC163" s="42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2">
        <v>0</v>
      </c>
      <c r="AL163" s="42">
        <v>0</v>
      </c>
      <c r="AM163" s="43">
        <v>0</v>
      </c>
      <c r="AN163" s="43">
        <v>0</v>
      </c>
      <c r="AO163" s="43">
        <v>0</v>
      </c>
      <c r="AQ163" s="51">
        <f t="shared" si="35"/>
        <v>0</v>
      </c>
      <c r="AR163" s="51">
        <f t="shared" si="31"/>
        <v>0</v>
      </c>
      <c r="AS163" s="51">
        <f t="shared" si="32"/>
        <v>0</v>
      </c>
      <c r="AT163" s="51">
        <f t="shared" si="33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36"/>
        <v>157</v>
      </c>
      <c r="C164" s="8" t="s">
        <v>116</v>
      </c>
      <c r="D164" s="8">
        <v>310023</v>
      </c>
      <c r="E164" s="8" t="s">
        <v>174</v>
      </c>
      <c r="F164" s="8"/>
      <c r="G164" s="88">
        <v>0</v>
      </c>
      <c r="H164" s="88">
        <v>0</v>
      </c>
      <c r="I164" s="88">
        <v>0</v>
      </c>
      <c r="J164" s="88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34"/>
        <v>0</v>
      </c>
      <c r="X164" s="16" t="e">
        <v>#DIV/0!</v>
      </c>
      <c r="Z164" s="42">
        <v>0</v>
      </c>
      <c r="AA164" s="42">
        <v>0</v>
      </c>
      <c r="AB164" s="43">
        <v>0</v>
      </c>
      <c r="AC164" s="42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2">
        <v>0</v>
      </c>
      <c r="AL164" s="42">
        <v>0</v>
      </c>
      <c r="AM164" s="43">
        <v>0</v>
      </c>
      <c r="AN164" s="43">
        <v>0</v>
      </c>
      <c r="AO164" s="43">
        <v>0</v>
      </c>
      <c r="AQ164" s="51">
        <f t="shared" si="35"/>
        <v>0</v>
      </c>
      <c r="AR164" s="51">
        <f t="shared" si="31"/>
        <v>0</v>
      </c>
      <c r="AS164" s="51">
        <f t="shared" si="32"/>
        <v>0</v>
      </c>
      <c r="AT164" s="51">
        <f t="shared" si="33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36"/>
        <v>158</v>
      </c>
      <c r="C165" s="8" t="s">
        <v>116</v>
      </c>
      <c r="D165" s="8">
        <v>310024</v>
      </c>
      <c r="E165" s="8" t="s">
        <v>189</v>
      </c>
      <c r="F165" s="8"/>
      <c r="G165" s="88">
        <v>0</v>
      </c>
      <c r="H165" s="88">
        <v>0</v>
      </c>
      <c r="I165" s="88">
        <v>0</v>
      </c>
      <c r="J165" s="88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34"/>
        <v>0</v>
      </c>
      <c r="X165" s="16" t="e">
        <v>#DIV/0!</v>
      </c>
      <c r="Z165" s="42">
        <v>0</v>
      </c>
      <c r="AA165" s="42">
        <v>0</v>
      </c>
      <c r="AB165" s="43">
        <v>0</v>
      </c>
      <c r="AC165" s="42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2">
        <v>0</v>
      </c>
      <c r="AL165" s="42">
        <v>0</v>
      </c>
      <c r="AM165" s="43">
        <v>0</v>
      </c>
      <c r="AN165" s="43">
        <v>0</v>
      </c>
      <c r="AO165" s="43">
        <v>0</v>
      </c>
      <c r="AQ165" s="51">
        <f t="shared" si="35"/>
        <v>0</v>
      </c>
      <c r="AR165" s="51">
        <f t="shared" si="31"/>
        <v>0</v>
      </c>
      <c r="AS165" s="51">
        <f t="shared" si="32"/>
        <v>0</v>
      </c>
      <c r="AT165" s="51">
        <f t="shared" si="33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36"/>
        <v>159</v>
      </c>
      <c r="C166" s="8" t="s">
        <v>116</v>
      </c>
      <c r="D166" s="8">
        <v>320001</v>
      </c>
      <c r="E166" s="8" t="s">
        <v>126</v>
      </c>
      <c r="F166" s="8"/>
      <c r="G166" s="88">
        <v>0</v>
      </c>
      <c r="H166" s="88">
        <v>0</v>
      </c>
      <c r="I166" s="88">
        <v>0</v>
      </c>
      <c r="J166" s="88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34"/>
        <v>0</v>
      </c>
      <c r="X166" s="16">
        <v>0</v>
      </c>
      <c r="Z166" s="42">
        <v>0</v>
      </c>
      <c r="AA166" s="42">
        <v>0</v>
      </c>
      <c r="AB166" s="43">
        <v>0</v>
      </c>
      <c r="AC166" s="42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2">
        <v>0</v>
      </c>
      <c r="AL166" s="42">
        <v>0</v>
      </c>
      <c r="AM166" s="43">
        <v>0</v>
      </c>
      <c r="AN166" s="43">
        <v>0</v>
      </c>
      <c r="AO166" s="43">
        <v>0</v>
      </c>
      <c r="AQ166" s="51">
        <f t="shared" si="35"/>
        <v>0</v>
      </c>
      <c r="AR166" s="51">
        <f t="shared" si="31"/>
        <v>0</v>
      </c>
      <c r="AS166" s="51">
        <f t="shared" si="32"/>
        <v>0</v>
      </c>
      <c r="AT166" s="51">
        <f t="shared" si="33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36"/>
        <v>160</v>
      </c>
      <c r="C167" s="8" t="s">
        <v>116</v>
      </c>
      <c r="D167" s="8">
        <v>320002</v>
      </c>
      <c r="E167" s="8" t="s">
        <v>165</v>
      </c>
      <c r="F167" s="8"/>
      <c r="G167" s="88">
        <v>0</v>
      </c>
      <c r="H167" s="88">
        <v>0</v>
      </c>
      <c r="I167" s="88">
        <v>0</v>
      </c>
      <c r="J167" s="88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34"/>
        <v>0</v>
      </c>
      <c r="X167" s="16">
        <v>0</v>
      </c>
      <c r="Z167" s="42">
        <v>0</v>
      </c>
      <c r="AA167" s="42">
        <v>0</v>
      </c>
      <c r="AB167" s="43">
        <v>0</v>
      </c>
      <c r="AC167" s="42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2">
        <v>0</v>
      </c>
      <c r="AL167" s="42">
        <v>0</v>
      </c>
      <c r="AM167" s="43">
        <v>0</v>
      </c>
      <c r="AN167" s="43">
        <v>0</v>
      </c>
      <c r="AO167" s="43">
        <v>0</v>
      </c>
      <c r="AQ167" s="51">
        <f t="shared" si="35"/>
        <v>0</v>
      </c>
      <c r="AR167" s="51">
        <f t="shared" si="31"/>
        <v>0</v>
      </c>
      <c r="AS167" s="51">
        <f t="shared" si="32"/>
        <v>0</v>
      </c>
      <c r="AT167" s="51">
        <f t="shared" si="33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36"/>
        <v>161</v>
      </c>
      <c r="C168" s="8" t="s">
        <v>116</v>
      </c>
      <c r="D168" s="8">
        <v>320004</v>
      </c>
      <c r="E168" s="8" t="s">
        <v>127</v>
      </c>
      <c r="F168" s="8"/>
      <c r="G168" s="88">
        <v>0</v>
      </c>
      <c r="H168" s="88">
        <v>0</v>
      </c>
      <c r="I168" s="88">
        <v>0</v>
      </c>
      <c r="J168" s="88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34"/>
        <v>0</v>
      </c>
      <c r="X168" s="16">
        <v>0</v>
      </c>
      <c r="Z168" s="42">
        <v>0</v>
      </c>
      <c r="AA168" s="42">
        <v>0</v>
      </c>
      <c r="AB168" s="43">
        <v>0</v>
      </c>
      <c r="AC168" s="42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2">
        <v>0</v>
      </c>
      <c r="AL168" s="42">
        <v>0</v>
      </c>
      <c r="AM168" s="43">
        <v>0</v>
      </c>
      <c r="AN168" s="43">
        <v>0</v>
      </c>
      <c r="AO168" s="43">
        <v>0</v>
      </c>
      <c r="AQ168" s="51">
        <f t="shared" si="35"/>
        <v>0</v>
      </c>
      <c r="AR168" s="51">
        <f t="shared" si="31"/>
        <v>0</v>
      </c>
      <c r="AS168" s="51">
        <f t="shared" si="32"/>
        <v>0</v>
      </c>
      <c r="AT168" s="51">
        <f t="shared" si="33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36"/>
        <v>162</v>
      </c>
      <c r="C169" s="8" t="s">
        <v>116</v>
      </c>
      <c r="D169" s="8">
        <v>330002</v>
      </c>
      <c r="E169" s="8" t="s">
        <v>164</v>
      </c>
      <c r="F169" s="8"/>
      <c r="G169" s="88">
        <v>700</v>
      </c>
      <c r="H169" s="88">
        <v>0</v>
      </c>
      <c r="I169" s="88">
        <v>0</v>
      </c>
      <c r="J169" s="88">
        <v>700</v>
      </c>
      <c r="K169" s="88">
        <v>0</v>
      </c>
      <c r="L169" s="88">
        <v>0</v>
      </c>
      <c r="M169" s="88">
        <v>700</v>
      </c>
      <c r="N169" s="88">
        <v>0</v>
      </c>
      <c r="O169" s="88">
        <v>0</v>
      </c>
      <c r="P169" s="88">
        <v>700</v>
      </c>
      <c r="Q169" s="88">
        <v>0</v>
      </c>
      <c r="R169" s="88">
        <v>0</v>
      </c>
      <c r="S169" s="88">
        <v>700</v>
      </c>
      <c r="T169" s="88">
        <v>700</v>
      </c>
      <c r="U169" s="11">
        <v>0</v>
      </c>
      <c r="W169" s="40">
        <f t="shared" si="34"/>
        <v>2800</v>
      </c>
      <c r="X169" s="16">
        <v>0</v>
      </c>
      <c r="Z169" s="42">
        <v>21.47</v>
      </c>
      <c r="AA169" s="42">
        <v>21.47</v>
      </c>
      <c r="AB169" s="43">
        <v>0</v>
      </c>
      <c r="AC169" s="42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2">
        <v>0</v>
      </c>
      <c r="AL169" s="42">
        <v>0</v>
      </c>
      <c r="AM169" s="43">
        <v>0</v>
      </c>
      <c r="AN169" s="43">
        <v>0</v>
      </c>
      <c r="AO169" s="43">
        <v>0</v>
      </c>
      <c r="AQ169" s="51">
        <f t="shared" si="35"/>
        <v>15029</v>
      </c>
      <c r="AR169" s="51">
        <f t="shared" si="31"/>
        <v>0</v>
      </c>
      <c r="AS169" s="51">
        <f t="shared" si="32"/>
        <v>0</v>
      </c>
      <c r="AT169" s="51">
        <f t="shared" si="33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36"/>
        <v>163</v>
      </c>
      <c r="C170" s="8" t="s">
        <v>116</v>
      </c>
      <c r="D170" s="8">
        <v>330003</v>
      </c>
      <c r="E170" s="8" t="s">
        <v>128</v>
      </c>
      <c r="F170" s="8"/>
      <c r="G170" s="88">
        <v>0</v>
      </c>
      <c r="H170" s="88">
        <v>0</v>
      </c>
      <c r="I170" s="88">
        <v>0</v>
      </c>
      <c r="J170" s="88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34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35"/>
        <v>0</v>
      </c>
      <c r="AR170" s="51">
        <f t="shared" si="31"/>
        <v>0</v>
      </c>
      <c r="AS170" s="51">
        <f t="shared" si="32"/>
        <v>0</v>
      </c>
      <c r="AT170" s="51">
        <f t="shared" si="33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36"/>
        <v>164</v>
      </c>
      <c r="C171" s="8" t="s">
        <v>116</v>
      </c>
      <c r="D171" s="8">
        <v>330004</v>
      </c>
      <c r="E171" s="8" t="s">
        <v>162</v>
      </c>
      <c r="F171" s="8"/>
      <c r="G171" s="88">
        <v>0</v>
      </c>
      <c r="H171" s="88">
        <v>0</v>
      </c>
      <c r="I171" s="88">
        <v>0</v>
      </c>
      <c r="J171" s="88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34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35"/>
        <v>0</v>
      </c>
      <c r="AR171" s="51">
        <f t="shared" si="31"/>
        <v>0</v>
      </c>
      <c r="AS171" s="51">
        <f t="shared" si="32"/>
        <v>0</v>
      </c>
      <c r="AT171" s="51">
        <f t="shared" si="33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36"/>
        <v>165</v>
      </c>
      <c r="C172" s="8" t="s">
        <v>116</v>
      </c>
      <c r="D172" s="8">
        <v>330005</v>
      </c>
      <c r="E172" s="8" t="s">
        <v>157</v>
      </c>
      <c r="F172" s="8"/>
      <c r="G172" s="88">
        <v>0</v>
      </c>
      <c r="H172" s="88">
        <v>0</v>
      </c>
      <c r="I172" s="88">
        <v>0</v>
      </c>
      <c r="J172" s="88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34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35"/>
        <v>0</v>
      </c>
      <c r="AR172" s="51">
        <f t="shared" si="31"/>
        <v>0</v>
      </c>
      <c r="AS172" s="51">
        <f t="shared" si="32"/>
        <v>0</v>
      </c>
      <c r="AT172" s="51">
        <f t="shared" si="33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36"/>
        <v>166</v>
      </c>
      <c r="C173" s="8" t="s">
        <v>116</v>
      </c>
      <c r="D173" s="8">
        <v>330007</v>
      </c>
      <c r="E173" s="8" t="s">
        <v>158</v>
      </c>
      <c r="F173" s="8"/>
      <c r="G173" s="88">
        <v>0</v>
      </c>
      <c r="H173" s="88">
        <v>0</v>
      </c>
      <c r="I173" s="88">
        <v>0</v>
      </c>
      <c r="J173" s="88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34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35"/>
        <v>0</v>
      </c>
      <c r="AR173" s="51">
        <f t="shared" si="31"/>
        <v>0</v>
      </c>
      <c r="AS173" s="51">
        <f t="shared" si="32"/>
        <v>0</v>
      </c>
      <c r="AT173" s="51">
        <f t="shared" si="33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36"/>
        <v>167</v>
      </c>
      <c r="C174" s="8" t="s">
        <v>116</v>
      </c>
      <c r="D174" s="8">
        <v>330008</v>
      </c>
      <c r="E174" s="8" t="s">
        <v>129</v>
      </c>
      <c r="F174" s="8"/>
      <c r="G174" s="88">
        <v>0</v>
      </c>
      <c r="H174" s="88">
        <v>0</v>
      </c>
      <c r="I174" s="88">
        <v>0</v>
      </c>
      <c r="J174" s="88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34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35"/>
        <v>0</v>
      </c>
      <c r="AR174" s="51">
        <f t="shared" si="31"/>
        <v>0</v>
      </c>
      <c r="AS174" s="51">
        <f t="shared" si="32"/>
        <v>0</v>
      </c>
      <c r="AT174" s="51">
        <f t="shared" si="33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36"/>
        <v>168</v>
      </c>
      <c r="C175" s="8" t="s">
        <v>116</v>
      </c>
      <c r="D175" s="8">
        <v>330009</v>
      </c>
      <c r="E175" s="8" t="s">
        <v>130</v>
      </c>
      <c r="F175" s="8"/>
      <c r="G175" s="88">
        <v>0</v>
      </c>
      <c r="H175" s="88">
        <v>0</v>
      </c>
      <c r="I175" s="88">
        <v>0</v>
      </c>
      <c r="J175" s="88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34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35"/>
        <v>0</v>
      </c>
      <c r="AR175" s="51">
        <f t="shared" si="31"/>
        <v>0</v>
      </c>
      <c r="AS175" s="51">
        <f t="shared" si="32"/>
        <v>0</v>
      </c>
      <c r="AT175" s="51">
        <f t="shared" si="33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36"/>
        <v>169</v>
      </c>
      <c r="C176" s="8" t="s">
        <v>116</v>
      </c>
      <c r="D176" s="8">
        <v>330011</v>
      </c>
      <c r="E176" s="8" t="s">
        <v>131</v>
      </c>
      <c r="F176" s="8"/>
      <c r="G176" s="88">
        <v>0</v>
      </c>
      <c r="H176" s="88">
        <v>0</v>
      </c>
      <c r="I176" s="88">
        <v>0</v>
      </c>
      <c r="J176" s="88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34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35"/>
        <v>0</v>
      </c>
      <c r="AR176" s="51">
        <f t="shared" si="31"/>
        <v>0</v>
      </c>
      <c r="AS176" s="51">
        <f t="shared" si="32"/>
        <v>0</v>
      </c>
      <c r="AT176" s="51">
        <f t="shared" si="33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36"/>
        <v>170</v>
      </c>
      <c r="C177" s="8" t="s">
        <v>116</v>
      </c>
      <c r="D177" s="8">
        <v>330012</v>
      </c>
      <c r="E177" s="8" t="s">
        <v>132</v>
      </c>
      <c r="F177" s="8"/>
      <c r="G177" s="88">
        <v>0</v>
      </c>
      <c r="H177" s="88">
        <v>0</v>
      </c>
      <c r="I177" s="88">
        <v>0</v>
      </c>
      <c r="J177" s="88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34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35"/>
        <v>0</v>
      </c>
      <c r="AR177" s="51">
        <f t="shared" si="31"/>
        <v>0</v>
      </c>
      <c r="AS177" s="51">
        <f t="shared" si="32"/>
        <v>0</v>
      </c>
      <c r="AT177" s="51">
        <f t="shared" si="33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36"/>
        <v>171</v>
      </c>
      <c r="C178" s="8" t="s">
        <v>116</v>
      </c>
      <c r="D178" s="8">
        <v>330015</v>
      </c>
      <c r="E178" s="8" t="s">
        <v>133</v>
      </c>
      <c r="F178" s="8"/>
      <c r="G178" s="88">
        <v>0</v>
      </c>
      <c r="H178" s="88">
        <v>0</v>
      </c>
      <c r="I178" s="88">
        <v>0</v>
      </c>
      <c r="J178" s="88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34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35"/>
        <v>0</v>
      </c>
      <c r="AR178" s="51">
        <f t="shared" si="31"/>
        <v>0</v>
      </c>
      <c r="AS178" s="51">
        <f t="shared" si="32"/>
        <v>0</v>
      </c>
      <c r="AT178" s="51">
        <f t="shared" si="33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36"/>
        <v>172</v>
      </c>
      <c r="C179" s="8" t="s">
        <v>116</v>
      </c>
      <c r="D179" s="8">
        <v>330016</v>
      </c>
      <c r="E179" s="8" t="s">
        <v>134</v>
      </c>
      <c r="F179" s="8"/>
      <c r="G179" s="88">
        <v>0</v>
      </c>
      <c r="H179" s="88">
        <v>0</v>
      </c>
      <c r="I179" s="88">
        <v>0</v>
      </c>
      <c r="J179" s="88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34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35"/>
        <v>0</v>
      </c>
      <c r="AR179" s="51">
        <f t="shared" si="31"/>
        <v>0</v>
      </c>
      <c r="AS179" s="51">
        <f t="shared" si="32"/>
        <v>0</v>
      </c>
      <c r="AT179" s="51">
        <f t="shared" si="33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36"/>
        <v>173</v>
      </c>
      <c r="C180" s="8" t="s">
        <v>116</v>
      </c>
      <c r="D180" s="8">
        <v>330017</v>
      </c>
      <c r="E180" s="8" t="s">
        <v>135</v>
      </c>
      <c r="F180" s="8"/>
      <c r="G180" s="88">
        <v>0</v>
      </c>
      <c r="H180" s="88">
        <v>0</v>
      </c>
      <c r="I180" s="88">
        <v>0</v>
      </c>
      <c r="J180" s="88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34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35"/>
        <v>0</v>
      </c>
      <c r="AR180" s="51">
        <f t="shared" si="31"/>
        <v>0</v>
      </c>
      <c r="AS180" s="51">
        <f t="shared" si="32"/>
        <v>0</v>
      </c>
      <c r="AT180" s="51">
        <f t="shared" si="33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36"/>
        <v>174</v>
      </c>
      <c r="C181" s="8" t="s">
        <v>116</v>
      </c>
      <c r="D181" s="8">
        <v>330024</v>
      </c>
      <c r="E181" s="8" t="s">
        <v>136</v>
      </c>
      <c r="F181" s="8"/>
      <c r="G181" s="88">
        <v>0</v>
      </c>
      <c r="H181" s="88">
        <v>0</v>
      </c>
      <c r="I181" s="88">
        <v>0</v>
      </c>
      <c r="J181" s="88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34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35"/>
        <v>0</v>
      </c>
      <c r="AR181" s="51">
        <f t="shared" si="31"/>
        <v>0</v>
      </c>
      <c r="AS181" s="51">
        <f t="shared" si="32"/>
        <v>0</v>
      </c>
      <c r="AT181" s="51">
        <f t="shared" si="33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36"/>
        <v>175</v>
      </c>
      <c r="C182" s="8" t="s">
        <v>116</v>
      </c>
      <c r="D182" s="8">
        <v>330026</v>
      </c>
      <c r="E182" s="8" t="s">
        <v>137</v>
      </c>
      <c r="F182" s="8"/>
      <c r="G182" s="88">
        <v>0</v>
      </c>
      <c r="H182" s="88">
        <v>0</v>
      </c>
      <c r="I182" s="88">
        <v>0</v>
      </c>
      <c r="J182" s="88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34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35"/>
        <v>0</v>
      </c>
      <c r="AR182" s="51">
        <f t="shared" si="31"/>
        <v>0</v>
      </c>
      <c r="AS182" s="51">
        <f t="shared" si="32"/>
        <v>0</v>
      </c>
      <c r="AT182" s="51">
        <f t="shared" si="33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36"/>
        <v>176</v>
      </c>
      <c r="C183" s="8" t="s">
        <v>116</v>
      </c>
      <c r="D183" s="8">
        <v>330030</v>
      </c>
      <c r="E183" s="8" t="s">
        <v>211</v>
      </c>
      <c r="F183" s="8"/>
      <c r="G183" s="88">
        <v>0</v>
      </c>
      <c r="H183" s="88">
        <v>0</v>
      </c>
      <c r="I183" s="88">
        <v>0</v>
      </c>
      <c r="J183" s="88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34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35"/>
        <v>0</v>
      </c>
      <c r="AR183" s="51">
        <f t="shared" si="31"/>
        <v>0</v>
      </c>
      <c r="AS183" s="51">
        <f t="shared" si="32"/>
        <v>0</v>
      </c>
      <c r="AT183" s="51">
        <f t="shared" si="33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36"/>
        <v>177</v>
      </c>
      <c r="C184" s="8" t="s">
        <v>116</v>
      </c>
      <c r="D184" s="8">
        <v>330031</v>
      </c>
      <c r="E184" s="8" t="s">
        <v>188</v>
      </c>
      <c r="F184" s="8"/>
      <c r="G184" s="88">
        <v>0</v>
      </c>
      <c r="H184" s="88">
        <v>0</v>
      </c>
      <c r="I184" s="88">
        <v>0</v>
      </c>
      <c r="J184" s="88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34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35"/>
        <v>0</v>
      </c>
      <c r="AR184" s="51">
        <f t="shared" si="31"/>
        <v>0</v>
      </c>
      <c r="AS184" s="51">
        <f t="shared" si="32"/>
        <v>0</v>
      </c>
      <c r="AT184" s="51">
        <f t="shared" si="33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36"/>
        <v>178</v>
      </c>
      <c r="C185" s="8" t="s">
        <v>116</v>
      </c>
      <c r="D185" s="8">
        <v>360001</v>
      </c>
      <c r="E185" s="8" t="s">
        <v>221</v>
      </c>
      <c r="F185" s="8"/>
      <c r="G185" s="88">
        <v>0</v>
      </c>
      <c r="H185" s="88">
        <v>0</v>
      </c>
      <c r="I185" s="88">
        <v>0</v>
      </c>
      <c r="J185" s="88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34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35"/>
        <v>0</v>
      </c>
      <c r="AR185" s="51">
        <f t="shared" si="31"/>
        <v>0</v>
      </c>
      <c r="AS185" s="51">
        <f t="shared" si="32"/>
        <v>0</v>
      </c>
      <c r="AT185" s="51">
        <f t="shared" si="33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36"/>
        <v>179</v>
      </c>
      <c r="C186" s="8" t="s">
        <v>116</v>
      </c>
      <c r="D186" s="8">
        <v>370002</v>
      </c>
      <c r="E186" s="8" t="s">
        <v>138</v>
      </c>
      <c r="F186" s="8"/>
      <c r="G186" s="88">
        <v>0</v>
      </c>
      <c r="H186" s="88">
        <v>0</v>
      </c>
      <c r="I186" s="88">
        <v>0</v>
      </c>
      <c r="J186" s="88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34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35"/>
        <v>0</v>
      </c>
      <c r="AR186" s="51">
        <f t="shared" si="31"/>
        <v>0</v>
      </c>
      <c r="AS186" s="51">
        <f t="shared" si="32"/>
        <v>0</v>
      </c>
      <c r="AT186" s="51">
        <f t="shared" si="33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36"/>
        <v>180</v>
      </c>
      <c r="C187" s="8" t="s">
        <v>116</v>
      </c>
      <c r="D187" s="8">
        <v>370003</v>
      </c>
      <c r="E187" s="8" t="s">
        <v>160</v>
      </c>
      <c r="F187" s="8"/>
      <c r="G187" s="88">
        <v>0</v>
      </c>
      <c r="H187" s="88">
        <v>0</v>
      </c>
      <c r="I187" s="88">
        <v>0</v>
      </c>
      <c r="J187" s="88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34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35"/>
        <v>0</v>
      </c>
      <c r="AR187" s="51">
        <f t="shared" si="31"/>
        <v>0</v>
      </c>
      <c r="AS187" s="51">
        <f t="shared" si="32"/>
        <v>0</v>
      </c>
      <c r="AT187" s="51">
        <f t="shared" si="33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36"/>
        <v>181</v>
      </c>
      <c r="C188" s="8" t="s">
        <v>116</v>
      </c>
      <c r="D188" s="8">
        <v>370004</v>
      </c>
      <c r="E188" s="8" t="s">
        <v>139</v>
      </c>
      <c r="F188" s="8"/>
      <c r="G188" s="88">
        <v>0</v>
      </c>
      <c r="H188" s="88">
        <v>0</v>
      </c>
      <c r="I188" s="88">
        <v>0</v>
      </c>
      <c r="J188" s="88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34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35"/>
        <v>0</v>
      </c>
      <c r="AR188" s="51">
        <f t="shared" si="31"/>
        <v>0</v>
      </c>
      <c r="AS188" s="51">
        <f t="shared" si="32"/>
        <v>0</v>
      </c>
      <c r="AT188" s="51">
        <f t="shared" si="33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36"/>
        <v>182</v>
      </c>
      <c r="C189" s="8" t="s">
        <v>39</v>
      </c>
      <c r="D189" s="8">
        <v>370005</v>
      </c>
      <c r="E189" s="8" t="s">
        <v>212</v>
      </c>
      <c r="F189" s="8"/>
      <c r="G189" s="88">
        <v>0</v>
      </c>
      <c r="H189" s="88">
        <v>0</v>
      </c>
      <c r="I189" s="88">
        <v>0</v>
      </c>
      <c r="J189" s="88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34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35"/>
        <v>0</v>
      </c>
      <c r="AR189" s="51">
        <f t="shared" si="31"/>
        <v>0</v>
      </c>
      <c r="AS189" s="51">
        <f t="shared" si="32"/>
        <v>0</v>
      </c>
      <c r="AT189" s="51">
        <f t="shared" si="33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36"/>
        <v>183</v>
      </c>
      <c r="C190" s="8" t="s">
        <v>116</v>
      </c>
      <c r="D190" s="8">
        <v>390001</v>
      </c>
      <c r="E190" s="8" t="s">
        <v>140</v>
      </c>
      <c r="F190" s="8"/>
      <c r="G190" s="88">
        <v>0</v>
      </c>
      <c r="H190" s="88">
        <v>0</v>
      </c>
      <c r="I190" s="88">
        <v>0</v>
      </c>
      <c r="J190" s="88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34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35"/>
        <v>0</v>
      </c>
      <c r="AR190" s="51">
        <f t="shared" si="31"/>
        <v>0</v>
      </c>
      <c r="AS190" s="51">
        <f t="shared" si="32"/>
        <v>0</v>
      </c>
      <c r="AT190" s="51">
        <f t="shared" si="33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36"/>
        <v>184</v>
      </c>
      <c r="C191" s="8" t="s">
        <v>116</v>
      </c>
      <c r="D191" s="8">
        <v>390002</v>
      </c>
      <c r="E191" s="8" t="s">
        <v>177</v>
      </c>
      <c r="F191" s="8"/>
      <c r="G191" s="88">
        <v>0</v>
      </c>
      <c r="H191" s="88">
        <v>0</v>
      </c>
      <c r="I191" s="88">
        <v>0</v>
      </c>
      <c r="J191" s="88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34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35"/>
        <v>0</v>
      </c>
      <c r="AR191" s="51">
        <f t="shared" si="31"/>
        <v>0</v>
      </c>
      <c r="AS191" s="51">
        <f t="shared" si="32"/>
        <v>0</v>
      </c>
      <c r="AT191" s="51">
        <f t="shared" si="33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36"/>
        <v>185</v>
      </c>
      <c r="C192" s="8" t="s">
        <v>116</v>
      </c>
      <c r="D192" s="8">
        <v>390003</v>
      </c>
      <c r="E192" s="8" t="s">
        <v>141</v>
      </c>
      <c r="F192" s="8"/>
      <c r="G192" s="88">
        <v>0</v>
      </c>
      <c r="H192" s="88">
        <v>0</v>
      </c>
      <c r="I192" s="88">
        <v>0</v>
      </c>
      <c r="J192" s="88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34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35"/>
        <v>0</v>
      </c>
      <c r="AR192" s="51">
        <f t="shared" si="31"/>
        <v>0</v>
      </c>
      <c r="AS192" s="51">
        <f t="shared" si="32"/>
        <v>0</v>
      </c>
      <c r="AT192" s="51">
        <f t="shared" si="33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36"/>
        <v>186</v>
      </c>
      <c r="C193" s="8" t="s">
        <v>116</v>
      </c>
      <c r="D193" s="8">
        <v>390004</v>
      </c>
      <c r="E193" s="8" t="s">
        <v>167</v>
      </c>
      <c r="F193" s="8"/>
      <c r="G193" s="88">
        <v>0</v>
      </c>
      <c r="H193" s="88">
        <v>0</v>
      </c>
      <c r="I193" s="88">
        <v>0</v>
      </c>
      <c r="J193" s="88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34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35"/>
        <v>0</v>
      </c>
      <c r="AR193" s="51">
        <f t="shared" si="31"/>
        <v>0</v>
      </c>
      <c r="AS193" s="51">
        <f t="shared" si="32"/>
        <v>0</v>
      </c>
      <c r="AT193" s="51">
        <f t="shared" si="33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36"/>
        <v>187</v>
      </c>
      <c r="C194" s="8" t="s">
        <v>116</v>
      </c>
      <c r="D194" s="8">
        <v>390005</v>
      </c>
      <c r="E194" s="8" t="s">
        <v>169</v>
      </c>
      <c r="F194" s="8"/>
      <c r="G194" s="88">
        <v>0</v>
      </c>
      <c r="H194" s="88">
        <v>0</v>
      </c>
      <c r="I194" s="88">
        <v>0</v>
      </c>
      <c r="J194" s="88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34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35"/>
        <v>0</v>
      </c>
      <c r="AR194" s="51">
        <f t="shared" si="31"/>
        <v>0</v>
      </c>
      <c r="AS194" s="51">
        <f t="shared" si="32"/>
        <v>0</v>
      </c>
      <c r="AT194" s="51">
        <f t="shared" si="33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36"/>
        <v>188</v>
      </c>
      <c r="C195" s="8" t="s">
        <v>116</v>
      </c>
      <c r="D195" s="8">
        <v>390006</v>
      </c>
      <c r="E195" s="8" t="s">
        <v>170</v>
      </c>
      <c r="F195" s="8"/>
      <c r="G195" s="88">
        <v>0</v>
      </c>
      <c r="H195" s="88">
        <v>0</v>
      </c>
      <c r="I195" s="88">
        <v>0</v>
      </c>
      <c r="J195" s="88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34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35"/>
        <v>0</v>
      </c>
      <c r="AR195" s="51">
        <f t="shared" si="31"/>
        <v>0</v>
      </c>
      <c r="AS195" s="51">
        <f t="shared" si="32"/>
        <v>0</v>
      </c>
      <c r="AT195" s="51">
        <f t="shared" si="33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36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34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35"/>
        <v>0</v>
      </c>
      <c r="AR196" s="51">
        <f t="shared" si="31"/>
        <v>0</v>
      </c>
      <c r="AS196" s="51">
        <f t="shared" si="32"/>
        <v>0</v>
      </c>
      <c r="AT196" s="51">
        <f t="shared" si="33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36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34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35"/>
        <v>0</v>
      </c>
      <c r="AR197" s="51">
        <f t="shared" si="31"/>
        <v>0</v>
      </c>
      <c r="AS197" s="51">
        <f t="shared" si="32"/>
        <v>0</v>
      </c>
      <c r="AT197" s="51">
        <f t="shared" si="33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36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34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35"/>
        <v>0</v>
      </c>
      <c r="AR198" s="51">
        <f t="shared" si="31"/>
        <v>0</v>
      </c>
      <c r="AS198" s="51">
        <f t="shared" si="32"/>
        <v>0</v>
      </c>
      <c r="AT198" s="51">
        <f t="shared" si="33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36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34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35"/>
        <v>0</v>
      </c>
      <c r="AR199" s="51">
        <f t="shared" si="31"/>
        <v>0</v>
      </c>
      <c r="AS199" s="51">
        <f t="shared" si="32"/>
        <v>0</v>
      </c>
      <c r="AT199" s="51">
        <f t="shared" si="33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36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34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35"/>
        <v>0</v>
      </c>
      <c r="AR200" s="51">
        <f t="shared" ref="AR200:AR224" si="37">+AA200*H200</f>
        <v>0</v>
      </c>
      <c r="AS200" s="51">
        <f t="shared" ref="AS200:AS224" si="38">+AB200*I200</f>
        <v>0</v>
      </c>
      <c r="AT200" s="51">
        <f t="shared" ref="AT200:AT224" si="39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36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40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41">+Z201*G201</f>
        <v>0</v>
      </c>
      <c r="AR201" s="51">
        <f t="shared" si="37"/>
        <v>0</v>
      </c>
      <c r="AS201" s="51">
        <f t="shared" si="38"/>
        <v>0</v>
      </c>
      <c r="AT201" s="51">
        <f t="shared" si="39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si="36"/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40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41"/>
        <v>0</v>
      </c>
      <c r="AR202" s="51">
        <f t="shared" si="37"/>
        <v>0</v>
      </c>
      <c r="AS202" s="51">
        <f t="shared" si="38"/>
        <v>0</v>
      </c>
      <c r="AT202" s="51">
        <f t="shared" si="39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6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40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41"/>
        <v>0</v>
      </c>
      <c r="AR203" s="51">
        <f t="shared" si="37"/>
        <v>0</v>
      </c>
      <c r="AS203" s="51">
        <f t="shared" si="38"/>
        <v>0</v>
      </c>
      <c r="AT203" s="51">
        <f t="shared" si="39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6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40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41"/>
        <v>0</v>
      </c>
      <c r="AR204" s="51">
        <f t="shared" si="37"/>
        <v>0</v>
      </c>
      <c r="AS204" s="51">
        <f t="shared" si="38"/>
        <v>0</v>
      </c>
      <c r="AT204" s="51">
        <f t="shared" si="39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6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40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41"/>
        <v>0</v>
      </c>
      <c r="AR205" s="51">
        <f t="shared" si="37"/>
        <v>0</v>
      </c>
      <c r="AS205" s="51">
        <f t="shared" si="38"/>
        <v>0</v>
      </c>
      <c r="AT205" s="51">
        <f t="shared" si="39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6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40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41"/>
        <v>0</v>
      </c>
      <c r="AR206" s="51">
        <f t="shared" si="37"/>
        <v>0</v>
      </c>
      <c r="AS206" s="51">
        <f t="shared" si="38"/>
        <v>0</v>
      </c>
      <c r="AT206" s="51">
        <f t="shared" si="39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6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40"/>
        <v>0</v>
      </c>
      <c r="X207" s="10"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41"/>
        <v>0</v>
      </c>
      <c r="AR207" s="51">
        <f t="shared" si="37"/>
        <v>0</v>
      </c>
      <c r="AS207" s="51">
        <f t="shared" si="38"/>
        <v>0</v>
      </c>
      <c r="AT207" s="51">
        <f t="shared" si="39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6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40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41"/>
        <v>0</v>
      </c>
      <c r="AR208" s="51">
        <f t="shared" si="37"/>
        <v>0</v>
      </c>
      <c r="AS208" s="51">
        <f t="shared" si="38"/>
        <v>0</v>
      </c>
      <c r="AT208" s="51">
        <f t="shared" si="39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ref="B209:B224" si="42">B208+1</f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40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41"/>
        <v>0</v>
      </c>
      <c r="AR209" s="51">
        <f t="shared" si="37"/>
        <v>0</v>
      </c>
      <c r="AS209" s="51">
        <f t="shared" si="38"/>
        <v>0</v>
      </c>
      <c r="AT209" s="51">
        <f t="shared" si="39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42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40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41"/>
        <v>0</v>
      </c>
      <c r="AR210" s="51">
        <f t="shared" si="37"/>
        <v>0</v>
      </c>
      <c r="AS210" s="51">
        <f t="shared" si="38"/>
        <v>0</v>
      </c>
      <c r="AT210" s="51">
        <f t="shared" si="39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42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40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41"/>
        <v>0</v>
      </c>
      <c r="AR211" s="51">
        <f t="shared" si="37"/>
        <v>0</v>
      </c>
      <c r="AS211" s="51">
        <f t="shared" si="38"/>
        <v>0</v>
      </c>
      <c r="AT211" s="51">
        <f t="shared" si="39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42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40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41"/>
        <v>0</v>
      </c>
      <c r="AR212" s="51">
        <f t="shared" si="37"/>
        <v>0</v>
      </c>
      <c r="AS212" s="51">
        <f t="shared" si="38"/>
        <v>0</v>
      </c>
      <c r="AT212" s="51">
        <f t="shared" si="39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42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40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41"/>
        <v>0</v>
      </c>
      <c r="AR213" s="51">
        <f t="shared" si="37"/>
        <v>0</v>
      </c>
      <c r="AS213" s="51">
        <f t="shared" si="38"/>
        <v>0</v>
      </c>
      <c r="AT213" s="51">
        <f t="shared" si="39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40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41"/>
        <v>0</v>
      </c>
      <c r="AR214" s="51">
        <f t="shared" si="37"/>
        <v>0</v>
      </c>
      <c r="AS214" s="51">
        <f t="shared" si="38"/>
        <v>0</v>
      </c>
      <c r="AT214" s="51">
        <f t="shared" si="39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42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40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41"/>
        <v>0</v>
      </c>
      <c r="AR215" s="51">
        <f t="shared" si="37"/>
        <v>0</v>
      </c>
      <c r="AS215" s="51">
        <f t="shared" si="38"/>
        <v>0</v>
      </c>
      <c r="AT215" s="51">
        <f t="shared" si="39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42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40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41"/>
        <v>0</v>
      </c>
      <c r="AR216" s="51">
        <f t="shared" si="37"/>
        <v>0</v>
      </c>
      <c r="AS216" s="51">
        <f t="shared" si="38"/>
        <v>0</v>
      </c>
      <c r="AT216" s="51">
        <f t="shared" si="39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42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40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41"/>
        <v>0</v>
      </c>
      <c r="AR217" s="51">
        <f t="shared" si="37"/>
        <v>0</v>
      </c>
      <c r="AS217" s="51">
        <f t="shared" si="38"/>
        <v>0</v>
      </c>
      <c r="AT217" s="51">
        <f t="shared" si="39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42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40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41"/>
        <v>0</v>
      </c>
      <c r="AR218" s="51">
        <f t="shared" si="37"/>
        <v>0</v>
      </c>
      <c r="AS218" s="51">
        <f t="shared" si="38"/>
        <v>0</v>
      </c>
      <c r="AT218" s="51">
        <f t="shared" si="39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42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40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41"/>
        <v>0</v>
      </c>
      <c r="AR219" s="51">
        <f t="shared" si="37"/>
        <v>0</v>
      </c>
      <c r="AS219" s="51">
        <f t="shared" si="38"/>
        <v>0</v>
      </c>
      <c r="AT219" s="51">
        <f t="shared" si="39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42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40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41"/>
        <v>0</v>
      </c>
      <c r="AR220" s="51">
        <f t="shared" si="37"/>
        <v>0</v>
      </c>
      <c r="AS220" s="51">
        <f t="shared" si="38"/>
        <v>0</v>
      </c>
      <c r="AT220" s="51">
        <f t="shared" si="39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42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40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41"/>
        <v>0</v>
      </c>
      <c r="AR221" s="51">
        <f t="shared" si="37"/>
        <v>0</v>
      </c>
      <c r="AS221" s="51">
        <f t="shared" si="38"/>
        <v>0</v>
      </c>
      <c r="AT221" s="51">
        <f t="shared" si="39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42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40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41"/>
        <v>0</v>
      </c>
      <c r="AR222" s="51">
        <f t="shared" si="37"/>
        <v>0</v>
      </c>
      <c r="AS222" s="51">
        <f t="shared" si="38"/>
        <v>0</v>
      </c>
      <c r="AT222" s="51">
        <f t="shared" si="39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42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40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41"/>
        <v>0</v>
      </c>
      <c r="AR223" s="51">
        <f t="shared" si="37"/>
        <v>0</v>
      </c>
      <c r="AS223" s="51">
        <f t="shared" si="38"/>
        <v>0</v>
      </c>
      <c r="AT223" s="51">
        <f t="shared" si="39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42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40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41"/>
        <v>0</v>
      </c>
      <c r="AR224" s="51">
        <f t="shared" si="37"/>
        <v>0</v>
      </c>
      <c r="AS224" s="51">
        <f t="shared" si="38"/>
        <v>0</v>
      </c>
      <c r="AT224" s="51">
        <f t="shared" si="39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43">H230+30</f>
        <v>46045</v>
      </c>
      <c r="J230" s="21">
        <f t="shared" si="43"/>
        <v>46075</v>
      </c>
      <c r="K230" s="21">
        <f t="shared" si="43"/>
        <v>46105</v>
      </c>
      <c r="L230" s="21">
        <f t="shared" si="43"/>
        <v>46135</v>
      </c>
      <c r="M230" s="21">
        <f t="shared" si="43"/>
        <v>46165</v>
      </c>
      <c r="N230" s="21">
        <f t="shared" si="43"/>
        <v>46195</v>
      </c>
      <c r="O230" s="21">
        <f t="shared" si="43"/>
        <v>46225</v>
      </c>
      <c r="P230" s="21">
        <f t="shared" si="43"/>
        <v>46255</v>
      </c>
      <c r="Q230" s="21">
        <f t="shared" si="43"/>
        <v>46285</v>
      </c>
      <c r="R230" s="21">
        <f>Q230+30</f>
        <v>46315</v>
      </c>
      <c r="S230" s="21">
        <f>S7</f>
        <v>46345</v>
      </c>
      <c r="T230" s="21">
        <f t="shared" ref="T230:W230" si="44">T7</f>
        <v>46375</v>
      </c>
      <c r="U230" s="21">
        <f t="shared" si="44"/>
        <v>46405</v>
      </c>
      <c r="V230" s="21"/>
      <c r="W230" s="21" t="str">
        <f t="shared" si="44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G229:J229"/>
    <mergeCell ref="K229:W229"/>
    <mergeCell ref="AQ4:AT5"/>
    <mergeCell ref="C228:E228"/>
    <mergeCell ref="G4:W5"/>
    <mergeCell ref="G6:J6"/>
    <mergeCell ref="K6:W6"/>
    <mergeCell ref="Z4:AO5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E2C44D-397D-4D5C-BA42-932C1A1C4BA6}">
          <x14:formula1>
            <xm:f>Sheet1!$B$1:$B$4</xm:f>
          </x14:formula1>
          <xm:sqref>F8:F224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8975-1E2D-47E3-A5FC-302FBC307539}">
  <sheetPr>
    <tabColor theme="5" tint="0.79998168889431442"/>
  </sheetPr>
  <dimension ref="B3:BF234"/>
  <sheetViews>
    <sheetView zoomScale="85" zoomScaleNormal="85" workbookViewId="0">
      <pane xSplit="5" ySplit="7" topLeftCell="F223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8.453125" style="10" bestFit="1" customWidth="1"/>
    <col min="44" max="46" width="8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:AM7" si="3">Z7+30</f>
        <v>46015</v>
      </c>
      <c r="AB7" s="21">
        <f t="shared" si="3"/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si="3"/>
        <v>46345</v>
      </c>
      <c r="AM7" s="21">
        <f t="shared" si="3"/>
        <v>46375</v>
      </c>
      <c r="AN7" s="21">
        <f t="shared" ref="AN7" si="4">AM7+30</f>
        <v>46405</v>
      </c>
      <c r="AO7" s="21">
        <f t="shared" ref="AO7" si="5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6">+AR7+30</f>
        <v>46045</v>
      </c>
      <c r="AT7" s="21">
        <f t="shared" si="6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226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7">+AA8*H8</f>
        <v>0</v>
      </c>
      <c r="AS8" s="51">
        <f t="shared" ref="AS8:AS71" si="8">+AB8*I8</f>
        <v>0</v>
      </c>
      <c r="AT8" s="51">
        <f t="shared" ref="AT8:AT71" si="9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10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11">+Z9*G9</f>
        <v>0</v>
      </c>
      <c r="AR9" s="51">
        <f t="shared" si="7"/>
        <v>0</v>
      </c>
      <c r="AS9" s="51">
        <f t="shared" si="8"/>
        <v>0</v>
      </c>
      <c r="AT9" s="51">
        <f t="shared" si="9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12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10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11"/>
        <v>0</v>
      </c>
      <c r="AR10" s="51">
        <f t="shared" si="7"/>
        <v>0</v>
      </c>
      <c r="AS10" s="51">
        <f t="shared" si="8"/>
        <v>0</v>
      </c>
      <c r="AT10" s="51">
        <f t="shared" si="9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12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10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11"/>
        <v>0</v>
      </c>
      <c r="AR11" s="51">
        <f t="shared" si="7"/>
        <v>0</v>
      </c>
      <c r="AS11" s="51">
        <f t="shared" si="8"/>
        <v>0</v>
      </c>
      <c r="AT11" s="51">
        <f t="shared" si="9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12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10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11"/>
        <v>0</v>
      </c>
      <c r="AR12" s="51">
        <f t="shared" si="7"/>
        <v>0</v>
      </c>
      <c r="AS12" s="51">
        <f t="shared" si="8"/>
        <v>0</v>
      </c>
      <c r="AT12" s="51">
        <f t="shared" si="9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12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10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11"/>
        <v>0</v>
      </c>
      <c r="AR13" s="51">
        <f t="shared" si="7"/>
        <v>0</v>
      </c>
      <c r="AS13" s="51">
        <f t="shared" si="8"/>
        <v>0</v>
      </c>
      <c r="AT13" s="51">
        <f t="shared" si="9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12"/>
        <v>7</v>
      </c>
      <c r="C14" s="8" t="s">
        <v>5</v>
      </c>
      <c r="D14" s="8">
        <v>110009</v>
      </c>
      <c r="E14" s="8" t="s">
        <v>11</v>
      </c>
      <c r="F14" s="8"/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40">
        <v>0</v>
      </c>
      <c r="U14" s="11">
        <v>0</v>
      </c>
      <c r="W14" s="40">
        <f t="shared" si="10"/>
        <v>0</v>
      </c>
      <c r="X14" s="16" t="e">
        <v>#DIV/0!</v>
      </c>
      <c r="Z14" s="42">
        <v>47</v>
      </c>
      <c r="AA14" s="42">
        <v>47</v>
      </c>
      <c r="AB14" s="43">
        <v>0</v>
      </c>
      <c r="AC14" s="42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2">
        <v>0</v>
      </c>
      <c r="AL14" s="42">
        <v>0</v>
      </c>
      <c r="AM14" s="43">
        <v>0</v>
      </c>
      <c r="AN14" s="43">
        <v>0</v>
      </c>
      <c r="AO14" s="43">
        <v>0</v>
      </c>
      <c r="AP14" s="42"/>
      <c r="AQ14" s="51">
        <f t="shared" si="11"/>
        <v>0</v>
      </c>
      <c r="AR14" s="51">
        <f t="shared" si="7"/>
        <v>0</v>
      </c>
      <c r="AS14" s="51">
        <f t="shared" si="8"/>
        <v>0</v>
      </c>
      <c r="AT14" s="51">
        <f t="shared" si="9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12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10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11"/>
        <v>0</v>
      </c>
      <c r="AR15" s="51">
        <f t="shared" si="7"/>
        <v>0</v>
      </c>
      <c r="AS15" s="51">
        <f t="shared" si="8"/>
        <v>0</v>
      </c>
      <c r="AT15" s="51">
        <f t="shared" si="9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12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10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11"/>
        <v>0</v>
      </c>
      <c r="AR16" s="51">
        <f t="shared" si="7"/>
        <v>0</v>
      </c>
      <c r="AS16" s="51">
        <f t="shared" si="8"/>
        <v>0</v>
      </c>
      <c r="AT16" s="51">
        <f t="shared" si="9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12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10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11"/>
        <v>0</v>
      </c>
      <c r="AR17" s="51">
        <f t="shared" si="7"/>
        <v>0</v>
      </c>
      <c r="AS17" s="51">
        <f t="shared" si="8"/>
        <v>0</v>
      </c>
      <c r="AT17" s="51">
        <f t="shared" si="9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12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10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11"/>
        <v>0</v>
      </c>
      <c r="AR18" s="51">
        <f t="shared" si="7"/>
        <v>0</v>
      </c>
      <c r="AS18" s="51">
        <f t="shared" si="8"/>
        <v>0</v>
      </c>
      <c r="AT18" s="51">
        <f t="shared" si="9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12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10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11"/>
        <v>0</v>
      </c>
      <c r="AR19" s="51">
        <f t="shared" si="7"/>
        <v>0</v>
      </c>
      <c r="AS19" s="51">
        <f t="shared" si="8"/>
        <v>0</v>
      </c>
      <c r="AT19" s="51">
        <f t="shared" si="9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12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10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11"/>
        <v>0</v>
      </c>
      <c r="AR20" s="51">
        <f t="shared" si="7"/>
        <v>0</v>
      </c>
      <c r="AS20" s="51">
        <f t="shared" si="8"/>
        <v>0</v>
      </c>
      <c r="AT20" s="51">
        <f t="shared" si="9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12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10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11"/>
        <v>0</v>
      </c>
      <c r="AR21" s="51">
        <f t="shared" si="7"/>
        <v>0</v>
      </c>
      <c r="AS21" s="51">
        <f t="shared" si="8"/>
        <v>0</v>
      </c>
      <c r="AT21" s="51">
        <f t="shared" si="9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12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10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11"/>
        <v>0</v>
      </c>
      <c r="AR22" s="51">
        <f t="shared" si="7"/>
        <v>0</v>
      </c>
      <c r="AS22" s="51">
        <f t="shared" si="8"/>
        <v>0</v>
      </c>
      <c r="AT22" s="51">
        <f t="shared" si="9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12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10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11"/>
        <v>0</v>
      </c>
      <c r="AR23" s="51">
        <f t="shared" si="7"/>
        <v>0</v>
      </c>
      <c r="AS23" s="51">
        <f t="shared" si="8"/>
        <v>0</v>
      </c>
      <c r="AT23" s="51">
        <f t="shared" si="9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12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10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11"/>
        <v>0</v>
      </c>
      <c r="AR24" s="51">
        <f t="shared" si="7"/>
        <v>0</v>
      </c>
      <c r="AS24" s="51">
        <f t="shared" si="8"/>
        <v>0</v>
      </c>
      <c r="AT24" s="51">
        <f t="shared" si="9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12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10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11"/>
        <v>0</v>
      </c>
      <c r="AR25" s="51">
        <f t="shared" si="7"/>
        <v>0</v>
      </c>
      <c r="AS25" s="51">
        <f t="shared" si="8"/>
        <v>0</v>
      </c>
      <c r="AT25" s="51">
        <f t="shared" si="9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12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10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11"/>
        <v>0</v>
      </c>
      <c r="AR26" s="51">
        <f t="shared" si="7"/>
        <v>0</v>
      </c>
      <c r="AS26" s="51">
        <f t="shared" si="8"/>
        <v>0</v>
      </c>
      <c r="AT26" s="51">
        <f t="shared" si="9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12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10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11"/>
        <v>0</v>
      </c>
      <c r="AR27" s="51">
        <f t="shared" si="7"/>
        <v>0</v>
      </c>
      <c r="AS27" s="51">
        <f t="shared" si="8"/>
        <v>0</v>
      </c>
      <c r="AT27" s="51">
        <f t="shared" si="9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12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10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11"/>
        <v>0</v>
      </c>
      <c r="AR28" s="51">
        <f t="shared" si="7"/>
        <v>0</v>
      </c>
      <c r="AS28" s="51">
        <f t="shared" si="8"/>
        <v>0</v>
      </c>
      <c r="AT28" s="51">
        <f t="shared" si="9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12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10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11"/>
        <v>0</v>
      </c>
      <c r="AR29" s="51">
        <f t="shared" si="7"/>
        <v>0</v>
      </c>
      <c r="AS29" s="51">
        <f t="shared" si="8"/>
        <v>0</v>
      </c>
      <c r="AT29" s="51">
        <f t="shared" si="9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12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10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11"/>
        <v>0</v>
      </c>
      <c r="AR30" s="51">
        <f t="shared" si="7"/>
        <v>0</v>
      </c>
      <c r="AS30" s="51">
        <f t="shared" si="8"/>
        <v>0</v>
      </c>
      <c r="AT30" s="51">
        <f t="shared" si="9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12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10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11"/>
        <v>0</v>
      </c>
      <c r="AR31" s="51">
        <f t="shared" si="7"/>
        <v>0</v>
      </c>
      <c r="AS31" s="51">
        <f t="shared" si="8"/>
        <v>0</v>
      </c>
      <c r="AT31" s="51">
        <f t="shared" si="9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12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10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11"/>
        <v>0</v>
      </c>
      <c r="AR32" s="51">
        <f t="shared" si="7"/>
        <v>0</v>
      </c>
      <c r="AS32" s="51">
        <f t="shared" si="8"/>
        <v>0</v>
      </c>
      <c r="AT32" s="51">
        <f t="shared" si="9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12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10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11"/>
        <v>0</v>
      </c>
      <c r="AR33" s="51">
        <f t="shared" si="7"/>
        <v>0</v>
      </c>
      <c r="AS33" s="51">
        <f t="shared" si="8"/>
        <v>0</v>
      </c>
      <c r="AT33" s="51">
        <f t="shared" si="9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12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10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11"/>
        <v>0</v>
      </c>
      <c r="AR34" s="51">
        <f t="shared" si="7"/>
        <v>0</v>
      </c>
      <c r="AS34" s="51">
        <f t="shared" si="8"/>
        <v>0</v>
      </c>
      <c r="AT34" s="51">
        <f t="shared" si="9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12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10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11"/>
        <v>0</v>
      </c>
      <c r="AR35" s="51">
        <f t="shared" si="7"/>
        <v>0</v>
      </c>
      <c r="AS35" s="51">
        <f t="shared" si="8"/>
        <v>0</v>
      </c>
      <c r="AT35" s="51">
        <f t="shared" si="9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12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10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11"/>
        <v>0</v>
      </c>
      <c r="AR36" s="51">
        <f t="shared" si="7"/>
        <v>0</v>
      </c>
      <c r="AS36" s="51">
        <f t="shared" si="8"/>
        <v>0</v>
      </c>
      <c r="AT36" s="51">
        <f t="shared" si="9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12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10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11"/>
        <v>0</v>
      </c>
      <c r="AR37" s="51">
        <f t="shared" si="7"/>
        <v>0</v>
      </c>
      <c r="AS37" s="51">
        <f t="shared" si="8"/>
        <v>0</v>
      </c>
      <c r="AT37" s="51">
        <f t="shared" si="9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12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10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11"/>
        <v>0</v>
      </c>
      <c r="AR38" s="51">
        <f t="shared" si="7"/>
        <v>0</v>
      </c>
      <c r="AS38" s="51">
        <f t="shared" si="8"/>
        <v>0</v>
      </c>
      <c r="AT38" s="51">
        <f t="shared" si="9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12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10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11"/>
        <v>0</v>
      </c>
      <c r="AR39" s="51">
        <f t="shared" si="7"/>
        <v>0</v>
      </c>
      <c r="AS39" s="51">
        <f t="shared" si="8"/>
        <v>0</v>
      </c>
      <c r="AT39" s="51">
        <f t="shared" si="9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12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10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11"/>
        <v>0</v>
      </c>
      <c r="AR40" s="51">
        <f t="shared" si="7"/>
        <v>0</v>
      </c>
      <c r="AS40" s="51">
        <f t="shared" si="8"/>
        <v>0</v>
      </c>
      <c r="AT40" s="51">
        <f t="shared" si="9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12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10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11"/>
        <v>0</v>
      </c>
      <c r="AR41" s="51">
        <f t="shared" si="7"/>
        <v>0</v>
      </c>
      <c r="AS41" s="51">
        <f t="shared" si="8"/>
        <v>0</v>
      </c>
      <c r="AT41" s="51">
        <f t="shared" si="9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12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10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11"/>
        <v>0</v>
      </c>
      <c r="AR42" s="51">
        <f t="shared" si="7"/>
        <v>0</v>
      </c>
      <c r="AS42" s="51">
        <f t="shared" si="8"/>
        <v>0</v>
      </c>
      <c r="AT42" s="51">
        <f t="shared" si="9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12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10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11"/>
        <v>0</v>
      </c>
      <c r="AR43" s="51">
        <f t="shared" si="7"/>
        <v>0</v>
      </c>
      <c r="AS43" s="51">
        <f t="shared" si="8"/>
        <v>0</v>
      </c>
      <c r="AT43" s="51">
        <f t="shared" si="9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12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10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11"/>
        <v>0</v>
      </c>
      <c r="AR44" s="51">
        <f t="shared" si="7"/>
        <v>0</v>
      </c>
      <c r="AS44" s="51">
        <f t="shared" si="8"/>
        <v>0</v>
      </c>
      <c r="AT44" s="51">
        <f t="shared" si="9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12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10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11"/>
        <v>0</v>
      </c>
      <c r="AR45" s="51">
        <f t="shared" si="7"/>
        <v>0</v>
      </c>
      <c r="AS45" s="51">
        <f t="shared" si="8"/>
        <v>0</v>
      </c>
      <c r="AT45" s="51">
        <f t="shared" si="9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12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10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11"/>
        <v>0</v>
      </c>
      <c r="AR46" s="51">
        <f t="shared" si="7"/>
        <v>0</v>
      </c>
      <c r="AS46" s="51">
        <f t="shared" si="8"/>
        <v>0</v>
      </c>
      <c r="AT46" s="51">
        <f t="shared" si="9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12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10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11"/>
        <v>0</v>
      </c>
      <c r="AR47" s="51">
        <f t="shared" si="7"/>
        <v>0</v>
      </c>
      <c r="AS47" s="51">
        <f t="shared" si="8"/>
        <v>0</v>
      </c>
      <c r="AT47" s="51">
        <f t="shared" si="9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12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10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11"/>
        <v>0</v>
      </c>
      <c r="AR48" s="51">
        <f t="shared" si="7"/>
        <v>0</v>
      </c>
      <c r="AS48" s="51">
        <f t="shared" si="8"/>
        <v>0</v>
      </c>
      <c r="AT48" s="51">
        <f t="shared" si="9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12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10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11"/>
        <v>0</v>
      </c>
      <c r="AR49" s="51">
        <f t="shared" si="7"/>
        <v>0</v>
      </c>
      <c r="AS49" s="51">
        <f t="shared" si="8"/>
        <v>0</v>
      </c>
      <c r="AT49" s="51">
        <f t="shared" si="9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12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10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11"/>
        <v>0</v>
      </c>
      <c r="AR50" s="51">
        <f t="shared" si="7"/>
        <v>0</v>
      </c>
      <c r="AS50" s="51">
        <f t="shared" si="8"/>
        <v>0</v>
      </c>
      <c r="AT50" s="51">
        <f t="shared" si="9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12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10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11"/>
        <v>0</v>
      </c>
      <c r="AR51" s="51">
        <f t="shared" si="7"/>
        <v>0</v>
      </c>
      <c r="AS51" s="51">
        <f t="shared" si="8"/>
        <v>0</v>
      </c>
      <c r="AT51" s="51">
        <f t="shared" si="9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12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10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11"/>
        <v>0</v>
      </c>
      <c r="AR52" s="51">
        <f t="shared" si="7"/>
        <v>0</v>
      </c>
      <c r="AS52" s="51">
        <f t="shared" si="8"/>
        <v>0</v>
      </c>
      <c r="AT52" s="51">
        <f t="shared" si="9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12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10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11"/>
        <v>0</v>
      </c>
      <c r="AR53" s="51">
        <f t="shared" si="7"/>
        <v>0</v>
      </c>
      <c r="AS53" s="51">
        <f t="shared" si="8"/>
        <v>0</v>
      </c>
      <c r="AT53" s="51">
        <f t="shared" si="9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12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10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11"/>
        <v>0</v>
      </c>
      <c r="AR54" s="51">
        <f t="shared" si="7"/>
        <v>0</v>
      </c>
      <c r="AS54" s="51">
        <f t="shared" si="8"/>
        <v>0</v>
      </c>
      <c r="AT54" s="51">
        <f t="shared" si="9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12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10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11"/>
        <v>0</v>
      </c>
      <c r="AR55" s="51">
        <f t="shared" si="7"/>
        <v>0</v>
      </c>
      <c r="AS55" s="51">
        <f t="shared" si="8"/>
        <v>0</v>
      </c>
      <c r="AT55" s="51">
        <f t="shared" si="9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12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10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11"/>
        <v>0</v>
      </c>
      <c r="AR56" s="51">
        <f t="shared" si="7"/>
        <v>0</v>
      </c>
      <c r="AS56" s="51">
        <f t="shared" si="8"/>
        <v>0</v>
      </c>
      <c r="AT56" s="51">
        <f t="shared" si="9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12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10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11"/>
        <v>0</v>
      </c>
      <c r="AR57" s="51">
        <f t="shared" si="7"/>
        <v>0</v>
      </c>
      <c r="AS57" s="51">
        <f t="shared" si="8"/>
        <v>0</v>
      </c>
      <c r="AT57" s="51">
        <f t="shared" si="9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12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10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11"/>
        <v>0</v>
      </c>
      <c r="AR58" s="51">
        <f t="shared" si="7"/>
        <v>0</v>
      </c>
      <c r="AS58" s="51">
        <f t="shared" si="8"/>
        <v>0</v>
      </c>
      <c r="AT58" s="51">
        <f t="shared" si="9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12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10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11"/>
        <v>0</v>
      </c>
      <c r="AR59" s="51">
        <f t="shared" si="7"/>
        <v>0</v>
      </c>
      <c r="AS59" s="51">
        <f t="shared" si="8"/>
        <v>0</v>
      </c>
      <c r="AT59" s="51">
        <f t="shared" si="9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12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10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11"/>
        <v>0</v>
      </c>
      <c r="AR60" s="51">
        <f t="shared" si="7"/>
        <v>0</v>
      </c>
      <c r="AS60" s="51">
        <f t="shared" si="8"/>
        <v>0</v>
      </c>
      <c r="AT60" s="51">
        <f t="shared" si="9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12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10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11"/>
        <v>0</v>
      </c>
      <c r="AR61" s="51">
        <f t="shared" si="7"/>
        <v>0</v>
      </c>
      <c r="AS61" s="51">
        <f t="shared" si="8"/>
        <v>0</v>
      </c>
      <c r="AT61" s="51">
        <f t="shared" si="9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12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10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11"/>
        <v>0</v>
      </c>
      <c r="AR62" s="51">
        <f t="shared" si="7"/>
        <v>0</v>
      </c>
      <c r="AS62" s="51">
        <f t="shared" si="8"/>
        <v>0</v>
      </c>
      <c r="AT62" s="51">
        <f t="shared" si="9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12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10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11"/>
        <v>0</v>
      </c>
      <c r="AR63" s="51">
        <f t="shared" si="7"/>
        <v>0</v>
      </c>
      <c r="AS63" s="51">
        <f t="shared" si="8"/>
        <v>0</v>
      </c>
      <c r="AT63" s="51">
        <f t="shared" si="9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12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10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11"/>
        <v>0</v>
      </c>
      <c r="AR64" s="51">
        <f t="shared" si="7"/>
        <v>0</v>
      </c>
      <c r="AS64" s="51">
        <f t="shared" si="8"/>
        <v>0</v>
      </c>
      <c r="AT64" s="51">
        <f t="shared" si="9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12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10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11"/>
        <v>0</v>
      </c>
      <c r="AR65" s="51">
        <f t="shared" si="7"/>
        <v>0</v>
      </c>
      <c r="AS65" s="51">
        <f t="shared" si="8"/>
        <v>0</v>
      </c>
      <c r="AT65" s="51">
        <f t="shared" si="9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12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10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11"/>
        <v>0</v>
      </c>
      <c r="AR66" s="51">
        <f t="shared" si="7"/>
        <v>0</v>
      </c>
      <c r="AS66" s="51">
        <f t="shared" si="8"/>
        <v>0</v>
      </c>
      <c r="AT66" s="51">
        <f t="shared" si="9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12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10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11"/>
        <v>0</v>
      </c>
      <c r="AR67" s="51">
        <f t="shared" si="7"/>
        <v>0</v>
      </c>
      <c r="AS67" s="51">
        <f t="shared" si="8"/>
        <v>0</v>
      </c>
      <c r="AT67" s="51">
        <f t="shared" si="9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12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10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11"/>
        <v>0</v>
      </c>
      <c r="AR68" s="51">
        <f t="shared" si="7"/>
        <v>0</v>
      </c>
      <c r="AS68" s="51">
        <f t="shared" si="8"/>
        <v>0</v>
      </c>
      <c r="AT68" s="51">
        <f t="shared" si="9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12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10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11"/>
        <v>0</v>
      </c>
      <c r="AR69" s="51">
        <f t="shared" si="7"/>
        <v>0</v>
      </c>
      <c r="AS69" s="51">
        <f t="shared" si="8"/>
        <v>0</v>
      </c>
      <c r="AT69" s="51">
        <f t="shared" si="9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12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10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11"/>
        <v>0</v>
      </c>
      <c r="AR70" s="51">
        <f t="shared" si="7"/>
        <v>0</v>
      </c>
      <c r="AS70" s="51">
        <f t="shared" si="8"/>
        <v>0</v>
      </c>
      <c r="AT70" s="51">
        <f t="shared" si="9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12"/>
        <v>64</v>
      </c>
      <c r="C71" s="8" t="s">
        <v>46</v>
      </c>
      <c r="D71" s="8">
        <v>150006</v>
      </c>
      <c r="E71" s="8" t="s">
        <v>57</v>
      </c>
      <c r="F71" s="8"/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40">
        <v>0</v>
      </c>
      <c r="U71" s="11">
        <v>0</v>
      </c>
      <c r="W71" s="40">
        <f t="shared" si="10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11"/>
        <v>0</v>
      </c>
      <c r="AR71" s="51">
        <f t="shared" si="7"/>
        <v>0</v>
      </c>
      <c r="AS71" s="51">
        <f t="shared" si="8"/>
        <v>0</v>
      </c>
      <c r="AT71" s="51">
        <f t="shared" si="9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12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10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11"/>
        <v>0</v>
      </c>
      <c r="AR72" s="51">
        <f t="shared" ref="AR72:AR135" si="13">+AA72*H72</f>
        <v>0</v>
      </c>
      <c r="AS72" s="51">
        <f t="shared" ref="AS72:AS135" si="14">+AB72*I72</f>
        <v>0</v>
      </c>
      <c r="AT72" s="51">
        <f t="shared" ref="AT72:AT135" si="15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12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6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17">+Z73*G73</f>
        <v>0</v>
      </c>
      <c r="AR73" s="51">
        <f t="shared" si="13"/>
        <v>0</v>
      </c>
      <c r="AS73" s="51">
        <f t="shared" si="14"/>
        <v>0</v>
      </c>
      <c r="AT73" s="51">
        <f t="shared" si="15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37" si="18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6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17"/>
        <v>0</v>
      </c>
      <c r="AR74" s="51">
        <f t="shared" si="13"/>
        <v>0</v>
      </c>
      <c r="AS74" s="51">
        <f t="shared" si="14"/>
        <v>0</v>
      </c>
      <c r="AT74" s="51">
        <f t="shared" si="15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18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6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17"/>
        <v>0</v>
      </c>
      <c r="AR75" s="51">
        <f t="shared" si="13"/>
        <v>0</v>
      </c>
      <c r="AS75" s="51">
        <f t="shared" si="14"/>
        <v>0</v>
      </c>
      <c r="AT75" s="51">
        <f t="shared" si="15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18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6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17"/>
        <v>0</v>
      </c>
      <c r="AR76" s="51">
        <f t="shared" si="13"/>
        <v>0</v>
      </c>
      <c r="AS76" s="51">
        <f t="shared" si="14"/>
        <v>0</v>
      </c>
      <c r="AT76" s="51">
        <f t="shared" si="15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18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6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17"/>
        <v>0</v>
      </c>
      <c r="AR77" s="51">
        <f t="shared" si="13"/>
        <v>0</v>
      </c>
      <c r="AS77" s="51">
        <f t="shared" si="14"/>
        <v>0</v>
      </c>
      <c r="AT77" s="51">
        <f t="shared" si="15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18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6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17"/>
        <v>0</v>
      </c>
      <c r="AR78" s="51">
        <f t="shared" si="13"/>
        <v>0</v>
      </c>
      <c r="AS78" s="51">
        <f t="shared" si="14"/>
        <v>0</v>
      </c>
      <c r="AT78" s="51">
        <f t="shared" si="15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18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6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17"/>
        <v>0</v>
      </c>
      <c r="AR79" s="51">
        <f t="shared" si="13"/>
        <v>0</v>
      </c>
      <c r="AS79" s="51">
        <f t="shared" si="14"/>
        <v>0</v>
      </c>
      <c r="AT79" s="51">
        <f t="shared" si="15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18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6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17"/>
        <v>0</v>
      </c>
      <c r="AR80" s="51">
        <f t="shared" si="13"/>
        <v>0</v>
      </c>
      <c r="AS80" s="51">
        <f t="shared" si="14"/>
        <v>0</v>
      </c>
      <c r="AT80" s="51">
        <f t="shared" si="15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18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6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17"/>
        <v>0</v>
      </c>
      <c r="AR81" s="51">
        <f t="shared" si="13"/>
        <v>0</v>
      </c>
      <c r="AS81" s="51">
        <f t="shared" si="14"/>
        <v>0</v>
      </c>
      <c r="AT81" s="51">
        <f t="shared" si="15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18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6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17"/>
        <v>0</v>
      </c>
      <c r="AR82" s="51">
        <f t="shared" si="13"/>
        <v>0</v>
      </c>
      <c r="AS82" s="51">
        <f t="shared" si="14"/>
        <v>0</v>
      </c>
      <c r="AT82" s="51">
        <f t="shared" si="15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18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6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17"/>
        <v>0</v>
      </c>
      <c r="AR83" s="51">
        <f t="shared" si="13"/>
        <v>0</v>
      </c>
      <c r="AS83" s="51">
        <f t="shared" si="14"/>
        <v>0</v>
      </c>
      <c r="AT83" s="51">
        <f t="shared" si="15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18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6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17"/>
        <v>0</v>
      </c>
      <c r="AR84" s="51">
        <f t="shared" si="13"/>
        <v>0</v>
      </c>
      <c r="AS84" s="51">
        <f t="shared" si="14"/>
        <v>0</v>
      </c>
      <c r="AT84" s="51">
        <f t="shared" si="15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18"/>
        <v>78</v>
      </c>
      <c r="C85" s="8" t="s">
        <v>46</v>
      </c>
      <c r="D85" s="8">
        <v>150036</v>
      </c>
      <c r="E85" s="8" t="s">
        <v>67</v>
      </c>
      <c r="F85" s="8"/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40">
        <v>0</v>
      </c>
      <c r="U85" s="11">
        <v>0</v>
      </c>
      <c r="W85" s="40">
        <f t="shared" si="16"/>
        <v>0</v>
      </c>
      <c r="X85" s="16" t="e">
        <v>#DIV/0!</v>
      </c>
      <c r="Z85" s="42">
        <v>58</v>
      </c>
      <c r="AA85" s="42">
        <v>58</v>
      </c>
      <c r="AB85" s="43">
        <v>0</v>
      </c>
      <c r="AC85" s="42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2">
        <v>0</v>
      </c>
      <c r="AL85" s="42">
        <v>0</v>
      </c>
      <c r="AM85" s="43">
        <v>0</v>
      </c>
      <c r="AN85" s="43">
        <v>0</v>
      </c>
      <c r="AO85" s="43">
        <v>0</v>
      </c>
      <c r="AQ85" s="51">
        <f t="shared" si="17"/>
        <v>0</v>
      </c>
      <c r="AR85" s="51">
        <f t="shared" si="13"/>
        <v>0</v>
      </c>
      <c r="AS85" s="51">
        <f t="shared" si="14"/>
        <v>0</v>
      </c>
      <c r="AT85" s="51">
        <f t="shared" si="15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18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6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17"/>
        <v>0</v>
      </c>
      <c r="AR86" s="51">
        <f t="shared" si="13"/>
        <v>0</v>
      </c>
      <c r="AS86" s="51">
        <f t="shared" si="14"/>
        <v>0</v>
      </c>
      <c r="AT86" s="51">
        <f t="shared" si="15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18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6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17"/>
        <v>0</v>
      </c>
      <c r="AR87" s="51">
        <f t="shared" si="13"/>
        <v>0</v>
      </c>
      <c r="AS87" s="51">
        <f t="shared" si="14"/>
        <v>0</v>
      </c>
      <c r="AT87" s="51">
        <f t="shared" si="15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18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6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17"/>
        <v>0</v>
      </c>
      <c r="AR88" s="51">
        <f t="shared" si="13"/>
        <v>0</v>
      </c>
      <c r="AS88" s="51">
        <f t="shared" si="14"/>
        <v>0</v>
      </c>
      <c r="AT88" s="51">
        <f t="shared" si="15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18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6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17"/>
        <v>0</v>
      </c>
      <c r="AR89" s="51">
        <f t="shared" si="13"/>
        <v>0</v>
      </c>
      <c r="AS89" s="51">
        <f t="shared" si="14"/>
        <v>0</v>
      </c>
      <c r="AT89" s="51">
        <f t="shared" si="15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18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6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17"/>
        <v>0</v>
      </c>
      <c r="AR90" s="51">
        <f t="shared" si="13"/>
        <v>0</v>
      </c>
      <c r="AS90" s="51">
        <f t="shared" si="14"/>
        <v>0</v>
      </c>
      <c r="AT90" s="51">
        <f t="shared" si="15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18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6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17"/>
        <v>0</v>
      </c>
      <c r="AR91" s="51">
        <f t="shared" si="13"/>
        <v>0</v>
      </c>
      <c r="AS91" s="51">
        <f t="shared" si="14"/>
        <v>0</v>
      </c>
      <c r="AT91" s="51">
        <f t="shared" si="15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18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6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17"/>
        <v>0</v>
      </c>
      <c r="AR92" s="51">
        <f t="shared" si="13"/>
        <v>0</v>
      </c>
      <c r="AS92" s="51">
        <f t="shared" si="14"/>
        <v>0</v>
      </c>
      <c r="AT92" s="51">
        <f t="shared" si="15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18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6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17"/>
        <v>0</v>
      </c>
      <c r="AR93" s="51">
        <f t="shared" si="13"/>
        <v>0</v>
      </c>
      <c r="AS93" s="51">
        <f t="shared" si="14"/>
        <v>0</v>
      </c>
      <c r="AT93" s="51">
        <f t="shared" si="15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18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6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17"/>
        <v>0</v>
      </c>
      <c r="AR94" s="51">
        <f t="shared" si="13"/>
        <v>0</v>
      </c>
      <c r="AS94" s="51">
        <f t="shared" si="14"/>
        <v>0</v>
      </c>
      <c r="AT94" s="51">
        <f t="shared" si="15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18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6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17"/>
        <v>0</v>
      </c>
      <c r="AR95" s="51">
        <f t="shared" si="13"/>
        <v>0</v>
      </c>
      <c r="AS95" s="51">
        <f t="shared" si="14"/>
        <v>0</v>
      </c>
      <c r="AT95" s="51">
        <f t="shared" si="15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18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6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17"/>
        <v>0</v>
      </c>
      <c r="AR96" s="51">
        <f t="shared" si="13"/>
        <v>0</v>
      </c>
      <c r="AS96" s="51">
        <f t="shared" si="14"/>
        <v>0</v>
      </c>
      <c r="AT96" s="51">
        <f t="shared" si="15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18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6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17"/>
        <v>0</v>
      </c>
      <c r="AR97" s="51">
        <f t="shared" si="13"/>
        <v>0</v>
      </c>
      <c r="AS97" s="51">
        <f t="shared" si="14"/>
        <v>0</v>
      </c>
      <c r="AT97" s="51">
        <f t="shared" si="15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18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6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17"/>
        <v>0</v>
      </c>
      <c r="AR98" s="51">
        <f t="shared" si="13"/>
        <v>0</v>
      </c>
      <c r="AS98" s="51">
        <f t="shared" si="14"/>
        <v>0</v>
      </c>
      <c r="AT98" s="51">
        <f t="shared" si="15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18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6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17"/>
        <v>0</v>
      </c>
      <c r="AR99" s="51">
        <f t="shared" si="13"/>
        <v>0</v>
      </c>
      <c r="AS99" s="51">
        <f t="shared" si="14"/>
        <v>0</v>
      </c>
      <c r="AT99" s="51">
        <f t="shared" si="15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18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6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17"/>
        <v>0</v>
      </c>
      <c r="AR100" s="51">
        <f t="shared" si="13"/>
        <v>0</v>
      </c>
      <c r="AS100" s="51">
        <f t="shared" si="14"/>
        <v>0</v>
      </c>
      <c r="AT100" s="51">
        <f t="shared" si="15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18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6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17"/>
        <v>0</v>
      </c>
      <c r="AR101" s="51">
        <f t="shared" si="13"/>
        <v>0</v>
      </c>
      <c r="AS101" s="51">
        <f t="shared" si="14"/>
        <v>0</v>
      </c>
      <c r="AT101" s="51">
        <f t="shared" si="15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18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6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17"/>
        <v>0</v>
      </c>
      <c r="AR102" s="51">
        <f t="shared" si="13"/>
        <v>0</v>
      </c>
      <c r="AS102" s="51">
        <f t="shared" si="14"/>
        <v>0</v>
      </c>
      <c r="AT102" s="51">
        <f t="shared" si="15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18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6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17"/>
        <v>0</v>
      </c>
      <c r="AR103" s="51">
        <f t="shared" si="13"/>
        <v>0</v>
      </c>
      <c r="AS103" s="51">
        <f t="shared" si="14"/>
        <v>0</v>
      </c>
      <c r="AT103" s="51">
        <f t="shared" si="15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18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6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17"/>
        <v>0</v>
      </c>
      <c r="AR104" s="51">
        <f t="shared" si="13"/>
        <v>0</v>
      </c>
      <c r="AS104" s="51">
        <f t="shared" si="14"/>
        <v>0</v>
      </c>
      <c r="AT104" s="51">
        <f t="shared" si="15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18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6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17"/>
        <v>0</v>
      </c>
      <c r="AR105" s="51">
        <f t="shared" si="13"/>
        <v>0</v>
      </c>
      <c r="AS105" s="51">
        <f t="shared" si="14"/>
        <v>0</v>
      </c>
      <c r="AT105" s="51">
        <f t="shared" si="15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18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6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17"/>
        <v>0</v>
      </c>
      <c r="AR106" s="51">
        <f t="shared" si="13"/>
        <v>0</v>
      </c>
      <c r="AS106" s="51">
        <f t="shared" si="14"/>
        <v>0</v>
      </c>
      <c r="AT106" s="51">
        <f t="shared" si="15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18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6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17"/>
        <v>0</v>
      </c>
      <c r="AR107" s="51">
        <f t="shared" si="13"/>
        <v>0</v>
      </c>
      <c r="AS107" s="51">
        <f t="shared" si="14"/>
        <v>0</v>
      </c>
      <c r="AT107" s="51">
        <f t="shared" si="15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18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6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17"/>
        <v>0</v>
      </c>
      <c r="AR108" s="51">
        <f t="shared" si="13"/>
        <v>0</v>
      </c>
      <c r="AS108" s="51">
        <f t="shared" si="14"/>
        <v>0</v>
      </c>
      <c r="AT108" s="51">
        <f t="shared" si="15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18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6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17"/>
        <v>0</v>
      </c>
      <c r="AR109" s="51">
        <f t="shared" si="13"/>
        <v>0</v>
      </c>
      <c r="AS109" s="51">
        <f t="shared" si="14"/>
        <v>0</v>
      </c>
      <c r="AT109" s="51">
        <f t="shared" si="15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18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6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17"/>
        <v>0</v>
      </c>
      <c r="AR110" s="51">
        <f t="shared" si="13"/>
        <v>0</v>
      </c>
      <c r="AS110" s="51">
        <f t="shared" si="14"/>
        <v>0</v>
      </c>
      <c r="AT110" s="51">
        <f t="shared" si="15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18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6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17"/>
        <v>0</v>
      </c>
      <c r="AR111" s="51">
        <f t="shared" si="13"/>
        <v>0</v>
      </c>
      <c r="AS111" s="51">
        <f t="shared" si="14"/>
        <v>0</v>
      </c>
      <c r="AT111" s="51">
        <f t="shared" si="15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18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6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17"/>
        <v>0</v>
      </c>
      <c r="AR112" s="51">
        <f t="shared" si="13"/>
        <v>0</v>
      </c>
      <c r="AS112" s="51">
        <f t="shared" si="14"/>
        <v>0</v>
      </c>
      <c r="AT112" s="51">
        <f t="shared" si="15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18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6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17"/>
        <v>0</v>
      </c>
      <c r="AR113" s="51">
        <f t="shared" si="13"/>
        <v>0</v>
      </c>
      <c r="AS113" s="51">
        <f t="shared" si="14"/>
        <v>0</v>
      </c>
      <c r="AT113" s="51">
        <f t="shared" si="15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18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6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17"/>
        <v>0</v>
      </c>
      <c r="AR114" s="51">
        <f t="shared" si="13"/>
        <v>0</v>
      </c>
      <c r="AS114" s="51">
        <f t="shared" si="14"/>
        <v>0</v>
      </c>
      <c r="AT114" s="51">
        <f t="shared" si="15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18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6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17"/>
        <v>0</v>
      </c>
      <c r="AR115" s="51">
        <f t="shared" si="13"/>
        <v>0</v>
      </c>
      <c r="AS115" s="51">
        <f t="shared" si="14"/>
        <v>0</v>
      </c>
      <c r="AT115" s="51">
        <f t="shared" si="15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18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6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17"/>
        <v>0</v>
      </c>
      <c r="AR116" s="51">
        <f t="shared" si="13"/>
        <v>0</v>
      </c>
      <c r="AS116" s="51">
        <f t="shared" si="14"/>
        <v>0</v>
      </c>
      <c r="AT116" s="51">
        <f t="shared" si="15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18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6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17"/>
        <v>0</v>
      </c>
      <c r="AR117" s="51">
        <f t="shared" si="13"/>
        <v>0</v>
      </c>
      <c r="AS117" s="51">
        <f t="shared" si="14"/>
        <v>0</v>
      </c>
      <c r="AT117" s="51">
        <f t="shared" si="15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18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6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17"/>
        <v>0</v>
      </c>
      <c r="AR118" s="51">
        <f t="shared" si="13"/>
        <v>0</v>
      </c>
      <c r="AS118" s="51">
        <f t="shared" si="14"/>
        <v>0</v>
      </c>
      <c r="AT118" s="51">
        <f t="shared" si="15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18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6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17"/>
        <v>0</v>
      </c>
      <c r="AR119" s="51">
        <f t="shared" si="13"/>
        <v>0</v>
      </c>
      <c r="AS119" s="51">
        <f t="shared" si="14"/>
        <v>0</v>
      </c>
      <c r="AT119" s="51">
        <f t="shared" si="15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18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6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17"/>
        <v>0</v>
      </c>
      <c r="AR120" s="51">
        <f t="shared" si="13"/>
        <v>0</v>
      </c>
      <c r="AS120" s="51">
        <f t="shared" si="14"/>
        <v>0</v>
      </c>
      <c r="AT120" s="51">
        <f t="shared" si="15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18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6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17"/>
        <v>0</v>
      </c>
      <c r="AR121" s="51">
        <f t="shared" si="13"/>
        <v>0</v>
      </c>
      <c r="AS121" s="51">
        <f t="shared" si="14"/>
        <v>0</v>
      </c>
      <c r="AT121" s="51">
        <f t="shared" si="15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18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6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17"/>
        <v>0</v>
      </c>
      <c r="AR122" s="51">
        <f t="shared" si="13"/>
        <v>0</v>
      </c>
      <c r="AS122" s="51">
        <f t="shared" si="14"/>
        <v>0</v>
      </c>
      <c r="AT122" s="51">
        <f t="shared" si="15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18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6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17"/>
        <v>0</v>
      </c>
      <c r="AR123" s="51">
        <f t="shared" si="13"/>
        <v>0</v>
      </c>
      <c r="AS123" s="51">
        <f t="shared" si="14"/>
        <v>0</v>
      </c>
      <c r="AT123" s="51">
        <f t="shared" si="15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18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6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17"/>
        <v>0</v>
      </c>
      <c r="AR124" s="51">
        <f t="shared" si="13"/>
        <v>0</v>
      </c>
      <c r="AS124" s="51">
        <f t="shared" si="14"/>
        <v>0</v>
      </c>
      <c r="AT124" s="51">
        <f t="shared" si="15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18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6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17"/>
        <v>0</v>
      </c>
      <c r="AR125" s="51">
        <f t="shared" si="13"/>
        <v>0</v>
      </c>
      <c r="AS125" s="51">
        <f t="shared" si="14"/>
        <v>0</v>
      </c>
      <c r="AT125" s="51">
        <f t="shared" si="15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18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6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17"/>
        <v>0</v>
      </c>
      <c r="AR126" s="51">
        <f t="shared" si="13"/>
        <v>0</v>
      </c>
      <c r="AS126" s="51">
        <f t="shared" si="14"/>
        <v>0</v>
      </c>
      <c r="AT126" s="51">
        <f t="shared" si="15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18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6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17"/>
        <v>0</v>
      </c>
      <c r="AR127" s="51">
        <f t="shared" si="13"/>
        <v>0</v>
      </c>
      <c r="AS127" s="51">
        <f t="shared" si="14"/>
        <v>0</v>
      </c>
      <c r="AT127" s="51">
        <f t="shared" si="15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18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6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17"/>
        <v>0</v>
      </c>
      <c r="AR128" s="51">
        <f t="shared" si="13"/>
        <v>0</v>
      </c>
      <c r="AS128" s="51">
        <f t="shared" si="14"/>
        <v>0</v>
      </c>
      <c r="AT128" s="51">
        <f t="shared" si="15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18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6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17"/>
        <v>0</v>
      </c>
      <c r="AR129" s="51">
        <f t="shared" si="13"/>
        <v>0</v>
      </c>
      <c r="AS129" s="51">
        <f t="shared" si="14"/>
        <v>0</v>
      </c>
      <c r="AT129" s="51">
        <f t="shared" si="15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18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6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17"/>
        <v>0</v>
      </c>
      <c r="AR130" s="51">
        <f t="shared" si="13"/>
        <v>0</v>
      </c>
      <c r="AS130" s="51">
        <f t="shared" si="14"/>
        <v>0</v>
      </c>
      <c r="AT130" s="51">
        <f t="shared" si="15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18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6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17"/>
        <v>0</v>
      </c>
      <c r="AR131" s="51">
        <f t="shared" si="13"/>
        <v>0</v>
      </c>
      <c r="AS131" s="51">
        <f t="shared" si="14"/>
        <v>0</v>
      </c>
      <c r="AT131" s="51">
        <f t="shared" si="15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18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6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17"/>
        <v>0</v>
      </c>
      <c r="AR132" s="51">
        <f t="shared" si="13"/>
        <v>0</v>
      </c>
      <c r="AS132" s="51">
        <f t="shared" si="14"/>
        <v>0</v>
      </c>
      <c r="AT132" s="51">
        <f t="shared" si="15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18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6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17"/>
        <v>0</v>
      </c>
      <c r="AR133" s="51">
        <f t="shared" si="13"/>
        <v>0</v>
      </c>
      <c r="AS133" s="51">
        <f t="shared" si="14"/>
        <v>0</v>
      </c>
      <c r="AT133" s="51">
        <f t="shared" si="15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18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6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17"/>
        <v>0</v>
      </c>
      <c r="AR134" s="51">
        <f t="shared" si="13"/>
        <v>0</v>
      </c>
      <c r="AS134" s="51">
        <f t="shared" si="14"/>
        <v>0</v>
      </c>
      <c r="AT134" s="51">
        <f t="shared" si="15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18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6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17"/>
        <v>0</v>
      </c>
      <c r="AR135" s="51">
        <f t="shared" si="13"/>
        <v>0</v>
      </c>
      <c r="AS135" s="51">
        <f t="shared" si="14"/>
        <v>0</v>
      </c>
      <c r="AT135" s="51">
        <f t="shared" si="15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18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6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17"/>
        <v>0</v>
      </c>
      <c r="AR136" s="51">
        <f t="shared" ref="AR136:AR199" si="19">+AA136*H136</f>
        <v>0</v>
      </c>
      <c r="AS136" s="51">
        <f t="shared" ref="AS136:AS199" si="20">+AB136*I136</f>
        <v>0</v>
      </c>
      <c r="AT136" s="51">
        <f t="shared" ref="AT136:AT199" si="21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18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2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23">+Z137*G137</f>
        <v>0</v>
      </c>
      <c r="AR137" s="51">
        <f t="shared" si="19"/>
        <v>0</v>
      </c>
      <c r="AS137" s="51">
        <f t="shared" si="20"/>
        <v>0</v>
      </c>
      <c r="AT137" s="51">
        <f t="shared" si="21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ref="B138:B201" si="24">B137+1</f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2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23"/>
        <v>0</v>
      </c>
      <c r="AR138" s="51">
        <f t="shared" si="19"/>
        <v>0</v>
      </c>
      <c r="AS138" s="51">
        <f t="shared" si="20"/>
        <v>0</v>
      </c>
      <c r="AT138" s="51">
        <f t="shared" si="21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24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2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23"/>
        <v>0</v>
      </c>
      <c r="AR139" s="51">
        <f t="shared" si="19"/>
        <v>0</v>
      </c>
      <c r="AS139" s="51">
        <f t="shared" si="20"/>
        <v>0</v>
      </c>
      <c r="AT139" s="51">
        <f t="shared" si="21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24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2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23"/>
        <v>0</v>
      </c>
      <c r="AR140" s="51">
        <f t="shared" si="19"/>
        <v>0</v>
      </c>
      <c r="AS140" s="51">
        <f t="shared" si="20"/>
        <v>0</v>
      </c>
      <c r="AT140" s="51">
        <f t="shared" si="21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24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2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23"/>
        <v>0</v>
      </c>
      <c r="AR141" s="51">
        <f t="shared" si="19"/>
        <v>0</v>
      </c>
      <c r="AS141" s="51">
        <f t="shared" si="20"/>
        <v>0</v>
      </c>
      <c r="AT141" s="51">
        <f t="shared" si="21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si="24"/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2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23"/>
        <v>0</v>
      </c>
      <c r="AR142" s="51">
        <f t="shared" si="19"/>
        <v>0</v>
      </c>
      <c r="AS142" s="51">
        <f t="shared" si="20"/>
        <v>0</v>
      </c>
      <c r="AT142" s="51">
        <f t="shared" si="21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24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2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23"/>
        <v>0</v>
      </c>
      <c r="AR143" s="51">
        <f t="shared" si="19"/>
        <v>0</v>
      </c>
      <c r="AS143" s="51">
        <f t="shared" si="20"/>
        <v>0</v>
      </c>
      <c r="AT143" s="51">
        <f t="shared" si="21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24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2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23"/>
        <v>0</v>
      </c>
      <c r="AR144" s="51">
        <f t="shared" si="19"/>
        <v>0</v>
      </c>
      <c r="AS144" s="51">
        <f t="shared" si="20"/>
        <v>0</v>
      </c>
      <c r="AT144" s="51">
        <f t="shared" si="21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24"/>
        <v>138</v>
      </c>
      <c r="C145" s="8" t="s">
        <v>106</v>
      </c>
      <c r="D145" s="8">
        <v>210011</v>
      </c>
      <c r="E145" s="8" t="s">
        <v>112</v>
      </c>
      <c r="F145" s="8"/>
      <c r="G145" s="88">
        <v>0</v>
      </c>
      <c r="H145" s="88">
        <v>0</v>
      </c>
      <c r="I145" s="88">
        <v>0</v>
      </c>
      <c r="J145" s="88">
        <v>0</v>
      </c>
      <c r="K145" s="88">
        <v>0</v>
      </c>
      <c r="L145" s="88">
        <v>0</v>
      </c>
      <c r="M145" s="88">
        <v>0</v>
      </c>
      <c r="N145" s="88">
        <v>0</v>
      </c>
      <c r="O145" s="88">
        <v>0</v>
      </c>
      <c r="P145" s="88">
        <v>0</v>
      </c>
      <c r="Q145" s="88">
        <v>0</v>
      </c>
      <c r="R145" s="88">
        <v>0</v>
      </c>
      <c r="S145" s="88">
        <v>0</v>
      </c>
      <c r="T145" s="40">
        <v>0</v>
      </c>
      <c r="U145" s="11">
        <v>0</v>
      </c>
      <c r="W145" s="40">
        <f t="shared" si="22"/>
        <v>0</v>
      </c>
      <c r="X145" s="16" t="e">
        <v>#DIV/0!</v>
      </c>
      <c r="Z145" s="42">
        <v>48</v>
      </c>
      <c r="AA145" s="42">
        <v>48</v>
      </c>
      <c r="AB145" s="43">
        <v>0</v>
      </c>
      <c r="AC145" s="42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2">
        <v>0</v>
      </c>
      <c r="AL145" s="42">
        <v>0</v>
      </c>
      <c r="AM145" s="43">
        <v>0</v>
      </c>
      <c r="AN145" s="43">
        <v>0</v>
      </c>
      <c r="AO145" s="43">
        <v>0</v>
      </c>
      <c r="AQ145" s="51">
        <f t="shared" si="23"/>
        <v>0</v>
      </c>
      <c r="AR145" s="51">
        <f t="shared" si="19"/>
        <v>0</v>
      </c>
      <c r="AS145" s="51">
        <f t="shared" si="20"/>
        <v>0</v>
      </c>
      <c r="AT145" s="51">
        <f t="shared" si="21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24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2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23"/>
        <v>0</v>
      </c>
      <c r="AR146" s="51">
        <f t="shared" si="19"/>
        <v>0</v>
      </c>
      <c r="AS146" s="51">
        <f t="shared" si="20"/>
        <v>0</v>
      </c>
      <c r="AT146" s="51">
        <f t="shared" si="21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24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2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23"/>
        <v>0</v>
      </c>
      <c r="AR147" s="51">
        <f t="shared" si="19"/>
        <v>0</v>
      </c>
      <c r="AS147" s="51">
        <f t="shared" si="20"/>
        <v>0</v>
      </c>
      <c r="AT147" s="51">
        <f t="shared" si="21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24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2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23"/>
        <v>0</v>
      </c>
      <c r="AR148" s="51">
        <f t="shared" si="19"/>
        <v>0</v>
      </c>
      <c r="AS148" s="51">
        <f t="shared" si="20"/>
        <v>0</v>
      </c>
      <c r="AT148" s="51">
        <f t="shared" si="21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24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2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23"/>
        <v>0</v>
      </c>
      <c r="AR149" s="51">
        <f t="shared" si="19"/>
        <v>0</v>
      </c>
      <c r="AS149" s="51">
        <f t="shared" si="20"/>
        <v>0</v>
      </c>
      <c r="AT149" s="51">
        <f t="shared" si="21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24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2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23"/>
        <v>0</v>
      </c>
      <c r="AR150" s="51">
        <f t="shared" si="19"/>
        <v>0</v>
      </c>
      <c r="AS150" s="51">
        <f t="shared" si="20"/>
        <v>0</v>
      </c>
      <c r="AT150" s="51">
        <f t="shared" si="21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24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2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23"/>
        <v>0</v>
      </c>
      <c r="AR151" s="51">
        <f t="shared" si="19"/>
        <v>0</v>
      </c>
      <c r="AS151" s="51">
        <f t="shared" si="20"/>
        <v>0</v>
      </c>
      <c r="AT151" s="51">
        <f t="shared" si="21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24"/>
        <v>145</v>
      </c>
      <c r="C152" s="8" t="s">
        <v>106</v>
      </c>
      <c r="D152" s="8">
        <v>290001</v>
      </c>
      <c r="E152" s="8" t="s">
        <v>115</v>
      </c>
      <c r="F152" s="8"/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2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23"/>
        <v>0</v>
      </c>
      <c r="AR152" s="51">
        <f t="shared" si="19"/>
        <v>0</v>
      </c>
      <c r="AS152" s="51">
        <f t="shared" si="20"/>
        <v>0</v>
      </c>
      <c r="AT152" s="51">
        <f t="shared" si="21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24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2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23"/>
        <v>0</v>
      </c>
      <c r="AR153" s="51">
        <f t="shared" si="19"/>
        <v>0</v>
      </c>
      <c r="AS153" s="51">
        <f t="shared" si="20"/>
        <v>0</v>
      </c>
      <c r="AT153" s="51">
        <f t="shared" si="21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24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2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23"/>
        <v>0</v>
      </c>
      <c r="AR154" s="51">
        <f t="shared" si="19"/>
        <v>0</v>
      </c>
      <c r="AS154" s="51">
        <f t="shared" si="20"/>
        <v>0</v>
      </c>
      <c r="AT154" s="51">
        <f t="shared" si="21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24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2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23"/>
        <v>0</v>
      </c>
      <c r="AR155" s="51">
        <f t="shared" si="19"/>
        <v>0</v>
      </c>
      <c r="AS155" s="51">
        <f t="shared" si="20"/>
        <v>0</v>
      </c>
      <c r="AT155" s="51">
        <f t="shared" si="21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24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2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23"/>
        <v>0</v>
      </c>
      <c r="AR156" s="51">
        <f t="shared" si="19"/>
        <v>0</v>
      </c>
      <c r="AS156" s="51">
        <f t="shared" si="20"/>
        <v>0</v>
      </c>
      <c r="AT156" s="51">
        <f t="shared" si="21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24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2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23"/>
        <v>0</v>
      </c>
      <c r="AR157" s="51">
        <f t="shared" si="19"/>
        <v>0</v>
      </c>
      <c r="AS157" s="51">
        <f t="shared" si="20"/>
        <v>0</v>
      </c>
      <c r="AT157" s="51">
        <f t="shared" si="21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24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2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23"/>
        <v>0</v>
      </c>
      <c r="AR158" s="51">
        <f t="shared" si="19"/>
        <v>0</v>
      </c>
      <c r="AS158" s="51">
        <f t="shared" si="20"/>
        <v>0</v>
      </c>
      <c r="AT158" s="51">
        <f t="shared" si="21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24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2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23"/>
        <v>0</v>
      </c>
      <c r="AR159" s="51">
        <f t="shared" si="19"/>
        <v>0</v>
      </c>
      <c r="AS159" s="51">
        <f t="shared" si="20"/>
        <v>0</v>
      </c>
      <c r="AT159" s="51">
        <f t="shared" si="21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24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2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23"/>
        <v>0</v>
      </c>
      <c r="AR160" s="51">
        <f t="shared" si="19"/>
        <v>0</v>
      </c>
      <c r="AS160" s="51">
        <f t="shared" si="20"/>
        <v>0</v>
      </c>
      <c r="AT160" s="51">
        <f t="shared" si="21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24"/>
        <v>154</v>
      </c>
      <c r="C161" s="8" t="s">
        <v>116</v>
      </c>
      <c r="D161" s="8">
        <v>310013</v>
      </c>
      <c r="E161" s="8" t="s">
        <v>124</v>
      </c>
      <c r="F161" s="8"/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2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23"/>
        <v>0</v>
      </c>
      <c r="AR161" s="51">
        <f t="shared" si="19"/>
        <v>0</v>
      </c>
      <c r="AS161" s="51">
        <f t="shared" si="20"/>
        <v>0</v>
      </c>
      <c r="AT161" s="51">
        <f t="shared" si="21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24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2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23"/>
        <v>0</v>
      </c>
      <c r="AR162" s="51">
        <f t="shared" si="19"/>
        <v>0</v>
      </c>
      <c r="AS162" s="51">
        <f t="shared" si="20"/>
        <v>0</v>
      </c>
      <c r="AT162" s="51">
        <f t="shared" si="21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24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22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23"/>
        <v>0</v>
      </c>
      <c r="AR163" s="51">
        <f t="shared" si="19"/>
        <v>0</v>
      </c>
      <c r="AS163" s="51">
        <f t="shared" si="20"/>
        <v>0</v>
      </c>
      <c r="AT163" s="51">
        <f t="shared" si="21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24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22"/>
        <v>0</v>
      </c>
      <c r="X164" s="16" t="e">
        <v>#DIV/0!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Q164" s="51">
        <f t="shared" si="23"/>
        <v>0</v>
      </c>
      <c r="AR164" s="51">
        <f t="shared" si="19"/>
        <v>0</v>
      </c>
      <c r="AS164" s="51">
        <f t="shared" si="20"/>
        <v>0</v>
      </c>
      <c r="AT164" s="51">
        <f t="shared" si="21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24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2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23"/>
        <v>0</v>
      </c>
      <c r="AR165" s="51">
        <f t="shared" si="19"/>
        <v>0</v>
      </c>
      <c r="AS165" s="51">
        <f t="shared" si="20"/>
        <v>0</v>
      </c>
      <c r="AT165" s="51">
        <f t="shared" si="21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24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2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23"/>
        <v>0</v>
      </c>
      <c r="AR166" s="51">
        <f t="shared" si="19"/>
        <v>0</v>
      </c>
      <c r="AS166" s="51">
        <f t="shared" si="20"/>
        <v>0</v>
      </c>
      <c r="AT166" s="51">
        <f t="shared" si="21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24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2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23"/>
        <v>0</v>
      </c>
      <c r="AR167" s="51">
        <f t="shared" si="19"/>
        <v>0</v>
      </c>
      <c r="AS167" s="51">
        <f t="shared" si="20"/>
        <v>0</v>
      </c>
      <c r="AT167" s="51">
        <f t="shared" si="21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24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2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23"/>
        <v>0</v>
      </c>
      <c r="AR168" s="51">
        <f t="shared" si="19"/>
        <v>0</v>
      </c>
      <c r="AS168" s="51">
        <f t="shared" si="20"/>
        <v>0</v>
      </c>
      <c r="AT168" s="51">
        <f t="shared" si="21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24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2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23"/>
        <v>0</v>
      </c>
      <c r="AR169" s="51">
        <f t="shared" si="19"/>
        <v>0</v>
      </c>
      <c r="AS169" s="51">
        <f t="shared" si="20"/>
        <v>0</v>
      </c>
      <c r="AT169" s="51">
        <f t="shared" si="21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24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2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23"/>
        <v>0</v>
      </c>
      <c r="AR170" s="51">
        <f t="shared" si="19"/>
        <v>0</v>
      </c>
      <c r="AS170" s="51">
        <f t="shared" si="20"/>
        <v>0</v>
      </c>
      <c r="AT170" s="51">
        <f t="shared" si="21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24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2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23"/>
        <v>0</v>
      </c>
      <c r="AR171" s="51">
        <f t="shared" si="19"/>
        <v>0</v>
      </c>
      <c r="AS171" s="51">
        <f t="shared" si="20"/>
        <v>0</v>
      </c>
      <c r="AT171" s="51">
        <f t="shared" si="21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24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2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23"/>
        <v>0</v>
      </c>
      <c r="AR172" s="51">
        <f t="shared" si="19"/>
        <v>0</v>
      </c>
      <c r="AS172" s="51">
        <f t="shared" si="20"/>
        <v>0</v>
      </c>
      <c r="AT172" s="51">
        <f t="shared" si="21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24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2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23"/>
        <v>0</v>
      </c>
      <c r="AR173" s="51">
        <f t="shared" si="19"/>
        <v>0</v>
      </c>
      <c r="AS173" s="51">
        <f t="shared" si="20"/>
        <v>0</v>
      </c>
      <c r="AT173" s="51">
        <f t="shared" si="21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24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2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23"/>
        <v>0</v>
      </c>
      <c r="AR174" s="51">
        <f t="shared" si="19"/>
        <v>0</v>
      </c>
      <c r="AS174" s="51">
        <f t="shared" si="20"/>
        <v>0</v>
      </c>
      <c r="AT174" s="51">
        <f t="shared" si="21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24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2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23"/>
        <v>0</v>
      </c>
      <c r="AR175" s="51">
        <f t="shared" si="19"/>
        <v>0</v>
      </c>
      <c r="AS175" s="51">
        <f t="shared" si="20"/>
        <v>0</v>
      </c>
      <c r="AT175" s="51">
        <f t="shared" si="21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24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2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23"/>
        <v>0</v>
      </c>
      <c r="AR176" s="51">
        <f t="shared" si="19"/>
        <v>0</v>
      </c>
      <c r="AS176" s="51">
        <f t="shared" si="20"/>
        <v>0</v>
      </c>
      <c r="AT176" s="51">
        <f t="shared" si="21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24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2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23"/>
        <v>0</v>
      </c>
      <c r="AR177" s="51">
        <f t="shared" si="19"/>
        <v>0</v>
      </c>
      <c r="AS177" s="51">
        <f t="shared" si="20"/>
        <v>0</v>
      </c>
      <c r="AT177" s="51">
        <f t="shared" si="21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24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2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23"/>
        <v>0</v>
      </c>
      <c r="AR178" s="51">
        <f t="shared" si="19"/>
        <v>0</v>
      </c>
      <c r="AS178" s="51">
        <f t="shared" si="20"/>
        <v>0</v>
      </c>
      <c r="AT178" s="51">
        <f t="shared" si="21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24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2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23"/>
        <v>0</v>
      </c>
      <c r="AR179" s="51">
        <f t="shared" si="19"/>
        <v>0</v>
      </c>
      <c r="AS179" s="51">
        <f t="shared" si="20"/>
        <v>0</v>
      </c>
      <c r="AT179" s="51">
        <f t="shared" si="21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24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2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23"/>
        <v>0</v>
      </c>
      <c r="AR180" s="51">
        <f t="shared" si="19"/>
        <v>0</v>
      </c>
      <c r="AS180" s="51">
        <f t="shared" si="20"/>
        <v>0</v>
      </c>
      <c r="AT180" s="51">
        <f t="shared" si="21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24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2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23"/>
        <v>0</v>
      </c>
      <c r="AR181" s="51">
        <f t="shared" si="19"/>
        <v>0</v>
      </c>
      <c r="AS181" s="51">
        <f t="shared" si="20"/>
        <v>0</v>
      </c>
      <c r="AT181" s="51">
        <f t="shared" si="21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24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2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23"/>
        <v>0</v>
      </c>
      <c r="AR182" s="51">
        <f t="shared" si="19"/>
        <v>0</v>
      </c>
      <c r="AS182" s="51">
        <f t="shared" si="20"/>
        <v>0</v>
      </c>
      <c r="AT182" s="51">
        <f t="shared" si="21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24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2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23"/>
        <v>0</v>
      </c>
      <c r="AR183" s="51">
        <f t="shared" si="19"/>
        <v>0</v>
      </c>
      <c r="AS183" s="51">
        <f t="shared" si="20"/>
        <v>0</v>
      </c>
      <c r="AT183" s="51">
        <f t="shared" si="21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24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2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23"/>
        <v>0</v>
      </c>
      <c r="AR184" s="51">
        <f t="shared" si="19"/>
        <v>0</v>
      </c>
      <c r="AS184" s="51">
        <f t="shared" si="20"/>
        <v>0</v>
      </c>
      <c r="AT184" s="51">
        <f t="shared" si="21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24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2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23"/>
        <v>0</v>
      </c>
      <c r="AR185" s="51">
        <f t="shared" si="19"/>
        <v>0</v>
      </c>
      <c r="AS185" s="51">
        <f t="shared" si="20"/>
        <v>0</v>
      </c>
      <c r="AT185" s="51">
        <f t="shared" si="21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24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2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23"/>
        <v>0</v>
      </c>
      <c r="AR186" s="51">
        <f t="shared" si="19"/>
        <v>0</v>
      </c>
      <c r="AS186" s="51">
        <f t="shared" si="20"/>
        <v>0</v>
      </c>
      <c r="AT186" s="51">
        <f t="shared" si="21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24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2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23"/>
        <v>0</v>
      </c>
      <c r="AR187" s="51">
        <f t="shared" si="19"/>
        <v>0</v>
      </c>
      <c r="AS187" s="51">
        <f t="shared" si="20"/>
        <v>0</v>
      </c>
      <c r="AT187" s="51">
        <f t="shared" si="21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24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2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23"/>
        <v>0</v>
      </c>
      <c r="AR188" s="51">
        <f t="shared" si="19"/>
        <v>0</v>
      </c>
      <c r="AS188" s="51">
        <f t="shared" si="20"/>
        <v>0</v>
      </c>
      <c r="AT188" s="51">
        <f t="shared" si="21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24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2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23"/>
        <v>0</v>
      </c>
      <c r="AR189" s="51">
        <f t="shared" si="19"/>
        <v>0</v>
      </c>
      <c r="AS189" s="51">
        <f t="shared" si="20"/>
        <v>0</v>
      </c>
      <c r="AT189" s="51">
        <f t="shared" si="21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24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2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23"/>
        <v>0</v>
      </c>
      <c r="AR190" s="51">
        <f t="shared" si="19"/>
        <v>0</v>
      </c>
      <c r="AS190" s="51">
        <f t="shared" si="20"/>
        <v>0</v>
      </c>
      <c r="AT190" s="51">
        <f t="shared" si="21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24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2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23"/>
        <v>0</v>
      </c>
      <c r="AR191" s="51">
        <f t="shared" si="19"/>
        <v>0</v>
      </c>
      <c r="AS191" s="51">
        <f t="shared" si="20"/>
        <v>0</v>
      </c>
      <c r="AT191" s="51">
        <f t="shared" si="21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24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2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23"/>
        <v>0</v>
      </c>
      <c r="AR192" s="51">
        <f t="shared" si="19"/>
        <v>0</v>
      </c>
      <c r="AS192" s="51">
        <f t="shared" si="20"/>
        <v>0</v>
      </c>
      <c r="AT192" s="51">
        <f t="shared" si="21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24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2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23"/>
        <v>0</v>
      </c>
      <c r="AR193" s="51">
        <f t="shared" si="19"/>
        <v>0</v>
      </c>
      <c r="AS193" s="51">
        <f t="shared" si="20"/>
        <v>0</v>
      </c>
      <c r="AT193" s="51">
        <f t="shared" si="21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24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2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23"/>
        <v>0</v>
      </c>
      <c r="AR194" s="51">
        <f t="shared" si="19"/>
        <v>0</v>
      </c>
      <c r="AS194" s="51">
        <f t="shared" si="20"/>
        <v>0</v>
      </c>
      <c r="AT194" s="51">
        <f t="shared" si="21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24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2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23"/>
        <v>0</v>
      </c>
      <c r="AR195" s="51">
        <f t="shared" si="19"/>
        <v>0</v>
      </c>
      <c r="AS195" s="51">
        <f t="shared" si="20"/>
        <v>0</v>
      </c>
      <c r="AT195" s="51">
        <f t="shared" si="21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24"/>
        <v>189</v>
      </c>
      <c r="C196" s="8" t="s">
        <v>116</v>
      </c>
      <c r="D196" s="8">
        <v>390007</v>
      </c>
      <c r="E196" s="8" t="s">
        <v>166</v>
      </c>
      <c r="F196" s="8"/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88">
        <v>0</v>
      </c>
      <c r="S196" s="88">
        <v>0</v>
      </c>
      <c r="T196" s="40">
        <v>0</v>
      </c>
      <c r="U196" s="11">
        <v>0</v>
      </c>
      <c r="W196" s="40">
        <f t="shared" si="22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23"/>
        <v>0</v>
      </c>
      <c r="AR196" s="51">
        <f t="shared" si="19"/>
        <v>0</v>
      </c>
      <c r="AS196" s="51">
        <f t="shared" si="20"/>
        <v>0</v>
      </c>
      <c r="AT196" s="51">
        <f t="shared" si="21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24"/>
        <v>190</v>
      </c>
      <c r="C197" s="8" t="s">
        <v>116</v>
      </c>
      <c r="D197" s="8">
        <v>390010</v>
      </c>
      <c r="E197" s="8" t="s">
        <v>168</v>
      </c>
      <c r="F197" s="8"/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40">
        <v>0</v>
      </c>
      <c r="U197" s="11">
        <v>0</v>
      </c>
      <c r="W197" s="40">
        <f t="shared" si="22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23"/>
        <v>0</v>
      </c>
      <c r="AR197" s="51">
        <f t="shared" si="19"/>
        <v>0</v>
      </c>
      <c r="AS197" s="51">
        <f t="shared" si="20"/>
        <v>0</v>
      </c>
      <c r="AT197" s="51">
        <f t="shared" si="21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24"/>
        <v>191</v>
      </c>
      <c r="C198" s="8" t="s">
        <v>116</v>
      </c>
      <c r="D198" s="8">
        <v>390011</v>
      </c>
      <c r="E198" s="8" t="s">
        <v>176</v>
      </c>
      <c r="F198" s="8"/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40">
        <v>0</v>
      </c>
      <c r="U198" s="11">
        <v>0</v>
      </c>
      <c r="W198" s="40">
        <f t="shared" si="22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23"/>
        <v>0</v>
      </c>
      <c r="AR198" s="51">
        <f t="shared" si="19"/>
        <v>0</v>
      </c>
      <c r="AS198" s="51">
        <f t="shared" si="20"/>
        <v>0</v>
      </c>
      <c r="AT198" s="51">
        <f t="shared" si="21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24"/>
        <v>192</v>
      </c>
      <c r="C199" s="8" t="s">
        <v>116</v>
      </c>
      <c r="D199" s="8">
        <v>390014</v>
      </c>
      <c r="E199" s="8" t="s">
        <v>184</v>
      </c>
      <c r="F199" s="8"/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40">
        <v>0</v>
      </c>
      <c r="U199" s="11">
        <v>0</v>
      </c>
      <c r="W199" s="40">
        <f t="shared" si="22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23"/>
        <v>0</v>
      </c>
      <c r="AR199" s="51">
        <f t="shared" si="19"/>
        <v>0</v>
      </c>
      <c r="AS199" s="51">
        <f t="shared" si="20"/>
        <v>0</v>
      </c>
      <c r="AT199" s="51">
        <f t="shared" si="21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24"/>
        <v>193</v>
      </c>
      <c r="C200" s="8" t="s">
        <v>116</v>
      </c>
      <c r="D200" s="8">
        <v>390015</v>
      </c>
      <c r="E200" s="8" t="s">
        <v>185</v>
      </c>
      <c r="F200" s="8"/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40">
        <v>0</v>
      </c>
      <c r="U200" s="11">
        <v>0</v>
      </c>
      <c r="W200" s="40">
        <f t="shared" si="22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23"/>
        <v>0</v>
      </c>
      <c r="AR200" s="51">
        <f t="shared" ref="AR200:AR224" si="25">+AA200*H200</f>
        <v>0</v>
      </c>
      <c r="AS200" s="51">
        <f t="shared" ref="AS200:AS224" si="26">+AB200*I200</f>
        <v>0</v>
      </c>
      <c r="AT200" s="51">
        <f t="shared" ref="AT200:AT224" si="27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24"/>
        <v>194</v>
      </c>
      <c r="C201" s="8" t="s">
        <v>116</v>
      </c>
      <c r="D201" s="8">
        <v>390016</v>
      </c>
      <c r="E201" s="8" t="s">
        <v>186</v>
      </c>
      <c r="F201" s="8"/>
      <c r="G201" s="88">
        <v>0</v>
      </c>
      <c r="H201" s="88">
        <v>0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0</v>
      </c>
      <c r="Q201" s="88">
        <v>0</v>
      </c>
      <c r="R201" s="88">
        <v>0</v>
      </c>
      <c r="S201" s="88">
        <v>0</v>
      </c>
      <c r="T201" s="40">
        <v>0</v>
      </c>
      <c r="U201" s="11">
        <v>0</v>
      </c>
      <c r="W201" s="40">
        <f t="shared" ref="W201:W224" si="28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29">+Z201*G201</f>
        <v>0</v>
      </c>
      <c r="AR201" s="51">
        <f t="shared" si="25"/>
        <v>0</v>
      </c>
      <c r="AS201" s="51">
        <f t="shared" si="26"/>
        <v>0</v>
      </c>
      <c r="AT201" s="51">
        <f t="shared" si="27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ref="B202:B224" si="30">B201+1</f>
        <v>195</v>
      </c>
      <c r="C202" s="8" t="s">
        <v>116</v>
      </c>
      <c r="D202" s="8">
        <v>390017</v>
      </c>
      <c r="E202" s="8" t="s">
        <v>187</v>
      </c>
      <c r="F202" s="8"/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40">
        <v>0</v>
      </c>
      <c r="U202" s="11">
        <v>0</v>
      </c>
      <c r="W202" s="40">
        <f t="shared" si="28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29"/>
        <v>0</v>
      </c>
      <c r="AR202" s="51">
        <f t="shared" si="25"/>
        <v>0</v>
      </c>
      <c r="AS202" s="51">
        <f t="shared" si="26"/>
        <v>0</v>
      </c>
      <c r="AT202" s="51">
        <f t="shared" si="27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0"/>
        <v>196</v>
      </c>
      <c r="C203" s="8" t="s">
        <v>106</v>
      </c>
      <c r="D203" s="8">
        <v>440003</v>
      </c>
      <c r="E203" s="8" t="s">
        <v>172</v>
      </c>
      <c r="F203" s="8"/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40">
        <v>0</v>
      </c>
      <c r="U203" s="11">
        <v>0</v>
      </c>
      <c r="W203" s="40">
        <f t="shared" si="28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29"/>
        <v>0</v>
      </c>
      <c r="AR203" s="51">
        <f t="shared" si="25"/>
        <v>0</v>
      </c>
      <c r="AS203" s="51">
        <f t="shared" si="26"/>
        <v>0</v>
      </c>
      <c r="AT203" s="51">
        <f t="shared" si="27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0"/>
        <v>197</v>
      </c>
      <c r="C204" s="8" t="s">
        <v>46</v>
      </c>
      <c r="D204" s="8">
        <v>470002</v>
      </c>
      <c r="E204" s="8" t="s">
        <v>142</v>
      </c>
      <c r="F204" s="8"/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40">
        <v>0</v>
      </c>
      <c r="U204" s="11">
        <v>0</v>
      </c>
      <c r="W204" s="40">
        <f t="shared" si="28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29"/>
        <v>0</v>
      </c>
      <c r="AR204" s="51">
        <f t="shared" si="25"/>
        <v>0</v>
      </c>
      <c r="AS204" s="51">
        <f t="shared" si="26"/>
        <v>0</v>
      </c>
      <c r="AT204" s="51">
        <f t="shared" si="27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0"/>
        <v>198</v>
      </c>
      <c r="C205" s="8" t="s">
        <v>46</v>
      </c>
      <c r="D205" s="8">
        <v>510010</v>
      </c>
      <c r="E205" s="8" t="s">
        <v>213</v>
      </c>
      <c r="F205" s="8"/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40">
        <v>0</v>
      </c>
      <c r="U205" s="11">
        <v>0</v>
      </c>
      <c r="W205" s="40">
        <f t="shared" si="28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29"/>
        <v>0</v>
      </c>
      <c r="AR205" s="51">
        <f t="shared" si="25"/>
        <v>0</v>
      </c>
      <c r="AS205" s="51">
        <f t="shared" si="26"/>
        <v>0</v>
      </c>
      <c r="AT205" s="51">
        <f t="shared" si="27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0"/>
        <v>199</v>
      </c>
      <c r="C206" s="8" t="s">
        <v>46</v>
      </c>
      <c r="D206" s="39">
        <v>510011</v>
      </c>
      <c r="E206" t="s">
        <v>229</v>
      </c>
      <c r="F206" s="8"/>
      <c r="G206" s="88">
        <v>0</v>
      </c>
      <c r="H206" s="88">
        <v>0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8">
        <v>0</v>
      </c>
      <c r="S206" s="88">
        <v>0</v>
      </c>
      <c r="T206" s="40">
        <v>0</v>
      </c>
      <c r="U206" s="11">
        <v>0</v>
      </c>
      <c r="W206" s="40">
        <f t="shared" si="28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29"/>
        <v>0</v>
      </c>
      <c r="AR206" s="51">
        <f t="shared" si="25"/>
        <v>0</v>
      </c>
      <c r="AS206" s="51">
        <f t="shared" si="26"/>
        <v>0</v>
      </c>
      <c r="AT206" s="51">
        <f t="shared" si="27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0"/>
        <v>200</v>
      </c>
      <c r="C207" s="8" t="s">
        <v>46</v>
      </c>
      <c r="D207" s="8">
        <v>520001</v>
      </c>
      <c r="E207" s="8" t="s">
        <v>143</v>
      </c>
      <c r="F207" s="8"/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40">
        <v>0</v>
      </c>
      <c r="U207" s="11">
        <v>0</v>
      </c>
      <c r="W207" s="40">
        <f t="shared" si="28"/>
        <v>0</v>
      </c>
      <c r="X207" s="10">
        <v>0</v>
      </c>
      <c r="Z207" s="42">
        <v>35</v>
      </c>
      <c r="AA207" s="42">
        <v>35</v>
      </c>
      <c r="AB207" s="43">
        <v>0</v>
      </c>
      <c r="AC207" s="42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2">
        <v>0</v>
      </c>
      <c r="AL207" s="42">
        <v>0</v>
      </c>
      <c r="AM207" s="43">
        <v>0</v>
      </c>
      <c r="AN207" s="43">
        <v>0</v>
      </c>
      <c r="AO207" s="43">
        <v>0</v>
      </c>
      <c r="AQ207" s="51">
        <f t="shared" si="29"/>
        <v>0</v>
      </c>
      <c r="AR207" s="51">
        <f t="shared" si="25"/>
        <v>0</v>
      </c>
      <c r="AS207" s="51">
        <f t="shared" si="26"/>
        <v>0</v>
      </c>
      <c r="AT207" s="51">
        <f t="shared" si="27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0"/>
        <v>201</v>
      </c>
      <c r="C208" s="8" t="s">
        <v>46</v>
      </c>
      <c r="D208" s="8">
        <v>520002</v>
      </c>
      <c r="E208" s="8" t="s">
        <v>144</v>
      </c>
      <c r="F208" s="8"/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40">
        <v>0</v>
      </c>
      <c r="U208" s="11">
        <v>0</v>
      </c>
      <c r="W208" s="40">
        <f t="shared" si="28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29"/>
        <v>0</v>
      </c>
      <c r="AR208" s="51">
        <f t="shared" si="25"/>
        <v>0</v>
      </c>
      <c r="AS208" s="51">
        <f t="shared" si="26"/>
        <v>0</v>
      </c>
      <c r="AT208" s="51">
        <f t="shared" si="27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si="30"/>
        <v>202</v>
      </c>
      <c r="C209" s="8" t="s">
        <v>46</v>
      </c>
      <c r="D209" s="8">
        <v>520005</v>
      </c>
      <c r="E209" s="8" t="s">
        <v>145</v>
      </c>
      <c r="F209" s="8"/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40">
        <v>0</v>
      </c>
      <c r="U209" s="11">
        <v>0</v>
      </c>
      <c r="W209" s="40">
        <f t="shared" si="28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29"/>
        <v>0</v>
      </c>
      <c r="AR209" s="51">
        <f t="shared" si="25"/>
        <v>0</v>
      </c>
      <c r="AS209" s="51">
        <f t="shared" si="26"/>
        <v>0</v>
      </c>
      <c r="AT209" s="51">
        <f t="shared" si="27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30"/>
        <v>203</v>
      </c>
      <c r="C210" s="8" t="s">
        <v>46</v>
      </c>
      <c r="D210" s="8">
        <v>520009</v>
      </c>
      <c r="E210" s="8" t="s">
        <v>146</v>
      </c>
      <c r="F210" s="8"/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40">
        <v>0</v>
      </c>
      <c r="U210" s="11">
        <v>0</v>
      </c>
      <c r="W210" s="40">
        <f t="shared" si="28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29"/>
        <v>0</v>
      </c>
      <c r="AR210" s="51">
        <f t="shared" si="25"/>
        <v>0</v>
      </c>
      <c r="AS210" s="51">
        <f t="shared" si="26"/>
        <v>0</v>
      </c>
      <c r="AT210" s="51">
        <f t="shared" si="27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30"/>
        <v>204</v>
      </c>
      <c r="C211" s="8" t="s">
        <v>46</v>
      </c>
      <c r="D211" s="8">
        <v>520010</v>
      </c>
      <c r="E211" s="8" t="s">
        <v>214</v>
      </c>
      <c r="F211" s="8"/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40">
        <v>0</v>
      </c>
      <c r="U211" s="11">
        <v>0</v>
      </c>
      <c r="W211" s="40">
        <f t="shared" si="28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29"/>
        <v>0</v>
      </c>
      <c r="AR211" s="51">
        <f t="shared" si="25"/>
        <v>0</v>
      </c>
      <c r="AS211" s="51">
        <f t="shared" si="26"/>
        <v>0</v>
      </c>
      <c r="AT211" s="51">
        <f t="shared" si="27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30"/>
        <v>205</v>
      </c>
      <c r="C212" s="8" t="s">
        <v>46</v>
      </c>
      <c r="D212" s="8">
        <v>520011</v>
      </c>
      <c r="E212" s="8" t="s">
        <v>195</v>
      </c>
      <c r="F212" s="8"/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40">
        <v>0</v>
      </c>
      <c r="U212" s="11">
        <v>0</v>
      </c>
      <c r="W212" s="40">
        <f t="shared" si="28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29"/>
        <v>0</v>
      </c>
      <c r="AR212" s="51">
        <f t="shared" si="25"/>
        <v>0</v>
      </c>
      <c r="AS212" s="51">
        <f t="shared" si="26"/>
        <v>0</v>
      </c>
      <c r="AT212" s="51">
        <f t="shared" si="27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30"/>
        <v>206</v>
      </c>
      <c r="C213" s="8" t="s">
        <v>46</v>
      </c>
      <c r="D213" s="39">
        <v>520012</v>
      </c>
      <c r="E213" t="s">
        <v>228</v>
      </c>
      <c r="F213" s="8"/>
      <c r="G213" s="88">
        <v>0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0</v>
      </c>
      <c r="Q213" s="88">
        <v>0</v>
      </c>
      <c r="R213" s="88">
        <v>0</v>
      </c>
      <c r="S213" s="88">
        <v>0</v>
      </c>
      <c r="T213" s="40">
        <v>0</v>
      </c>
      <c r="U213" s="11">
        <v>0</v>
      </c>
      <c r="W213" s="40">
        <f t="shared" si="28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29"/>
        <v>0</v>
      </c>
      <c r="AR213" s="51">
        <f t="shared" si="25"/>
        <v>0</v>
      </c>
      <c r="AS213" s="51">
        <f t="shared" si="26"/>
        <v>0</v>
      </c>
      <c r="AT213" s="51">
        <f t="shared" si="27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88">
        <v>0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40">
        <v>0</v>
      </c>
      <c r="U214" s="11">
        <v>0</v>
      </c>
      <c r="W214" s="40">
        <f t="shared" si="28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29"/>
        <v>0</v>
      </c>
      <c r="AR214" s="51">
        <f t="shared" si="25"/>
        <v>0</v>
      </c>
      <c r="AS214" s="51">
        <f t="shared" si="26"/>
        <v>0</v>
      </c>
      <c r="AT214" s="51">
        <f t="shared" si="27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30"/>
        <v>208</v>
      </c>
      <c r="C215" s="8" t="s">
        <v>106</v>
      </c>
      <c r="D215" s="8">
        <v>810006</v>
      </c>
      <c r="E215" s="8" t="s">
        <v>148</v>
      </c>
      <c r="F215" s="8"/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40">
        <v>0</v>
      </c>
      <c r="U215" s="11">
        <v>0</v>
      </c>
      <c r="W215" s="40">
        <f t="shared" si="28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29"/>
        <v>0</v>
      </c>
      <c r="AR215" s="51">
        <f t="shared" si="25"/>
        <v>0</v>
      </c>
      <c r="AS215" s="51">
        <f t="shared" si="26"/>
        <v>0</v>
      </c>
      <c r="AT215" s="51">
        <f t="shared" si="27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30"/>
        <v>209</v>
      </c>
      <c r="C216" s="8" t="s">
        <v>5</v>
      </c>
      <c r="D216" s="8">
        <v>810007</v>
      </c>
      <c r="E216" s="8" t="s">
        <v>149</v>
      </c>
      <c r="F216" s="8"/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40">
        <v>0</v>
      </c>
      <c r="U216" s="11">
        <v>0</v>
      </c>
      <c r="W216" s="40">
        <f t="shared" si="28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29"/>
        <v>0</v>
      </c>
      <c r="AR216" s="51">
        <f t="shared" si="25"/>
        <v>0</v>
      </c>
      <c r="AS216" s="51">
        <f t="shared" si="26"/>
        <v>0</v>
      </c>
      <c r="AT216" s="51">
        <f t="shared" si="27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30"/>
        <v>210</v>
      </c>
      <c r="C217" s="8" t="s">
        <v>39</v>
      </c>
      <c r="D217" s="8">
        <v>810008</v>
      </c>
      <c r="E217" s="8" t="s">
        <v>150</v>
      </c>
      <c r="F217" s="8"/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0</v>
      </c>
      <c r="Q217" s="88">
        <v>0</v>
      </c>
      <c r="R217" s="88">
        <v>0</v>
      </c>
      <c r="S217" s="88">
        <v>0</v>
      </c>
      <c r="T217" s="40">
        <v>0</v>
      </c>
      <c r="U217" s="11">
        <v>0</v>
      </c>
      <c r="W217" s="40">
        <f t="shared" si="28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29"/>
        <v>0</v>
      </c>
      <c r="AR217" s="51">
        <f t="shared" si="25"/>
        <v>0</v>
      </c>
      <c r="AS217" s="51">
        <f t="shared" si="26"/>
        <v>0</v>
      </c>
      <c r="AT217" s="51">
        <f t="shared" si="27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30"/>
        <v>211</v>
      </c>
      <c r="C218" s="8" t="s">
        <v>39</v>
      </c>
      <c r="D218" s="8">
        <v>810009</v>
      </c>
      <c r="E218" s="8" t="s">
        <v>151</v>
      </c>
      <c r="F218" s="8"/>
      <c r="G218" s="88">
        <v>0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40">
        <v>0</v>
      </c>
      <c r="U218" s="11">
        <v>0</v>
      </c>
      <c r="W218" s="40">
        <f t="shared" si="28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29"/>
        <v>0</v>
      </c>
      <c r="AR218" s="51">
        <f t="shared" si="25"/>
        <v>0</v>
      </c>
      <c r="AS218" s="51">
        <f t="shared" si="26"/>
        <v>0</v>
      </c>
      <c r="AT218" s="51">
        <f t="shared" si="27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30"/>
        <v>212</v>
      </c>
      <c r="C219" s="8" t="s">
        <v>39</v>
      </c>
      <c r="D219" s="8">
        <v>810010</v>
      </c>
      <c r="E219" s="8" t="s">
        <v>152</v>
      </c>
      <c r="F219" s="8"/>
      <c r="G219" s="88">
        <v>0</v>
      </c>
      <c r="H219" s="88">
        <v>0</v>
      </c>
      <c r="I219" s="88">
        <v>0</v>
      </c>
      <c r="J219" s="88">
        <v>0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88">
        <v>0</v>
      </c>
      <c r="Q219" s="88">
        <v>0</v>
      </c>
      <c r="R219" s="88">
        <v>0</v>
      </c>
      <c r="S219" s="88">
        <v>0</v>
      </c>
      <c r="T219" s="40">
        <v>0</v>
      </c>
      <c r="U219" s="11">
        <v>0</v>
      </c>
      <c r="W219" s="40">
        <f t="shared" si="28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29"/>
        <v>0</v>
      </c>
      <c r="AR219" s="51">
        <f t="shared" si="25"/>
        <v>0</v>
      </c>
      <c r="AS219" s="51">
        <f t="shared" si="26"/>
        <v>0</v>
      </c>
      <c r="AT219" s="51">
        <f t="shared" si="27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30"/>
        <v>213</v>
      </c>
      <c r="C220" s="8" t="s">
        <v>106</v>
      </c>
      <c r="D220" s="8">
        <v>810011</v>
      </c>
      <c r="E220" s="8" t="s">
        <v>153</v>
      </c>
      <c r="F220" s="8"/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40">
        <v>0</v>
      </c>
      <c r="U220" s="11">
        <v>0</v>
      </c>
      <c r="W220" s="40">
        <f t="shared" si="28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29"/>
        <v>0</v>
      </c>
      <c r="AR220" s="51">
        <f t="shared" si="25"/>
        <v>0</v>
      </c>
      <c r="AS220" s="51">
        <f t="shared" si="26"/>
        <v>0</v>
      </c>
      <c r="AT220" s="51">
        <f t="shared" si="27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30"/>
        <v>214</v>
      </c>
      <c r="C221" s="8" t="s">
        <v>106</v>
      </c>
      <c r="D221" s="8">
        <v>810012</v>
      </c>
      <c r="E221" s="8" t="s">
        <v>175</v>
      </c>
      <c r="F221" s="8"/>
      <c r="G221" s="88">
        <v>0</v>
      </c>
      <c r="H221" s="88">
        <v>0</v>
      </c>
      <c r="I221" s="88">
        <v>0</v>
      </c>
      <c r="J221" s="88">
        <v>0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40">
        <v>0</v>
      </c>
      <c r="U221" s="11">
        <v>0</v>
      </c>
      <c r="W221" s="40">
        <f t="shared" si="28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29"/>
        <v>0</v>
      </c>
      <c r="AR221" s="51">
        <f t="shared" si="25"/>
        <v>0</v>
      </c>
      <c r="AS221" s="51">
        <f t="shared" si="26"/>
        <v>0</v>
      </c>
      <c r="AT221" s="51">
        <f t="shared" si="27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30"/>
        <v>215</v>
      </c>
      <c r="C222" s="8" t="s">
        <v>106</v>
      </c>
      <c r="D222" s="8">
        <v>820013</v>
      </c>
      <c r="E222" t="s">
        <v>234</v>
      </c>
      <c r="F222" s="8"/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40">
        <v>0</v>
      </c>
      <c r="U222" s="11">
        <v>0</v>
      </c>
      <c r="W222" s="40">
        <f t="shared" si="28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29"/>
        <v>0</v>
      </c>
      <c r="AR222" s="51">
        <f t="shared" si="25"/>
        <v>0</v>
      </c>
      <c r="AS222" s="51">
        <f t="shared" si="26"/>
        <v>0</v>
      </c>
      <c r="AT222" s="51">
        <f t="shared" si="27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30"/>
        <v>216</v>
      </c>
      <c r="C223" s="8" t="s">
        <v>46</v>
      </c>
      <c r="D223" s="8">
        <v>820015</v>
      </c>
      <c r="E223" s="8" t="s">
        <v>154</v>
      </c>
      <c r="F223" s="8"/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40">
        <v>0</v>
      </c>
      <c r="U223" s="11">
        <v>0</v>
      </c>
      <c r="W223" s="40">
        <f t="shared" si="28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29"/>
        <v>0</v>
      </c>
      <c r="AR223" s="51">
        <f t="shared" si="25"/>
        <v>0</v>
      </c>
      <c r="AS223" s="51">
        <f t="shared" si="26"/>
        <v>0</v>
      </c>
      <c r="AT223" s="51">
        <f t="shared" si="27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30"/>
        <v>217</v>
      </c>
      <c r="C224" s="8" t="s">
        <v>39</v>
      </c>
      <c r="D224" s="8">
        <v>820023</v>
      </c>
      <c r="E224" s="8" t="s">
        <v>215</v>
      </c>
      <c r="F224" s="8"/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40">
        <v>0</v>
      </c>
      <c r="U224" s="11">
        <v>0</v>
      </c>
      <c r="W224" s="40">
        <f t="shared" si="28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29"/>
        <v>0</v>
      </c>
      <c r="AR224" s="51">
        <f t="shared" si="25"/>
        <v>0</v>
      </c>
      <c r="AS224" s="51">
        <f t="shared" si="26"/>
        <v>0</v>
      </c>
      <c r="AT224" s="51">
        <f t="shared" si="27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1">H230+30</f>
        <v>46045</v>
      </c>
      <c r="J230" s="21">
        <f t="shared" si="31"/>
        <v>46075</v>
      </c>
      <c r="K230" s="21">
        <f t="shared" si="31"/>
        <v>46105</v>
      </c>
      <c r="L230" s="21">
        <f t="shared" si="31"/>
        <v>46135</v>
      </c>
      <c r="M230" s="21">
        <f t="shared" si="31"/>
        <v>46165</v>
      </c>
      <c r="N230" s="21">
        <f t="shared" si="31"/>
        <v>46195</v>
      </c>
      <c r="O230" s="21">
        <f t="shared" si="31"/>
        <v>46225</v>
      </c>
      <c r="P230" s="21">
        <f t="shared" si="31"/>
        <v>46255</v>
      </c>
      <c r="Q230" s="21">
        <f t="shared" si="31"/>
        <v>46285</v>
      </c>
      <c r="R230" s="21">
        <f>Q230+30</f>
        <v>46315</v>
      </c>
      <c r="S230" s="21">
        <f>S7</f>
        <v>46345</v>
      </c>
      <c r="T230" s="21">
        <f t="shared" ref="T230:W230" si="32">T7</f>
        <v>46375</v>
      </c>
      <c r="U230" s="21">
        <f t="shared" si="32"/>
        <v>46405</v>
      </c>
      <c r="V230" s="21"/>
      <c r="W230" s="21" t="str">
        <f t="shared" si="32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AQ4:AT5"/>
    <mergeCell ref="C228:E228"/>
    <mergeCell ref="G229:J229"/>
    <mergeCell ref="K229:W229"/>
    <mergeCell ref="G4:W5"/>
    <mergeCell ref="Z4:AO5"/>
    <mergeCell ref="G6:J6"/>
    <mergeCell ref="K6:W6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0E947E-C139-4B18-9B77-A246C403030A}">
          <x14:formula1>
            <xm:f>Sheet1!$B$1:$B$4</xm:f>
          </x14:formula1>
          <xm:sqref>F8:F224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6CAC-7091-41C9-BE6F-CE8C5E023736}">
  <sheetPr>
    <tabColor theme="5" tint="0.79998168889431442"/>
  </sheetPr>
  <dimension ref="B3:BF234"/>
  <sheetViews>
    <sheetView zoomScale="85" zoomScaleNormal="85" workbookViewId="0">
      <pane xSplit="5" ySplit="7" topLeftCell="F221" activePane="bottomRight" state="frozen"/>
      <selection activeCell="R231" sqref="R231"/>
      <selection pane="topRight" activeCell="R231" sqref="R231"/>
      <selection pane="bottomLeft" activeCell="R231" sqref="R231"/>
      <selection pane="bottomRight" activeCell="R231" sqref="R231"/>
    </sheetView>
  </sheetViews>
  <sheetFormatPr defaultColWidth="8.54296875" defaultRowHeight="14.5" x14ac:dyDescent="0.35"/>
  <cols>
    <col min="1" max="1" width="2.1796875" style="10" customWidth="1"/>
    <col min="2" max="2" width="4.81640625" style="10" bestFit="1" customWidth="1"/>
    <col min="3" max="3" width="19.81640625" style="10" customWidth="1"/>
    <col min="4" max="4" width="9.453125" style="10" customWidth="1"/>
    <col min="5" max="5" width="48.54296875" style="10" bestFit="1" customWidth="1"/>
    <col min="6" max="6" width="28.453125" style="10" customWidth="1"/>
    <col min="7" max="16" width="10.453125" style="11" bestFit="1" customWidth="1"/>
    <col min="17" max="23" width="10.453125" style="11" customWidth="1"/>
    <col min="24" max="24" width="0" style="10" hidden="1" customWidth="1"/>
    <col min="25" max="25" width="2.453125" style="12" customWidth="1"/>
    <col min="26" max="26" width="13.1796875" style="10" bestFit="1" customWidth="1"/>
    <col min="27" max="27" width="15.81640625" style="10" bestFit="1" customWidth="1"/>
    <col min="28" max="42" width="8.54296875" style="10"/>
    <col min="43" max="43" width="7.81640625" style="10" bestFit="1" customWidth="1"/>
    <col min="44" max="44" width="6.81640625" style="33" bestFit="1" customWidth="1"/>
    <col min="45" max="45" width="6.26953125" style="33" bestFit="1" customWidth="1"/>
    <col min="46" max="46" width="7.453125" style="33" bestFit="1" customWidth="1"/>
    <col min="47" max="16384" width="8.54296875" style="10"/>
  </cols>
  <sheetData>
    <row r="3" spans="2:58" ht="15" thickBot="1" x14ac:dyDescent="0.4">
      <c r="G3" s="11">
        <v>4</v>
      </c>
      <c r="H3" s="11">
        <f>G3+1</f>
        <v>5</v>
      </c>
      <c r="I3" s="11">
        <f t="shared" ref="I3:Q3" si="0">H3+1</f>
        <v>6</v>
      </c>
      <c r="J3" s="11">
        <f t="shared" si="0"/>
        <v>7</v>
      </c>
      <c r="K3" s="11">
        <f t="shared" si="0"/>
        <v>8</v>
      </c>
      <c r="L3" s="11">
        <f t="shared" si="0"/>
        <v>9</v>
      </c>
      <c r="M3" s="11">
        <f t="shared" si="0"/>
        <v>10</v>
      </c>
      <c r="N3" s="11">
        <f t="shared" si="0"/>
        <v>11</v>
      </c>
      <c r="O3" s="11">
        <f t="shared" si="0"/>
        <v>12</v>
      </c>
      <c r="P3" s="11">
        <f t="shared" si="0"/>
        <v>13</v>
      </c>
      <c r="Q3" s="11">
        <f t="shared" si="0"/>
        <v>14</v>
      </c>
      <c r="Z3" s="10">
        <v>18</v>
      </c>
      <c r="AA3" s="10">
        <f>Z3+1</f>
        <v>19</v>
      </c>
      <c r="AB3" s="10">
        <f t="shared" ref="AB3:AJ3" si="1">AA3+1</f>
        <v>20</v>
      </c>
      <c r="AC3" s="10">
        <f t="shared" si="1"/>
        <v>21</v>
      </c>
      <c r="AD3" s="10">
        <f t="shared" si="1"/>
        <v>22</v>
      </c>
      <c r="AE3" s="10">
        <f t="shared" si="1"/>
        <v>23</v>
      </c>
      <c r="AF3" s="10">
        <f t="shared" si="1"/>
        <v>24</v>
      </c>
      <c r="AG3" s="10">
        <f t="shared" si="1"/>
        <v>25</v>
      </c>
      <c r="AH3" s="10">
        <f t="shared" si="1"/>
        <v>26</v>
      </c>
      <c r="AI3" s="10">
        <f t="shared" si="1"/>
        <v>27</v>
      </c>
      <c r="AJ3" s="10">
        <f t="shared" si="1"/>
        <v>28</v>
      </c>
    </row>
    <row r="4" spans="2:58" s="1" customFormat="1" ht="14.5" customHeight="1" x14ac:dyDescent="0.35">
      <c r="G4" s="93" t="s">
        <v>183</v>
      </c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Y4" s="12"/>
      <c r="Z4" s="99" t="s">
        <v>180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4"/>
      <c r="AP4" s="10"/>
      <c r="AQ4" s="99" t="s">
        <v>245</v>
      </c>
      <c r="AR4" s="100"/>
      <c r="AS4" s="100"/>
      <c r="AT4" s="10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</row>
    <row r="5" spans="2:58" s="1" customFormat="1" ht="15" customHeight="1" thickBot="1" x14ac:dyDescent="0.4">
      <c r="G5" s="96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Y5" s="12"/>
      <c r="Z5" s="101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5"/>
      <c r="AP5" s="10"/>
      <c r="AQ5" s="101"/>
      <c r="AR5" s="102"/>
      <c r="AS5" s="102"/>
      <c r="AT5" s="102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2:58" s="1" customFormat="1" ht="19" customHeight="1" thickBot="1" x14ac:dyDescent="0.5">
      <c r="G6" s="89"/>
      <c r="H6" s="90"/>
      <c r="I6" s="90"/>
      <c r="J6" s="90"/>
      <c r="K6" s="89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Y6" s="12"/>
      <c r="Z6" s="89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1"/>
      <c r="AP6" s="10"/>
      <c r="AQ6" s="58"/>
      <c r="AR6" s="59"/>
      <c r="AS6" s="59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58" s="1" customFormat="1" ht="29.5" thickBot="1" x14ac:dyDescent="0.4">
      <c r="B7" s="17" t="s">
        <v>0</v>
      </c>
      <c r="C7" s="17" t="s">
        <v>1</v>
      </c>
      <c r="D7" s="18" t="s">
        <v>2</v>
      </c>
      <c r="E7" s="19" t="s">
        <v>3</v>
      </c>
      <c r="F7" s="37" t="s">
        <v>222</v>
      </c>
      <c r="G7" s="82">
        <v>45985</v>
      </c>
      <c r="H7" s="82">
        <f>+G7+30</f>
        <v>46015</v>
      </c>
      <c r="I7" s="82">
        <f t="shared" ref="I7:V7" si="2">+H7+30</f>
        <v>46045</v>
      </c>
      <c r="J7" s="82">
        <f t="shared" si="2"/>
        <v>46075</v>
      </c>
      <c r="K7" s="82">
        <f t="shared" si="2"/>
        <v>46105</v>
      </c>
      <c r="L7" s="82">
        <f t="shared" si="2"/>
        <v>46135</v>
      </c>
      <c r="M7" s="82">
        <f t="shared" si="2"/>
        <v>46165</v>
      </c>
      <c r="N7" s="82">
        <f t="shared" si="2"/>
        <v>46195</v>
      </c>
      <c r="O7" s="82">
        <f t="shared" si="2"/>
        <v>46225</v>
      </c>
      <c r="P7" s="82">
        <f t="shared" si="2"/>
        <v>46255</v>
      </c>
      <c r="Q7" s="82">
        <f t="shared" si="2"/>
        <v>46285</v>
      </c>
      <c r="R7" s="82">
        <f t="shared" si="2"/>
        <v>46315</v>
      </c>
      <c r="S7" s="82">
        <f t="shared" si="2"/>
        <v>46345</v>
      </c>
      <c r="T7" s="82">
        <f t="shared" si="2"/>
        <v>46375</v>
      </c>
      <c r="U7" s="82">
        <f t="shared" si="2"/>
        <v>46405</v>
      </c>
      <c r="V7" s="82">
        <f t="shared" si="2"/>
        <v>46435</v>
      </c>
      <c r="W7" s="20" t="s">
        <v>4</v>
      </c>
      <c r="Y7" s="12"/>
      <c r="Z7" s="21">
        <f>+G7</f>
        <v>45985</v>
      </c>
      <c r="AA7" s="21">
        <f t="shared" ref="AA7:AM7" si="3">Z7+30</f>
        <v>46015</v>
      </c>
      <c r="AB7" s="21">
        <f t="shared" si="3"/>
        <v>46045</v>
      </c>
      <c r="AC7" s="21">
        <f t="shared" si="3"/>
        <v>46075</v>
      </c>
      <c r="AD7" s="21">
        <f t="shared" si="3"/>
        <v>46105</v>
      </c>
      <c r="AE7" s="21">
        <f t="shared" si="3"/>
        <v>46135</v>
      </c>
      <c r="AF7" s="21">
        <f t="shared" si="3"/>
        <v>46165</v>
      </c>
      <c r="AG7" s="21">
        <f t="shared" si="3"/>
        <v>46195</v>
      </c>
      <c r="AH7" s="21">
        <f t="shared" si="3"/>
        <v>46225</v>
      </c>
      <c r="AI7" s="21">
        <f t="shared" si="3"/>
        <v>46255</v>
      </c>
      <c r="AJ7" s="21">
        <f t="shared" si="3"/>
        <v>46285</v>
      </c>
      <c r="AK7" s="21">
        <f t="shared" si="3"/>
        <v>46315</v>
      </c>
      <c r="AL7" s="21">
        <f t="shared" si="3"/>
        <v>46345</v>
      </c>
      <c r="AM7" s="21">
        <f t="shared" si="3"/>
        <v>46375</v>
      </c>
      <c r="AN7" s="21">
        <f t="shared" ref="AN7" si="4">AM7+30</f>
        <v>46405</v>
      </c>
      <c r="AO7" s="21">
        <f t="shared" ref="AO7" si="5">AN7+30</f>
        <v>46435</v>
      </c>
      <c r="AP7" s="10"/>
      <c r="AQ7" s="21">
        <f>+Z7</f>
        <v>45985</v>
      </c>
      <c r="AR7" s="21">
        <f>+AQ7+30</f>
        <v>46015</v>
      </c>
      <c r="AS7" s="21">
        <f t="shared" ref="AS7:AT7" si="6">+AR7+30</f>
        <v>46045</v>
      </c>
      <c r="AT7" s="21">
        <f t="shared" si="6"/>
        <v>46075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</row>
    <row r="8" spans="2:58" x14ac:dyDescent="0.35">
      <c r="B8" s="8">
        <v>1</v>
      </c>
      <c r="C8" s="8" t="s">
        <v>5</v>
      </c>
      <c r="D8" s="27">
        <v>110001</v>
      </c>
      <c r="E8" s="27" t="s">
        <v>6</v>
      </c>
      <c r="F8" s="8" t="s">
        <v>226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11">
        <v>0</v>
      </c>
      <c r="W8" s="40">
        <f>SUM(G8:R8)</f>
        <v>0</v>
      </c>
      <c r="X8" s="16" t="e">
        <v>#DIV/0!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Q8" s="51">
        <f>+Z8*G8</f>
        <v>0</v>
      </c>
      <c r="AR8" s="51">
        <f t="shared" ref="AR8:AR71" si="7">+AA8*H8</f>
        <v>0</v>
      </c>
      <c r="AS8" s="51">
        <f t="shared" ref="AS8:AS71" si="8">+AB8*I8</f>
        <v>0</v>
      </c>
      <c r="AT8" s="51">
        <f t="shared" ref="AT8:AT71" si="9">+AC8*J8</f>
        <v>0</v>
      </c>
    </row>
    <row r="9" spans="2:58" x14ac:dyDescent="0.35">
      <c r="B9" s="8">
        <f>B8+1</f>
        <v>2</v>
      </c>
      <c r="C9" s="8" t="s">
        <v>5</v>
      </c>
      <c r="D9" s="8">
        <v>110002</v>
      </c>
      <c r="E9" s="8" t="s">
        <v>159</v>
      </c>
      <c r="F9" s="8"/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11">
        <v>0</v>
      </c>
      <c r="W9" s="40">
        <f t="shared" ref="W9:W72" si="10">SUM(G9:R9)</f>
        <v>0</v>
      </c>
      <c r="X9" s="16" t="e">
        <v>#DIV/0!</v>
      </c>
      <c r="Z9" s="43">
        <v>0</v>
      </c>
      <c r="AA9" s="43">
        <v>0</v>
      </c>
      <c r="AB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Q9" s="51">
        <f t="shared" ref="AQ9:AQ72" si="11">+Z9*G9</f>
        <v>0</v>
      </c>
      <c r="AR9" s="51">
        <f t="shared" si="7"/>
        <v>0</v>
      </c>
      <c r="AS9" s="51">
        <f t="shared" si="8"/>
        <v>0</v>
      </c>
      <c r="AT9" s="51">
        <f t="shared" si="9"/>
        <v>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</row>
    <row r="10" spans="2:58" x14ac:dyDescent="0.35">
      <c r="B10" s="8">
        <f t="shared" ref="B10:B73" si="12">B9+1</f>
        <v>3</v>
      </c>
      <c r="C10" s="8" t="s">
        <v>5</v>
      </c>
      <c r="D10" s="8">
        <v>110003</v>
      </c>
      <c r="E10" s="8" t="s">
        <v>7</v>
      </c>
      <c r="F10" s="8"/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11">
        <v>0</v>
      </c>
      <c r="W10" s="40">
        <f t="shared" si="10"/>
        <v>0</v>
      </c>
      <c r="X10" s="16" t="e">
        <v>#DIV/0!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Q10" s="51">
        <f t="shared" si="11"/>
        <v>0</v>
      </c>
      <c r="AR10" s="51">
        <f t="shared" si="7"/>
        <v>0</v>
      </c>
      <c r="AS10" s="51">
        <f t="shared" si="8"/>
        <v>0</v>
      </c>
      <c r="AT10" s="51">
        <f t="shared" si="9"/>
        <v>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2:58" x14ac:dyDescent="0.35">
      <c r="B11" s="8">
        <f t="shared" si="12"/>
        <v>4</v>
      </c>
      <c r="C11" s="8" t="s">
        <v>5</v>
      </c>
      <c r="D11" s="8">
        <v>110004</v>
      </c>
      <c r="E11" s="8" t="s">
        <v>8</v>
      </c>
      <c r="F11" s="8"/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11">
        <v>0</v>
      </c>
      <c r="W11" s="40">
        <f t="shared" si="10"/>
        <v>0</v>
      </c>
      <c r="X11" s="16" t="e">
        <v>#DIV/0!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Q11" s="51">
        <f t="shared" si="11"/>
        <v>0</v>
      </c>
      <c r="AR11" s="51">
        <f t="shared" si="7"/>
        <v>0</v>
      </c>
      <c r="AS11" s="51">
        <f t="shared" si="8"/>
        <v>0</v>
      </c>
      <c r="AT11" s="51">
        <f t="shared" si="9"/>
        <v>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2:58" x14ac:dyDescent="0.35">
      <c r="B12" s="8">
        <f t="shared" si="12"/>
        <v>5</v>
      </c>
      <c r="C12" s="8" t="s">
        <v>5</v>
      </c>
      <c r="D12" s="8">
        <v>110005</v>
      </c>
      <c r="E12" s="8" t="s">
        <v>9</v>
      </c>
      <c r="F12" s="8"/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11">
        <v>0</v>
      </c>
      <c r="W12" s="40">
        <f t="shared" si="10"/>
        <v>0</v>
      </c>
      <c r="X12" s="16" t="e">
        <v>#DIV/0!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51">
        <f t="shared" si="11"/>
        <v>0</v>
      </c>
      <c r="AR12" s="51">
        <f t="shared" si="7"/>
        <v>0</v>
      </c>
      <c r="AS12" s="51">
        <f t="shared" si="8"/>
        <v>0</v>
      </c>
      <c r="AT12" s="51">
        <f t="shared" si="9"/>
        <v>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2:58" x14ac:dyDescent="0.35">
      <c r="B13" s="8">
        <f t="shared" si="12"/>
        <v>6</v>
      </c>
      <c r="C13" s="8" t="s">
        <v>5</v>
      </c>
      <c r="D13" s="8">
        <v>110007</v>
      </c>
      <c r="E13" s="8" t="s">
        <v>10</v>
      </c>
      <c r="F13" s="8"/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11">
        <v>0</v>
      </c>
      <c r="W13" s="40">
        <f t="shared" si="10"/>
        <v>0</v>
      </c>
      <c r="X13" s="16" t="e">
        <v>#DIV/0!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51">
        <f t="shared" si="11"/>
        <v>0</v>
      </c>
      <c r="AR13" s="51">
        <f t="shared" si="7"/>
        <v>0</v>
      </c>
      <c r="AS13" s="51">
        <f t="shared" si="8"/>
        <v>0</v>
      </c>
      <c r="AT13" s="51">
        <f t="shared" si="9"/>
        <v>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2:58" x14ac:dyDescent="0.35">
      <c r="B14" s="8">
        <f t="shared" si="12"/>
        <v>7</v>
      </c>
      <c r="C14" s="8" t="s">
        <v>5</v>
      </c>
      <c r="D14" s="8">
        <v>110009</v>
      </c>
      <c r="E14" s="8" t="s">
        <v>11</v>
      </c>
      <c r="F14" s="8"/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11">
        <v>0</v>
      </c>
      <c r="W14" s="40">
        <f t="shared" si="10"/>
        <v>0</v>
      </c>
      <c r="X14" s="16" t="e">
        <v>#DIV/0!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2"/>
      <c r="AQ14" s="51">
        <f t="shared" si="11"/>
        <v>0</v>
      </c>
      <c r="AR14" s="51">
        <f t="shared" si="7"/>
        <v>0</v>
      </c>
      <c r="AS14" s="51">
        <f t="shared" si="8"/>
        <v>0</v>
      </c>
      <c r="AT14" s="51">
        <f t="shared" si="9"/>
        <v>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2:58" x14ac:dyDescent="0.35">
      <c r="B15" s="8">
        <f t="shared" si="12"/>
        <v>8</v>
      </c>
      <c r="C15" s="8" t="s">
        <v>5</v>
      </c>
      <c r="D15" s="8">
        <v>110010</v>
      </c>
      <c r="E15" s="8" t="s">
        <v>161</v>
      </c>
      <c r="F15" s="8"/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11">
        <v>0</v>
      </c>
      <c r="W15" s="40">
        <f t="shared" si="10"/>
        <v>0</v>
      </c>
      <c r="X15" s="16" t="e">
        <v>#DIV/0!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51">
        <f t="shared" si="11"/>
        <v>0</v>
      </c>
      <c r="AR15" s="51">
        <f t="shared" si="7"/>
        <v>0</v>
      </c>
      <c r="AS15" s="51">
        <f t="shared" si="8"/>
        <v>0</v>
      </c>
      <c r="AT15" s="51">
        <f t="shared" si="9"/>
        <v>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2:58" x14ac:dyDescent="0.35">
      <c r="B16" s="8">
        <f t="shared" si="12"/>
        <v>9</v>
      </c>
      <c r="C16" s="8" t="s">
        <v>5</v>
      </c>
      <c r="D16" s="8">
        <v>110012</v>
      </c>
      <c r="E16" s="8" t="s">
        <v>12</v>
      </c>
      <c r="F16" s="8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11">
        <v>0</v>
      </c>
      <c r="W16" s="40">
        <f t="shared" si="10"/>
        <v>0</v>
      </c>
      <c r="X16" s="16" t="e">
        <v>#DIV/0!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51">
        <f t="shared" si="11"/>
        <v>0</v>
      </c>
      <c r="AR16" s="51">
        <f t="shared" si="7"/>
        <v>0</v>
      </c>
      <c r="AS16" s="51">
        <f t="shared" si="8"/>
        <v>0</v>
      </c>
      <c r="AT16" s="51">
        <f t="shared" si="9"/>
        <v>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2:58" x14ac:dyDescent="0.35">
      <c r="B17" s="8">
        <f t="shared" si="12"/>
        <v>10</v>
      </c>
      <c r="C17" s="8" t="s">
        <v>5</v>
      </c>
      <c r="D17" s="8">
        <v>110013</v>
      </c>
      <c r="E17" s="8" t="s">
        <v>13</v>
      </c>
      <c r="F17" s="8"/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11">
        <v>0</v>
      </c>
      <c r="W17" s="40">
        <f t="shared" si="10"/>
        <v>0</v>
      </c>
      <c r="X17" s="16" t="e">
        <v>#DIV/0!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51">
        <f t="shared" si="11"/>
        <v>0</v>
      </c>
      <c r="AR17" s="51">
        <f t="shared" si="7"/>
        <v>0</v>
      </c>
      <c r="AS17" s="51">
        <f t="shared" si="8"/>
        <v>0</v>
      </c>
      <c r="AT17" s="51">
        <f t="shared" si="9"/>
        <v>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2:58" x14ac:dyDescent="0.35">
      <c r="B18" s="8">
        <f t="shared" si="12"/>
        <v>11</v>
      </c>
      <c r="C18" s="8" t="s">
        <v>5</v>
      </c>
      <c r="D18" s="8">
        <v>110015</v>
      </c>
      <c r="E18" s="8" t="s">
        <v>14</v>
      </c>
      <c r="F18" s="8"/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11">
        <v>0</v>
      </c>
      <c r="W18" s="40">
        <f t="shared" si="10"/>
        <v>0</v>
      </c>
      <c r="X18" s="16" t="e">
        <v>#DIV/0!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Q18" s="51">
        <f t="shared" si="11"/>
        <v>0</v>
      </c>
      <c r="AR18" s="51">
        <f t="shared" si="7"/>
        <v>0</v>
      </c>
      <c r="AS18" s="51">
        <f t="shared" si="8"/>
        <v>0</v>
      </c>
      <c r="AT18" s="51">
        <f t="shared" si="9"/>
        <v>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2:58" x14ac:dyDescent="0.35">
      <c r="B19" s="8">
        <f t="shared" si="12"/>
        <v>12</v>
      </c>
      <c r="C19" s="8" t="s">
        <v>5</v>
      </c>
      <c r="D19" s="8">
        <v>110016</v>
      </c>
      <c r="E19" s="8" t="s">
        <v>15</v>
      </c>
      <c r="F19" s="8"/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11">
        <v>0</v>
      </c>
      <c r="W19" s="40">
        <f t="shared" si="10"/>
        <v>0</v>
      </c>
      <c r="X19" s="16" t="e">
        <v>#DIV/0!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Q19" s="51">
        <f t="shared" si="11"/>
        <v>0</v>
      </c>
      <c r="AR19" s="51">
        <f t="shared" si="7"/>
        <v>0</v>
      </c>
      <c r="AS19" s="51">
        <f t="shared" si="8"/>
        <v>0</v>
      </c>
      <c r="AT19" s="51">
        <f t="shared" si="9"/>
        <v>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2:58" x14ac:dyDescent="0.35">
      <c r="B20" s="8">
        <f t="shared" si="12"/>
        <v>13</v>
      </c>
      <c r="C20" s="8" t="s">
        <v>5</v>
      </c>
      <c r="D20" s="8">
        <v>110017</v>
      </c>
      <c r="E20" s="8" t="s">
        <v>16</v>
      </c>
      <c r="F20" s="8"/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11">
        <v>0</v>
      </c>
      <c r="W20" s="40">
        <f t="shared" si="10"/>
        <v>0</v>
      </c>
      <c r="X20" s="16" t="e">
        <v>#DIV/0!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Q20" s="51">
        <f t="shared" si="11"/>
        <v>0</v>
      </c>
      <c r="AR20" s="51">
        <f t="shared" si="7"/>
        <v>0</v>
      </c>
      <c r="AS20" s="51">
        <f t="shared" si="8"/>
        <v>0</v>
      </c>
      <c r="AT20" s="51">
        <f t="shared" si="9"/>
        <v>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2:58" x14ac:dyDescent="0.35">
      <c r="B21" s="8">
        <f t="shared" si="12"/>
        <v>14</v>
      </c>
      <c r="C21" s="8" t="s">
        <v>5</v>
      </c>
      <c r="D21" s="8">
        <v>110018</v>
      </c>
      <c r="E21" s="8" t="s">
        <v>17</v>
      </c>
      <c r="F21" s="8"/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11">
        <v>0</v>
      </c>
      <c r="W21" s="40">
        <f t="shared" si="10"/>
        <v>0</v>
      </c>
      <c r="X21" s="16" t="e">
        <v>#DIV/0!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Q21" s="51">
        <f t="shared" si="11"/>
        <v>0</v>
      </c>
      <c r="AR21" s="51">
        <f t="shared" si="7"/>
        <v>0</v>
      </c>
      <c r="AS21" s="51">
        <f t="shared" si="8"/>
        <v>0</v>
      </c>
      <c r="AT21" s="51">
        <f t="shared" si="9"/>
        <v>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2:58" x14ac:dyDescent="0.35">
      <c r="B22" s="8">
        <f t="shared" si="12"/>
        <v>15</v>
      </c>
      <c r="C22" s="8" t="s">
        <v>5</v>
      </c>
      <c r="D22" s="8">
        <v>110020</v>
      </c>
      <c r="E22" s="8" t="s">
        <v>18</v>
      </c>
      <c r="F22" s="8"/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11">
        <v>0</v>
      </c>
      <c r="W22" s="40">
        <f t="shared" si="10"/>
        <v>0</v>
      </c>
      <c r="X22" s="16" t="e">
        <v>#DIV/0!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Q22" s="51">
        <f t="shared" si="11"/>
        <v>0</v>
      </c>
      <c r="AR22" s="51">
        <f t="shared" si="7"/>
        <v>0</v>
      </c>
      <c r="AS22" s="51">
        <f t="shared" si="8"/>
        <v>0</v>
      </c>
      <c r="AT22" s="51">
        <f t="shared" si="9"/>
        <v>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2:58" x14ac:dyDescent="0.35">
      <c r="B23" s="8">
        <f t="shared" si="12"/>
        <v>16</v>
      </c>
      <c r="C23" s="8" t="s">
        <v>5</v>
      </c>
      <c r="D23" s="8">
        <v>110021</v>
      </c>
      <c r="E23" s="8" t="s">
        <v>19</v>
      </c>
      <c r="F23" s="8"/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11">
        <v>0</v>
      </c>
      <c r="W23" s="40">
        <f t="shared" si="10"/>
        <v>0</v>
      </c>
      <c r="X23" s="16" t="e">
        <v>#DIV/0!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Q23" s="51">
        <f t="shared" si="11"/>
        <v>0</v>
      </c>
      <c r="AR23" s="51">
        <f t="shared" si="7"/>
        <v>0</v>
      </c>
      <c r="AS23" s="51">
        <f t="shared" si="8"/>
        <v>0</v>
      </c>
      <c r="AT23" s="51">
        <f t="shared" si="9"/>
        <v>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2:58" x14ac:dyDescent="0.35">
      <c r="B24" s="8">
        <f t="shared" si="12"/>
        <v>17</v>
      </c>
      <c r="C24" s="8" t="s">
        <v>5</v>
      </c>
      <c r="D24" s="8">
        <v>110023</v>
      </c>
      <c r="E24" s="8" t="s">
        <v>191</v>
      </c>
      <c r="F24" s="8"/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11">
        <v>0</v>
      </c>
      <c r="W24" s="40">
        <f t="shared" si="10"/>
        <v>0</v>
      </c>
      <c r="X24" s="16" t="e">
        <v>#DIV/0!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Q24" s="51">
        <f t="shared" si="11"/>
        <v>0</v>
      </c>
      <c r="AR24" s="51">
        <f t="shared" si="7"/>
        <v>0</v>
      </c>
      <c r="AS24" s="51">
        <f t="shared" si="8"/>
        <v>0</v>
      </c>
      <c r="AT24" s="51">
        <f t="shared" si="9"/>
        <v>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2:58" x14ac:dyDescent="0.35">
      <c r="B25" s="8">
        <f t="shared" si="12"/>
        <v>18</v>
      </c>
      <c r="C25" s="8" t="s">
        <v>46</v>
      </c>
      <c r="D25" s="8">
        <v>110024</v>
      </c>
      <c r="E25" s="8" t="s">
        <v>200</v>
      </c>
      <c r="F25" s="8"/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11">
        <v>0</v>
      </c>
      <c r="W25" s="40">
        <f t="shared" si="10"/>
        <v>0</v>
      </c>
      <c r="X25" s="16" t="e">
        <v>#DIV/0!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Q25" s="51">
        <f t="shared" si="11"/>
        <v>0</v>
      </c>
      <c r="AR25" s="51">
        <f t="shared" si="7"/>
        <v>0</v>
      </c>
      <c r="AS25" s="51">
        <f t="shared" si="8"/>
        <v>0</v>
      </c>
      <c r="AT25" s="51">
        <f t="shared" si="9"/>
        <v>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2:58" x14ac:dyDescent="0.35">
      <c r="B26" s="8">
        <f t="shared" si="12"/>
        <v>19</v>
      </c>
      <c r="C26" s="8" t="s">
        <v>5</v>
      </c>
      <c r="D26" s="8">
        <v>110025</v>
      </c>
      <c r="E26" s="8" t="s">
        <v>201</v>
      </c>
      <c r="F26" s="8"/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11">
        <v>0</v>
      </c>
      <c r="W26" s="40">
        <f t="shared" si="10"/>
        <v>0</v>
      </c>
      <c r="X26" s="16" t="e">
        <v>#DIV/0!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Q26" s="51">
        <f t="shared" si="11"/>
        <v>0</v>
      </c>
      <c r="AR26" s="51">
        <f t="shared" si="7"/>
        <v>0</v>
      </c>
      <c r="AS26" s="51">
        <f t="shared" si="8"/>
        <v>0</v>
      </c>
      <c r="AT26" s="51">
        <f t="shared" si="9"/>
        <v>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2:58" x14ac:dyDescent="0.35">
      <c r="B27" s="8">
        <f t="shared" si="12"/>
        <v>20</v>
      </c>
      <c r="C27" s="8" t="s">
        <v>5</v>
      </c>
      <c r="D27" s="8">
        <v>120002</v>
      </c>
      <c r="E27" s="8" t="s">
        <v>20</v>
      </c>
      <c r="F27" s="8"/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11">
        <v>0</v>
      </c>
      <c r="W27" s="40">
        <f t="shared" si="10"/>
        <v>0</v>
      </c>
      <c r="X27" s="16" t="e">
        <v>#DIV/0!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Q27" s="51">
        <f t="shared" si="11"/>
        <v>0</v>
      </c>
      <c r="AR27" s="51">
        <f t="shared" si="7"/>
        <v>0</v>
      </c>
      <c r="AS27" s="51">
        <f t="shared" si="8"/>
        <v>0</v>
      </c>
      <c r="AT27" s="51">
        <f t="shared" si="9"/>
        <v>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2:58" x14ac:dyDescent="0.35">
      <c r="B28" s="8">
        <f t="shared" si="12"/>
        <v>21</v>
      </c>
      <c r="C28" s="8" t="s">
        <v>5</v>
      </c>
      <c r="D28" s="8">
        <v>120003</v>
      </c>
      <c r="E28" s="8" t="s">
        <v>21</v>
      </c>
      <c r="F28" s="8"/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11">
        <v>0</v>
      </c>
      <c r="W28" s="40">
        <f t="shared" si="10"/>
        <v>0</v>
      </c>
      <c r="X28" s="16" t="e">
        <v>#DIV/0!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Q28" s="51">
        <f t="shared" si="11"/>
        <v>0</v>
      </c>
      <c r="AR28" s="51">
        <f t="shared" si="7"/>
        <v>0</v>
      </c>
      <c r="AS28" s="51">
        <f t="shared" si="8"/>
        <v>0</v>
      </c>
      <c r="AT28" s="51">
        <f t="shared" si="9"/>
        <v>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2:58" x14ac:dyDescent="0.35">
      <c r="B29" s="8">
        <f t="shared" si="12"/>
        <v>22</v>
      </c>
      <c r="C29" s="8" t="s">
        <v>5</v>
      </c>
      <c r="D29" s="8">
        <v>120006</v>
      </c>
      <c r="E29" s="8" t="s">
        <v>22</v>
      </c>
      <c r="F29" s="8"/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11">
        <v>0</v>
      </c>
      <c r="W29" s="40">
        <f t="shared" si="10"/>
        <v>0</v>
      </c>
      <c r="X29" s="16" t="e">
        <v>#DIV/0!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Q29" s="51">
        <f t="shared" si="11"/>
        <v>0</v>
      </c>
      <c r="AR29" s="51">
        <f t="shared" si="7"/>
        <v>0</v>
      </c>
      <c r="AS29" s="51">
        <f t="shared" si="8"/>
        <v>0</v>
      </c>
      <c r="AT29" s="51">
        <f t="shared" si="9"/>
        <v>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2:58" x14ac:dyDescent="0.35">
      <c r="B30" s="8">
        <f t="shared" si="12"/>
        <v>23</v>
      </c>
      <c r="C30" s="8" t="s">
        <v>5</v>
      </c>
      <c r="D30" s="8">
        <v>120007</v>
      </c>
      <c r="E30" s="8" t="s">
        <v>23</v>
      </c>
      <c r="F30" s="8"/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11">
        <v>0</v>
      </c>
      <c r="W30" s="40">
        <f t="shared" si="10"/>
        <v>0</v>
      </c>
      <c r="X30" s="16" t="e">
        <v>#DIV/0!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Q30" s="51">
        <f t="shared" si="11"/>
        <v>0</v>
      </c>
      <c r="AR30" s="51">
        <f t="shared" si="7"/>
        <v>0</v>
      </c>
      <c r="AS30" s="51">
        <f t="shared" si="8"/>
        <v>0</v>
      </c>
      <c r="AT30" s="51">
        <f t="shared" si="9"/>
        <v>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2:58" x14ac:dyDescent="0.35">
      <c r="B31" s="8">
        <f t="shared" si="12"/>
        <v>24</v>
      </c>
      <c r="C31" s="8" t="s">
        <v>5</v>
      </c>
      <c r="D31" s="8">
        <v>120008</v>
      </c>
      <c r="E31" s="8" t="s">
        <v>24</v>
      </c>
      <c r="F31" s="8"/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11">
        <v>0</v>
      </c>
      <c r="W31" s="40">
        <f t="shared" si="10"/>
        <v>0</v>
      </c>
      <c r="X31" s="16" t="e">
        <v>#DIV/0!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Q31" s="51">
        <f t="shared" si="11"/>
        <v>0</v>
      </c>
      <c r="AR31" s="51">
        <f t="shared" si="7"/>
        <v>0</v>
      </c>
      <c r="AS31" s="51">
        <f t="shared" si="8"/>
        <v>0</v>
      </c>
      <c r="AT31" s="51">
        <f t="shared" si="9"/>
        <v>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2:58" x14ac:dyDescent="0.35">
      <c r="B32" s="8">
        <f t="shared" si="12"/>
        <v>25</v>
      </c>
      <c r="C32" s="8" t="s">
        <v>5</v>
      </c>
      <c r="D32" s="8">
        <v>120009</v>
      </c>
      <c r="E32" s="8" t="s">
        <v>25</v>
      </c>
      <c r="F32" s="8"/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11">
        <v>0</v>
      </c>
      <c r="W32" s="40">
        <f t="shared" si="10"/>
        <v>0</v>
      </c>
      <c r="X32" s="16" t="e">
        <v>#DIV/0!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Q32" s="51">
        <f t="shared" si="11"/>
        <v>0</v>
      </c>
      <c r="AR32" s="51">
        <f t="shared" si="7"/>
        <v>0</v>
      </c>
      <c r="AS32" s="51">
        <f t="shared" si="8"/>
        <v>0</v>
      </c>
      <c r="AT32" s="51">
        <f t="shared" si="9"/>
        <v>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2:58" x14ac:dyDescent="0.35">
      <c r="B33" s="8">
        <f t="shared" si="12"/>
        <v>26</v>
      </c>
      <c r="C33" s="8" t="s">
        <v>5</v>
      </c>
      <c r="D33" s="8">
        <v>120010</v>
      </c>
      <c r="E33" s="8" t="s">
        <v>26</v>
      </c>
      <c r="F33" s="8"/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11">
        <v>0</v>
      </c>
      <c r="W33" s="40">
        <f t="shared" si="10"/>
        <v>0</v>
      </c>
      <c r="X33" s="16" t="e">
        <v>#DIV/0!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Q33" s="51">
        <f t="shared" si="11"/>
        <v>0</v>
      </c>
      <c r="AR33" s="51">
        <f t="shared" si="7"/>
        <v>0</v>
      </c>
      <c r="AS33" s="51">
        <f t="shared" si="8"/>
        <v>0</v>
      </c>
      <c r="AT33" s="51">
        <f t="shared" si="9"/>
        <v>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2:58" x14ac:dyDescent="0.35">
      <c r="B34" s="8">
        <f t="shared" si="12"/>
        <v>27</v>
      </c>
      <c r="C34" s="8" t="s">
        <v>5</v>
      </c>
      <c r="D34" s="8">
        <v>120011</v>
      </c>
      <c r="E34" s="8" t="s">
        <v>27</v>
      </c>
      <c r="F34" s="8"/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11">
        <v>0</v>
      </c>
      <c r="W34" s="40">
        <f t="shared" si="10"/>
        <v>0</v>
      </c>
      <c r="X34" s="16" t="e">
        <v>#DIV/0!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3">
        <v>0</v>
      </c>
      <c r="AN34" s="43">
        <v>0</v>
      </c>
      <c r="AO34" s="43">
        <v>0</v>
      </c>
      <c r="AQ34" s="51">
        <f t="shared" si="11"/>
        <v>0</v>
      </c>
      <c r="AR34" s="51">
        <f t="shared" si="7"/>
        <v>0</v>
      </c>
      <c r="AS34" s="51">
        <f t="shared" si="8"/>
        <v>0</v>
      </c>
      <c r="AT34" s="51">
        <f t="shared" si="9"/>
        <v>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2:58" x14ac:dyDescent="0.35">
      <c r="B35" s="8">
        <f t="shared" si="12"/>
        <v>28</v>
      </c>
      <c r="C35" s="8" t="s">
        <v>5</v>
      </c>
      <c r="D35" s="8">
        <v>120012</v>
      </c>
      <c r="E35" s="8" t="s">
        <v>28</v>
      </c>
      <c r="F35" s="8"/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11">
        <v>0</v>
      </c>
      <c r="W35" s="40">
        <f t="shared" si="10"/>
        <v>0</v>
      </c>
      <c r="X35" s="16" t="e">
        <v>#DIV/0!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Q35" s="51">
        <f t="shared" si="11"/>
        <v>0</v>
      </c>
      <c r="AR35" s="51">
        <f t="shared" si="7"/>
        <v>0</v>
      </c>
      <c r="AS35" s="51">
        <f t="shared" si="8"/>
        <v>0</v>
      </c>
      <c r="AT35" s="51">
        <f t="shared" si="9"/>
        <v>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2:58" x14ac:dyDescent="0.35">
      <c r="B36" s="8">
        <f t="shared" si="12"/>
        <v>29</v>
      </c>
      <c r="C36" s="8" t="s">
        <v>5</v>
      </c>
      <c r="D36" s="8">
        <v>120014</v>
      </c>
      <c r="E36" s="8" t="s">
        <v>29</v>
      </c>
      <c r="F36" s="8"/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11">
        <v>0</v>
      </c>
      <c r="W36" s="40">
        <f t="shared" si="10"/>
        <v>0</v>
      </c>
      <c r="X36" s="16" t="e">
        <v>#DIV/0!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Q36" s="51">
        <f t="shared" si="11"/>
        <v>0</v>
      </c>
      <c r="AR36" s="51">
        <f t="shared" si="7"/>
        <v>0</v>
      </c>
      <c r="AS36" s="51">
        <f t="shared" si="8"/>
        <v>0</v>
      </c>
      <c r="AT36" s="51">
        <f t="shared" si="9"/>
        <v>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2:58" x14ac:dyDescent="0.35">
      <c r="B37" s="8">
        <f t="shared" si="12"/>
        <v>30</v>
      </c>
      <c r="C37" s="8" t="s">
        <v>5</v>
      </c>
      <c r="D37" s="8">
        <v>120015</v>
      </c>
      <c r="E37" s="8" t="s">
        <v>30</v>
      </c>
      <c r="F37" s="8"/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11">
        <v>0</v>
      </c>
      <c r="W37" s="40">
        <f t="shared" si="10"/>
        <v>0</v>
      </c>
      <c r="X37" s="16" t="e">
        <v>#DIV/0!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Q37" s="51">
        <f t="shared" si="11"/>
        <v>0</v>
      </c>
      <c r="AR37" s="51">
        <f t="shared" si="7"/>
        <v>0</v>
      </c>
      <c r="AS37" s="51">
        <f t="shared" si="8"/>
        <v>0</v>
      </c>
      <c r="AT37" s="51">
        <f t="shared" si="9"/>
        <v>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2:58" x14ac:dyDescent="0.35">
      <c r="B38" s="8">
        <f t="shared" si="12"/>
        <v>31</v>
      </c>
      <c r="C38" s="8" t="s">
        <v>5</v>
      </c>
      <c r="D38" s="8">
        <v>120017</v>
      </c>
      <c r="E38" s="8" t="s">
        <v>31</v>
      </c>
      <c r="F38" s="8"/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11">
        <v>0</v>
      </c>
      <c r="W38" s="40">
        <f t="shared" si="10"/>
        <v>0</v>
      </c>
      <c r="X38" s="16" t="e">
        <v>#DIV/0!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Q38" s="51">
        <f t="shared" si="11"/>
        <v>0</v>
      </c>
      <c r="AR38" s="51">
        <f t="shared" si="7"/>
        <v>0</v>
      </c>
      <c r="AS38" s="51">
        <f t="shared" si="8"/>
        <v>0</v>
      </c>
      <c r="AT38" s="51">
        <f t="shared" si="9"/>
        <v>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</row>
    <row r="39" spans="2:58" x14ac:dyDescent="0.35">
      <c r="B39" s="8">
        <f t="shared" si="12"/>
        <v>32</v>
      </c>
      <c r="C39" s="8" t="s">
        <v>5</v>
      </c>
      <c r="D39" s="8">
        <v>120018</v>
      </c>
      <c r="E39" s="8" t="s">
        <v>32</v>
      </c>
      <c r="F39" s="8"/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11">
        <v>0</v>
      </c>
      <c r="W39" s="40">
        <f t="shared" si="10"/>
        <v>0</v>
      </c>
      <c r="X39" s="16" t="e">
        <v>#DIV/0!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Q39" s="51">
        <f t="shared" si="11"/>
        <v>0</v>
      </c>
      <c r="AR39" s="51">
        <f t="shared" si="7"/>
        <v>0</v>
      </c>
      <c r="AS39" s="51">
        <f t="shared" si="8"/>
        <v>0</v>
      </c>
      <c r="AT39" s="51">
        <f t="shared" si="9"/>
        <v>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</row>
    <row r="40" spans="2:58" x14ac:dyDescent="0.35">
      <c r="B40" s="8">
        <f t="shared" si="12"/>
        <v>33</v>
      </c>
      <c r="C40" s="8" t="s">
        <v>5</v>
      </c>
      <c r="D40" s="8">
        <v>120019</v>
      </c>
      <c r="E40" s="8" t="s">
        <v>33</v>
      </c>
      <c r="F40" s="8"/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11">
        <v>0</v>
      </c>
      <c r="W40" s="40">
        <f t="shared" si="10"/>
        <v>0</v>
      </c>
      <c r="X40" s="16" t="e">
        <v>#DIV/0!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Q40" s="51">
        <f t="shared" si="11"/>
        <v>0</v>
      </c>
      <c r="AR40" s="51">
        <f t="shared" si="7"/>
        <v>0</v>
      </c>
      <c r="AS40" s="51">
        <f t="shared" si="8"/>
        <v>0</v>
      </c>
      <c r="AT40" s="51">
        <f t="shared" si="9"/>
        <v>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2:58" x14ac:dyDescent="0.35">
      <c r="B41" s="8">
        <f t="shared" si="12"/>
        <v>34</v>
      </c>
      <c r="C41" s="8" t="s">
        <v>5</v>
      </c>
      <c r="D41" s="39">
        <v>120020</v>
      </c>
      <c r="E41" t="s">
        <v>227</v>
      </c>
      <c r="F41" s="8"/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11">
        <v>0</v>
      </c>
      <c r="W41" s="40">
        <f t="shared" si="10"/>
        <v>0</v>
      </c>
      <c r="X41" s="16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Q41" s="51">
        <f t="shared" si="11"/>
        <v>0</v>
      </c>
      <c r="AR41" s="51">
        <f t="shared" si="7"/>
        <v>0</v>
      </c>
      <c r="AS41" s="51">
        <f t="shared" si="8"/>
        <v>0</v>
      </c>
      <c r="AT41" s="51">
        <f t="shared" si="9"/>
        <v>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2:58" x14ac:dyDescent="0.35">
      <c r="B42" s="8">
        <f t="shared" si="12"/>
        <v>35</v>
      </c>
      <c r="C42" s="8" t="s">
        <v>5</v>
      </c>
      <c r="D42" s="8">
        <v>120021</v>
      </c>
      <c r="E42" s="8" t="s">
        <v>216</v>
      </c>
      <c r="F42" s="8"/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11">
        <v>0</v>
      </c>
      <c r="W42" s="40">
        <f t="shared" si="10"/>
        <v>0</v>
      </c>
      <c r="X42" s="16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51">
        <f t="shared" si="11"/>
        <v>0</v>
      </c>
      <c r="AR42" s="51">
        <f t="shared" si="7"/>
        <v>0</v>
      </c>
      <c r="AS42" s="51">
        <f t="shared" si="8"/>
        <v>0</v>
      </c>
      <c r="AT42" s="51">
        <f t="shared" si="9"/>
        <v>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2:58" x14ac:dyDescent="0.35">
      <c r="B43" s="8">
        <f t="shared" si="12"/>
        <v>36</v>
      </c>
      <c r="C43" s="8" t="s">
        <v>5</v>
      </c>
      <c r="D43" s="8">
        <v>130001</v>
      </c>
      <c r="E43" s="8" t="s">
        <v>34</v>
      </c>
      <c r="F43" s="8"/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11">
        <v>0</v>
      </c>
      <c r="W43" s="40">
        <f t="shared" si="10"/>
        <v>0</v>
      </c>
      <c r="X43" s="16" t="e">
        <v>#DIV/0!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Q43" s="51">
        <f t="shared" si="11"/>
        <v>0</v>
      </c>
      <c r="AR43" s="51">
        <f t="shared" si="7"/>
        <v>0</v>
      </c>
      <c r="AS43" s="51">
        <f t="shared" si="8"/>
        <v>0</v>
      </c>
      <c r="AT43" s="51">
        <f t="shared" si="9"/>
        <v>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2:58" x14ac:dyDescent="0.35">
      <c r="B44" s="8">
        <f t="shared" si="12"/>
        <v>37</v>
      </c>
      <c r="C44" s="8" t="s">
        <v>5</v>
      </c>
      <c r="D44" s="8">
        <v>130003</v>
      </c>
      <c r="E44" s="8" t="s">
        <v>35</v>
      </c>
      <c r="F44" s="8"/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11">
        <v>0</v>
      </c>
      <c r="W44" s="40">
        <f t="shared" si="10"/>
        <v>0</v>
      </c>
      <c r="X44" s="16" t="e">
        <v>#DIV/0!</v>
      </c>
      <c r="Z44" s="43">
        <v>0</v>
      </c>
      <c r="AA44" s="43">
        <v>0</v>
      </c>
      <c r="AB44" s="43">
        <v>0</v>
      </c>
      <c r="AC44" s="43">
        <v>0</v>
      </c>
      <c r="AD44" s="43">
        <v>0</v>
      </c>
      <c r="AE44" s="43">
        <v>0</v>
      </c>
      <c r="AF44" s="43">
        <v>0</v>
      </c>
      <c r="AG44" s="43">
        <v>0</v>
      </c>
      <c r="AH44" s="43">
        <v>0</v>
      </c>
      <c r="AI44" s="43">
        <v>0</v>
      </c>
      <c r="AJ44" s="43">
        <v>0</v>
      </c>
      <c r="AK44" s="43">
        <v>0</v>
      </c>
      <c r="AL44" s="43">
        <v>0</v>
      </c>
      <c r="AM44" s="43">
        <v>0</v>
      </c>
      <c r="AN44" s="43">
        <v>0</v>
      </c>
      <c r="AO44" s="43">
        <v>0</v>
      </c>
      <c r="AQ44" s="51">
        <f t="shared" si="11"/>
        <v>0</v>
      </c>
      <c r="AR44" s="51">
        <f t="shared" si="7"/>
        <v>0</v>
      </c>
      <c r="AS44" s="51">
        <f t="shared" si="8"/>
        <v>0</v>
      </c>
      <c r="AT44" s="51">
        <f t="shared" si="9"/>
        <v>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2:58" x14ac:dyDescent="0.35">
      <c r="B45" s="8">
        <f t="shared" si="12"/>
        <v>38</v>
      </c>
      <c r="C45" s="8" t="s">
        <v>5</v>
      </c>
      <c r="D45" s="8">
        <v>130004</v>
      </c>
      <c r="E45" s="8" t="s">
        <v>36</v>
      </c>
      <c r="F45" s="8"/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11">
        <v>0</v>
      </c>
      <c r="W45" s="40">
        <f t="shared" si="10"/>
        <v>0</v>
      </c>
      <c r="X45" s="16" t="e">
        <v>#DIV/0!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0</v>
      </c>
      <c r="AQ45" s="51">
        <f t="shared" si="11"/>
        <v>0</v>
      </c>
      <c r="AR45" s="51">
        <f t="shared" si="7"/>
        <v>0</v>
      </c>
      <c r="AS45" s="51">
        <f t="shared" si="8"/>
        <v>0</v>
      </c>
      <c r="AT45" s="51">
        <f t="shared" si="9"/>
        <v>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2:58" x14ac:dyDescent="0.35">
      <c r="B46" s="8">
        <f t="shared" si="12"/>
        <v>39</v>
      </c>
      <c r="C46" s="8" t="s">
        <v>5</v>
      </c>
      <c r="D46" s="8">
        <v>130005</v>
      </c>
      <c r="E46" s="8" t="s">
        <v>37</v>
      </c>
      <c r="F46" s="8"/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11">
        <v>0</v>
      </c>
      <c r="W46" s="40">
        <f t="shared" si="10"/>
        <v>0</v>
      </c>
      <c r="X46" s="16" t="e">
        <v>#DIV/0!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Q46" s="51">
        <f t="shared" si="11"/>
        <v>0</v>
      </c>
      <c r="AR46" s="51">
        <f t="shared" si="7"/>
        <v>0</v>
      </c>
      <c r="AS46" s="51">
        <f t="shared" si="8"/>
        <v>0</v>
      </c>
      <c r="AT46" s="51">
        <f t="shared" si="9"/>
        <v>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2:58" x14ac:dyDescent="0.35">
      <c r="B47" s="8">
        <f t="shared" si="12"/>
        <v>40</v>
      </c>
      <c r="C47" s="8" t="s">
        <v>5</v>
      </c>
      <c r="D47" s="8">
        <v>130009</v>
      </c>
      <c r="E47" s="8" t="s">
        <v>38</v>
      </c>
      <c r="F47" s="8"/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11">
        <v>0</v>
      </c>
      <c r="W47" s="40">
        <f t="shared" si="10"/>
        <v>0</v>
      </c>
      <c r="X47" s="16" t="e">
        <v>#DIV/0!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Q47" s="51">
        <f t="shared" si="11"/>
        <v>0</v>
      </c>
      <c r="AR47" s="51">
        <f t="shared" si="7"/>
        <v>0</v>
      </c>
      <c r="AS47" s="51">
        <f t="shared" si="8"/>
        <v>0</v>
      </c>
      <c r="AT47" s="51">
        <f t="shared" si="9"/>
        <v>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2:58" x14ac:dyDescent="0.35">
      <c r="B48" s="8">
        <f t="shared" si="12"/>
        <v>41</v>
      </c>
      <c r="C48" s="8" t="s">
        <v>5</v>
      </c>
      <c r="D48" s="8">
        <v>130025</v>
      </c>
      <c r="E48" s="8" t="s">
        <v>41</v>
      </c>
      <c r="F48" s="8"/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11">
        <v>0</v>
      </c>
      <c r="W48" s="40">
        <f t="shared" si="10"/>
        <v>0</v>
      </c>
      <c r="X48" s="16" t="e">
        <v>#DIV/0!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Q48" s="51">
        <f t="shared" si="11"/>
        <v>0</v>
      </c>
      <c r="AR48" s="51">
        <f t="shared" si="7"/>
        <v>0</v>
      </c>
      <c r="AS48" s="51">
        <f t="shared" si="8"/>
        <v>0</v>
      </c>
      <c r="AT48" s="51">
        <f t="shared" si="9"/>
        <v>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2:58" x14ac:dyDescent="0.35">
      <c r="B49" s="8">
        <f t="shared" si="12"/>
        <v>42</v>
      </c>
      <c r="C49" s="8" t="s">
        <v>5</v>
      </c>
      <c r="D49" s="8">
        <v>130026</v>
      </c>
      <c r="E49" s="8" t="s">
        <v>155</v>
      </c>
      <c r="F49" s="8"/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11">
        <v>0</v>
      </c>
      <c r="W49" s="40">
        <f t="shared" si="10"/>
        <v>0</v>
      </c>
      <c r="X49" s="16" t="e">
        <v>#DIV/0!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Q49" s="51">
        <f t="shared" si="11"/>
        <v>0</v>
      </c>
      <c r="AR49" s="51">
        <f t="shared" si="7"/>
        <v>0</v>
      </c>
      <c r="AS49" s="51">
        <f t="shared" si="8"/>
        <v>0</v>
      </c>
      <c r="AT49" s="51">
        <f t="shared" si="9"/>
        <v>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2:58" x14ac:dyDescent="0.35">
      <c r="B50" s="8">
        <f t="shared" si="12"/>
        <v>43</v>
      </c>
      <c r="C50" s="8" t="s">
        <v>5</v>
      </c>
      <c r="D50" s="8">
        <v>130027</v>
      </c>
      <c r="E50" s="8" t="s">
        <v>156</v>
      </c>
      <c r="F50" s="8"/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11">
        <v>0</v>
      </c>
      <c r="W50" s="40">
        <f t="shared" si="10"/>
        <v>0</v>
      </c>
      <c r="X50" s="16" t="e">
        <v>#DIV/0!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Q50" s="51">
        <f t="shared" si="11"/>
        <v>0</v>
      </c>
      <c r="AR50" s="51">
        <f t="shared" si="7"/>
        <v>0</v>
      </c>
      <c r="AS50" s="51">
        <f t="shared" si="8"/>
        <v>0</v>
      </c>
      <c r="AT50" s="51">
        <f t="shared" si="9"/>
        <v>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2:58" x14ac:dyDescent="0.35">
      <c r="B51" s="8">
        <f t="shared" si="12"/>
        <v>44</v>
      </c>
      <c r="C51" s="8" t="s">
        <v>5</v>
      </c>
      <c r="D51" s="8">
        <v>130028</v>
      </c>
      <c r="E51" s="8" t="s">
        <v>42</v>
      </c>
      <c r="F51" s="8"/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11">
        <v>0</v>
      </c>
      <c r="W51" s="40">
        <f t="shared" si="10"/>
        <v>0</v>
      </c>
      <c r="X51" s="16" t="e">
        <v>#DIV/0!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Q51" s="51">
        <f t="shared" si="11"/>
        <v>0</v>
      </c>
      <c r="AR51" s="51">
        <f t="shared" si="7"/>
        <v>0</v>
      </c>
      <c r="AS51" s="51">
        <f t="shared" si="8"/>
        <v>0</v>
      </c>
      <c r="AT51" s="51">
        <f t="shared" si="9"/>
        <v>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2:58" x14ac:dyDescent="0.35">
      <c r="B52" s="8">
        <f t="shared" si="12"/>
        <v>45</v>
      </c>
      <c r="C52" s="8" t="s">
        <v>5</v>
      </c>
      <c r="D52" s="8">
        <v>130029</v>
      </c>
      <c r="E52" s="8" t="s">
        <v>43</v>
      </c>
      <c r="F52" s="8"/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11">
        <v>0</v>
      </c>
      <c r="W52" s="40">
        <f t="shared" si="10"/>
        <v>0</v>
      </c>
      <c r="X52" s="16" t="e">
        <v>#DIV/0!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Q52" s="51">
        <f t="shared" si="11"/>
        <v>0</v>
      </c>
      <c r="AR52" s="51">
        <f t="shared" si="7"/>
        <v>0</v>
      </c>
      <c r="AS52" s="51">
        <f t="shared" si="8"/>
        <v>0</v>
      </c>
      <c r="AT52" s="51">
        <f t="shared" si="9"/>
        <v>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2:58" x14ac:dyDescent="0.35">
      <c r="B53" s="8">
        <f t="shared" si="12"/>
        <v>46</v>
      </c>
      <c r="C53" s="8" t="s">
        <v>116</v>
      </c>
      <c r="D53" s="8">
        <v>130030</v>
      </c>
      <c r="E53" s="8" t="s">
        <v>44</v>
      </c>
      <c r="F53" s="8"/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11">
        <v>0</v>
      </c>
      <c r="W53" s="40">
        <f t="shared" si="10"/>
        <v>0</v>
      </c>
      <c r="X53" s="16" t="e">
        <v>#DIV/0!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Q53" s="51">
        <f t="shared" si="11"/>
        <v>0</v>
      </c>
      <c r="AR53" s="51">
        <f t="shared" si="7"/>
        <v>0</v>
      </c>
      <c r="AS53" s="51">
        <f t="shared" si="8"/>
        <v>0</v>
      </c>
      <c r="AT53" s="51">
        <f t="shared" si="9"/>
        <v>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2:58" x14ac:dyDescent="0.35">
      <c r="B54" s="8">
        <f t="shared" si="12"/>
        <v>47</v>
      </c>
      <c r="C54" s="8" t="s">
        <v>39</v>
      </c>
      <c r="D54" s="8">
        <v>130032</v>
      </c>
      <c r="E54" s="8" t="s">
        <v>40</v>
      </c>
      <c r="F54" s="8"/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11">
        <v>0</v>
      </c>
      <c r="W54" s="40">
        <f t="shared" si="10"/>
        <v>0</v>
      </c>
      <c r="X54" s="16" t="e">
        <v>#DIV/0!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Q54" s="51">
        <f t="shared" si="11"/>
        <v>0</v>
      </c>
      <c r="AR54" s="51">
        <f t="shared" si="7"/>
        <v>0</v>
      </c>
      <c r="AS54" s="51">
        <f t="shared" si="8"/>
        <v>0</v>
      </c>
      <c r="AT54" s="51">
        <f t="shared" si="9"/>
        <v>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2:58" x14ac:dyDescent="0.35">
      <c r="B55" s="8">
        <f t="shared" si="12"/>
        <v>48</v>
      </c>
      <c r="C55" s="8" t="s">
        <v>116</v>
      </c>
      <c r="D55" s="8">
        <v>130034</v>
      </c>
      <c r="E55" s="8" t="s">
        <v>45</v>
      </c>
      <c r="F55" s="8"/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11">
        <v>0</v>
      </c>
      <c r="W55" s="40">
        <f t="shared" si="10"/>
        <v>0</v>
      </c>
      <c r="X55" s="16" t="e">
        <v>#DIV/0!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3">
        <v>0</v>
      </c>
      <c r="AN55" s="43">
        <v>0</v>
      </c>
      <c r="AO55" s="43">
        <v>0</v>
      </c>
      <c r="AQ55" s="51">
        <f t="shared" si="11"/>
        <v>0</v>
      </c>
      <c r="AR55" s="51">
        <f t="shared" si="7"/>
        <v>0</v>
      </c>
      <c r="AS55" s="51">
        <f t="shared" si="8"/>
        <v>0</v>
      </c>
      <c r="AT55" s="51">
        <f t="shared" si="9"/>
        <v>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2:58" x14ac:dyDescent="0.35">
      <c r="B56" s="8">
        <f t="shared" si="12"/>
        <v>49</v>
      </c>
      <c r="C56" s="8" t="s">
        <v>116</v>
      </c>
      <c r="D56" s="8">
        <v>130035</v>
      </c>
      <c r="E56" t="s">
        <v>217</v>
      </c>
      <c r="F56" s="8"/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11">
        <v>0</v>
      </c>
      <c r="W56" s="40">
        <f t="shared" si="10"/>
        <v>0</v>
      </c>
      <c r="X56" s="16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Q56" s="51">
        <f t="shared" si="11"/>
        <v>0</v>
      </c>
      <c r="AR56" s="51">
        <f t="shared" si="7"/>
        <v>0</v>
      </c>
      <c r="AS56" s="51">
        <f t="shared" si="8"/>
        <v>0</v>
      </c>
      <c r="AT56" s="51">
        <f t="shared" si="9"/>
        <v>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2:58" x14ac:dyDescent="0.35">
      <c r="B57" s="8">
        <f t="shared" si="12"/>
        <v>50</v>
      </c>
      <c r="C57" s="8" t="s">
        <v>5</v>
      </c>
      <c r="D57" s="8">
        <v>130037</v>
      </c>
      <c r="E57" s="8" t="s">
        <v>202</v>
      </c>
      <c r="F57" s="8"/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11">
        <v>0</v>
      </c>
      <c r="W57" s="40">
        <f t="shared" si="10"/>
        <v>0</v>
      </c>
      <c r="X57" s="16" t="e">
        <v>#DIV/0!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Q57" s="51">
        <f t="shared" si="11"/>
        <v>0</v>
      </c>
      <c r="AR57" s="51">
        <f t="shared" si="7"/>
        <v>0</v>
      </c>
      <c r="AS57" s="51">
        <f t="shared" si="8"/>
        <v>0</v>
      </c>
      <c r="AT57" s="51">
        <f t="shared" si="9"/>
        <v>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2:58" x14ac:dyDescent="0.35">
      <c r="B58" s="8">
        <f t="shared" si="12"/>
        <v>51</v>
      </c>
      <c r="C58" s="8" t="s">
        <v>46</v>
      </c>
      <c r="D58" s="8">
        <v>140002</v>
      </c>
      <c r="E58" s="8" t="s">
        <v>47</v>
      </c>
      <c r="F58" s="8"/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11">
        <v>0</v>
      </c>
      <c r="W58" s="40">
        <f t="shared" si="10"/>
        <v>0</v>
      </c>
      <c r="X58" s="16" t="e">
        <v>#DIV/0!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Q58" s="51">
        <f t="shared" si="11"/>
        <v>0</v>
      </c>
      <c r="AR58" s="51">
        <f t="shared" si="7"/>
        <v>0</v>
      </c>
      <c r="AS58" s="51">
        <f t="shared" si="8"/>
        <v>0</v>
      </c>
      <c r="AT58" s="51">
        <f t="shared" si="9"/>
        <v>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2:58" x14ac:dyDescent="0.35">
      <c r="B59" s="8">
        <f t="shared" si="12"/>
        <v>52</v>
      </c>
      <c r="C59" s="8" t="s">
        <v>46</v>
      </c>
      <c r="D59" s="8">
        <v>140003</v>
      </c>
      <c r="E59" s="8" t="s">
        <v>48</v>
      </c>
      <c r="F59" s="8"/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11">
        <v>0</v>
      </c>
      <c r="W59" s="40">
        <f t="shared" si="10"/>
        <v>0</v>
      </c>
      <c r="X59" s="16" t="e">
        <v>#DIV/0!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Q59" s="51">
        <f t="shared" si="11"/>
        <v>0</v>
      </c>
      <c r="AR59" s="51">
        <f t="shared" si="7"/>
        <v>0</v>
      </c>
      <c r="AS59" s="51">
        <f t="shared" si="8"/>
        <v>0</v>
      </c>
      <c r="AT59" s="51">
        <f t="shared" si="9"/>
        <v>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2:58" x14ac:dyDescent="0.35">
      <c r="B60" s="8">
        <f t="shared" si="12"/>
        <v>53</v>
      </c>
      <c r="C60" s="8" t="s">
        <v>46</v>
      </c>
      <c r="D60" s="8">
        <v>140010</v>
      </c>
      <c r="E60" s="8" t="s">
        <v>49</v>
      </c>
      <c r="F60" s="8"/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11">
        <v>0</v>
      </c>
      <c r="W60" s="40">
        <f t="shared" si="10"/>
        <v>0</v>
      </c>
      <c r="X60" s="16" t="e">
        <v>#DIV/0!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Q60" s="51">
        <f t="shared" si="11"/>
        <v>0</v>
      </c>
      <c r="AR60" s="51">
        <f t="shared" si="7"/>
        <v>0</v>
      </c>
      <c r="AS60" s="51">
        <f t="shared" si="8"/>
        <v>0</v>
      </c>
      <c r="AT60" s="51">
        <f t="shared" si="9"/>
        <v>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2:58" x14ac:dyDescent="0.35">
      <c r="B61" s="8">
        <f t="shared" si="12"/>
        <v>54</v>
      </c>
      <c r="C61" s="8" t="s">
        <v>46</v>
      </c>
      <c r="D61" s="8">
        <v>140011</v>
      </c>
      <c r="E61" s="8" t="s">
        <v>50</v>
      </c>
      <c r="F61" s="8"/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11">
        <v>0</v>
      </c>
      <c r="W61" s="40">
        <f t="shared" si="10"/>
        <v>0</v>
      </c>
      <c r="X61" s="16" t="e">
        <v>#DIV/0!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Q61" s="51">
        <f t="shared" si="11"/>
        <v>0</v>
      </c>
      <c r="AR61" s="51">
        <f t="shared" si="7"/>
        <v>0</v>
      </c>
      <c r="AS61" s="51">
        <f t="shared" si="8"/>
        <v>0</v>
      </c>
      <c r="AT61" s="51">
        <f t="shared" si="9"/>
        <v>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2:58" x14ac:dyDescent="0.35">
      <c r="B62" s="8">
        <f t="shared" si="12"/>
        <v>55</v>
      </c>
      <c r="C62" s="8" t="s">
        <v>46</v>
      </c>
      <c r="D62" s="8">
        <v>140012</v>
      </c>
      <c r="E62" s="8" t="s">
        <v>51</v>
      </c>
      <c r="F62" s="8"/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11">
        <v>0</v>
      </c>
      <c r="W62" s="40">
        <f t="shared" si="10"/>
        <v>0</v>
      </c>
      <c r="X62" s="16" t="e">
        <v>#DIV/0!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Q62" s="51">
        <f t="shared" si="11"/>
        <v>0</v>
      </c>
      <c r="AR62" s="51">
        <f t="shared" si="7"/>
        <v>0</v>
      </c>
      <c r="AS62" s="51">
        <f t="shared" si="8"/>
        <v>0</v>
      </c>
      <c r="AT62" s="51">
        <f t="shared" si="9"/>
        <v>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2:58" x14ac:dyDescent="0.35">
      <c r="B63" s="8">
        <f t="shared" si="12"/>
        <v>56</v>
      </c>
      <c r="C63" s="8" t="s">
        <v>46</v>
      </c>
      <c r="D63" s="8">
        <v>140015</v>
      </c>
      <c r="E63" s="8" t="s">
        <v>203</v>
      </c>
      <c r="F63" s="8"/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11">
        <v>0</v>
      </c>
      <c r="W63" s="40">
        <f t="shared" si="10"/>
        <v>0</v>
      </c>
      <c r="X63" s="16" t="e">
        <v>#DIV/0!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51">
        <f t="shared" si="11"/>
        <v>0</v>
      </c>
      <c r="AR63" s="51">
        <f t="shared" si="7"/>
        <v>0</v>
      </c>
      <c r="AS63" s="51">
        <f t="shared" si="8"/>
        <v>0</v>
      </c>
      <c r="AT63" s="51">
        <f t="shared" si="9"/>
        <v>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2:58" x14ac:dyDescent="0.35">
      <c r="B64" s="8">
        <f t="shared" si="12"/>
        <v>57</v>
      </c>
      <c r="C64" s="8" t="s">
        <v>46</v>
      </c>
      <c r="D64" s="8">
        <v>140016</v>
      </c>
      <c r="E64" s="8" t="s">
        <v>52</v>
      </c>
      <c r="F64" s="8"/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11">
        <v>0</v>
      </c>
      <c r="W64" s="40">
        <f t="shared" si="10"/>
        <v>0</v>
      </c>
      <c r="X64" s="16" t="e">
        <v>#DIV/0!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51">
        <f t="shared" si="11"/>
        <v>0</v>
      </c>
      <c r="AR64" s="51">
        <f t="shared" si="7"/>
        <v>0</v>
      </c>
      <c r="AS64" s="51">
        <f t="shared" si="8"/>
        <v>0</v>
      </c>
      <c r="AT64" s="51">
        <f t="shared" si="9"/>
        <v>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2:58" x14ac:dyDescent="0.35">
      <c r="B65" s="8">
        <f t="shared" si="12"/>
        <v>58</v>
      </c>
      <c r="C65" s="8" t="s">
        <v>46</v>
      </c>
      <c r="D65" s="8">
        <v>140030</v>
      </c>
      <c r="E65" s="8" t="s">
        <v>53</v>
      </c>
      <c r="F65" s="8"/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11">
        <v>0</v>
      </c>
      <c r="W65" s="40">
        <f t="shared" si="10"/>
        <v>0</v>
      </c>
      <c r="X65" s="16" t="e">
        <v>#DIV/0!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Q65" s="51">
        <f t="shared" si="11"/>
        <v>0</v>
      </c>
      <c r="AR65" s="51">
        <f t="shared" si="7"/>
        <v>0</v>
      </c>
      <c r="AS65" s="51">
        <f t="shared" si="8"/>
        <v>0</v>
      </c>
      <c r="AT65" s="51">
        <f t="shared" si="9"/>
        <v>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2:58" x14ac:dyDescent="0.35">
      <c r="B66" s="8">
        <f t="shared" si="12"/>
        <v>59</v>
      </c>
      <c r="C66" s="8" t="s">
        <v>46</v>
      </c>
      <c r="D66" s="8">
        <v>140036</v>
      </c>
      <c r="E66" s="8" t="s">
        <v>204</v>
      </c>
      <c r="F66" s="8"/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11">
        <v>0</v>
      </c>
      <c r="W66" s="40">
        <f t="shared" si="10"/>
        <v>0</v>
      </c>
      <c r="X66" s="16" t="e">
        <v>#DIV/0!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Q66" s="51">
        <f t="shared" si="11"/>
        <v>0</v>
      </c>
      <c r="AR66" s="51">
        <f t="shared" si="7"/>
        <v>0</v>
      </c>
      <c r="AS66" s="51">
        <f t="shared" si="8"/>
        <v>0</v>
      </c>
      <c r="AT66" s="51">
        <f t="shared" si="9"/>
        <v>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2:58" x14ac:dyDescent="0.35">
      <c r="B67" s="8">
        <f t="shared" si="12"/>
        <v>60</v>
      </c>
      <c r="C67" s="8" t="s">
        <v>46</v>
      </c>
      <c r="D67" s="8">
        <v>150002</v>
      </c>
      <c r="E67" s="8" t="s">
        <v>54</v>
      </c>
      <c r="F67" s="8"/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11">
        <v>0</v>
      </c>
      <c r="W67" s="40">
        <f t="shared" si="10"/>
        <v>0</v>
      </c>
      <c r="X67" s="16" t="e">
        <v>#DIV/0!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51">
        <f t="shared" si="11"/>
        <v>0</v>
      </c>
      <c r="AR67" s="51">
        <f t="shared" si="7"/>
        <v>0</v>
      </c>
      <c r="AS67" s="51">
        <f t="shared" si="8"/>
        <v>0</v>
      </c>
      <c r="AT67" s="51">
        <f t="shared" si="9"/>
        <v>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2:58" x14ac:dyDescent="0.35">
      <c r="B68" s="8">
        <f t="shared" si="12"/>
        <v>61</v>
      </c>
      <c r="C68" s="8" t="s">
        <v>46</v>
      </c>
      <c r="D68" s="8">
        <v>150003</v>
      </c>
      <c r="E68" s="8" t="s">
        <v>55</v>
      </c>
      <c r="F68" s="8"/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11">
        <v>0</v>
      </c>
      <c r="W68" s="40">
        <f t="shared" si="10"/>
        <v>0</v>
      </c>
      <c r="X68" s="16" t="e">
        <v>#DIV/0!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51">
        <f t="shared" si="11"/>
        <v>0</v>
      </c>
      <c r="AR68" s="51">
        <f t="shared" si="7"/>
        <v>0</v>
      </c>
      <c r="AS68" s="51">
        <f t="shared" si="8"/>
        <v>0</v>
      </c>
      <c r="AT68" s="51">
        <f t="shared" si="9"/>
        <v>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2:58" x14ac:dyDescent="0.35">
      <c r="B69" s="8">
        <f t="shared" si="12"/>
        <v>62</v>
      </c>
      <c r="C69" s="8" t="s">
        <v>46</v>
      </c>
      <c r="D69" s="8">
        <v>150004</v>
      </c>
      <c r="E69" s="8" t="s">
        <v>182</v>
      </c>
      <c r="F69" s="8"/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11">
        <v>0</v>
      </c>
      <c r="W69" s="40">
        <f t="shared" si="10"/>
        <v>0</v>
      </c>
      <c r="X69" s="16" t="e">
        <v>#DIV/0!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Q69" s="51">
        <f t="shared" si="11"/>
        <v>0</v>
      </c>
      <c r="AR69" s="51">
        <f t="shared" si="7"/>
        <v>0</v>
      </c>
      <c r="AS69" s="51">
        <f t="shared" si="8"/>
        <v>0</v>
      </c>
      <c r="AT69" s="51">
        <f t="shared" si="9"/>
        <v>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2:58" x14ac:dyDescent="0.35">
      <c r="B70" s="8">
        <f t="shared" si="12"/>
        <v>63</v>
      </c>
      <c r="C70" s="8" t="s">
        <v>46</v>
      </c>
      <c r="D70" s="8">
        <v>150005</v>
      </c>
      <c r="E70" s="8" t="s">
        <v>56</v>
      </c>
      <c r="F70" s="8"/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11">
        <v>0</v>
      </c>
      <c r="W70" s="40">
        <f t="shared" si="10"/>
        <v>0</v>
      </c>
      <c r="X70" s="16" t="e">
        <v>#DIV/0!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Q70" s="51">
        <f t="shared" si="11"/>
        <v>0</v>
      </c>
      <c r="AR70" s="51">
        <f t="shared" si="7"/>
        <v>0</v>
      </c>
      <c r="AS70" s="51">
        <f t="shared" si="8"/>
        <v>0</v>
      </c>
      <c r="AT70" s="51">
        <f t="shared" si="9"/>
        <v>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2:58" x14ac:dyDescent="0.35">
      <c r="B71" s="8">
        <f t="shared" si="12"/>
        <v>64</v>
      </c>
      <c r="C71" s="8" t="s">
        <v>46</v>
      </c>
      <c r="D71" s="8">
        <v>150006</v>
      </c>
      <c r="E71" s="8" t="s">
        <v>57</v>
      </c>
      <c r="F71" s="8"/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11">
        <v>0</v>
      </c>
      <c r="W71" s="40">
        <f t="shared" si="10"/>
        <v>0</v>
      </c>
      <c r="X71" s="16" t="e">
        <v>#DIV/0!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Q71" s="51">
        <f t="shared" si="11"/>
        <v>0</v>
      </c>
      <c r="AR71" s="51">
        <f t="shared" si="7"/>
        <v>0</v>
      </c>
      <c r="AS71" s="51">
        <f t="shared" si="8"/>
        <v>0</v>
      </c>
      <c r="AT71" s="51">
        <f t="shared" si="9"/>
        <v>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2:58" x14ac:dyDescent="0.35">
      <c r="B72" s="8">
        <f t="shared" si="12"/>
        <v>65</v>
      </c>
      <c r="C72" s="8" t="s">
        <v>46</v>
      </c>
      <c r="D72" s="8">
        <v>150007</v>
      </c>
      <c r="E72" s="8" t="s">
        <v>181</v>
      </c>
      <c r="F72" s="8"/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11">
        <v>0</v>
      </c>
      <c r="W72" s="40">
        <f t="shared" si="10"/>
        <v>0</v>
      </c>
      <c r="X72" s="16" t="e">
        <v>#DIV/0!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Q72" s="51">
        <f t="shared" si="11"/>
        <v>0</v>
      </c>
      <c r="AR72" s="51">
        <f t="shared" ref="AR72:AR135" si="13">+AA72*H72</f>
        <v>0</v>
      </c>
      <c r="AS72" s="51">
        <f t="shared" ref="AS72:AS135" si="14">+AB72*I72</f>
        <v>0</v>
      </c>
      <c r="AT72" s="51">
        <f t="shared" ref="AT72:AT135" si="15">+AC72*J72</f>
        <v>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2:58" x14ac:dyDescent="0.35">
      <c r="B73" s="8">
        <f t="shared" si="12"/>
        <v>66</v>
      </c>
      <c r="C73" s="8" t="s">
        <v>46</v>
      </c>
      <c r="D73" s="8">
        <v>150011</v>
      </c>
      <c r="E73" s="8" t="s">
        <v>58</v>
      </c>
      <c r="F73" s="8"/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11">
        <v>0</v>
      </c>
      <c r="W73" s="40">
        <f t="shared" ref="W73:W136" si="16">SUM(G73:R73)</f>
        <v>0</v>
      </c>
      <c r="X73" s="16" t="e">
        <v>#DIV/0!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Q73" s="51">
        <f t="shared" ref="AQ73:AQ136" si="17">+Z73*G73</f>
        <v>0</v>
      </c>
      <c r="AR73" s="51">
        <f t="shared" si="13"/>
        <v>0</v>
      </c>
      <c r="AS73" s="51">
        <f t="shared" si="14"/>
        <v>0</v>
      </c>
      <c r="AT73" s="51">
        <f t="shared" si="15"/>
        <v>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2:58" x14ac:dyDescent="0.35">
      <c r="B74" s="8">
        <f t="shared" ref="B74:B137" si="18">B73+1</f>
        <v>67</v>
      </c>
      <c r="C74" s="8" t="s">
        <v>46</v>
      </c>
      <c r="D74" s="8">
        <v>150012</v>
      </c>
      <c r="E74" s="8" t="s">
        <v>59</v>
      </c>
      <c r="F74" s="8"/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11">
        <v>0</v>
      </c>
      <c r="W74" s="40">
        <f t="shared" si="16"/>
        <v>0</v>
      </c>
      <c r="X74" s="16" t="e">
        <v>#DIV/0!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0</v>
      </c>
      <c r="AQ74" s="51">
        <f t="shared" si="17"/>
        <v>0</v>
      </c>
      <c r="AR74" s="51">
        <f t="shared" si="13"/>
        <v>0</v>
      </c>
      <c r="AS74" s="51">
        <f t="shared" si="14"/>
        <v>0</v>
      </c>
      <c r="AT74" s="51">
        <f t="shared" si="15"/>
        <v>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2:58" x14ac:dyDescent="0.35">
      <c r="B75" s="8">
        <f t="shared" si="18"/>
        <v>68</v>
      </c>
      <c r="C75" s="8" t="s">
        <v>46</v>
      </c>
      <c r="D75" s="8">
        <v>150013</v>
      </c>
      <c r="E75" t="s">
        <v>232</v>
      </c>
      <c r="F75" s="8"/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11">
        <v>0</v>
      </c>
      <c r="W75" s="40">
        <f t="shared" si="16"/>
        <v>0</v>
      </c>
      <c r="X75" s="16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Q75" s="51">
        <f t="shared" si="17"/>
        <v>0</v>
      </c>
      <c r="AR75" s="51">
        <f t="shared" si="13"/>
        <v>0</v>
      </c>
      <c r="AS75" s="51">
        <f t="shared" si="14"/>
        <v>0</v>
      </c>
      <c r="AT75" s="51">
        <f t="shared" si="15"/>
        <v>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2:58" x14ac:dyDescent="0.35">
      <c r="B76" s="8">
        <f t="shared" si="18"/>
        <v>69</v>
      </c>
      <c r="C76" s="8" t="s">
        <v>46</v>
      </c>
      <c r="D76" s="8">
        <v>150015</v>
      </c>
      <c r="E76" s="8" t="s">
        <v>196</v>
      </c>
      <c r="F76" s="8"/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11">
        <v>0</v>
      </c>
      <c r="W76" s="40">
        <f t="shared" si="16"/>
        <v>0</v>
      </c>
      <c r="X76" s="16" t="e">
        <v>#DIV/0!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0</v>
      </c>
      <c r="AL76" s="43">
        <v>0</v>
      </c>
      <c r="AM76" s="43">
        <v>0</v>
      </c>
      <c r="AN76" s="43">
        <v>0</v>
      </c>
      <c r="AO76" s="43">
        <v>0</v>
      </c>
      <c r="AQ76" s="51">
        <f t="shared" si="17"/>
        <v>0</v>
      </c>
      <c r="AR76" s="51">
        <f t="shared" si="13"/>
        <v>0</v>
      </c>
      <c r="AS76" s="51">
        <f t="shared" si="14"/>
        <v>0</v>
      </c>
      <c r="AT76" s="51">
        <f t="shared" si="15"/>
        <v>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</row>
    <row r="77" spans="2:58" x14ac:dyDescent="0.35">
      <c r="B77" s="8">
        <f t="shared" si="18"/>
        <v>70</v>
      </c>
      <c r="C77" s="8" t="s">
        <v>46</v>
      </c>
      <c r="D77" s="8">
        <v>150027</v>
      </c>
      <c r="E77" s="8" t="s">
        <v>218</v>
      </c>
      <c r="F77" s="8"/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11">
        <v>0</v>
      </c>
      <c r="W77" s="40">
        <f t="shared" si="16"/>
        <v>0</v>
      </c>
      <c r="X77" s="16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0</v>
      </c>
      <c r="AL77" s="43">
        <v>0</v>
      </c>
      <c r="AM77" s="43">
        <v>0</v>
      </c>
      <c r="AN77" s="43">
        <v>0</v>
      </c>
      <c r="AO77" s="43">
        <v>0</v>
      </c>
      <c r="AQ77" s="51">
        <f t="shared" si="17"/>
        <v>0</v>
      </c>
      <c r="AR77" s="51">
        <f t="shared" si="13"/>
        <v>0</v>
      </c>
      <c r="AS77" s="51">
        <f t="shared" si="14"/>
        <v>0</v>
      </c>
      <c r="AT77" s="51">
        <f t="shared" si="15"/>
        <v>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</row>
    <row r="78" spans="2:58" x14ac:dyDescent="0.35">
      <c r="B78" s="8">
        <f t="shared" si="18"/>
        <v>71</v>
      </c>
      <c r="C78" s="8" t="s">
        <v>46</v>
      </c>
      <c r="D78" s="8">
        <v>150029</v>
      </c>
      <c r="E78" s="8" t="s">
        <v>60</v>
      </c>
      <c r="F78" s="8"/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11">
        <v>0</v>
      </c>
      <c r="W78" s="40">
        <f t="shared" si="16"/>
        <v>0</v>
      </c>
      <c r="X78" s="16" t="e">
        <v>#DIV/0!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Q78" s="51">
        <f t="shared" si="17"/>
        <v>0</v>
      </c>
      <c r="AR78" s="51">
        <f t="shared" si="13"/>
        <v>0</v>
      </c>
      <c r="AS78" s="51">
        <f t="shared" si="14"/>
        <v>0</v>
      </c>
      <c r="AT78" s="51">
        <f t="shared" si="15"/>
        <v>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2:58" x14ac:dyDescent="0.35">
      <c r="B79" s="8">
        <f t="shared" si="18"/>
        <v>72</v>
      </c>
      <c r="C79" s="8" t="s">
        <v>46</v>
      </c>
      <c r="D79" s="8">
        <v>150030</v>
      </c>
      <c r="E79" s="8" t="s">
        <v>61</v>
      </c>
      <c r="F79" s="8"/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11">
        <v>0</v>
      </c>
      <c r="W79" s="40">
        <f t="shared" si="16"/>
        <v>0</v>
      </c>
      <c r="X79" s="16" t="e">
        <v>#DIV/0!</v>
      </c>
      <c r="Z79" s="43">
        <v>0</v>
      </c>
      <c r="AA79" s="43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0</v>
      </c>
      <c r="AN79" s="43">
        <v>0</v>
      </c>
      <c r="AO79" s="43">
        <v>0</v>
      </c>
      <c r="AQ79" s="51">
        <f t="shared" si="17"/>
        <v>0</v>
      </c>
      <c r="AR79" s="51">
        <f t="shared" si="13"/>
        <v>0</v>
      </c>
      <c r="AS79" s="51">
        <f t="shared" si="14"/>
        <v>0</v>
      </c>
      <c r="AT79" s="51">
        <f t="shared" si="15"/>
        <v>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2:58" x14ac:dyDescent="0.35">
      <c r="B80" s="8">
        <f t="shared" si="18"/>
        <v>73</v>
      </c>
      <c r="C80" s="8" t="s">
        <v>46</v>
      </c>
      <c r="D80" s="8">
        <v>150031</v>
      </c>
      <c r="E80" s="8" t="s">
        <v>62</v>
      </c>
      <c r="F80" s="8"/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11">
        <v>0</v>
      </c>
      <c r="W80" s="40">
        <f t="shared" si="16"/>
        <v>0</v>
      </c>
      <c r="X80" s="16" t="e">
        <v>#DIV/0!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Q80" s="51">
        <f t="shared" si="17"/>
        <v>0</v>
      </c>
      <c r="AR80" s="51">
        <f t="shared" si="13"/>
        <v>0</v>
      </c>
      <c r="AS80" s="51">
        <f t="shared" si="14"/>
        <v>0</v>
      </c>
      <c r="AT80" s="51">
        <f t="shared" si="15"/>
        <v>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2:58" x14ac:dyDescent="0.35">
      <c r="B81" s="8">
        <f t="shared" si="18"/>
        <v>74</v>
      </c>
      <c r="C81" s="8" t="s">
        <v>46</v>
      </c>
      <c r="D81" s="8">
        <v>150032</v>
      </c>
      <c r="E81" s="8" t="s">
        <v>63</v>
      </c>
      <c r="F81" s="8"/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11">
        <v>0</v>
      </c>
      <c r="W81" s="40">
        <f t="shared" si="16"/>
        <v>0</v>
      </c>
      <c r="X81" s="16" t="e">
        <v>#DIV/0!</v>
      </c>
      <c r="Z81" s="43">
        <v>0</v>
      </c>
      <c r="AA81" s="43">
        <v>0</v>
      </c>
      <c r="AB81" s="43">
        <v>0</v>
      </c>
      <c r="AC81" s="43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3">
        <v>0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Q81" s="51">
        <f t="shared" si="17"/>
        <v>0</v>
      </c>
      <c r="AR81" s="51">
        <f t="shared" si="13"/>
        <v>0</v>
      </c>
      <c r="AS81" s="51">
        <f t="shared" si="14"/>
        <v>0</v>
      </c>
      <c r="AT81" s="51">
        <f t="shared" si="15"/>
        <v>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2:58" x14ac:dyDescent="0.35">
      <c r="B82" s="8">
        <f t="shared" si="18"/>
        <v>75</v>
      </c>
      <c r="C82" s="8" t="s">
        <v>46</v>
      </c>
      <c r="D82" s="8">
        <v>150033</v>
      </c>
      <c r="E82" s="8" t="s">
        <v>64</v>
      </c>
      <c r="F82" s="8"/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11">
        <v>0</v>
      </c>
      <c r="W82" s="40">
        <f t="shared" si="16"/>
        <v>0</v>
      </c>
      <c r="X82" s="16" t="e">
        <v>#DIV/0!</v>
      </c>
      <c r="Z82" s="43">
        <v>0</v>
      </c>
      <c r="AA82" s="43">
        <v>0</v>
      </c>
      <c r="AB82" s="43">
        <v>0</v>
      </c>
      <c r="AC82" s="43">
        <v>0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Q82" s="51">
        <f t="shared" si="17"/>
        <v>0</v>
      </c>
      <c r="AR82" s="51">
        <f t="shared" si="13"/>
        <v>0</v>
      </c>
      <c r="AS82" s="51">
        <f t="shared" si="14"/>
        <v>0</v>
      </c>
      <c r="AT82" s="51">
        <f t="shared" si="15"/>
        <v>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2:58" x14ac:dyDescent="0.35">
      <c r="B83" s="8">
        <f t="shared" si="18"/>
        <v>76</v>
      </c>
      <c r="C83" s="8" t="s">
        <v>46</v>
      </c>
      <c r="D83" s="8">
        <v>150034</v>
      </c>
      <c r="E83" s="8" t="s">
        <v>65</v>
      </c>
      <c r="F83" s="8"/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11">
        <v>0</v>
      </c>
      <c r="W83" s="40">
        <f t="shared" si="16"/>
        <v>0</v>
      </c>
      <c r="X83" s="16" t="e">
        <v>#DIV/0!</v>
      </c>
      <c r="Z83" s="43">
        <v>0</v>
      </c>
      <c r="AA83" s="43">
        <v>0</v>
      </c>
      <c r="AB83" s="43">
        <v>0</v>
      </c>
      <c r="AC83" s="43">
        <v>0</v>
      </c>
      <c r="AD83" s="43">
        <v>0</v>
      </c>
      <c r="AE83" s="43">
        <v>0</v>
      </c>
      <c r="AF83" s="43">
        <v>0</v>
      </c>
      <c r="AG83" s="43">
        <v>0</v>
      </c>
      <c r="AH83" s="43">
        <v>0</v>
      </c>
      <c r="AI83" s="43">
        <v>0</v>
      </c>
      <c r="AJ83" s="43">
        <v>0</v>
      </c>
      <c r="AK83" s="43">
        <v>0</v>
      </c>
      <c r="AL83" s="43">
        <v>0</v>
      </c>
      <c r="AM83" s="43">
        <v>0</v>
      </c>
      <c r="AN83" s="43">
        <v>0</v>
      </c>
      <c r="AO83" s="43">
        <v>0</v>
      </c>
      <c r="AQ83" s="51">
        <f t="shared" si="17"/>
        <v>0</v>
      </c>
      <c r="AR83" s="51">
        <f t="shared" si="13"/>
        <v>0</v>
      </c>
      <c r="AS83" s="51">
        <f t="shared" si="14"/>
        <v>0</v>
      </c>
      <c r="AT83" s="51">
        <f t="shared" si="15"/>
        <v>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2:58" x14ac:dyDescent="0.35">
      <c r="B84" s="8">
        <f t="shared" si="18"/>
        <v>77</v>
      </c>
      <c r="C84" s="8" t="s">
        <v>46</v>
      </c>
      <c r="D84" s="8">
        <v>150035</v>
      </c>
      <c r="E84" s="8" t="s">
        <v>66</v>
      </c>
      <c r="F84" s="8"/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11">
        <v>0</v>
      </c>
      <c r="W84" s="40">
        <f t="shared" si="16"/>
        <v>0</v>
      </c>
      <c r="X84" s="16" t="e">
        <v>#DIV/0!</v>
      </c>
      <c r="Z84" s="43">
        <v>0</v>
      </c>
      <c r="AA84" s="43">
        <v>0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3">
        <v>0</v>
      </c>
      <c r="AM84" s="43">
        <v>0</v>
      </c>
      <c r="AN84" s="43">
        <v>0</v>
      </c>
      <c r="AO84" s="43">
        <v>0</v>
      </c>
      <c r="AQ84" s="51">
        <f t="shared" si="17"/>
        <v>0</v>
      </c>
      <c r="AR84" s="51">
        <f t="shared" si="13"/>
        <v>0</v>
      </c>
      <c r="AS84" s="51">
        <f t="shared" si="14"/>
        <v>0</v>
      </c>
      <c r="AT84" s="51">
        <f t="shared" si="15"/>
        <v>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2:58" x14ac:dyDescent="0.35">
      <c r="B85" s="8">
        <f t="shared" si="18"/>
        <v>78</v>
      </c>
      <c r="C85" s="8" t="s">
        <v>46</v>
      </c>
      <c r="D85" s="8">
        <v>150036</v>
      </c>
      <c r="E85" s="8" t="s">
        <v>67</v>
      </c>
      <c r="F85" s="8"/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11">
        <v>0</v>
      </c>
      <c r="W85" s="40">
        <f t="shared" si="16"/>
        <v>0</v>
      </c>
      <c r="X85" s="16" t="e">
        <v>#DIV/0!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0</v>
      </c>
      <c r="AQ85" s="51">
        <f t="shared" si="17"/>
        <v>0</v>
      </c>
      <c r="AR85" s="51">
        <f t="shared" si="13"/>
        <v>0</v>
      </c>
      <c r="AS85" s="51">
        <f t="shared" si="14"/>
        <v>0</v>
      </c>
      <c r="AT85" s="51">
        <f t="shared" si="15"/>
        <v>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2:58" x14ac:dyDescent="0.35">
      <c r="B86" s="8">
        <f t="shared" si="18"/>
        <v>79</v>
      </c>
      <c r="C86" s="8" t="s">
        <v>46</v>
      </c>
      <c r="D86" s="8">
        <v>150039</v>
      </c>
      <c r="E86" s="8" t="s">
        <v>68</v>
      </c>
      <c r="F86" s="8"/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11">
        <v>0</v>
      </c>
      <c r="W86" s="40">
        <f t="shared" si="16"/>
        <v>0</v>
      </c>
      <c r="X86" s="16" t="e">
        <v>#DIV/0!</v>
      </c>
      <c r="Z86" s="43">
        <v>0</v>
      </c>
      <c r="AA86" s="43">
        <v>0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3">
        <v>0</v>
      </c>
      <c r="AM86" s="43">
        <v>0</v>
      </c>
      <c r="AN86" s="43">
        <v>0</v>
      </c>
      <c r="AO86" s="43">
        <v>0</v>
      </c>
      <c r="AQ86" s="51">
        <f t="shared" si="17"/>
        <v>0</v>
      </c>
      <c r="AR86" s="51">
        <f t="shared" si="13"/>
        <v>0</v>
      </c>
      <c r="AS86" s="51">
        <f t="shared" si="14"/>
        <v>0</v>
      </c>
      <c r="AT86" s="51">
        <f t="shared" si="15"/>
        <v>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2:58" x14ac:dyDescent="0.35">
      <c r="B87" s="8">
        <f t="shared" si="18"/>
        <v>80</v>
      </c>
      <c r="C87" s="8" t="s">
        <v>46</v>
      </c>
      <c r="D87" s="8">
        <v>150040</v>
      </c>
      <c r="E87" s="8" t="s">
        <v>69</v>
      </c>
      <c r="F87" s="8"/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11">
        <v>0</v>
      </c>
      <c r="W87" s="40">
        <f t="shared" si="16"/>
        <v>0</v>
      </c>
      <c r="X87" s="16" t="e">
        <v>#DIV/0!</v>
      </c>
      <c r="Z87" s="43">
        <v>0</v>
      </c>
      <c r="AA87" s="43">
        <v>0</v>
      </c>
      <c r="AB87" s="43">
        <v>0</v>
      </c>
      <c r="AC87" s="43">
        <v>0</v>
      </c>
      <c r="AD87" s="43">
        <v>0</v>
      </c>
      <c r="AE87" s="43">
        <v>0</v>
      </c>
      <c r="AF87" s="43">
        <v>0</v>
      </c>
      <c r="AG87" s="43">
        <v>0</v>
      </c>
      <c r="AH87" s="43">
        <v>0</v>
      </c>
      <c r="AI87" s="43">
        <v>0</v>
      </c>
      <c r="AJ87" s="43">
        <v>0</v>
      </c>
      <c r="AK87" s="43">
        <v>0</v>
      </c>
      <c r="AL87" s="43">
        <v>0</v>
      </c>
      <c r="AM87" s="43">
        <v>0</v>
      </c>
      <c r="AN87" s="43">
        <v>0</v>
      </c>
      <c r="AO87" s="43">
        <v>0</v>
      </c>
      <c r="AQ87" s="51">
        <f t="shared" si="17"/>
        <v>0</v>
      </c>
      <c r="AR87" s="51">
        <f t="shared" si="13"/>
        <v>0</v>
      </c>
      <c r="AS87" s="51">
        <f t="shared" si="14"/>
        <v>0</v>
      </c>
      <c r="AT87" s="51">
        <f t="shared" si="15"/>
        <v>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2:58" x14ac:dyDescent="0.35">
      <c r="B88" s="8">
        <f t="shared" si="18"/>
        <v>81</v>
      </c>
      <c r="C88" s="8" t="s">
        <v>46</v>
      </c>
      <c r="D88" s="8">
        <v>150041</v>
      </c>
      <c r="E88" s="8" t="s">
        <v>205</v>
      </c>
      <c r="F88" s="8"/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11">
        <v>0</v>
      </c>
      <c r="W88" s="40">
        <f t="shared" si="16"/>
        <v>0</v>
      </c>
      <c r="X88" s="16" t="e">
        <v>#DIV/0!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Q88" s="51">
        <f t="shared" si="17"/>
        <v>0</v>
      </c>
      <c r="AR88" s="51">
        <f t="shared" si="13"/>
        <v>0</v>
      </c>
      <c r="AS88" s="51">
        <f t="shared" si="14"/>
        <v>0</v>
      </c>
      <c r="AT88" s="51">
        <f t="shared" si="15"/>
        <v>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2:58" x14ac:dyDescent="0.35">
      <c r="B89" s="8">
        <f t="shared" si="18"/>
        <v>82</v>
      </c>
      <c r="C89" s="8" t="s">
        <v>46</v>
      </c>
      <c r="D89" s="8">
        <v>150042</v>
      </c>
      <c r="E89" s="8" t="s">
        <v>70</v>
      </c>
      <c r="F89" s="8"/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11">
        <v>0</v>
      </c>
      <c r="W89" s="40">
        <f t="shared" si="16"/>
        <v>0</v>
      </c>
      <c r="X89" s="16" t="e">
        <v>#DIV/0!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Q89" s="51">
        <f t="shared" si="17"/>
        <v>0</v>
      </c>
      <c r="AR89" s="51">
        <f t="shared" si="13"/>
        <v>0</v>
      </c>
      <c r="AS89" s="51">
        <f t="shared" si="14"/>
        <v>0</v>
      </c>
      <c r="AT89" s="51">
        <f t="shared" si="15"/>
        <v>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2:58" x14ac:dyDescent="0.35">
      <c r="B90" s="8">
        <f t="shared" si="18"/>
        <v>83</v>
      </c>
      <c r="C90" s="8" t="s">
        <v>46</v>
      </c>
      <c r="D90" s="8">
        <v>150043</v>
      </c>
      <c r="E90" s="8" t="s">
        <v>71</v>
      </c>
      <c r="F90" s="8"/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11">
        <v>0</v>
      </c>
      <c r="W90" s="40">
        <f t="shared" si="16"/>
        <v>0</v>
      </c>
      <c r="X90" s="16" t="e">
        <v>#DIV/0!</v>
      </c>
      <c r="Z90" s="43">
        <v>0</v>
      </c>
      <c r="AA90" s="43">
        <v>0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43">
        <v>0</v>
      </c>
      <c r="AQ90" s="51">
        <f t="shared" si="17"/>
        <v>0</v>
      </c>
      <c r="AR90" s="51">
        <f t="shared" si="13"/>
        <v>0</v>
      </c>
      <c r="AS90" s="51">
        <f t="shared" si="14"/>
        <v>0</v>
      </c>
      <c r="AT90" s="51">
        <f t="shared" si="15"/>
        <v>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2:58" x14ac:dyDescent="0.35">
      <c r="B91" s="8">
        <f t="shared" si="18"/>
        <v>84</v>
      </c>
      <c r="C91" s="8" t="s">
        <v>46</v>
      </c>
      <c r="D91" s="8">
        <v>150045</v>
      </c>
      <c r="E91" s="8" t="s">
        <v>72</v>
      </c>
      <c r="F91" s="8"/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11">
        <v>0</v>
      </c>
      <c r="W91" s="40">
        <f t="shared" si="16"/>
        <v>0</v>
      </c>
      <c r="X91" s="16" t="e">
        <v>#DIV/0!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Q91" s="51">
        <f t="shared" si="17"/>
        <v>0</v>
      </c>
      <c r="AR91" s="51">
        <f t="shared" si="13"/>
        <v>0</v>
      </c>
      <c r="AS91" s="51">
        <f t="shared" si="14"/>
        <v>0</v>
      </c>
      <c r="AT91" s="51">
        <f t="shared" si="15"/>
        <v>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2:58" x14ac:dyDescent="0.35">
      <c r="B92" s="8">
        <f t="shared" si="18"/>
        <v>85</v>
      </c>
      <c r="C92" s="8" t="s">
        <v>46</v>
      </c>
      <c r="D92" s="8">
        <v>150050</v>
      </c>
      <c r="E92" s="8" t="s">
        <v>197</v>
      </c>
      <c r="F92" s="8"/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11">
        <v>0</v>
      </c>
      <c r="W92" s="40">
        <f t="shared" si="16"/>
        <v>0</v>
      </c>
      <c r="X92" s="16" t="e">
        <v>#DIV/0!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51">
        <f t="shared" si="17"/>
        <v>0</v>
      </c>
      <c r="AR92" s="51">
        <f t="shared" si="13"/>
        <v>0</v>
      </c>
      <c r="AS92" s="51">
        <f t="shared" si="14"/>
        <v>0</v>
      </c>
      <c r="AT92" s="51">
        <f t="shared" si="15"/>
        <v>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2:58" x14ac:dyDescent="0.35">
      <c r="B93" s="8">
        <f t="shared" si="18"/>
        <v>86</v>
      </c>
      <c r="C93" s="8" t="s">
        <v>46</v>
      </c>
      <c r="D93" s="8">
        <v>150051</v>
      </c>
      <c r="E93" s="8" t="s">
        <v>73</v>
      </c>
      <c r="F93" s="8"/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11">
        <v>0</v>
      </c>
      <c r="W93" s="40">
        <f t="shared" si="16"/>
        <v>0</v>
      </c>
      <c r="X93" s="16" t="e">
        <v>#DIV/0!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Q93" s="51">
        <f t="shared" si="17"/>
        <v>0</v>
      </c>
      <c r="AR93" s="51">
        <f t="shared" si="13"/>
        <v>0</v>
      </c>
      <c r="AS93" s="51">
        <f t="shared" si="14"/>
        <v>0</v>
      </c>
      <c r="AT93" s="51">
        <f t="shared" si="15"/>
        <v>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2:58" x14ac:dyDescent="0.35">
      <c r="B94" s="8">
        <f t="shared" si="18"/>
        <v>87</v>
      </c>
      <c r="C94" s="8" t="s">
        <v>46</v>
      </c>
      <c r="D94" s="8">
        <v>150052</v>
      </c>
      <c r="E94" s="8" t="s">
        <v>206</v>
      </c>
      <c r="F94" s="8"/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11">
        <v>0</v>
      </c>
      <c r="W94" s="40">
        <f t="shared" si="16"/>
        <v>0</v>
      </c>
      <c r="X94" s="16" t="e">
        <v>#DIV/0!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51">
        <f t="shared" si="17"/>
        <v>0</v>
      </c>
      <c r="AR94" s="51">
        <f t="shared" si="13"/>
        <v>0</v>
      </c>
      <c r="AS94" s="51">
        <f t="shared" si="14"/>
        <v>0</v>
      </c>
      <c r="AT94" s="51">
        <f t="shared" si="15"/>
        <v>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2:58" x14ac:dyDescent="0.35">
      <c r="B95" s="8">
        <f t="shared" si="18"/>
        <v>88</v>
      </c>
      <c r="C95" s="8" t="s">
        <v>46</v>
      </c>
      <c r="D95" s="8">
        <v>150053</v>
      </c>
      <c r="E95" s="8" t="s">
        <v>74</v>
      </c>
      <c r="F95" s="8"/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11">
        <v>0</v>
      </c>
      <c r="W95" s="40">
        <f t="shared" si="16"/>
        <v>0</v>
      </c>
      <c r="X95" s="16" t="e">
        <v>#DIV/0!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Q95" s="51">
        <f t="shared" si="17"/>
        <v>0</v>
      </c>
      <c r="AR95" s="51">
        <f t="shared" si="13"/>
        <v>0</v>
      </c>
      <c r="AS95" s="51">
        <f t="shared" si="14"/>
        <v>0</v>
      </c>
      <c r="AT95" s="51">
        <f t="shared" si="15"/>
        <v>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2:58" x14ac:dyDescent="0.35">
      <c r="B96" s="8">
        <f t="shared" si="18"/>
        <v>89</v>
      </c>
      <c r="C96" s="8" t="s">
        <v>46</v>
      </c>
      <c r="D96" s="8">
        <v>150055</v>
      </c>
      <c r="E96" s="8" t="s">
        <v>75</v>
      </c>
      <c r="F96" s="8"/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11">
        <v>0</v>
      </c>
      <c r="W96" s="40">
        <f t="shared" si="16"/>
        <v>0</v>
      </c>
      <c r="X96" s="16" t="e">
        <v>#DIV/0!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51">
        <f t="shared" si="17"/>
        <v>0</v>
      </c>
      <c r="AR96" s="51">
        <f t="shared" si="13"/>
        <v>0</v>
      </c>
      <c r="AS96" s="51">
        <f t="shared" si="14"/>
        <v>0</v>
      </c>
      <c r="AT96" s="51">
        <f t="shared" si="15"/>
        <v>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2:58" x14ac:dyDescent="0.35">
      <c r="B97" s="8">
        <f t="shared" si="18"/>
        <v>90</v>
      </c>
      <c r="C97" s="8" t="s">
        <v>46</v>
      </c>
      <c r="D97" s="8">
        <v>150059</v>
      </c>
      <c r="E97" s="8" t="s">
        <v>76</v>
      </c>
      <c r="F97" s="8"/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11">
        <v>0</v>
      </c>
      <c r="W97" s="40">
        <f t="shared" si="16"/>
        <v>0</v>
      </c>
      <c r="X97" s="16" t="e">
        <v>#DIV/0!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Q97" s="51">
        <f t="shared" si="17"/>
        <v>0</v>
      </c>
      <c r="AR97" s="51">
        <f t="shared" si="13"/>
        <v>0</v>
      </c>
      <c r="AS97" s="51">
        <f t="shared" si="14"/>
        <v>0</v>
      </c>
      <c r="AT97" s="51">
        <f t="shared" si="15"/>
        <v>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2:58" x14ac:dyDescent="0.35">
      <c r="B98" s="8">
        <f t="shared" si="18"/>
        <v>91</v>
      </c>
      <c r="C98" s="8" t="s">
        <v>46</v>
      </c>
      <c r="D98" s="8">
        <v>150060</v>
      </c>
      <c r="E98" s="8" t="s">
        <v>77</v>
      </c>
      <c r="F98" s="8"/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11">
        <v>0</v>
      </c>
      <c r="W98" s="40">
        <f t="shared" si="16"/>
        <v>0</v>
      </c>
      <c r="X98" s="16" t="e">
        <v>#DIV/0!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51">
        <f t="shared" si="17"/>
        <v>0</v>
      </c>
      <c r="AR98" s="51">
        <f t="shared" si="13"/>
        <v>0</v>
      </c>
      <c r="AS98" s="51">
        <f t="shared" si="14"/>
        <v>0</v>
      </c>
      <c r="AT98" s="51">
        <f t="shared" si="15"/>
        <v>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2:58" x14ac:dyDescent="0.35">
      <c r="B99" s="8">
        <f t="shared" si="18"/>
        <v>92</v>
      </c>
      <c r="C99" s="8" t="s">
        <v>46</v>
      </c>
      <c r="D99" s="8">
        <v>150061</v>
      </c>
      <c r="E99" s="8" t="s">
        <v>78</v>
      </c>
      <c r="F99" s="8"/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11">
        <v>0</v>
      </c>
      <c r="W99" s="40">
        <f t="shared" si="16"/>
        <v>0</v>
      </c>
      <c r="X99" s="16" t="e">
        <v>#DIV/0!</v>
      </c>
      <c r="Z99" s="43">
        <v>0</v>
      </c>
      <c r="AA99" s="43">
        <v>0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Q99" s="51">
        <f t="shared" si="17"/>
        <v>0</v>
      </c>
      <c r="AR99" s="51">
        <f t="shared" si="13"/>
        <v>0</v>
      </c>
      <c r="AS99" s="51">
        <f t="shared" si="14"/>
        <v>0</v>
      </c>
      <c r="AT99" s="51">
        <f t="shared" si="15"/>
        <v>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2:58" x14ac:dyDescent="0.35">
      <c r="B100" s="8">
        <f t="shared" si="18"/>
        <v>93</v>
      </c>
      <c r="C100" s="8" t="s">
        <v>46</v>
      </c>
      <c r="D100" s="8">
        <v>150063</v>
      </c>
      <c r="E100" s="8" t="s">
        <v>79</v>
      </c>
      <c r="F100" s="8"/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11">
        <v>0</v>
      </c>
      <c r="W100" s="40">
        <f t="shared" si="16"/>
        <v>0</v>
      </c>
      <c r="X100" s="16" t="e">
        <v>#DIV/0!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Q100" s="51">
        <f t="shared" si="17"/>
        <v>0</v>
      </c>
      <c r="AR100" s="51">
        <f t="shared" si="13"/>
        <v>0</v>
      </c>
      <c r="AS100" s="51">
        <f t="shared" si="14"/>
        <v>0</v>
      </c>
      <c r="AT100" s="51">
        <f t="shared" si="15"/>
        <v>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2:58" x14ac:dyDescent="0.35">
      <c r="B101" s="8">
        <f t="shared" si="18"/>
        <v>94</v>
      </c>
      <c r="C101" s="8" t="s">
        <v>46</v>
      </c>
      <c r="D101" s="8">
        <v>150064</v>
      </c>
      <c r="E101" s="8" t="s">
        <v>80</v>
      </c>
      <c r="F101" s="8"/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11">
        <v>0</v>
      </c>
      <c r="W101" s="40">
        <f t="shared" si="16"/>
        <v>0</v>
      </c>
      <c r="X101" s="16" t="e">
        <v>#DIV/0!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Q101" s="51">
        <f t="shared" si="17"/>
        <v>0</v>
      </c>
      <c r="AR101" s="51">
        <f t="shared" si="13"/>
        <v>0</v>
      </c>
      <c r="AS101" s="51">
        <f t="shared" si="14"/>
        <v>0</v>
      </c>
      <c r="AT101" s="51">
        <f t="shared" si="15"/>
        <v>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2:58" x14ac:dyDescent="0.35">
      <c r="B102" s="8">
        <f t="shared" si="18"/>
        <v>95</v>
      </c>
      <c r="C102" s="8" t="s">
        <v>46</v>
      </c>
      <c r="D102" s="8">
        <v>150069</v>
      </c>
      <c r="E102" s="8" t="s">
        <v>81</v>
      </c>
      <c r="F102" s="8"/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11">
        <v>0</v>
      </c>
      <c r="W102" s="40">
        <f t="shared" si="16"/>
        <v>0</v>
      </c>
      <c r="X102" s="16" t="e">
        <v>#DIV/0!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Q102" s="51">
        <f t="shared" si="17"/>
        <v>0</v>
      </c>
      <c r="AR102" s="51">
        <f t="shared" si="13"/>
        <v>0</v>
      </c>
      <c r="AS102" s="51">
        <f t="shared" si="14"/>
        <v>0</v>
      </c>
      <c r="AT102" s="51">
        <f t="shared" si="15"/>
        <v>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2:58" x14ac:dyDescent="0.35">
      <c r="B103" s="8">
        <f t="shared" si="18"/>
        <v>96</v>
      </c>
      <c r="C103" s="8" t="s">
        <v>46</v>
      </c>
      <c r="D103" s="8">
        <v>150070</v>
      </c>
      <c r="E103" s="8" t="s">
        <v>82</v>
      </c>
      <c r="F103" s="8"/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11">
        <v>0</v>
      </c>
      <c r="W103" s="40">
        <f t="shared" si="16"/>
        <v>0</v>
      </c>
      <c r="X103" s="16" t="e">
        <v>#DIV/0!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51">
        <f t="shared" si="17"/>
        <v>0</v>
      </c>
      <c r="AR103" s="51">
        <f t="shared" si="13"/>
        <v>0</v>
      </c>
      <c r="AS103" s="51">
        <f t="shared" si="14"/>
        <v>0</v>
      </c>
      <c r="AT103" s="51">
        <f t="shared" si="15"/>
        <v>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2:58" x14ac:dyDescent="0.35">
      <c r="B104" s="8">
        <f t="shared" si="18"/>
        <v>97</v>
      </c>
      <c r="C104" s="8" t="s">
        <v>46</v>
      </c>
      <c r="D104" s="8">
        <v>150071</v>
      </c>
      <c r="E104" s="8" t="s">
        <v>83</v>
      </c>
      <c r="F104" s="8"/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11">
        <v>0</v>
      </c>
      <c r="W104" s="40">
        <f t="shared" si="16"/>
        <v>0</v>
      </c>
      <c r="X104" s="16" t="e">
        <v>#DIV/0!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Q104" s="51">
        <f t="shared" si="17"/>
        <v>0</v>
      </c>
      <c r="AR104" s="51">
        <f t="shared" si="13"/>
        <v>0</v>
      </c>
      <c r="AS104" s="51">
        <f t="shared" si="14"/>
        <v>0</v>
      </c>
      <c r="AT104" s="51">
        <f t="shared" si="15"/>
        <v>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2:58" x14ac:dyDescent="0.35">
      <c r="B105" s="8">
        <f t="shared" si="18"/>
        <v>98</v>
      </c>
      <c r="C105" s="8" t="s">
        <v>46</v>
      </c>
      <c r="D105" s="8">
        <v>150075</v>
      </c>
      <c r="E105" s="8" t="s">
        <v>84</v>
      </c>
      <c r="F105" s="8"/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11">
        <v>0</v>
      </c>
      <c r="W105" s="40">
        <f t="shared" si="16"/>
        <v>0</v>
      </c>
      <c r="X105" s="16" t="e">
        <v>#DIV/0!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51">
        <f t="shared" si="17"/>
        <v>0</v>
      </c>
      <c r="AR105" s="51">
        <f t="shared" si="13"/>
        <v>0</v>
      </c>
      <c r="AS105" s="51">
        <f t="shared" si="14"/>
        <v>0</v>
      </c>
      <c r="AT105" s="51">
        <f t="shared" si="15"/>
        <v>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2:58" x14ac:dyDescent="0.35">
      <c r="B106" s="8">
        <f t="shared" si="18"/>
        <v>99</v>
      </c>
      <c r="C106" s="8" t="s">
        <v>46</v>
      </c>
      <c r="D106" s="8">
        <v>150076</v>
      </c>
      <c r="E106" s="8" t="s">
        <v>198</v>
      </c>
      <c r="F106" s="8"/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11">
        <v>0</v>
      </c>
      <c r="W106" s="40">
        <f t="shared" si="16"/>
        <v>0</v>
      </c>
      <c r="X106" s="16" t="e">
        <v>#DIV/0!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51">
        <f t="shared" si="17"/>
        <v>0</v>
      </c>
      <c r="AR106" s="51">
        <f t="shared" si="13"/>
        <v>0</v>
      </c>
      <c r="AS106" s="51">
        <f t="shared" si="14"/>
        <v>0</v>
      </c>
      <c r="AT106" s="51">
        <f t="shared" si="15"/>
        <v>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2:58" x14ac:dyDescent="0.35">
      <c r="B107" s="8">
        <f t="shared" si="18"/>
        <v>100</v>
      </c>
      <c r="C107" s="8" t="s">
        <v>46</v>
      </c>
      <c r="D107" s="8">
        <v>150078</v>
      </c>
      <c r="E107" s="8" t="s">
        <v>85</v>
      </c>
      <c r="F107" s="8"/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11">
        <v>0</v>
      </c>
      <c r="W107" s="40">
        <f t="shared" si="16"/>
        <v>0</v>
      </c>
      <c r="X107" s="16" t="e">
        <v>#DIV/0!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Q107" s="51">
        <f t="shared" si="17"/>
        <v>0</v>
      </c>
      <c r="AR107" s="51">
        <f t="shared" si="13"/>
        <v>0</v>
      </c>
      <c r="AS107" s="51">
        <f t="shared" si="14"/>
        <v>0</v>
      </c>
      <c r="AT107" s="51">
        <f t="shared" si="15"/>
        <v>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2:58" x14ac:dyDescent="0.35">
      <c r="B108" s="8">
        <f t="shared" si="18"/>
        <v>101</v>
      </c>
      <c r="C108" s="8" t="s">
        <v>46</v>
      </c>
      <c r="D108" s="8">
        <v>150082</v>
      </c>
      <c r="E108" s="8" t="s">
        <v>86</v>
      </c>
      <c r="F108" s="8"/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11">
        <v>0</v>
      </c>
      <c r="W108" s="40">
        <f t="shared" si="16"/>
        <v>0</v>
      </c>
      <c r="X108" s="16" t="e">
        <v>#DIV/0!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Q108" s="51">
        <f t="shared" si="17"/>
        <v>0</v>
      </c>
      <c r="AR108" s="51">
        <f t="shared" si="13"/>
        <v>0</v>
      </c>
      <c r="AS108" s="51">
        <f t="shared" si="14"/>
        <v>0</v>
      </c>
      <c r="AT108" s="51">
        <f t="shared" si="15"/>
        <v>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2:58" x14ac:dyDescent="0.35">
      <c r="B109" s="8">
        <f t="shared" si="18"/>
        <v>102</v>
      </c>
      <c r="C109" s="8" t="s">
        <v>46</v>
      </c>
      <c r="D109" s="8">
        <v>150085</v>
      </c>
      <c r="E109" s="8" t="s">
        <v>87</v>
      </c>
      <c r="F109" s="8"/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11">
        <v>0</v>
      </c>
      <c r="W109" s="40">
        <f t="shared" si="16"/>
        <v>0</v>
      </c>
      <c r="X109" s="16" t="e">
        <v>#DIV/0!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Q109" s="51">
        <f t="shared" si="17"/>
        <v>0</v>
      </c>
      <c r="AR109" s="51">
        <f t="shared" si="13"/>
        <v>0</v>
      </c>
      <c r="AS109" s="51">
        <f t="shared" si="14"/>
        <v>0</v>
      </c>
      <c r="AT109" s="51">
        <f t="shared" si="15"/>
        <v>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2:58" x14ac:dyDescent="0.35">
      <c r="B110" s="8">
        <f t="shared" si="18"/>
        <v>103</v>
      </c>
      <c r="C110" s="8" t="s">
        <v>46</v>
      </c>
      <c r="D110" s="8">
        <v>150086</v>
      </c>
      <c r="E110" s="8" t="s">
        <v>88</v>
      </c>
      <c r="F110" s="8"/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11">
        <v>0</v>
      </c>
      <c r="W110" s="40">
        <f t="shared" si="16"/>
        <v>0</v>
      </c>
      <c r="X110" s="16" t="e">
        <v>#DIV/0!</v>
      </c>
      <c r="Z110" s="43">
        <v>0</v>
      </c>
      <c r="AA110" s="43">
        <v>0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Q110" s="51">
        <f t="shared" si="17"/>
        <v>0</v>
      </c>
      <c r="AR110" s="51">
        <f t="shared" si="13"/>
        <v>0</v>
      </c>
      <c r="AS110" s="51">
        <f t="shared" si="14"/>
        <v>0</v>
      </c>
      <c r="AT110" s="51">
        <f t="shared" si="15"/>
        <v>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2:58" x14ac:dyDescent="0.35">
      <c r="B111" s="8">
        <f t="shared" si="18"/>
        <v>104</v>
      </c>
      <c r="C111" s="8" t="s">
        <v>46</v>
      </c>
      <c r="D111" s="39">
        <v>150089</v>
      </c>
      <c r="E111" t="s">
        <v>235</v>
      </c>
      <c r="F111" s="8"/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11">
        <v>0</v>
      </c>
      <c r="W111" s="40">
        <f t="shared" si="16"/>
        <v>0</v>
      </c>
      <c r="X111" s="16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Q111" s="51">
        <f t="shared" si="17"/>
        <v>0</v>
      </c>
      <c r="AR111" s="51">
        <f t="shared" si="13"/>
        <v>0</v>
      </c>
      <c r="AS111" s="51">
        <f t="shared" si="14"/>
        <v>0</v>
      </c>
      <c r="AT111" s="51">
        <f t="shared" si="15"/>
        <v>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2:58" x14ac:dyDescent="0.35">
      <c r="B112" s="8">
        <f t="shared" si="18"/>
        <v>105</v>
      </c>
      <c r="C112" s="8" t="s">
        <v>46</v>
      </c>
      <c r="D112" s="8">
        <v>150090</v>
      </c>
      <c r="E112" s="8" t="s">
        <v>207</v>
      </c>
      <c r="F112" s="8"/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11">
        <v>0</v>
      </c>
      <c r="W112" s="40">
        <f t="shared" si="16"/>
        <v>0</v>
      </c>
      <c r="X112" s="16" t="e">
        <v>#DIV/0!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Q112" s="51">
        <f t="shared" si="17"/>
        <v>0</v>
      </c>
      <c r="AR112" s="51">
        <f t="shared" si="13"/>
        <v>0</v>
      </c>
      <c r="AS112" s="51">
        <f t="shared" si="14"/>
        <v>0</v>
      </c>
      <c r="AT112" s="51">
        <f t="shared" si="15"/>
        <v>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2:58" x14ac:dyDescent="0.35">
      <c r="B113" s="8">
        <f t="shared" si="18"/>
        <v>106</v>
      </c>
      <c r="C113" s="8" t="s">
        <v>46</v>
      </c>
      <c r="D113" s="8">
        <v>150091</v>
      </c>
      <c r="E113" s="8" t="s">
        <v>89</v>
      </c>
      <c r="F113" s="8"/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11">
        <v>0</v>
      </c>
      <c r="W113" s="40">
        <f t="shared" si="16"/>
        <v>0</v>
      </c>
      <c r="X113" s="16" t="e">
        <v>#DIV/0!</v>
      </c>
      <c r="Z113" s="43">
        <v>0</v>
      </c>
      <c r="AA113" s="43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Q113" s="51">
        <f t="shared" si="17"/>
        <v>0</v>
      </c>
      <c r="AR113" s="51">
        <f t="shared" si="13"/>
        <v>0</v>
      </c>
      <c r="AS113" s="51">
        <f t="shared" si="14"/>
        <v>0</v>
      </c>
      <c r="AT113" s="51">
        <f t="shared" si="15"/>
        <v>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2:58" x14ac:dyDescent="0.35">
      <c r="B114" s="8">
        <f t="shared" si="18"/>
        <v>107</v>
      </c>
      <c r="C114" s="8" t="s">
        <v>46</v>
      </c>
      <c r="D114" s="8">
        <v>150094</v>
      </c>
      <c r="E114" s="8" t="s">
        <v>90</v>
      </c>
      <c r="F114" s="8"/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11">
        <v>0</v>
      </c>
      <c r="W114" s="40">
        <f t="shared" si="16"/>
        <v>0</v>
      </c>
      <c r="X114" s="16" t="e">
        <v>#DIV/0!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Q114" s="51">
        <f t="shared" si="17"/>
        <v>0</v>
      </c>
      <c r="AR114" s="51">
        <f t="shared" si="13"/>
        <v>0</v>
      </c>
      <c r="AS114" s="51">
        <f t="shared" si="14"/>
        <v>0</v>
      </c>
      <c r="AT114" s="51">
        <f t="shared" si="15"/>
        <v>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</row>
    <row r="115" spans="2:58" x14ac:dyDescent="0.35">
      <c r="B115" s="8">
        <f t="shared" si="18"/>
        <v>108</v>
      </c>
      <c r="C115" s="8" t="s">
        <v>46</v>
      </c>
      <c r="D115" s="8">
        <v>150095</v>
      </c>
      <c r="E115" s="8" t="s">
        <v>91</v>
      </c>
      <c r="F115" s="8"/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11">
        <v>0</v>
      </c>
      <c r="W115" s="40">
        <f t="shared" si="16"/>
        <v>0</v>
      </c>
      <c r="X115" s="16" t="e">
        <v>#DIV/0!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Q115" s="51">
        <f t="shared" si="17"/>
        <v>0</v>
      </c>
      <c r="AR115" s="51">
        <f t="shared" si="13"/>
        <v>0</v>
      </c>
      <c r="AS115" s="51">
        <f t="shared" si="14"/>
        <v>0</v>
      </c>
      <c r="AT115" s="51">
        <f t="shared" si="15"/>
        <v>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</row>
    <row r="116" spans="2:58" x14ac:dyDescent="0.35">
      <c r="B116" s="8">
        <f t="shared" si="18"/>
        <v>109</v>
      </c>
      <c r="C116" s="8" t="s">
        <v>46</v>
      </c>
      <c r="D116" s="8">
        <v>150096</v>
      </c>
      <c r="E116" s="8" t="s">
        <v>92</v>
      </c>
      <c r="F116" s="8"/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11">
        <v>0</v>
      </c>
      <c r="W116" s="40">
        <f t="shared" si="16"/>
        <v>0</v>
      </c>
      <c r="X116" s="16" t="e">
        <v>#DIV/0!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Q116" s="51">
        <f t="shared" si="17"/>
        <v>0</v>
      </c>
      <c r="AR116" s="51">
        <f t="shared" si="13"/>
        <v>0</v>
      </c>
      <c r="AS116" s="51">
        <f t="shared" si="14"/>
        <v>0</v>
      </c>
      <c r="AT116" s="51">
        <f t="shared" si="15"/>
        <v>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2:58" x14ac:dyDescent="0.35">
      <c r="B117" s="8">
        <f t="shared" si="18"/>
        <v>110</v>
      </c>
      <c r="C117" s="8" t="s">
        <v>46</v>
      </c>
      <c r="D117" s="8">
        <v>150098</v>
      </c>
      <c r="E117" s="8" t="s">
        <v>93</v>
      </c>
      <c r="F117" s="8"/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11">
        <v>0</v>
      </c>
      <c r="W117" s="40">
        <f t="shared" si="16"/>
        <v>0</v>
      </c>
      <c r="X117" s="16" t="e">
        <v>#DIV/0!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Q117" s="51">
        <f t="shared" si="17"/>
        <v>0</v>
      </c>
      <c r="AR117" s="51">
        <f t="shared" si="13"/>
        <v>0</v>
      </c>
      <c r="AS117" s="51">
        <f t="shared" si="14"/>
        <v>0</v>
      </c>
      <c r="AT117" s="51">
        <f t="shared" si="15"/>
        <v>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2:58" x14ac:dyDescent="0.35">
      <c r="B118" s="8">
        <f t="shared" si="18"/>
        <v>111</v>
      </c>
      <c r="C118" s="8" t="s">
        <v>46</v>
      </c>
      <c r="D118" s="8">
        <v>150099</v>
      </c>
      <c r="E118" s="8" t="s">
        <v>94</v>
      </c>
      <c r="F118" s="8"/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11">
        <v>0</v>
      </c>
      <c r="W118" s="40">
        <f t="shared" si="16"/>
        <v>0</v>
      </c>
      <c r="X118" s="16" t="e">
        <v>#DIV/0!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Q118" s="51">
        <f t="shared" si="17"/>
        <v>0</v>
      </c>
      <c r="AR118" s="51">
        <f t="shared" si="13"/>
        <v>0</v>
      </c>
      <c r="AS118" s="51">
        <f t="shared" si="14"/>
        <v>0</v>
      </c>
      <c r="AT118" s="51">
        <f t="shared" si="15"/>
        <v>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2:58" x14ac:dyDescent="0.35">
      <c r="B119" s="8">
        <f t="shared" si="18"/>
        <v>112</v>
      </c>
      <c r="C119" s="8" t="s">
        <v>46</v>
      </c>
      <c r="D119" s="8">
        <v>150101</v>
      </c>
      <c r="E119" s="8" t="s">
        <v>95</v>
      </c>
      <c r="F119" s="8"/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11">
        <v>0</v>
      </c>
      <c r="W119" s="40">
        <f t="shared" si="16"/>
        <v>0</v>
      </c>
      <c r="X119" s="16" t="e">
        <v>#DIV/0!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Q119" s="51">
        <f t="shared" si="17"/>
        <v>0</v>
      </c>
      <c r="AR119" s="51">
        <f t="shared" si="13"/>
        <v>0</v>
      </c>
      <c r="AS119" s="51">
        <f t="shared" si="14"/>
        <v>0</v>
      </c>
      <c r="AT119" s="51">
        <f t="shared" si="15"/>
        <v>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2:58" x14ac:dyDescent="0.35">
      <c r="B120" s="8">
        <f t="shared" si="18"/>
        <v>113</v>
      </c>
      <c r="C120" s="8" t="s">
        <v>46</v>
      </c>
      <c r="D120" s="8">
        <v>150102</v>
      </c>
      <c r="E120" s="8" t="s">
        <v>208</v>
      </c>
      <c r="F120" s="8"/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11">
        <v>0</v>
      </c>
      <c r="W120" s="40">
        <f t="shared" si="16"/>
        <v>0</v>
      </c>
      <c r="X120" s="16" t="e">
        <v>#DIV/0!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Q120" s="51">
        <f t="shared" si="17"/>
        <v>0</v>
      </c>
      <c r="AR120" s="51">
        <f t="shared" si="13"/>
        <v>0</v>
      </c>
      <c r="AS120" s="51">
        <f t="shared" si="14"/>
        <v>0</v>
      </c>
      <c r="AT120" s="51">
        <f t="shared" si="15"/>
        <v>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2:58" x14ac:dyDescent="0.35">
      <c r="B121" s="8">
        <f t="shared" si="18"/>
        <v>114</v>
      </c>
      <c r="C121" s="8" t="s">
        <v>46</v>
      </c>
      <c r="D121" s="8">
        <v>150103</v>
      </c>
      <c r="E121" s="8" t="s">
        <v>96</v>
      </c>
      <c r="F121" s="8"/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11">
        <v>0</v>
      </c>
      <c r="W121" s="40">
        <f t="shared" si="16"/>
        <v>0</v>
      </c>
      <c r="X121" s="16" t="e">
        <v>#DIV/0!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Q121" s="51">
        <f t="shared" si="17"/>
        <v>0</v>
      </c>
      <c r="AR121" s="51">
        <f t="shared" si="13"/>
        <v>0</v>
      </c>
      <c r="AS121" s="51">
        <f t="shared" si="14"/>
        <v>0</v>
      </c>
      <c r="AT121" s="51">
        <f t="shared" si="15"/>
        <v>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2:58" x14ac:dyDescent="0.35">
      <c r="B122" s="8">
        <f t="shared" si="18"/>
        <v>115</v>
      </c>
      <c r="C122" s="8" t="s">
        <v>46</v>
      </c>
      <c r="D122" s="8">
        <v>150105</v>
      </c>
      <c r="E122" s="8" t="s">
        <v>97</v>
      </c>
      <c r="F122" s="8"/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11">
        <v>0</v>
      </c>
      <c r="W122" s="40">
        <f t="shared" si="16"/>
        <v>0</v>
      </c>
      <c r="X122" s="16" t="e">
        <v>#DIV/0!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Q122" s="51">
        <f t="shared" si="17"/>
        <v>0</v>
      </c>
      <c r="AR122" s="51">
        <f t="shared" si="13"/>
        <v>0</v>
      </c>
      <c r="AS122" s="51">
        <f t="shared" si="14"/>
        <v>0</v>
      </c>
      <c r="AT122" s="51">
        <f t="shared" si="15"/>
        <v>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2:58" x14ac:dyDescent="0.35">
      <c r="B123" s="8">
        <f t="shared" si="18"/>
        <v>116</v>
      </c>
      <c r="C123" s="8" t="s">
        <v>46</v>
      </c>
      <c r="D123" s="8">
        <v>150107</v>
      </c>
      <c r="E123" s="8" t="s">
        <v>98</v>
      </c>
      <c r="F123" s="8"/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11">
        <v>0</v>
      </c>
      <c r="W123" s="40">
        <f t="shared" si="16"/>
        <v>0</v>
      </c>
      <c r="X123" s="16" t="e">
        <v>#DIV/0!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Q123" s="51">
        <f t="shared" si="17"/>
        <v>0</v>
      </c>
      <c r="AR123" s="51">
        <f t="shared" si="13"/>
        <v>0</v>
      </c>
      <c r="AS123" s="51">
        <f t="shared" si="14"/>
        <v>0</v>
      </c>
      <c r="AT123" s="51">
        <f t="shared" si="15"/>
        <v>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2:58" x14ac:dyDescent="0.35">
      <c r="B124" s="8">
        <f t="shared" si="18"/>
        <v>117</v>
      </c>
      <c r="C124" s="8" t="s">
        <v>46</v>
      </c>
      <c r="D124" s="8">
        <v>150108</v>
      </c>
      <c r="E124" s="8" t="s">
        <v>99</v>
      </c>
      <c r="F124" s="8"/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11">
        <v>0</v>
      </c>
      <c r="W124" s="40">
        <f t="shared" si="16"/>
        <v>0</v>
      </c>
      <c r="X124" s="16" t="e">
        <v>#DIV/0!</v>
      </c>
      <c r="Z124" s="43">
        <v>0</v>
      </c>
      <c r="AA124" s="43">
        <v>0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Q124" s="51">
        <f t="shared" si="17"/>
        <v>0</v>
      </c>
      <c r="AR124" s="51">
        <f t="shared" si="13"/>
        <v>0</v>
      </c>
      <c r="AS124" s="51">
        <f t="shared" si="14"/>
        <v>0</v>
      </c>
      <c r="AT124" s="51">
        <f t="shared" si="15"/>
        <v>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2:58" x14ac:dyDescent="0.35">
      <c r="B125" s="8">
        <f t="shared" si="18"/>
        <v>118</v>
      </c>
      <c r="C125" s="8" t="s">
        <v>46</v>
      </c>
      <c r="D125" s="8">
        <v>150114</v>
      </c>
      <c r="E125" s="8" t="s">
        <v>219</v>
      </c>
      <c r="F125" s="8"/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11">
        <v>0</v>
      </c>
      <c r="W125" s="40">
        <f t="shared" si="16"/>
        <v>0</v>
      </c>
      <c r="X125" s="16">
        <v>0</v>
      </c>
      <c r="Z125" s="43">
        <v>0</v>
      </c>
      <c r="AA125" s="43">
        <v>0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3">
        <v>0</v>
      </c>
      <c r="AM125" s="43">
        <v>0</v>
      </c>
      <c r="AN125" s="43">
        <v>0</v>
      </c>
      <c r="AO125" s="43">
        <v>0</v>
      </c>
      <c r="AQ125" s="51">
        <f t="shared" si="17"/>
        <v>0</v>
      </c>
      <c r="AR125" s="51">
        <f t="shared" si="13"/>
        <v>0</v>
      </c>
      <c r="AS125" s="51">
        <f t="shared" si="14"/>
        <v>0</v>
      </c>
      <c r="AT125" s="51">
        <f t="shared" si="15"/>
        <v>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2:58" x14ac:dyDescent="0.35">
      <c r="B126" s="8">
        <f t="shared" si="18"/>
        <v>119</v>
      </c>
      <c r="C126" s="8" t="s">
        <v>46</v>
      </c>
      <c r="D126" s="8">
        <v>150115</v>
      </c>
      <c r="E126" s="8" t="s">
        <v>100</v>
      </c>
      <c r="F126" s="8"/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11">
        <v>0</v>
      </c>
      <c r="W126" s="40">
        <f t="shared" si="16"/>
        <v>0</v>
      </c>
      <c r="X126" s="16" t="e">
        <v>#DIV/0!</v>
      </c>
      <c r="Z126" s="43">
        <v>0</v>
      </c>
      <c r="AA126" s="43">
        <v>0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Q126" s="51">
        <f t="shared" si="17"/>
        <v>0</v>
      </c>
      <c r="AR126" s="51">
        <f t="shared" si="13"/>
        <v>0</v>
      </c>
      <c r="AS126" s="51">
        <f t="shared" si="14"/>
        <v>0</v>
      </c>
      <c r="AT126" s="51">
        <f t="shared" si="15"/>
        <v>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2:58" x14ac:dyDescent="0.35">
      <c r="B127" s="8">
        <f t="shared" si="18"/>
        <v>120</v>
      </c>
      <c r="C127" s="8" t="s">
        <v>46</v>
      </c>
      <c r="D127" s="8">
        <v>150116</v>
      </c>
      <c r="E127" s="8" t="s">
        <v>101</v>
      </c>
      <c r="F127" s="8"/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11">
        <v>0</v>
      </c>
      <c r="W127" s="40">
        <f t="shared" si="16"/>
        <v>0</v>
      </c>
      <c r="X127" s="16" t="e">
        <v>#DIV/0!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Q127" s="51">
        <f t="shared" si="17"/>
        <v>0</v>
      </c>
      <c r="AR127" s="51">
        <f t="shared" si="13"/>
        <v>0</v>
      </c>
      <c r="AS127" s="51">
        <f t="shared" si="14"/>
        <v>0</v>
      </c>
      <c r="AT127" s="51">
        <f t="shared" si="15"/>
        <v>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2:58" x14ac:dyDescent="0.35">
      <c r="B128" s="8">
        <f t="shared" si="18"/>
        <v>121</v>
      </c>
      <c r="C128" s="8" t="s">
        <v>46</v>
      </c>
      <c r="D128" s="8">
        <v>150117</v>
      </c>
      <c r="E128" s="8" t="s">
        <v>102</v>
      </c>
      <c r="F128" s="8"/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11">
        <v>0</v>
      </c>
      <c r="W128" s="40">
        <f t="shared" si="16"/>
        <v>0</v>
      </c>
      <c r="X128" s="16" t="e">
        <v>#DIV/0!</v>
      </c>
      <c r="Z128" s="43">
        <v>0</v>
      </c>
      <c r="AA128" s="43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Q128" s="51">
        <f t="shared" si="17"/>
        <v>0</v>
      </c>
      <c r="AR128" s="51">
        <f t="shared" si="13"/>
        <v>0</v>
      </c>
      <c r="AS128" s="51">
        <f t="shared" si="14"/>
        <v>0</v>
      </c>
      <c r="AT128" s="51">
        <f t="shared" si="15"/>
        <v>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2:58" x14ac:dyDescent="0.35">
      <c r="B129" s="8">
        <f t="shared" si="18"/>
        <v>122</v>
      </c>
      <c r="C129" s="8" t="s">
        <v>46</v>
      </c>
      <c r="D129" s="8">
        <v>150118</v>
      </c>
      <c r="E129" s="8" t="s">
        <v>103</v>
      </c>
      <c r="F129" s="8"/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11">
        <v>0</v>
      </c>
      <c r="W129" s="40">
        <f t="shared" si="16"/>
        <v>0</v>
      </c>
      <c r="X129" s="16" t="e">
        <v>#DIV/0!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Q129" s="51">
        <f t="shared" si="17"/>
        <v>0</v>
      </c>
      <c r="AR129" s="51">
        <f t="shared" si="13"/>
        <v>0</v>
      </c>
      <c r="AS129" s="51">
        <f t="shared" si="14"/>
        <v>0</v>
      </c>
      <c r="AT129" s="51">
        <f t="shared" si="15"/>
        <v>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2:58" x14ac:dyDescent="0.35">
      <c r="B130" s="8">
        <f t="shared" si="18"/>
        <v>123</v>
      </c>
      <c r="C130" s="8" t="s">
        <v>46</v>
      </c>
      <c r="D130" s="8">
        <v>150124</v>
      </c>
      <c r="E130" s="8" t="s">
        <v>193</v>
      </c>
      <c r="F130" s="8"/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11">
        <v>0</v>
      </c>
      <c r="W130" s="40">
        <f t="shared" si="16"/>
        <v>0</v>
      </c>
      <c r="X130" s="16" t="e">
        <v>#DIV/0!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Q130" s="51">
        <f t="shared" si="17"/>
        <v>0</v>
      </c>
      <c r="AR130" s="51">
        <f t="shared" si="13"/>
        <v>0</v>
      </c>
      <c r="AS130" s="51">
        <f t="shared" si="14"/>
        <v>0</v>
      </c>
      <c r="AT130" s="51">
        <f t="shared" si="15"/>
        <v>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2:58" x14ac:dyDescent="0.35">
      <c r="B131" s="8">
        <f t="shared" si="18"/>
        <v>124</v>
      </c>
      <c r="C131" s="8" t="s">
        <v>46</v>
      </c>
      <c r="D131" s="39">
        <v>150125</v>
      </c>
      <c r="E131" t="s">
        <v>231</v>
      </c>
      <c r="F131" s="8"/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11">
        <v>0</v>
      </c>
      <c r="W131" s="40">
        <f t="shared" si="16"/>
        <v>0</v>
      </c>
      <c r="X131" s="16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Q131" s="51">
        <f t="shared" si="17"/>
        <v>0</v>
      </c>
      <c r="AR131" s="51">
        <f t="shared" si="13"/>
        <v>0</v>
      </c>
      <c r="AS131" s="51">
        <f t="shared" si="14"/>
        <v>0</v>
      </c>
      <c r="AT131" s="51">
        <f t="shared" si="15"/>
        <v>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2:58" x14ac:dyDescent="0.35">
      <c r="B132" s="8">
        <f t="shared" si="18"/>
        <v>125</v>
      </c>
      <c r="C132" s="8" t="s">
        <v>46</v>
      </c>
      <c r="D132" s="8">
        <v>150126</v>
      </c>
      <c r="E132" s="8" t="s">
        <v>220</v>
      </c>
      <c r="F132" s="8"/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11">
        <v>0</v>
      </c>
      <c r="W132" s="40">
        <f t="shared" si="16"/>
        <v>0</v>
      </c>
      <c r="X132" s="16">
        <v>0</v>
      </c>
      <c r="Z132" s="43">
        <v>0</v>
      </c>
      <c r="AA132" s="43">
        <v>0</v>
      </c>
      <c r="AB132" s="43">
        <v>0</v>
      </c>
      <c r="AC132" s="43">
        <v>0</v>
      </c>
      <c r="AD132" s="43">
        <v>0</v>
      </c>
      <c r="AE132" s="43">
        <v>0</v>
      </c>
      <c r="AF132" s="43">
        <v>0</v>
      </c>
      <c r="AG132" s="43">
        <v>0</v>
      </c>
      <c r="AH132" s="43">
        <v>0</v>
      </c>
      <c r="AI132" s="43">
        <v>0</v>
      </c>
      <c r="AJ132" s="43">
        <v>0</v>
      </c>
      <c r="AK132" s="43">
        <v>0</v>
      </c>
      <c r="AL132" s="43">
        <v>0</v>
      </c>
      <c r="AM132" s="43">
        <v>0</v>
      </c>
      <c r="AN132" s="43">
        <v>0</v>
      </c>
      <c r="AO132" s="43">
        <v>0</v>
      </c>
      <c r="AQ132" s="51">
        <f t="shared" si="17"/>
        <v>0</v>
      </c>
      <c r="AR132" s="51">
        <f t="shared" si="13"/>
        <v>0</v>
      </c>
      <c r="AS132" s="51">
        <f t="shared" si="14"/>
        <v>0</v>
      </c>
      <c r="AT132" s="51">
        <f t="shared" si="15"/>
        <v>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2:58" x14ac:dyDescent="0.35">
      <c r="B133" s="8">
        <f t="shared" si="18"/>
        <v>126</v>
      </c>
      <c r="C133" s="8" t="s">
        <v>46</v>
      </c>
      <c r="D133" s="8">
        <v>150128</v>
      </c>
      <c r="E133" t="s">
        <v>233</v>
      </c>
      <c r="F133" s="8"/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11">
        <v>0</v>
      </c>
      <c r="W133" s="40">
        <f t="shared" si="16"/>
        <v>0</v>
      </c>
      <c r="X133" s="16">
        <v>0</v>
      </c>
      <c r="Z133" s="43">
        <v>0</v>
      </c>
      <c r="AA133" s="43">
        <v>0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Q133" s="51">
        <f t="shared" si="17"/>
        <v>0</v>
      </c>
      <c r="AR133" s="51">
        <f t="shared" si="13"/>
        <v>0</v>
      </c>
      <c r="AS133" s="51">
        <f t="shared" si="14"/>
        <v>0</v>
      </c>
      <c r="AT133" s="51">
        <f t="shared" si="15"/>
        <v>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2:58" x14ac:dyDescent="0.35">
      <c r="B134" s="8">
        <f t="shared" si="18"/>
        <v>127</v>
      </c>
      <c r="C134" s="8" t="s">
        <v>46</v>
      </c>
      <c r="D134" s="8">
        <v>159998</v>
      </c>
      <c r="E134" s="8" t="s">
        <v>194</v>
      </c>
      <c r="F134" s="8"/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11">
        <v>0</v>
      </c>
      <c r="W134" s="40">
        <f t="shared" si="16"/>
        <v>0</v>
      </c>
      <c r="X134" s="16" t="e">
        <v>#DIV/0!</v>
      </c>
      <c r="Z134" s="43">
        <v>0</v>
      </c>
      <c r="AA134" s="43">
        <v>0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Q134" s="51">
        <f t="shared" si="17"/>
        <v>0</v>
      </c>
      <c r="AR134" s="51">
        <f t="shared" si="13"/>
        <v>0</v>
      </c>
      <c r="AS134" s="51">
        <f t="shared" si="14"/>
        <v>0</v>
      </c>
      <c r="AT134" s="51">
        <f t="shared" si="15"/>
        <v>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2:58" x14ac:dyDescent="0.35">
      <c r="B135" s="8">
        <f t="shared" si="18"/>
        <v>128</v>
      </c>
      <c r="C135" s="8" t="s">
        <v>46</v>
      </c>
      <c r="D135" s="8">
        <v>160003</v>
      </c>
      <c r="E135" s="8" t="s">
        <v>209</v>
      </c>
      <c r="F135" s="8"/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11">
        <v>0</v>
      </c>
      <c r="W135" s="40">
        <f t="shared" si="16"/>
        <v>0</v>
      </c>
      <c r="X135" s="16" t="e">
        <v>#DIV/0!</v>
      </c>
      <c r="Z135" s="43">
        <v>0</v>
      </c>
      <c r="AA135" s="43">
        <v>0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Q135" s="51">
        <f t="shared" si="17"/>
        <v>0</v>
      </c>
      <c r="AR135" s="51">
        <f t="shared" si="13"/>
        <v>0</v>
      </c>
      <c r="AS135" s="51">
        <f t="shared" si="14"/>
        <v>0</v>
      </c>
      <c r="AT135" s="51">
        <f t="shared" si="15"/>
        <v>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2:58" x14ac:dyDescent="0.35">
      <c r="B136" s="8">
        <f t="shared" si="18"/>
        <v>129</v>
      </c>
      <c r="C136" s="8" t="s">
        <v>46</v>
      </c>
      <c r="D136" s="8">
        <v>160005</v>
      </c>
      <c r="E136" s="8" t="s">
        <v>210</v>
      </c>
      <c r="F136" s="8"/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11">
        <v>0</v>
      </c>
      <c r="W136" s="40">
        <f t="shared" si="16"/>
        <v>0</v>
      </c>
      <c r="X136" s="16" t="e">
        <v>#DIV/0!</v>
      </c>
      <c r="Z136" s="43">
        <v>0</v>
      </c>
      <c r="AA136" s="43">
        <v>0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Q136" s="51">
        <f t="shared" si="17"/>
        <v>0</v>
      </c>
      <c r="AR136" s="51">
        <f t="shared" ref="AR136:AR199" si="19">+AA136*H136</f>
        <v>0</v>
      </c>
      <c r="AS136" s="51">
        <f t="shared" ref="AS136:AS199" si="20">+AB136*I136</f>
        <v>0</v>
      </c>
      <c r="AT136" s="51">
        <f t="shared" ref="AT136:AT199" si="21">+AC136*J136</f>
        <v>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2:58" x14ac:dyDescent="0.35">
      <c r="B137" s="8">
        <f t="shared" si="18"/>
        <v>130</v>
      </c>
      <c r="C137" s="8" t="s">
        <v>46</v>
      </c>
      <c r="D137" s="8">
        <v>190001</v>
      </c>
      <c r="E137" s="8" t="s">
        <v>104</v>
      </c>
      <c r="F137" s="8"/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11">
        <v>0</v>
      </c>
      <c r="W137" s="40">
        <f t="shared" ref="W137:W200" si="22">SUM(G137:R137)</f>
        <v>0</v>
      </c>
      <c r="X137" s="16" t="e">
        <v>#DIV/0!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Q137" s="51">
        <f t="shared" ref="AQ137:AQ200" si="23">+Z137*G137</f>
        <v>0</v>
      </c>
      <c r="AR137" s="51">
        <f t="shared" si="19"/>
        <v>0</v>
      </c>
      <c r="AS137" s="51">
        <f t="shared" si="20"/>
        <v>0</v>
      </c>
      <c r="AT137" s="51">
        <f t="shared" si="21"/>
        <v>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2:58" x14ac:dyDescent="0.35">
      <c r="B138" s="8">
        <f t="shared" ref="B138:B201" si="24">B137+1</f>
        <v>131</v>
      </c>
      <c r="C138" s="8" t="s">
        <v>116</v>
      </c>
      <c r="D138" s="8">
        <v>190022</v>
      </c>
      <c r="E138" s="8" t="s">
        <v>105</v>
      </c>
      <c r="F138" s="8"/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11">
        <v>0</v>
      </c>
      <c r="W138" s="40">
        <f t="shared" si="22"/>
        <v>0</v>
      </c>
      <c r="X138" s="16" t="e">
        <v>#DIV/0!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Q138" s="51">
        <f t="shared" si="23"/>
        <v>0</v>
      </c>
      <c r="AR138" s="51">
        <f t="shared" si="19"/>
        <v>0</v>
      </c>
      <c r="AS138" s="51">
        <f t="shared" si="20"/>
        <v>0</v>
      </c>
      <c r="AT138" s="51">
        <f t="shared" si="21"/>
        <v>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2:58" x14ac:dyDescent="0.35">
      <c r="B139" s="8">
        <f t="shared" si="24"/>
        <v>132</v>
      </c>
      <c r="C139" s="8" t="s">
        <v>106</v>
      </c>
      <c r="D139" s="8">
        <v>210002</v>
      </c>
      <c r="E139" s="8" t="s">
        <v>107</v>
      </c>
      <c r="F139" s="8"/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11">
        <v>0</v>
      </c>
      <c r="W139" s="40">
        <f t="shared" si="22"/>
        <v>0</v>
      </c>
      <c r="X139" s="16" t="e">
        <v>#DIV/0!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Q139" s="51">
        <f t="shared" si="23"/>
        <v>0</v>
      </c>
      <c r="AR139" s="51">
        <f t="shared" si="19"/>
        <v>0</v>
      </c>
      <c r="AS139" s="51">
        <f t="shared" si="20"/>
        <v>0</v>
      </c>
      <c r="AT139" s="51">
        <f t="shared" si="21"/>
        <v>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2:58" x14ac:dyDescent="0.35">
      <c r="B140" s="8">
        <f t="shared" si="24"/>
        <v>133</v>
      </c>
      <c r="C140" s="8" t="s">
        <v>106</v>
      </c>
      <c r="D140" s="8">
        <v>210003</v>
      </c>
      <c r="E140" s="8" t="s">
        <v>108</v>
      </c>
      <c r="F140" s="8"/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11">
        <v>0</v>
      </c>
      <c r="W140" s="40">
        <f t="shared" si="22"/>
        <v>0</v>
      </c>
      <c r="X140" s="16" t="e">
        <v>#DIV/0!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Q140" s="51">
        <f t="shared" si="23"/>
        <v>0</v>
      </c>
      <c r="AR140" s="51">
        <f t="shared" si="19"/>
        <v>0</v>
      </c>
      <c r="AS140" s="51">
        <f t="shared" si="20"/>
        <v>0</v>
      </c>
      <c r="AT140" s="51">
        <f t="shared" si="21"/>
        <v>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2:58" x14ac:dyDescent="0.35">
      <c r="B141" s="8">
        <f t="shared" si="24"/>
        <v>134</v>
      </c>
      <c r="C141" s="8" t="s">
        <v>106</v>
      </c>
      <c r="D141" s="8">
        <v>210004</v>
      </c>
      <c r="E141" s="8" t="s">
        <v>109</v>
      </c>
      <c r="F141" s="8"/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11">
        <v>0</v>
      </c>
      <c r="W141" s="40">
        <f t="shared" si="22"/>
        <v>0</v>
      </c>
      <c r="X141" s="16" t="e">
        <v>#DIV/0!</v>
      </c>
      <c r="Z141" s="43">
        <v>0</v>
      </c>
      <c r="AA141" s="43">
        <v>0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Q141" s="51">
        <f t="shared" si="23"/>
        <v>0</v>
      </c>
      <c r="AR141" s="51">
        <f t="shared" si="19"/>
        <v>0</v>
      </c>
      <c r="AS141" s="51">
        <f t="shared" si="20"/>
        <v>0</v>
      </c>
      <c r="AT141" s="51">
        <f t="shared" si="21"/>
        <v>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2:58" x14ac:dyDescent="0.35">
      <c r="B142" s="8">
        <f t="shared" si="24"/>
        <v>135</v>
      </c>
      <c r="C142" s="8" t="s">
        <v>106</v>
      </c>
      <c r="D142" s="8">
        <v>210005</v>
      </c>
      <c r="E142" s="8" t="s">
        <v>110</v>
      </c>
      <c r="F142" s="8"/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11">
        <v>0</v>
      </c>
      <c r="W142" s="40">
        <f t="shared" si="22"/>
        <v>0</v>
      </c>
      <c r="X142" s="16" t="e">
        <v>#DIV/0!</v>
      </c>
      <c r="Z142" s="43">
        <v>0</v>
      </c>
      <c r="AA142" s="43">
        <v>0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Q142" s="51">
        <f t="shared" si="23"/>
        <v>0</v>
      </c>
      <c r="AR142" s="51">
        <f t="shared" si="19"/>
        <v>0</v>
      </c>
      <c r="AS142" s="51">
        <f t="shared" si="20"/>
        <v>0</v>
      </c>
      <c r="AT142" s="51">
        <f t="shared" si="21"/>
        <v>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2:58" x14ac:dyDescent="0.35">
      <c r="B143" s="8">
        <f t="shared" si="24"/>
        <v>136</v>
      </c>
      <c r="C143" s="8" t="s">
        <v>106</v>
      </c>
      <c r="D143" s="8">
        <v>210006</v>
      </c>
      <c r="E143" s="8" t="s">
        <v>111</v>
      </c>
      <c r="F143" s="8"/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11">
        <v>0</v>
      </c>
      <c r="W143" s="40">
        <f t="shared" si="22"/>
        <v>0</v>
      </c>
      <c r="X143" s="16" t="e">
        <v>#DIV/0!</v>
      </c>
      <c r="Z143" s="43">
        <v>0</v>
      </c>
      <c r="AA143" s="43">
        <v>0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Q143" s="51">
        <f t="shared" si="23"/>
        <v>0</v>
      </c>
      <c r="AR143" s="51">
        <f t="shared" si="19"/>
        <v>0</v>
      </c>
      <c r="AS143" s="51">
        <f t="shared" si="20"/>
        <v>0</v>
      </c>
      <c r="AT143" s="51">
        <f t="shared" si="21"/>
        <v>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2:58" x14ac:dyDescent="0.35">
      <c r="B144" s="8">
        <f t="shared" si="24"/>
        <v>137</v>
      </c>
      <c r="C144" s="8" t="s">
        <v>106</v>
      </c>
      <c r="D144" s="8">
        <v>210010</v>
      </c>
      <c r="E144" s="8" t="s">
        <v>171</v>
      </c>
      <c r="F144" s="8"/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11">
        <v>0</v>
      </c>
      <c r="W144" s="40">
        <f t="shared" si="22"/>
        <v>0</v>
      </c>
      <c r="X144" s="16" t="e">
        <v>#DIV/0!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Q144" s="51">
        <f t="shared" si="23"/>
        <v>0</v>
      </c>
      <c r="AR144" s="51">
        <f t="shared" si="19"/>
        <v>0</v>
      </c>
      <c r="AS144" s="51">
        <f t="shared" si="20"/>
        <v>0</v>
      </c>
      <c r="AT144" s="51">
        <f t="shared" si="21"/>
        <v>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2:58" x14ac:dyDescent="0.35">
      <c r="B145" s="8">
        <f t="shared" si="24"/>
        <v>138</v>
      </c>
      <c r="C145" s="8" t="s">
        <v>106</v>
      </c>
      <c r="D145" s="8">
        <v>210011</v>
      </c>
      <c r="E145" s="8" t="s">
        <v>112</v>
      </c>
      <c r="F145" s="8"/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11">
        <v>0</v>
      </c>
      <c r="W145" s="40">
        <f t="shared" si="22"/>
        <v>0</v>
      </c>
      <c r="X145" s="16" t="e">
        <v>#DIV/0!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3">
        <v>0</v>
      </c>
      <c r="AM145" s="43">
        <v>0</v>
      </c>
      <c r="AN145" s="43">
        <v>0</v>
      </c>
      <c r="AO145" s="43">
        <v>0</v>
      </c>
      <c r="AQ145" s="51">
        <f t="shared" si="23"/>
        <v>0</v>
      </c>
      <c r="AR145" s="51">
        <f t="shared" si="19"/>
        <v>0</v>
      </c>
      <c r="AS145" s="51">
        <f t="shared" si="20"/>
        <v>0</v>
      </c>
      <c r="AT145" s="51">
        <f t="shared" si="21"/>
        <v>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2:58" x14ac:dyDescent="0.35">
      <c r="B146" s="8">
        <f t="shared" si="24"/>
        <v>139</v>
      </c>
      <c r="C146" s="8" t="s">
        <v>106</v>
      </c>
      <c r="D146" s="39">
        <v>210013</v>
      </c>
      <c r="E146" t="s">
        <v>230</v>
      </c>
      <c r="F146" s="8"/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11">
        <v>0</v>
      </c>
      <c r="W146" s="40">
        <f t="shared" si="22"/>
        <v>0</v>
      </c>
      <c r="X146" s="16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Q146" s="51">
        <f t="shared" si="23"/>
        <v>0</v>
      </c>
      <c r="AR146" s="51">
        <f t="shared" si="19"/>
        <v>0</v>
      </c>
      <c r="AS146" s="51">
        <f t="shared" si="20"/>
        <v>0</v>
      </c>
      <c r="AT146" s="51">
        <f t="shared" si="21"/>
        <v>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2:58" x14ac:dyDescent="0.35">
      <c r="B147" s="8">
        <f t="shared" si="24"/>
        <v>140</v>
      </c>
      <c r="C147" s="8" t="s">
        <v>106</v>
      </c>
      <c r="D147" s="39">
        <v>210014</v>
      </c>
      <c r="E147" t="s">
        <v>236</v>
      </c>
      <c r="F147" s="8"/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11">
        <v>0</v>
      </c>
      <c r="W147" s="40">
        <f t="shared" si="22"/>
        <v>0</v>
      </c>
      <c r="X147" s="16">
        <v>0</v>
      </c>
      <c r="Z147" s="43">
        <v>0</v>
      </c>
      <c r="AA147" s="43">
        <v>0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Q147" s="51">
        <f t="shared" si="23"/>
        <v>0</v>
      </c>
      <c r="AR147" s="51">
        <f t="shared" si="19"/>
        <v>0</v>
      </c>
      <c r="AS147" s="51">
        <f t="shared" si="20"/>
        <v>0</v>
      </c>
      <c r="AT147" s="51">
        <f t="shared" si="21"/>
        <v>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2:58" x14ac:dyDescent="0.35">
      <c r="B148" s="8">
        <f t="shared" si="24"/>
        <v>141</v>
      </c>
      <c r="C148" s="8" t="s">
        <v>106</v>
      </c>
      <c r="D148" s="8">
        <v>220001</v>
      </c>
      <c r="E148" s="8" t="s">
        <v>113</v>
      </c>
      <c r="F148" s="8"/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11">
        <v>0</v>
      </c>
      <c r="W148" s="40">
        <f t="shared" si="22"/>
        <v>0</v>
      </c>
      <c r="X148" s="16" t="e">
        <v>#DIV/0!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Q148" s="51">
        <f t="shared" si="23"/>
        <v>0</v>
      </c>
      <c r="AR148" s="51">
        <f t="shared" si="19"/>
        <v>0</v>
      </c>
      <c r="AS148" s="51">
        <f t="shared" si="20"/>
        <v>0</v>
      </c>
      <c r="AT148" s="51">
        <f t="shared" si="21"/>
        <v>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2:58" x14ac:dyDescent="0.35">
      <c r="B149" s="8">
        <f t="shared" si="24"/>
        <v>142</v>
      </c>
      <c r="C149" s="8" t="s">
        <v>106</v>
      </c>
      <c r="D149" s="8">
        <v>220002</v>
      </c>
      <c r="E149" s="8" t="s">
        <v>190</v>
      </c>
      <c r="F149" s="8"/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11">
        <v>0</v>
      </c>
      <c r="W149" s="40">
        <f t="shared" si="22"/>
        <v>0</v>
      </c>
      <c r="X149" s="16" t="e">
        <v>#DIV/0!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Q149" s="51">
        <f t="shared" si="23"/>
        <v>0</v>
      </c>
      <c r="AR149" s="51">
        <f t="shared" si="19"/>
        <v>0</v>
      </c>
      <c r="AS149" s="51">
        <f t="shared" si="20"/>
        <v>0</v>
      </c>
      <c r="AT149" s="51">
        <f t="shared" si="21"/>
        <v>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2:58" x14ac:dyDescent="0.35">
      <c r="B150" s="8">
        <f t="shared" si="24"/>
        <v>143</v>
      </c>
      <c r="C150" s="8" t="s">
        <v>106</v>
      </c>
      <c r="D150" s="8">
        <v>220004</v>
      </c>
      <c r="E150" s="8" t="s">
        <v>192</v>
      </c>
      <c r="F150" s="8"/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11">
        <v>0</v>
      </c>
      <c r="W150" s="40">
        <f t="shared" si="22"/>
        <v>0</v>
      </c>
      <c r="X150" s="16" t="e">
        <v>#DIV/0!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Q150" s="51">
        <f t="shared" si="23"/>
        <v>0</v>
      </c>
      <c r="AR150" s="51">
        <f t="shared" si="19"/>
        <v>0</v>
      </c>
      <c r="AS150" s="51">
        <f t="shared" si="20"/>
        <v>0</v>
      </c>
      <c r="AT150" s="51">
        <f t="shared" si="21"/>
        <v>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2:58" x14ac:dyDescent="0.35">
      <c r="B151" s="8">
        <f t="shared" si="24"/>
        <v>144</v>
      </c>
      <c r="C151" s="8" t="s">
        <v>46</v>
      </c>
      <c r="D151" s="8">
        <v>240001</v>
      </c>
      <c r="E151" s="8" t="s">
        <v>114</v>
      </c>
      <c r="F151" s="8"/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11">
        <v>0</v>
      </c>
      <c r="W151" s="40">
        <f t="shared" si="22"/>
        <v>0</v>
      </c>
      <c r="X151" s="16" t="e">
        <v>#DIV/0!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Q151" s="51">
        <f t="shared" si="23"/>
        <v>0</v>
      </c>
      <c r="AR151" s="51">
        <f t="shared" si="19"/>
        <v>0</v>
      </c>
      <c r="AS151" s="51">
        <f t="shared" si="20"/>
        <v>0</v>
      </c>
      <c r="AT151" s="51">
        <f t="shared" si="21"/>
        <v>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2:58" x14ac:dyDescent="0.35">
      <c r="B152" s="8">
        <f t="shared" si="24"/>
        <v>145</v>
      </c>
      <c r="C152" s="8" t="s">
        <v>106</v>
      </c>
      <c r="D152" s="8">
        <v>290001</v>
      </c>
      <c r="E152" s="8" t="s">
        <v>115</v>
      </c>
      <c r="F152" s="8"/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11">
        <v>0</v>
      </c>
      <c r="W152" s="40">
        <f t="shared" si="22"/>
        <v>0</v>
      </c>
      <c r="X152" s="16" t="e">
        <v>#DIV/0!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Q152" s="51">
        <f t="shared" si="23"/>
        <v>0</v>
      </c>
      <c r="AR152" s="51">
        <f t="shared" si="19"/>
        <v>0</v>
      </c>
      <c r="AS152" s="51">
        <f t="shared" si="20"/>
        <v>0</v>
      </c>
      <c r="AT152" s="51">
        <f t="shared" si="21"/>
        <v>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2:58" x14ac:dyDescent="0.35">
      <c r="B153" s="8">
        <f t="shared" si="24"/>
        <v>146</v>
      </c>
      <c r="C153" s="8" t="s">
        <v>116</v>
      </c>
      <c r="D153" s="8">
        <v>310001</v>
      </c>
      <c r="E153" s="8" t="s">
        <v>117</v>
      </c>
      <c r="F153" s="8"/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11">
        <v>0</v>
      </c>
      <c r="W153" s="40">
        <f t="shared" si="22"/>
        <v>0</v>
      </c>
      <c r="X153" s="16" t="e">
        <v>#DIV/0!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Q153" s="51">
        <f t="shared" si="23"/>
        <v>0</v>
      </c>
      <c r="AR153" s="51">
        <f t="shared" si="19"/>
        <v>0</v>
      </c>
      <c r="AS153" s="51">
        <f t="shared" si="20"/>
        <v>0</v>
      </c>
      <c r="AT153" s="51">
        <f t="shared" si="21"/>
        <v>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2:58" x14ac:dyDescent="0.35">
      <c r="B154" s="8">
        <f t="shared" si="24"/>
        <v>147</v>
      </c>
      <c r="C154" s="8" t="s">
        <v>116</v>
      </c>
      <c r="D154" s="8">
        <v>310002</v>
      </c>
      <c r="E154" s="8" t="s">
        <v>163</v>
      </c>
      <c r="F154" s="8"/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11">
        <v>0</v>
      </c>
      <c r="W154" s="40">
        <f t="shared" si="22"/>
        <v>0</v>
      </c>
      <c r="X154" s="16" t="e">
        <v>#DIV/0!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Q154" s="51">
        <f t="shared" si="23"/>
        <v>0</v>
      </c>
      <c r="AR154" s="51">
        <f t="shared" si="19"/>
        <v>0</v>
      </c>
      <c r="AS154" s="51">
        <f t="shared" si="20"/>
        <v>0</v>
      </c>
      <c r="AT154" s="51">
        <f t="shared" si="21"/>
        <v>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2:58" x14ac:dyDescent="0.35">
      <c r="B155" s="8">
        <f t="shared" si="24"/>
        <v>148</v>
      </c>
      <c r="C155" s="8" t="s">
        <v>116</v>
      </c>
      <c r="D155" s="8">
        <v>310003</v>
      </c>
      <c r="E155" s="8" t="s">
        <v>118</v>
      </c>
      <c r="F155" s="8"/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11">
        <v>0</v>
      </c>
      <c r="W155" s="40">
        <f t="shared" si="22"/>
        <v>0</v>
      </c>
      <c r="X155" s="16" t="e">
        <v>#DIV/0!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Q155" s="51">
        <f t="shared" si="23"/>
        <v>0</v>
      </c>
      <c r="AR155" s="51">
        <f t="shared" si="19"/>
        <v>0</v>
      </c>
      <c r="AS155" s="51">
        <f t="shared" si="20"/>
        <v>0</v>
      </c>
      <c r="AT155" s="51">
        <f t="shared" si="21"/>
        <v>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2:58" x14ac:dyDescent="0.35">
      <c r="B156" s="8">
        <f t="shared" si="24"/>
        <v>149</v>
      </c>
      <c r="C156" s="8" t="s">
        <v>116</v>
      </c>
      <c r="D156" s="8">
        <v>310004</v>
      </c>
      <c r="E156" s="8" t="s">
        <v>119</v>
      </c>
      <c r="F156" s="8"/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11">
        <v>0</v>
      </c>
      <c r="W156" s="40">
        <f t="shared" si="22"/>
        <v>0</v>
      </c>
      <c r="X156" s="16" t="e">
        <v>#DIV/0!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Q156" s="51">
        <f t="shared" si="23"/>
        <v>0</v>
      </c>
      <c r="AR156" s="51">
        <f t="shared" si="19"/>
        <v>0</v>
      </c>
      <c r="AS156" s="51">
        <f t="shared" si="20"/>
        <v>0</v>
      </c>
      <c r="AT156" s="51">
        <f t="shared" si="21"/>
        <v>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2:58" x14ac:dyDescent="0.35">
      <c r="B157" s="8">
        <f t="shared" si="24"/>
        <v>150</v>
      </c>
      <c r="C157" s="8" t="s">
        <v>116</v>
      </c>
      <c r="D157" s="8">
        <v>310006</v>
      </c>
      <c r="E157" s="8" t="s">
        <v>120</v>
      </c>
      <c r="F157" s="8"/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11">
        <v>0</v>
      </c>
      <c r="W157" s="40">
        <f t="shared" si="22"/>
        <v>0</v>
      </c>
      <c r="X157" s="16" t="e">
        <v>#DIV/0!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Q157" s="51">
        <f t="shared" si="23"/>
        <v>0</v>
      </c>
      <c r="AR157" s="51">
        <f t="shared" si="19"/>
        <v>0</v>
      </c>
      <c r="AS157" s="51">
        <f t="shared" si="20"/>
        <v>0</v>
      </c>
      <c r="AT157" s="51">
        <f t="shared" si="21"/>
        <v>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2:58" x14ac:dyDescent="0.35">
      <c r="B158" s="8">
        <f t="shared" si="24"/>
        <v>151</v>
      </c>
      <c r="C158" s="8" t="s">
        <v>116</v>
      </c>
      <c r="D158" s="8">
        <v>310010</v>
      </c>
      <c r="E158" s="8" t="s">
        <v>121</v>
      </c>
      <c r="F158" s="8"/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11">
        <v>0</v>
      </c>
      <c r="W158" s="40">
        <f t="shared" si="22"/>
        <v>0</v>
      </c>
      <c r="X158" s="16" t="e">
        <v>#DIV/0!</v>
      </c>
      <c r="Z158" s="43">
        <v>0</v>
      </c>
      <c r="AA158" s="43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0</v>
      </c>
      <c r="AM158" s="43">
        <v>0</v>
      </c>
      <c r="AN158" s="43">
        <v>0</v>
      </c>
      <c r="AO158" s="43">
        <v>0</v>
      </c>
      <c r="AQ158" s="51">
        <f t="shared" si="23"/>
        <v>0</v>
      </c>
      <c r="AR158" s="51">
        <f t="shared" si="19"/>
        <v>0</v>
      </c>
      <c r="AS158" s="51">
        <f t="shared" si="20"/>
        <v>0</v>
      </c>
      <c r="AT158" s="51">
        <f t="shared" si="21"/>
        <v>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2:58" x14ac:dyDescent="0.35">
      <c r="B159" s="8">
        <f t="shared" si="24"/>
        <v>152</v>
      </c>
      <c r="C159" s="8" t="s">
        <v>116</v>
      </c>
      <c r="D159" s="8">
        <v>310011</v>
      </c>
      <c r="E159" s="8" t="s">
        <v>122</v>
      </c>
      <c r="F159" s="8"/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11">
        <v>0</v>
      </c>
      <c r="W159" s="40">
        <f t="shared" si="22"/>
        <v>0</v>
      </c>
      <c r="X159" s="16" t="e">
        <v>#DIV/0!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Q159" s="51">
        <f t="shared" si="23"/>
        <v>0</v>
      </c>
      <c r="AR159" s="51">
        <f t="shared" si="19"/>
        <v>0</v>
      </c>
      <c r="AS159" s="51">
        <f t="shared" si="20"/>
        <v>0</v>
      </c>
      <c r="AT159" s="51">
        <f t="shared" si="21"/>
        <v>0</v>
      </c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2:58" x14ac:dyDescent="0.35">
      <c r="B160" s="8">
        <f t="shared" si="24"/>
        <v>153</v>
      </c>
      <c r="C160" s="8" t="s">
        <v>116</v>
      </c>
      <c r="D160" s="8">
        <v>310012</v>
      </c>
      <c r="E160" s="8" t="s">
        <v>123</v>
      </c>
      <c r="F160" s="8"/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11">
        <v>0</v>
      </c>
      <c r="W160" s="40">
        <f t="shared" si="22"/>
        <v>0</v>
      </c>
      <c r="X160" s="16" t="e">
        <v>#DIV/0!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Q160" s="51">
        <f t="shared" si="23"/>
        <v>0</v>
      </c>
      <c r="AR160" s="51">
        <f t="shared" si="19"/>
        <v>0</v>
      </c>
      <c r="AS160" s="51">
        <f t="shared" si="20"/>
        <v>0</v>
      </c>
      <c r="AT160" s="51">
        <f t="shared" si="21"/>
        <v>0</v>
      </c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2:58" x14ac:dyDescent="0.35">
      <c r="B161" s="8">
        <f t="shared" si="24"/>
        <v>154</v>
      </c>
      <c r="C161" s="8" t="s">
        <v>116</v>
      </c>
      <c r="D161" s="8">
        <v>310013</v>
      </c>
      <c r="E161" s="8" t="s">
        <v>124</v>
      </c>
      <c r="F161" s="8"/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11">
        <v>0</v>
      </c>
      <c r="W161" s="40">
        <f t="shared" si="22"/>
        <v>0</v>
      </c>
      <c r="X161" s="16" t="e">
        <v>#DIV/0!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Q161" s="51">
        <f t="shared" si="23"/>
        <v>0</v>
      </c>
      <c r="AR161" s="51">
        <f t="shared" si="19"/>
        <v>0</v>
      </c>
      <c r="AS161" s="51">
        <f t="shared" si="20"/>
        <v>0</v>
      </c>
      <c r="AT161" s="51">
        <f t="shared" si="21"/>
        <v>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2:58" x14ac:dyDescent="0.35">
      <c r="B162" s="8">
        <f t="shared" si="24"/>
        <v>155</v>
      </c>
      <c r="C162" s="8" t="s">
        <v>116</v>
      </c>
      <c r="D162" s="8">
        <v>310020</v>
      </c>
      <c r="E162" s="8" t="s">
        <v>125</v>
      </c>
      <c r="F162" s="8"/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0</v>
      </c>
      <c r="T162" s="40">
        <v>0</v>
      </c>
      <c r="U162" s="11">
        <v>0</v>
      </c>
      <c r="W162" s="40">
        <f t="shared" si="22"/>
        <v>0</v>
      </c>
      <c r="X162" s="16" t="e">
        <v>#DIV/0!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Q162" s="51">
        <f t="shared" si="23"/>
        <v>0</v>
      </c>
      <c r="AR162" s="51">
        <f t="shared" si="19"/>
        <v>0</v>
      </c>
      <c r="AS162" s="51">
        <f t="shared" si="20"/>
        <v>0</v>
      </c>
      <c r="AT162" s="51">
        <f t="shared" si="21"/>
        <v>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2:58" x14ac:dyDescent="0.35">
      <c r="B163" s="8">
        <f t="shared" si="24"/>
        <v>156</v>
      </c>
      <c r="C163" s="8" t="s">
        <v>116</v>
      </c>
      <c r="D163" s="8">
        <v>310022</v>
      </c>
      <c r="E163" s="8" t="s">
        <v>173</v>
      </c>
      <c r="F163" s="8"/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11">
        <v>0</v>
      </c>
      <c r="W163" s="40">
        <f t="shared" si="22"/>
        <v>0</v>
      </c>
      <c r="X163" s="16" t="e">
        <v>#DIV/0!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Q163" s="51">
        <f t="shared" si="23"/>
        <v>0</v>
      </c>
      <c r="AR163" s="51">
        <f t="shared" si="19"/>
        <v>0</v>
      </c>
      <c r="AS163" s="51">
        <f t="shared" si="20"/>
        <v>0</v>
      </c>
      <c r="AT163" s="51">
        <f t="shared" si="21"/>
        <v>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2:58" x14ac:dyDescent="0.35">
      <c r="B164" s="8">
        <f t="shared" si="24"/>
        <v>157</v>
      </c>
      <c r="C164" s="8" t="s">
        <v>116</v>
      </c>
      <c r="D164" s="8">
        <v>310023</v>
      </c>
      <c r="E164" s="8" t="s">
        <v>174</v>
      </c>
      <c r="F164" s="8"/>
      <c r="G164" s="40">
        <v>0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40">
        <v>0</v>
      </c>
      <c r="S164" s="40">
        <v>0</v>
      </c>
      <c r="T164" s="40">
        <v>0</v>
      </c>
      <c r="U164" s="11">
        <v>0</v>
      </c>
      <c r="W164" s="40">
        <f t="shared" si="22"/>
        <v>0</v>
      </c>
      <c r="X164" s="16" t="e">
        <v>#DIV/0!</v>
      </c>
      <c r="Z164" s="42">
        <v>16</v>
      </c>
      <c r="AA164" s="42">
        <v>16</v>
      </c>
      <c r="AB164" s="43">
        <v>0</v>
      </c>
      <c r="AC164" s="42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2">
        <v>0</v>
      </c>
      <c r="AL164" s="42">
        <v>0</v>
      </c>
      <c r="AM164" s="43">
        <v>0</v>
      </c>
      <c r="AN164" s="43">
        <v>0</v>
      </c>
      <c r="AO164" s="43">
        <v>0</v>
      </c>
      <c r="AQ164" s="51">
        <f t="shared" si="23"/>
        <v>0</v>
      </c>
      <c r="AR164" s="51">
        <f t="shared" si="19"/>
        <v>0</v>
      </c>
      <c r="AS164" s="51">
        <f t="shared" si="20"/>
        <v>0</v>
      </c>
      <c r="AT164" s="51">
        <f t="shared" si="21"/>
        <v>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2:58" x14ac:dyDescent="0.35">
      <c r="B165" s="8">
        <f t="shared" si="24"/>
        <v>158</v>
      </c>
      <c r="C165" s="8" t="s">
        <v>116</v>
      </c>
      <c r="D165" s="8">
        <v>310024</v>
      </c>
      <c r="E165" s="8" t="s">
        <v>189</v>
      </c>
      <c r="F165" s="8"/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11">
        <v>0</v>
      </c>
      <c r="W165" s="40">
        <f t="shared" si="22"/>
        <v>0</v>
      </c>
      <c r="X165" s="16" t="e">
        <v>#DIV/0!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Q165" s="51">
        <f t="shared" si="23"/>
        <v>0</v>
      </c>
      <c r="AR165" s="51">
        <f t="shared" si="19"/>
        <v>0</v>
      </c>
      <c r="AS165" s="51">
        <f t="shared" si="20"/>
        <v>0</v>
      </c>
      <c r="AT165" s="51">
        <f t="shared" si="21"/>
        <v>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2:58" x14ac:dyDescent="0.35">
      <c r="B166" s="8">
        <f t="shared" si="24"/>
        <v>159</v>
      </c>
      <c r="C166" s="8" t="s">
        <v>116</v>
      </c>
      <c r="D166" s="8">
        <v>320001</v>
      </c>
      <c r="E166" s="8" t="s">
        <v>126</v>
      </c>
      <c r="F166" s="8"/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11">
        <v>0</v>
      </c>
      <c r="W166" s="40">
        <f t="shared" si="22"/>
        <v>0</v>
      </c>
      <c r="X166" s="16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Q166" s="51">
        <f t="shared" si="23"/>
        <v>0</v>
      </c>
      <c r="AR166" s="51">
        <f t="shared" si="19"/>
        <v>0</v>
      </c>
      <c r="AS166" s="51">
        <f t="shared" si="20"/>
        <v>0</v>
      </c>
      <c r="AT166" s="51">
        <f t="shared" si="21"/>
        <v>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2:58" x14ac:dyDescent="0.35">
      <c r="B167" s="8">
        <f t="shared" si="24"/>
        <v>160</v>
      </c>
      <c r="C167" s="8" t="s">
        <v>116</v>
      </c>
      <c r="D167" s="8">
        <v>320002</v>
      </c>
      <c r="E167" s="8" t="s">
        <v>165</v>
      </c>
      <c r="F167" s="8"/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11">
        <v>0</v>
      </c>
      <c r="W167" s="40">
        <f t="shared" si="22"/>
        <v>0</v>
      </c>
      <c r="X167" s="16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Q167" s="51">
        <f t="shared" si="23"/>
        <v>0</v>
      </c>
      <c r="AR167" s="51">
        <f t="shared" si="19"/>
        <v>0</v>
      </c>
      <c r="AS167" s="51">
        <f t="shared" si="20"/>
        <v>0</v>
      </c>
      <c r="AT167" s="51">
        <f t="shared" si="21"/>
        <v>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2:58" x14ac:dyDescent="0.35">
      <c r="B168" s="8">
        <f t="shared" si="24"/>
        <v>161</v>
      </c>
      <c r="C168" s="8" t="s">
        <v>116</v>
      </c>
      <c r="D168" s="8">
        <v>320004</v>
      </c>
      <c r="E168" s="8" t="s">
        <v>127</v>
      </c>
      <c r="F168" s="8"/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11">
        <v>0</v>
      </c>
      <c r="W168" s="40">
        <f t="shared" si="22"/>
        <v>0</v>
      </c>
      <c r="X168" s="16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Q168" s="51">
        <f t="shared" si="23"/>
        <v>0</v>
      </c>
      <c r="AR168" s="51">
        <f t="shared" si="19"/>
        <v>0</v>
      </c>
      <c r="AS168" s="51">
        <f t="shared" si="20"/>
        <v>0</v>
      </c>
      <c r="AT168" s="51">
        <f t="shared" si="21"/>
        <v>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2:58" x14ac:dyDescent="0.35">
      <c r="B169" s="8">
        <f t="shared" si="24"/>
        <v>162</v>
      </c>
      <c r="C169" s="8" t="s">
        <v>116</v>
      </c>
      <c r="D169" s="8">
        <v>330002</v>
      </c>
      <c r="E169" s="8" t="s">
        <v>164</v>
      </c>
      <c r="F169" s="8"/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11">
        <v>0</v>
      </c>
      <c r="W169" s="40">
        <f t="shared" si="22"/>
        <v>0</v>
      </c>
      <c r="X169" s="16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Q169" s="51">
        <f t="shared" si="23"/>
        <v>0</v>
      </c>
      <c r="AR169" s="51">
        <f t="shared" si="19"/>
        <v>0</v>
      </c>
      <c r="AS169" s="51">
        <f t="shared" si="20"/>
        <v>0</v>
      </c>
      <c r="AT169" s="51">
        <f t="shared" si="21"/>
        <v>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2:58" x14ac:dyDescent="0.35">
      <c r="B170" s="8">
        <f t="shared" si="24"/>
        <v>163</v>
      </c>
      <c r="C170" s="8" t="s">
        <v>116</v>
      </c>
      <c r="D170" s="8">
        <v>330003</v>
      </c>
      <c r="E170" s="8" t="s">
        <v>128</v>
      </c>
      <c r="F170" s="8"/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0</v>
      </c>
      <c r="T170" s="40">
        <v>0</v>
      </c>
      <c r="U170" s="11">
        <v>0</v>
      </c>
      <c r="W170" s="40">
        <f t="shared" si="22"/>
        <v>0</v>
      </c>
      <c r="X170" s="16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Q170" s="51">
        <f t="shared" si="23"/>
        <v>0</v>
      </c>
      <c r="AR170" s="51">
        <f t="shared" si="19"/>
        <v>0</v>
      </c>
      <c r="AS170" s="51">
        <f t="shared" si="20"/>
        <v>0</v>
      </c>
      <c r="AT170" s="51">
        <f t="shared" si="21"/>
        <v>0</v>
      </c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2:58" x14ac:dyDescent="0.35">
      <c r="B171" s="8">
        <f t="shared" si="24"/>
        <v>164</v>
      </c>
      <c r="C171" s="8" t="s">
        <v>116</v>
      </c>
      <c r="D171" s="8">
        <v>330004</v>
      </c>
      <c r="E171" s="8" t="s">
        <v>162</v>
      </c>
      <c r="F171" s="8"/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11">
        <v>0</v>
      </c>
      <c r="W171" s="40">
        <f t="shared" si="22"/>
        <v>0</v>
      </c>
      <c r="X171" s="16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Q171" s="51">
        <f t="shared" si="23"/>
        <v>0</v>
      </c>
      <c r="AR171" s="51">
        <f t="shared" si="19"/>
        <v>0</v>
      </c>
      <c r="AS171" s="51">
        <f t="shared" si="20"/>
        <v>0</v>
      </c>
      <c r="AT171" s="51">
        <f t="shared" si="21"/>
        <v>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2:58" x14ac:dyDescent="0.35">
      <c r="B172" s="8">
        <f t="shared" si="24"/>
        <v>165</v>
      </c>
      <c r="C172" s="8" t="s">
        <v>116</v>
      </c>
      <c r="D172" s="8">
        <v>330005</v>
      </c>
      <c r="E172" s="8" t="s">
        <v>157</v>
      </c>
      <c r="F172" s="8"/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11">
        <v>0</v>
      </c>
      <c r="W172" s="40">
        <f t="shared" si="22"/>
        <v>0</v>
      </c>
      <c r="X172" s="16">
        <v>0</v>
      </c>
      <c r="Z172" s="43">
        <v>0</v>
      </c>
      <c r="AA172" s="43">
        <v>0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Q172" s="51">
        <f t="shared" si="23"/>
        <v>0</v>
      </c>
      <c r="AR172" s="51">
        <f t="shared" si="19"/>
        <v>0</v>
      </c>
      <c r="AS172" s="51">
        <f t="shared" si="20"/>
        <v>0</v>
      </c>
      <c r="AT172" s="51">
        <f t="shared" si="21"/>
        <v>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2:58" x14ac:dyDescent="0.35">
      <c r="B173" s="8">
        <f t="shared" si="24"/>
        <v>166</v>
      </c>
      <c r="C173" s="8" t="s">
        <v>116</v>
      </c>
      <c r="D173" s="8">
        <v>330007</v>
      </c>
      <c r="E173" s="8" t="s">
        <v>158</v>
      </c>
      <c r="F173" s="8"/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11">
        <v>0</v>
      </c>
      <c r="W173" s="40">
        <f t="shared" si="22"/>
        <v>0</v>
      </c>
      <c r="X173" s="16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Q173" s="51">
        <f t="shared" si="23"/>
        <v>0</v>
      </c>
      <c r="AR173" s="51">
        <f t="shared" si="19"/>
        <v>0</v>
      </c>
      <c r="AS173" s="51">
        <f t="shared" si="20"/>
        <v>0</v>
      </c>
      <c r="AT173" s="51">
        <f t="shared" si="21"/>
        <v>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2:58" x14ac:dyDescent="0.35">
      <c r="B174" s="8">
        <f t="shared" si="24"/>
        <v>167</v>
      </c>
      <c r="C174" s="8" t="s">
        <v>116</v>
      </c>
      <c r="D174" s="8">
        <v>330008</v>
      </c>
      <c r="E174" s="8" t="s">
        <v>129</v>
      </c>
      <c r="F174" s="8"/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11">
        <v>0</v>
      </c>
      <c r="W174" s="40">
        <f t="shared" si="22"/>
        <v>0</v>
      </c>
      <c r="X174" s="16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Q174" s="51">
        <f t="shared" si="23"/>
        <v>0</v>
      </c>
      <c r="AR174" s="51">
        <f t="shared" si="19"/>
        <v>0</v>
      </c>
      <c r="AS174" s="51">
        <f t="shared" si="20"/>
        <v>0</v>
      </c>
      <c r="AT174" s="51">
        <f t="shared" si="21"/>
        <v>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2:58" x14ac:dyDescent="0.35">
      <c r="B175" s="8">
        <f t="shared" si="24"/>
        <v>168</v>
      </c>
      <c r="C175" s="8" t="s">
        <v>116</v>
      </c>
      <c r="D175" s="8">
        <v>330009</v>
      </c>
      <c r="E175" s="8" t="s">
        <v>130</v>
      </c>
      <c r="F175" s="8"/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11">
        <v>0</v>
      </c>
      <c r="W175" s="40">
        <f t="shared" si="22"/>
        <v>0</v>
      </c>
      <c r="X175" s="16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Q175" s="51">
        <f t="shared" si="23"/>
        <v>0</v>
      </c>
      <c r="AR175" s="51">
        <f t="shared" si="19"/>
        <v>0</v>
      </c>
      <c r="AS175" s="51">
        <f t="shared" si="20"/>
        <v>0</v>
      </c>
      <c r="AT175" s="51">
        <f t="shared" si="21"/>
        <v>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2:58" x14ac:dyDescent="0.35">
      <c r="B176" s="8">
        <f t="shared" si="24"/>
        <v>169</v>
      </c>
      <c r="C176" s="8" t="s">
        <v>116</v>
      </c>
      <c r="D176" s="8">
        <v>330011</v>
      </c>
      <c r="E176" s="8" t="s">
        <v>131</v>
      </c>
      <c r="F176" s="8"/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11">
        <v>0</v>
      </c>
      <c r="W176" s="40">
        <f t="shared" si="22"/>
        <v>0</v>
      </c>
      <c r="X176" s="16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Q176" s="51">
        <f t="shared" si="23"/>
        <v>0</v>
      </c>
      <c r="AR176" s="51">
        <f t="shared" si="19"/>
        <v>0</v>
      </c>
      <c r="AS176" s="51">
        <f t="shared" si="20"/>
        <v>0</v>
      </c>
      <c r="AT176" s="51">
        <f t="shared" si="21"/>
        <v>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2:58" x14ac:dyDescent="0.35">
      <c r="B177" s="8">
        <f t="shared" si="24"/>
        <v>170</v>
      </c>
      <c r="C177" s="8" t="s">
        <v>116</v>
      </c>
      <c r="D177" s="8">
        <v>330012</v>
      </c>
      <c r="E177" s="8" t="s">
        <v>132</v>
      </c>
      <c r="F177" s="8"/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11">
        <v>0</v>
      </c>
      <c r="W177" s="40">
        <f t="shared" si="22"/>
        <v>0</v>
      </c>
      <c r="X177" s="16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Q177" s="51">
        <f t="shared" si="23"/>
        <v>0</v>
      </c>
      <c r="AR177" s="51">
        <f t="shared" si="19"/>
        <v>0</v>
      </c>
      <c r="AS177" s="51">
        <f t="shared" si="20"/>
        <v>0</v>
      </c>
      <c r="AT177" s="51">
        <f t="shared" si="21"/>
        <v>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2:58" x14ac:dyDescent="0.35">
      <c r="B178" s="8">
        <f t="shared" si="24"/>
        <v>171</v>
      </c>
      <c r="C178" s="8" t="s">
        <v>116</v>
      </c>
      <c r="D178" s="8">
        <v>330015</v>
      </c>
      <c r="E178" s="8" t="s">
        <v>133</v>
      </c>
      <c r="F178" s="8"/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40">
        <v>0</v>
      </c>
      <c r="S178" s="40">
        <v>0</v>
      </c>
      <c r="T178" s="40">
        <v>0</v>
      </c>
      <c r="U178" s="11">
        <v>0</v>
      </c>
      <c r="W178" s="40">
        <f t="shared" si="22"/>
        <v>0</v>
      </c>
      <c r="X178" s="16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Q178" s="51">
        <f t="shared" si="23"/>
        <v>0</v>
      </c>
      <c r="AR178" s="51">
        <f t="shared" si="19"/>
        <v>0</v>
      </c>
      <c r="AS178" s="51">
        <f t="shared" si="20"/>
        <v>0</v>
      </c>
      <c r="AT178" s="51">
        <f t="shared" si="21"/>
        <v>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2:58" x14ac:dyDescent="0.35">
      <c r="B179" s="8">
        <f t="shared" si="24"/>
        <v>172</v>
      </c>
      <c r="C179" s="8" t="s">
        <v>116</v>
      </c>
      <c r="D179" s="8">
        <v>330016</v>
      </c>
      <c r="E179" s="8" t="s">
        <v>134</v>
      </c>
      <c r="F179" s="8"/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11">
        <v>0</v>
      </c>
      <c r="W179" s="40">
        <f t="shared" si="22"/>
        <v>0</v>
      </c>
      <c r="X179" s="16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Q179" s="51">
        <f t="shared" si="23"/>
        <v>0</v>
      </c>
      <c r="AR179" s="51">
        <f t="shared" si="19"/>
        <v>0</v>
      </c>
      <c r="AS179" s="51">
        <f t="shared" si="20"/>
        <v>0</v>
      </c>
      <c r="AT179" s="51">
        <f t="shared" si="21"/>
        <v>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2:58" x14ac:dyDescent="0.35">
      <c r="B180" s="8">
        <f t="shared" si="24"/>
        <v>173</v>
      </c>
      <c r="C180" s="8" t="s">
        <v>116</v>
      </c>
      <c r="D180" s="8">
        <v>330017</v>
      </c>
      <c r="E180" s="8" t="s">
        <v>135</v>
      </c>
      <c r="F180" s="8"/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0</v>
      </c>
      <c r="S180" s="40">
        <v>0</v>
      </c>
      <c r="T180" s="40">
        <v>0</v>
      </c>
      <c r="U180" s="11">
        <v>0</v>
      </c>
      <c r="W180" s="40">
        <f t="shared" si="22"/>
        <v>0</v>
      </c>
      <c r="X180" s="16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Q180" s="51">
        <f t="shared" si="23"/>
        <v>0</v>
      </c>
      <c r="AR180" s="51">
        <f t="shared" si="19"/>
        <v>0</v>
      </c>
      <c r="AS180" s="51">
        <f t="shared" si="20"/>
        <v>0</v>
      </c>
      <c r="AT180" s="51">
        <f t="shared" si="21"/>
        <v>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2:58" x14ac:dyDescent="0.35">
      <c r="B181" s="8">
        <f t="shared" si="24"/>
        <v>174</v>
      </c>
      <c r="C181" s="8" t="s">
        <v>116</v>
      </c>
      <c r="D181" s="8">
        <v>330024</v>
      </c>
      <c r="E181" s="8" t="s">
        <v>136</v>
      </c>
      <c r="F181" s="8"/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11">
        <v>0</v>
      </c>
      <c r="W181" s="40">
        <f t="shared" si="22"/>
        <v>0</v>
      </c>
      <c r="X181" s="16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Q181" s="51">
        <f t="shared" si="23"/>
        <v>0</v>
      </c>
      <c r="AR181" s="51">
        <f t="shared" si="19"/>
        <v>0</v>
      </c>
      <c r="AS181" s="51">
        <f t="shared" si="20"/>
        <v>0</v>
      </c>
      <c r="AT181" s="51">
        <f t="shared" si="21"/>
        <v>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2:58" x14ac:dyDescent="0.35">
      <c r="B182" s="8">
        <f t="shared" si="24"/>
        <v>175</v>
      </c>
      <c r="C182" s="8" t="s">
        <v>116</v>
      </c>
      <c r="D182" s="8">
        <v>330026</v>
      </c>
      <c r="E182" s="8" t="s">
        <v>137</v>
      </c>
      <c r="F182" s="8"/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40">
        <v>0</v>
      </c>
      <c r="S182" s="40">
        <v>0</v>
      </c>
      <c r="T182" s="40">
        <v>0</v>
      </c>
      <c r="U182" s="11">
        <v>0</v>
      </c>
      <c r="W182" s="40">
        <f t="shared" si="22"/>
        <v>0</v>
      </c>
      <c r="X182" s="16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Q182" s="51">
        <f t="shared" si="23"/>
        <v>0</v>
      </c>
      <c r="AR182" s="51">
        <f t="shared" si="19"/>
        <v>0</v>
      </c>
      <c r="AS182" s="51">
        <f t="shared" si="20"/>
        <v>0</v>
      </c>
      <c r="AT182" s="51">
        <f t="shared" si="21"/>
        <v>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2:58" x14ac:dyDescent="0.35">
      <c r="B183" s="8">
        <f t="shared" si="24"/>
        <v>176</v>
      </c>
      <c r="C183" s="8" t="s">
        <v>116</v>
      </c>
      <c r="D183" s="8">
        <v>330030</v>
      </c>
      <c r="E183" s="8" t="s">
        <v>211</v>
      </c>
      <c r="F183" s="8"/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40">
        <v>0</v>
      </c>
      <c r="S183" s="40">
        <v>0</v>
      </c>
      <c r="T183" s="40">
        <v>0</v>
      </c>
      <c r="U183" s="11">
        <v>0</v>
      </c>
      <c r="W183" s="40">
        <f t="shared" si="22"/>
        <v>0</v>
      </c>
      <c r="X183" s="16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Q183" s="51">
        <f t="shared" si="23"/>
        <v>0</v>
      </c>
      <c r="AR183" s="51">
        <f t="shared" si="19"/>
        <v>0</v>
      </c>
      <c r="AS183" s="51">
        <f t="shared" si="20"/>
        <v>0</v>
      </c>
      <c r="AT183" s="51">
        <f t="shared" si="21"/>
        <v>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2:58" x14ac:dyDescent="0.35">
      <c r="B184" s="8">
        <f t="shared" si="24"/>
        <v>177</v>
      </c>
      <c r="C184" s="8" t="s">
        <v>116</v>
      </c>
      <c r="D184" s="8">
        <v>330031</v>
      </c>
      <c r="E184" s="8" t="s">
        <v>188</v>
      </c>
      <c r="F184" s="8"/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11">
        <v>0</v>
      </c>
      <c r="W184" s="40">
        <f t="shared" si="22"/>
        <v>0</v>
      </c>
      <c r="X184" s="16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Q184" s="51">
        <f t="shared" si="23"/>
        <v>0</v>
      </c>
      <c r="AR184" s="51">
        <f t="shared" si="19"/>
        <v>0</v>
      </c>
      <c r="AS184" s="51">
        <f t="shared" si="20"/>
        <v>0</v>
      </c>
      <c r="AT184" s="51">
        <f t="shared" si="21"/>
        <v>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2:58" x14ac:dyDescent="0.35">
      <c r="B185" s="8">
        <f t="shared" si="24"/>
        <v>178</v>
      </c>
      <c r="C185" s="8" t="s">
        <v>116</v>
      </c>
      <c r="D185" s="8">
        <v>360001</v>
      </c>
      <c r="E185" s="8" t="s">
        <v>221</v>
      </c>
      <c r="F185" s="8"/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11">
        <v>0</v>
      </c>
      <c r="W185" s="40">
        <f t="shared" si="22"/>
        <v>0</v>
      </c>
      <c r="X185" s="16">
        <v>0</v>
      </c>
      <c r="Z185" s="43">
        <v>0</v>
      </c>
      <c r="AA185" s="43">
        <v>0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43">
        <v>0</v>
      </c>
      <c r="AQ185" s="51">
        <f t="shared" si="23"/>
        <v>0</v>
      </c>
      <c r="AR185" s="51">
        <f t="shared" si="19"/>
        <v>0</v>
      </c>
      <c r="AS185" s="51">
        <f t="shared" si="20"/>
        <v>0</v>
      </c>
      <c r="AT185" s="51">
        <f t="shared" si="21"/>
        <v>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2:58" x14ac:dyDescent="0.35">
      <c r="B186" s="8">
        <f t="shared" si="24"/>
        <v>179</v>
      </c>
      <c r="C186" s="8" t="s">
        <v>116</v>
      </c>
      <c r="D186" s="8">
        <v>370002</v>
      </c>
      <c r="E186" s="8" t="s">
        <v>138</v>
      </c>
      <c r="F186" s="8"/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11">
        <v>0</v>
      </c>
      <c r="W186" s="40">
        <f t="shared" si="22"/>
        <v>0</v>
      </c>
      <c r="X186" s="16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Q186" s="51">
        <f t="shared" si="23"/>
        <v>0</v>
      </c>
      <c r="AR186" s="51">
        <f t="shared" si="19"/>
        <v>0</v>
      </c>
      <c r="AS186" s="51">
        <f t="shared" si="20"/>
        <v>0</v>
      </c>
      <c r="AT186" s="51">
        <f t="shared" si="21"/>
        <v>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2:58" x14ac:dyDescent="0.35">
      <c r="B187" s="8">
        <f t="shared" si="24"/>
        <v>180</v>
      </c>
      <c r="C187" s="8" t="s">
        <v>116</v>
      </c>
      <c r="D187" s="8">
        <v>370003</v>
      </c>
      <c r="E187" s="8" t="s">
        <v>160</v>
      </c>
      <c r="F187" s="8"/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11">
        <v>0</v>
      </c>
      <c r="W187" s="40">
        <f t="shared" si="22"/>
        <v>0</v>
      </c>
      <c r="X187" s="16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Q187" s="51">
        <f t="shared" si="23"/>
        <v>0</v>
      </c>
      <c r="AR187" s="51">
        <f t="shared" si="19"/>
        <v>0</v>
      </c>
      <c r="AS187" s="51">
        <f t="shared" si="20"/>
        <v>0</v>
      </c>
      <c r="AT187" s="51">
        <f t="shared" si="21"/>
        <v>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2:58" x14ac:dyDescent="0.35">
      <c r="B188" s="8">
        <f t="shared" si="24"/>
        <v>181</v>
      </c>
      <c r="C188" s="8" t="s">
        <v>116</v>
      </c>
      <c r="D188" s="8">
        <v>370004</v>
      </c>
      <c r="E188" s="8" t="s">
        <v>139</v>
      </c>
      <c r="F188" s="8"/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40">
        <v>0</v>
      </c>
      <c r="S188" s="40">
        <v>0</v>
      </c>
      <c r="T188" s="40">
        <v>0</v>
      </c>
      <c r="U188" s="11">
        <v>0</v>
      </c>
      <c r="W188" s="40">
        <f t="shared" si="22"/>
        <v>0</v>
      </c>
      <c r="X188" s="10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Q188" s="51">
        <f t="shared" si="23"/>
        <v>0</v>
      </c>
      <c r="AR188" s="51">
        <f t="shared" si="19"/>
        <v>0</v>
      </c>
      <c r="AS188" s="51">
        <f t="shared" si="20"/>
        <v>0</v>
      </c>
      <c r="AT188" s="51">
        <f t="shared" si="21"/>
        <v>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2:58" x14ac:dyDescent="0.35">
      <c r="B189" s="8">
        <f t="shared" si="24"/>
        <v>182</v>
      </c>
      <c r="C189" s="8" t="s">
        <v>39</v>
      </c>
      <c r="D189" s="8">
        <v>370005</v>
      </c>
      <c r="E189" s="8" t="s">
        <v>212</v>
      </c>
      <c r="F189" s="8"/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0</v>
      </c>
      <c r="S189" s="40">
        <v>0</v>
      </c>
      <c r="T189" s="40">
        <v>0</v>
      </c>
      <c r="U189" s="11">
        <v>0</v>
      </c>
      <c r="W189" s="40">
        <f t="shared" si="22"/>
        <v>0</v>
      </c>
      <c r="X189" s="10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Q189" s="51">
        <f t="shared" si="23"/>
        <v>0</v>
      </c>
      <c r="AR189" s="51">
        <f t="shared" si="19"/>
        <v>0</v>
      </c>
      <c r="AS189" s="51">
        <f t="shared" si="20"/>
        <v>0</v>
      </c>
      <c r="AT189" s="51">
        <f t="shared" si="21"/>
        <v>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2:58" ht="16" customHeight="1" x14ac:dyDescent="0.35">
      <c r="B190" s="8">
        <f t="shared" si="24"/>
        <v>183</v>
      </c>
      <c r="C190" s="8" t="s">
        <v>116</v>
      </c>
      <c r="D190" s="8">
        <v>390001</v>
      </c>
      <c r="E190" s="8" t="s">
        <v>140</v>
      </c>
      <c r="F190" s="8"/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11">
        <v>0</v>
      </c>
      <c r="W190" s="40">
        <f t="shared" si="22"/>
        <v>0</v>
      </c>
      <c r="X190" s="10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Q190" s="51">
        <f t="shared" si="23"/>
        <v>0</v>
      </c>
      <c r="AR190" s="51">
        <f t="shared" si="19"/>
        <v>0</v>
      </c>
      <c r="AS190" s="51">
        <f t="shared" si="20"/>
        <v>0</v>
      </c>
      <c r="AT190" s="51">
        <f t="shared" si="21"/>
        <v>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2:58" ht="16" customHeight="1" x14ac:dyDescent="0.35">
      <c r="B191" s="8">
        <f t="shared" si="24"/>
        <v>184</v>
      </c>
      <c r="C191" s="8" t="s">
        <v>116</v>
      </c>
      <c r="D191" s="8">
        <v>390002</v>
      </c>
      <c r="E191" s="8" t="s">
        <v>177</v>
      </c>
      <c r="F191" s="8"/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40">
        <v>0</v>
      </c>
      <c r="S191" s="40">
        <v>0</v>
      </c>
      <c r="T191" s="40">
        <v>0</v>
      </c>
      <c r="U191" s="11">
        <v>0</v>
      </c>
      <c r="W191" s="40">
        <f t="shared" si="22"/>
        <v>0</v>
      </c>
      <c r="X191" s="10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Q191" s="51">
        <f t="shared" si="23"/>
        <v>0</v>
      </c>
      <c r="AR191" s="51">
        <f t="shared" si="19"/>
        <v>0</v>
      </c>
      <c r="AS191" s="51">
        <f t="shared" si="20"/>
        <v>0</v>
      </c>
      <c r="AT191" s="51">
        <f t="shared" si="21"/>
        <v>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2:58" ht="16" customHeight="1" x14ac:dyDescent="0.35">
      <c r="B192" s="8">
        <f t="shared" si="24"/>
        <v>185</v>
      </c>
      <c r="C192" s="8" t="s">
        <v>116</v>
      </c>
      <c r="D192" s="8">
        <v>390003</v>
      </c>
      <c r="E192" s="8" t="s">
        <v>141</v>
      </c>
      <c r="F192" s="8"/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0</v>
      </c>
      <c r="T192" s="40">
        <v>0</v>
      </c>
      <c r="U192" s="11">
        <v>0</v>
      </c>
      <c r="W192" s="40">
        <f t="shared" si="22"/>
        <v>0</v>
      </c>
      <c r="X192" s="10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Q192" s="51">
        <f t="shared" si="23"/>
        <v>0</v>
      </c>
      <c r="AR192" s="51">
        <f t="shared" si="19"/>
        <v>0</v>
      </c>
      <c r="AS192" s="51">
        <f t="shared" si="20"/>
        <v>0</v>
      </c>
      <c r="AT192" s="51">
        <f t="shared" si="21"/>
        <v>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2:58" ht="16" customHeight="1" x14ac:dyDescent="0.35">
      <c r="B193" s="8">
        <f t="shared" si="24"/>
        <v>186</v>
      </c>
      <c r="C193" s="8" t="s">
        <v>116</v>
      </c>
      <c r="D193" s="8">
        <v>390004</v>
      </c>
      <c r="E193" s="8" t="s">
        <v>167</v>
      </c>
      <c r="F193" s="8"/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11">
        <v>0</v>
      </c>
      <c r="W193" s="40">
        <f t="shared" si="22"/>
        <v>0</v>
      </c>
      <c r="X193" s="10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Q193" s="51">
        <f t="shared" si="23"/>
        <v>0</v>
      </c>
      <c r="AR193" s="51">
        <f t="shared" si="19"/>
        <v>0</v>
      </c>
      <c r="AS193" s="51">
        <f t="shared" si="20"/>
        <v>0</v>
      </c>
      <c r="AT193" s="51">
        <f t="shared" si="21"/>
        <v>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2:58" ht="16" customHeight="1" x14ac:dyDescent="0.35">
      <c r="B194" s="8">
        <f t="shared" si="24"/>
        <v>187</v>
      </c>
      <c r="C194" s="8" t="s">
        <v>116</v>
      </c>
      <c r="D194" s="8">
        <v>390005</v>
      </c>
      <c r="E194" s="8" t="s">
        <v>169</v>
      </c>
      <c r="F194" s="8"/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11">
        <v>0</v>
      </c>
      <c r="W194" s="40">
        <f t="shared" si="22"/>
        <v>0</v>
      </c>
      <c r="X194" s="10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Q194" s="51">
        <f t="shared" si="23"/>
        <v>0</v>
      </c>
      <c r="AR194" s="51">
        <f t="shared" si="19"/>
        <v>0</v>
      </c>
      <c r="AS194" s="51">
        <f t="shared" si="20"/>
        <v>0</v>
      </c>
      <c r="AT194" s="51">
        <f t="shared" si="21"/>
        <v>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2:58" ht="16" customHeight="1" x14ac:dyDescent="0.35">
      <c r="B195" s="8">
        <f t="shared" si="24"/>
        <v>188</v>
      </c>
      <c r="C195" s="8" t="s">
        <v>116</v>
      </c>
      <c r="D195" s="8">
        <v>390006</v>
      </c>
      <c r="E195" s="8" t="s">
        <v>170</v>
      </c>
      <c r="F195" s="8"/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11">
        <v>0</v>
      </c>
      <c r="W195" s="40">
        <f t="shared" si="22"/>
        <v>0</v>
      </c>
      <c r="X195" s="10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Q195" s="51">
        <f t="shared" si="23"/>
        <v>0</v>
      </c>
      <c r="AR195" s="51">
        <f t="shared" si="19"/>
        <v>0</v>
      </c>
      <c r="AS195" s="51">
        <f t="shared" si="20"/>
        <v>0</v>
      </c>
      <c r="AT195" s="51">
        <f t="shared" si="21"/>
        <v>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2:58" ht="16" customHeight="1" x14ac:dyDescent="0.35">
      <c r="B196" s="8">
        <f t="shared" si="24"/>
        <v>189</v>
      </c>
      <c r="C196" s="8" t="s">
        <v>116</v>
      </c>
      <c r="D196" s="8">
        <v>390007</v>
      </c>
      <c r="E196" s="8" t="s">
        <v>166</v>
      </c>
      <c r="F196" s="8"/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11">
        <v>0</v>
      </c>
      <c r="W196" s="40">
        <f t="shared" si="22"/>
        <v>0</v>
      </c>
      <c r="X196" s="10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Q196" s="51">
        <f t="shared" si="23"/>
        <v>0</v>
      </c>
      <c r="AR196" s="51">
        <f t="shared" si="19"/>
        <v>0</v>
      </c>
      <c r="AS196" s="51">
        <f t="shared" si="20"/>
        <v>0</v>
      </c>
      <c r="AT196" s="51">
        <f t="shared" si="21"/>
        <v>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2:58" ht="16" customHeight="1" x14ac:dyDescent="0.35">
      <c r="B197" s="8">
        <f t="shared" si="24"/>
        <v>190</v>
      </c>
      <c r="C197" s="8" t="s">
        <v>116</v>
      </c>
      <c r="D197" s="8">
        <v>390010</v>
      </c>
      <c r="E197" s="8" t="s">
        <v>168</v>
      </c>
      <c r="F197" s="8"/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11">
        <v>0</v>
      </c>
      <c r="W197" s="40">
        <f t="shared" si="22"/>
        <v>0</v>
      </c>
      <c r="X197" s="10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Q197" s="51">
        <f t="shared" si="23"/>
        <v>0</v>
      </c>
      <c r="AR197" s="51">
        <f t="shared" si="19"/>
        <v>0</v>
      </c>
      <c r="AS197" s="51">
        <f t="shared" si="20"/>
        <v>0</v>
      </c>
      <c r="AT197" s="51">
        <f t="shared" si="21"/>
        <v>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2:58" ht="16" customHeight="1" x14ac:dyDescent="0.35">
      <c r="B198" s="8">
        <f t="shared" si="24"/>
        <v>191</v>
      </c>
      <c r="C198" s="8" t="s">
        <v>116</v>
      </c>
      <c r="D198" s="8">
        <v>390011</v>
      </c>
      <c r="E198" s="8" t="s">
        <v>176</v>
      </c>
      <c r="F198" s="8"/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40">
        <v>0</v>
      </c>
      <c r="S198" s="40">
        <v>0</v>
      </c>
      <c r="T198" s="40">
        <v>0</v>
      </c>
      <c r="U198" s="11">
        <v>0</v>
      </c>
      <c r="W198" s="40">
        <f t="shared" si="22"/>
        <v>0</v>
      </c>
      <c r="X198" s="10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Q198" s="51">
        <f t="shared" si="23"/>
        <v>0</v>
      </c>
      <c r="AR198" s="51">
        <f t="shared" si="19"/>
        <v>0</v>
      </c>
      <c r="AS198" s="51">
        <f t="shared" si="20"/>
        <v>0</v>
      </c>
      <c r="AT198" s="51">
        <f t="shared" si="21"/>
        <v>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2:58" ht="16" customHeight="1" x14ac:dyDescent="0.35">
      <c r="B199" s="8">
        <f t="shared" si="24"/>
        <v>192</v>
      </c>
      <c r="C199" s="8" t="s">
        <v>116</v>
      </c>
      <c r="D199" s="8">
        <v>390014</v>
      </c>
      <c r="E199" s="8" t="s">
        <v>184</v>
      </c>
      <c r="F199" s="8"/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11">
        <v>0</v>
      </c>
      <c r="W199" s="40">
        <f t="shared" si="22"/>
        <v>0</v>
      </c>
      <c r="X199" s="10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Q199" s="51">
        <f t="shared" si="23"/>
        <v>0</v>
      </c>
      <c r="AR199" s="51">
        <f t="shared" si="19"/>
        <v>0</v>
      </c>
      <c r="AS199" s="51">
        <f t="shared" si="20"/>
        <v>0</v>
      </c>
      <c r="AT199" s="51">
        <f t="shared" si="21"/>
        <v>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2:58" ht="16" customHeight="1" x14ac:dyDescent="0.35">
      <c r="B200" s="8">
        <f t="shared" si="24"/>
        <v>193</v>
      </c>
      <c r="C200" s="8" t="s">
        <v>116</v>
      </c>
      <c r="D200" s="8">
        <v>390015</v>
      </c>
      <c r="E200" s="8" t="s">
        <v>185</v>
      </c>
      <c r="F200" s="8"/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0</v>
      </c>
      <c r="T200" s="40">
        <v>0</v>
      </c>
      <c r="U200" s="11">
        <v>0</v>
      </c>
      <c r="W200" s="40">
        <f t="shared" si="22"/>
        <v>0</v>
      </c>
      <c r="X200" s="10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Q200" s="51">
        <f t="shared" si="23"/>
        <v>0</v>
      </c>
      <c r="AR200" s="51">
        <f t="shared" ref="AR200:AR224" si="25">+AA200*H200</f>
        <v>0</v>
      </c>
      <c r="AS200" s="51">
        <f t="shared" ref="AS200:AS224" si="26">+AB200*I200</f>
        <v>0</v>
      </c>
      <c r="AT200" s="51">
        <f t="shared" ref="AT200:AT224" si="27">+AC200*J200</f>
        <v>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2:58" ht="16" customHeight="1" x14ac:dyDescent="0.35">
      <c r="B201" s="8">
        <f t="shared" si="24"/>
        <v>194</v>
      </c>
      <c r="C201" s="8" t="s">
        <v>116</v>
      </c>
      <c r="D201" s="8">
        <v>390016</v>
      </c>
      <c r="E201" s="8" t="s">
        <v>186</v>
      </c>
      <c r="F201" s="8"/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11">
        <v>0</v>
      </c>
      <c r="W201" s="40">
        <f t="shared" ref="W201:W224" si="28">SUM(G201:R201)</f>
        <v>0</v>
      </c>
      <c r="X201" s="10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Q201" s="51">
        <f t="shared" ref="AQ201:AQ224" si="29">+Z201*G201</f>
        <v>0</v>
      </c>
      <c r="AR201" s="51">
        <f t="shared" si="25"/>
        <v>0</v>
      </c>
      <c r="AS201" s="51">
        <f t="shared" si="26"/>
        <v>0</v>
      </c>
      <c r="AT201" s="51">
        <f t="shared" si="27"/>
        <v>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2:58" ht="16" customHeight="1" x14ac:dyDescent="0.35">
      <c r="B202" s="8">
        <f t="shared" ref="B202:B224" si="30">B201+1</f>
        <v>195</v>
      </c>
      <c r="C202" s="8" t="s">
        <v>116</v>
      </c>
      <c r="D202" s="8">
        <v>390017</v>
      </c>
      <c r="E202" s="8" t="s">
        <v>187</v>
      </c>
      <c r="F202" s="8"/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11">
        <v>0</v>
      </c>
      <c r="W202" s="40">
        <f t="shared" si="28"/>
        <v>0</v>
      </c>
      <c r="X202" s="10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Q202" s="51">
        <f t="shared" si="29"/>
        <v>0</v>
      </c>
      <c r="AR202" s="51">
        <f t="shared" si="25"/>
        <v>0</v>
      </c>
      <c r="AS202" s="51">
        <f t="shared" si="26"/>
        <v>0</v>
      </c>
      <c r="AT202" s="51">
        <f t="shared" si="27"/>
        <v>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2:58" ht="16" customHeight="1" x14ac:dyDescent="0.35">
      <c r="B203" s="8">
        <f t="shared" si="30"/>
        <v>196</v>
      </c>
      <c r="C203" s="8" t="s">
        <v>106</v>
      </c>
      <c r="D203" s="8">
        <v>440003</v>
      </c>
      <c r="E203" s="8" t="s">
        <v>172</v>
      </c>
      <c r="F203" s="8"/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0</v>
      </c>
      <c r="T203" s="40">
        <v>0</v>
      </c>
      <c r="U203" s="11">
        <v>0</v>
      </c>
      <c r="W203" s="40">
        <f t="shared" si="28"/>
        <v>0</v>
      </c>
      <c r="X203" s="10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Q203" s="51">
        <f t="shared" si="29"/>
        <v>0</v>
      </c>
      <c r="AR203" s="51">
        <f t="shared" si="25"/>
        <v>0</v>
      </c>
      <c r="AS203" s="51">
        <f t="shared" si="26"/>
        <v>0</v>
      </c>
      <c r="AT203" s="51">
        <f t="shared" si="27"/>
        <v>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2:58" ht="16" customHeight="1" x14ac:dyDescent="0.35">
      <c r="B204" s="8">
        <f t="shared" si="30"/>
        <v>197</v>
      </c>
      <c r="C204" s="8" t="s">
        <v>46</v>
      </c>
      <c r="D204" s="8">
        <v>470002</v>
      </c>
      <c r="E204" s="8" t="s">
        <v>142</v>
      </c>
      <c r="F204" s="8"/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11">
        <v>0</v>
      </c>
      <c r="W204" s="40">
        <f t="shared" si="28"/>
        <v>0</v>
      </c>
      <c r="X204" s="10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Q204" s="51">
        <f t="shared" si="29"/>
        <v>0</v>
      </c>
      <c r="AR204" s="51">
        <f t="shared" si="25"/>
        <v>0</v>
      </c>
      <c r="AS204" s="51">
        <f t="shared" si="26"/>
        <v>0</v>
      </c>
      <c r="AT204" s="51">
        <f t="shared" si="27"/>
        <v>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2:58" ht="16" customHeight="1" x14ac:dyDescent="0.35">
      <c r="B205" s="8">
        <f t="shared" si="30"/>
        <v>198</v>
      </c>
      <c r="C205" s="8" t="s">
        <v>46</v>
      </c>
      <c r="D205" s="8">
        <v>510010</v>
      </c>
      <c r="E205" s="8" t="s">
        <v>213</v>
      </c>
      <c r="F205" s="8"/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40">
        <v>0</v>
      </c>
      <c r="S205" s="40">
        <v>0</v>
      </c>
      <c r="T205" s="40">
        <v>0</v>
      </c>
      <c r="U205" s="11">
        <v>0</v>
      </c>
      <c r="W205" s="40">
        <f t="shared" si="28"/>
        <v>0</v>
      </c>
      <c r="X205" s="10">
        <v>0</v>
      </c>
      <c r="Z205" s="43">
        <v>0</v>
      </c>
      <c r="AA205" s="43">
        <v>0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Q205" s="51">
        <f t="shared" si="29"/>
        <v>0</v>
      </c>
      <c r="AR205" s="51">
        <f t="shared" si="25"/>
        <v>0</v>
      </c>
      <c r="AS205" s="51">
        <f t="shared" si="26"/>
        <v>0</v>
      </c>
      <c r="AT205" s="51">
        <f t="shared" si="27"/>
        <v>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2:58" ht="16" customHeight="1" x14ac:dyDescent="0.35">
      <c r="B206" s="8">
        <f t="shared" si="30"/>
        <v>199</v>
      </c>
      <c r="C206" s="8" t="s">
        <v>46</v>
      </c>
      <c r="D206" s="39">
        <v>510011</v>
      </c>
      <c r="E206" t="s">
        <v>229</v>
      </c>
      <c r="F206" s="8"/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40">
        <v>0</v>
      </c>
      <c r="S206" s="40">
        <v>0</v>
      </c>
      <c r="T206" s="40">
        <v>0</v>
      </c>
      <c r="U206" s="11">
        <v>0</v>
      </c>
      <c r="W206" s="40">
        <f t="shared" si="28"/>
        <v>0</v>
      </c>
      <c r="X206" s="10">
        <v>0</v>
      </c>
      <c r="Z206" s="43">
        <v>0</v>
      </c>
      <c r="AA206" s="43">
        <v>0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3">
        <v>0</v>
      </c>
      <c r="AM206" s="43">
        <v>0</v>
      </c>
      <c r="AN206" s="43">
        <v>0</v>
      </c>
      <c r="AO206" s="43">
        <v>0</v>
      </c>
      <c r="AQ206" s="51">
        <f t="shared" si="29"/>
        <v>0</v>
      </c>
      <c r="AR206" s="51">
        <f t="shared" si="25"/>
        <v>0</v>
      </c>
      <c r="AS206" s="51">
        <f t="shared" si="26"/>
        <v>0</v>
      </c>
      <c r="AT206" s="51">
        <f t="shared" si="27"/>
        <v>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2:58" ht="16" customHeight="1" x14ac:dyDescent="0.35">
      <c r="B207" s="8">
        <f t="shared" si="30"/>
        <v>200</v>
      </c>
      <c r="C207" s="8" t="s">
        <v>46</v>
      </c>
      <c r="D207" s="8">
        <v>520001</v>
      </c>
      <c r="E207" s="8" t="s">
        <v>143</v>
      </c>
      <c r="F207" s="8"/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40">
        <v>0</v>
      </c>
      <c r="S207" s="40">
        <v>0</v>
      </c>
      <c r="T207" s="40">
        <v>0</v>
      </c>
      <c r="U207" s="11">
        <v>0</v>
      </c>
      <c r="W207" s="40">
        <f t="shared" si="28"/>
        <v>0</v>
      </c>
      <c r="X207" s="10">
        <v>0</v>
      </c>
      <c r="Z207" s="43">
        <v>0</v>
      </c>
      <c r="AA207" s="43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3">
        <v>0</v>
      </c>
      <c r="AM207" s="43">
        <v>0</v>
      </c>
      <c r="AN207" s="43">
        <v>0</v>
      </c>
      <c r="AO207" s="43">
        <v>0</v>
      </c>
      <c r="AQ207" s="51">
        <f t="shared" si="29"/>
        <v>0</v>
      </c>
      <c r="AR207" s="51">
        <f t="shared" si="25"/>
        <v>0</v>
      </c>
      <c r="AS207" s="51">
        <f t="shared" si="26"/>
        <v>0</v>
      </c>
      <c r="AT207" s="51">
        <f t="shared" si="27"/>
        <v>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2:58" ht="16" customHeight="1" x14ac:dyDescent="0.35">
      <c r="B208" s="8">
        <f t="shared" si="30"/>
        <v>201</v>
      </c>
      <c r="C208" s="8" t="s">
        <v>46</v>
      </c>
      <c r="D208" s="8">
        <v>520002</v>
      </c>
      <c r="E208" s="8" t="s">
        <v>144</v>
      </c>
      <c r="F208" s="8"/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40">
        <v>0</v>
      </c>
      <c r="S208" s="40">
        <v>0</v>
      </c>
      <c r="T208" s="40">
        <v>0</v>
      </c>
      <c r="U208" s="11">
        <v>0</v>
      </c>
      <c r="W208" s="40">
        <f t="shared" si="28"/>
        <v>0</v>
      </c>
      <c r="X208" s="10">
        <v>0</v>
      </c>
      <c r="Z208" s="43">
        <v>0</v>
      </c>
      <c r="AA208" s="43">
        <v>0</v>
      </c>
      <c r="AB208" s="43">
        <v>0</v>
      </c>
      <c r="AC208" s="43">
        <v>0</v>
      </c>
      <c r="AD208" s="43">
        <v>0</v>
      </c>
      <c r="AE208" s="43">
        <v>0</v>
      </c>
      <c r="AF208" s="43">
        <v>0</v>
      </c>
      <c r="AG208" s="43">
        <v>0</v>
      </c>
      <c r="AH208" s="43">
        <v>0</v>
      </c>
      <c r="AI208" s="43">
        <v>0</v>
      </c>
      <c r="AJ208" s="43">
        <v>0</v>
      </c>
      <c r="AK208" s="43">
        <v>0</v>
      </c>
      <c r="AL208" s="43">
        <v>0</v>
      </c>
      <c r="AM208" s="43">
        <v>0</v>
      </c>
      <c r="AN208" s="43">
        <v>0</v>
      </c>
      <c r="AO208" s="43">
        <v>0</v>
      </c>
      <c r="AQ208" s="51">
        <f t="shared" si="29"/>
        <v>0</v>
      </c>
      <c r="AR208" s="51">
        <f t="shared" si="25"/>
        <v>0</v>
      </c>
      <c r="AS208" s="51">
        <f t="shared" si="26"/>
        <v>0</v>
      </c>
      <c r="AT208" s="51">
        <f t="shared" si="27"/>
        <v>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2:58" ht="16" customHeight="1" x14ac:dyDescent="0.35">
      <c r="B209" s="8">
        <f t="shared" si="30"/>
        <v>202</v>
      </c>
      <c r="C209" s="8" t="s">
        <v>46</v>
      </c>
      <c r="D209" s="8">
        <v>520005</v>
      </c>
      <c r="E209" s="8" t="s">
        <v>145</v>
      </c>
      <c r="F209" s="8"/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11">
        <v>0</v>
      </c>
      <c r="W209" s="40">
        <f t="shared" si="28"/>
        <v>0</v>
      </c>
      <c r="X209" s="10">
        <v>0</v>
      </c>
      <c r="Z209" s="43">
        <v>0</v>
      </c>
      <c r="AA209" s="43">
        <v>0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3">
        <v>0</v>
      </c>
      <c r="AM209" s="43">
        <v>0</v>
      </c>
      <c r="AN209" s="43">
        <v>0</v>
      </c>
      <c r="AO209" s="43">
        <v>0</v>
      </c>
      <c r="AQ209" s="51">
        <f t="shared" si="29"/>
        <v>0</v>
      </c>
      <c r="AR209" s="51">
        <f t="shared" si="25"/>
        <v>0</v>
      </c>
      <c r="AS209" s="51">
        <f t="shared" si="26"/>
        <v>0</v>
      </c>
      <c r="AT209" s="51">
        <f t="shared" si="27"/>
        <v>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2:58" ht="16" customHeight="1" x14ac:dyDescent="0.35">
      <c r="B210" s="8">
        <f t="shared" si="30"/>
        <v>203</v>
      </c>
      <c r="C210" s="8" t="s">
        <v>46</v>
      </c>
      <c r="D210" s="8">
        <v>520009</v>
      </c>
      <c r="E210" s="8" t="s">
        <v>146</v>
      </c>
      <c r="F210" s="8"/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40">
        <v>0</v>
      </c>
      <c r="S210" s="40">
        <v>0</v>
      </c>
      <c r="T210" s="40">
        <v>0</v>
      </c>
      <c r="U210" s="11">
        <v>0</v>
      </c>
      <c r="W210" s="40">
        <f t="shared" si="28"/>
        <v>0</v>
      </c>
      <c r="X210" s="10">
        <v>0</v>
      </c>
      <c r="Z210" s="43">
        <v>0</v>
      </c>
      <c r="AA210" s="43">
        <v>0</v>
      </c>
      <c r="AB210" s="43">
        <v>0</v>
      </c>
      <c r="AC210" s="43">
        <v>0</v>
      </c>
      <c r="AD210" s="43">
        <v>0</v>
      </c>
      <c r="AE210" s="43">
        <v>0</v>
      </c>
      <c r="AF210" s="43">
        <v>0</v>
      </c>
      <c r="AG210" s="43">
        <v>0</v>
      </c>
      <c r="AH210" s="43">
        <v>0</v>
      </c>
      <c r="AI210" s="43">
        <v>0</v>
      </c>
      <c r="AJ210" s="43">
        <v>0</v>
      </c>
      <c r="AK210" s="43">
        <v>0</v>
      </c>
      <c r="AL210" s="43">
        <v>0</v>
      </c>
      <c r="AM210" s="43">
        <v>0</v>
      </c>
      <c r="AN210" s="43">
        <v>0</v>
      </c>
      <c r="AO210" s="43">
        <v>0</v>
      </c>
      <c r="AQ210" s="51">
        <f t="shared" si="29"/>
        <v>0</v>
      </c>
      <c r="AR210" s="51">
        <f t="shared" si="25"/>
        <v>0</v>
      </c>
      <c r="AS210" s="51">
        <f t="shared" si="26"/>
        <v>0</v>
      </c>
      <c r="AT210" s="51">
        <f t="shared" si="27"/>
        <v>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2:58" ht="16" customHeight="1" x14ac:dyDescent="0.35">
      <c r="B211" s="8">
        <f t="shared" si="30"/>
        <v>204</v>
      </c>
      <c r="C211" s="8" t="s">
        <v>46</v>
      </c>
      <c r="D211" s="8">
        <v>520010</v>
      </c>
      <c r="E211" s="8" t="s">
        <v>214</v>
      </c>
      <c r="F211" s="8"/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40">
        <v>0</v>
      </c>
      <c r="S211" s="40">
        <v>0</v>
      </c>
      <c r="T211" s="40">
        <v>0</v>
      </c>
      <c r="U211" s="11">
        <v>0</v>
      </c>
      <c r="W211" s="40">
        <f t="shared" si="28"/>
        <v>0</v>
      </c>
      <c r="X211" s="10">
        <v>0</v>
      </c>
      <c r="Z211" s="43">
        <v>0</v>
      </c>
      <c r="AA211" s="43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Q211" s="51">
        <f t="shared" si="29"/>
        <v>0</v>
      </c>
      <c r="AR211" s="51">
        <f t="shared" si="25"/>
        <v>0</v>
      </c>
      <c r="AS211" s="51">
        <f t="shared" si="26"/>
        <v>0</v>
      </c>
      <c r="AT211" s="51">
        <f t="shared" si="27"/>
        <v>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2:58" ht="16" customHeight="1" x14ac:dyDescent="0.35">
      <c r="B212" s="8">
        <f t="shared" si="30"/>
        <v>205</v>
      </c>
      <c r="C212" s="8" t="s">
        <v>46</v>
      </c>
      <c r="D212" s="8">
        <v>520011</v>
      </c>
      <c r="E212" s="8" t="s">
        <v>195</v>
      </c>
      <c r="F212" s="8"/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40">
        <v>0</v>
      </c>
      <c r="S212" s="40">
        <v>0</v>
      </c>
      <c r="T212" s="40">
        <v>0</v>
      </c>
      <c r="U212" s="11">
        <v>0</v>
      </c>
      <c r="W212" s="40">
        <f t="shared" si="28"/>
        <v>0</v>
      </c>
      <c r="X212" s="10">
        <v>0</v>
      </c>
      <c r="Z212" s="43">
        <v>0</v>
      </c>
      <c r="AA212" s="43">
        <v>0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Q212" s="51">
        <f t="shared" si="29"/>
        <v>0</v>
      </c>
      <c r="AR212" s="51">
        <f t="shared" si="25"/>
        <v>0</v>
      </c>
      <c r="AS212" s="51">
        <f t="shared" si="26"/>
        <v>0</v>
      </c>
      <c r="AT212" s="51">
        <f t="shared" si="27"/>
        <v>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2:58" ht="16" customHeight="1" x14ac:dyDescent="0.35">
      <c r="B213" s="8">
        <f t="shared" si="30"/>
        <v>206</v>
      </c>
      <c r="C213" s="8" t="s">
        <v>46</v>
      </c>
      <c r="D213" s="39">
        <v>520012</v>
      </c>
      <c r="E213" t="s">
        <v>228</v>
      </c>
      <c r="F213" s="8"/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11">
        <v>0</v>
      </c>
      <c r="W213" s="40">
        <f t="shared" si="28"/>
        <v>0</v>
      </c>
      <c r="X213" s="10">
        <v>0</v>
      </c>
      <c r="Z213" s="43">
        <v>0</v>
      </c>
      <c r="AA213" s="43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3">
        <v>0</v>
      </c>
      <c r="AM213" s="43">
        <v>0</v>
      </c>
      <c r="AN213" s="43">
        <v>0</v>
      </c>
      <c r="AO213" s="43">
        <v>0</v>
      </c>
      <c r="AQ213" s="51">
        <f t="shared" si="29"/>
        <v>0</v>
      </c>
      <c r="AR213" s="51">
        <f t="shared" si="25"/>
        <v>0</v>
      </c>
      <c r="AS213" s="51">
        <f t="shared" si="26"/>
        <v>0</v>
      </c>
      <c r="AT213" s="51">
        <f t="shared" si="27"/>
        <v>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2:58" ht="16" customHeight="1" x14ac:dyDescent="0.35">
      <c r="B214" s="8">
        <f>B213+1</f>
        <v>207</v>
      </c>
      <c r="C214" s="8" t="s">
        <v>39</v>
      </c>
      <c r="D214" s="8">
        <v>810002</v>
      </c>
      <c r="E214" s="8" t="s">
        <v>147</v>
      </c>
      <c r="F214" s="8"/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11">
        <v>0</v>
      </c>
      <c r="W214" s="40">
        <f t="shared" si="28"/>
        <v>0</v>
      </c>
      <c r="X214" s="10">
        <v>0</v>
      </c>
      <c r="Z214" s="43">
        <v>0</v>
      </c>
      <c r="AA214" s="43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3">
        <v>0</v>
      </c>
      <c r="AM214" s="43">
        <v>0</v>
      </c>
      <c r="AN214" s="43">
        <v>0</v>
      </c>
      <c r="AO214" s="43">
        <v>0</v>
      </c>
      <c r="AQ214" s="51">
        <f t="shared" si="29"/>
        <v>0</v>
      </c>
      <c r="AR214" s="51">
        <f t="shared" si="25"/>
        <v>0</v>
      </c>
      <c r="AS214" s="51">
        <f t="shared" si="26"/>
        <v>0</v>
      </c>
      <c r="AT214" s="51">
        <f t="shared" si="27"/>
        <v>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2:58" ht="16" customHeight="1" x14ac:dyDescent="0.35">
      <c r="B215" s="8">
        <f t="shared" si="30"/>
        <v>208</v>
      </c>
      <c r="C215" s="8" t="s">
        <v>106</v>
      </c>
      <c r="D215" s="8">
        <v>810006</v>
      </c>
      <c r="E215" s="8" t="s">
        <v>148</v>
      </c>
      <c r="F215" s="8"/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11">
        <v>0</v>
      </c>
      <c r="W215" s="40">
        <f t="shared" si="28"/>
        <v>0</v>
      </c>
      <c r="X215" s="10">
        <v>0</v>
      </c>
      <c r="Z215" s="43">
        <v>0</v>
      </c>
      <c r="AA215" s="43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Q215" s="51">
        <f t="shared" si="29"/>
        <v>0</v>
      </c>
      <c r="AR215" s="51">
        <f t="shared" si="25"/>
        <v>0</v>
      </c>
      <c r="AS215" s="51">
        <f t="shared" si="26"/>
        <v>0</v>
      </c>
      <c r="AT215" s="51">
        <f t="shared" si="27"/>
        <v>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2:58" ht="16" customHeight="1" x14ac:dyDescent="0.35">
      <c r="B216" s="8">
        <f t="shared" si="30"/>
        <v>209</v>
      </c>
      <c r="C216" s="8" t="s">
        <v>5</v>
      </c>
      <c r="D216" s="8">
        <v>810007</v>
      </c>
      <c r="E216" s="8" t="s">
        <v>149</v>
      </c>
      <c r="F216" s="8"/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0</v>
      </c>
      <c r="T216" s="40">
        <v>0</v>
      </c>
      <c r="U216" s="11">
        <v>0</v>
      </c>
      <c r="W216" s="40">
        <f t="shared" si="28"/>
        <v>0</v>
      </c>
      <c r="X216" s="10">
        <v>0</v>
      </c>
      <c r="Z216" s="43">
        <v>0</v>
      </c>
      <c r="AA216" s="43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Q216" s="51">
        <f t="shared" si="29"/>
        <v>0</v>
      </c>
      <c r="AR216" s="51">
        <f t="shared" si="25"/>
        <v>0</v>
      </c>
      <c r="AS216" s="51">
        <f t="shared" si="26"/>
        <v>0</v>
      </c>
      <c r="AT216" s="51">
        <f t="shared" si="27"/>
        <v>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2:58" ht="16" customHeight="1" x14ac:dyDescent="0.35">
      <c r="B217" s="8">
        <f t="shared" si="30"/>
        <v>210</v>
      </c>
      <c r="C217" s="8" t="s">
        <v>39</v>
      </c>
      <c r="D217" s="8">
        <v>810008</v>
      </c>
      <c r="E217" s="8" t="s">
        <v>150</v>
      </c>
      <c r="F217" s="8"/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11">
        <v>0</v>
      </c>
      <c r="W217" s="40">
        <f t="shared" si="28"/>
        <v>0</v>
      </c>
      <c r="X217" s="10">
        <v>0</v>
      </c>
      <c r="Z217" s="43">
        <v>0</v>
      </c>
      <c r="AA217" s="43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Q217" s="51">
        <f t="shared" si="29"/>
        <v>0</v>
      </c>
      <c r="AR217" s="51">
        <f t="shared" si="25"/>
        <v>0</v>
      </c>
      <c r="AS217" s="51">
        <f t="shared" si="26"/>
        <v>0</v>
      </c>
      <c r="AT217" s="51">
        <f t="shared" si="27"/>
        <v>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2:58" ht="16" customHeight="1" x14ac:dyDescent="0.35">
      <c r="B218" s="8">
        <f t="shared" si="30"/>
        <v>211</v>
      </c>
      <c r="C218" s="8" t="s">
        <v>39</v>
      </c>
      <c r="D218" s="8">
        <v>810009</v>
      </c>
      <c r="E218" s="8" t="s">
        <v>151</v>
      </c>
      <c r="F218" s="8"/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11">
        <v>0</v>
      </c>
      <c r="W218" s="40">
        <f t="shared" si="28"/>
        <v>0</v>
      </c>
      <c r="X218" s="10">
        <v>0</v>
      </c>
      <c r="Z218" s="43">
        <v>0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3">
        <v>0</v>
      </c>
      <c r="AM218" s="43">
        <v>0</v>
      </c>
      <c r="AN218" s="43">
        <v>0</v>
      </c>
      <c r="AO218" s="43">
        <v>0</v>
      </c>
      <c r="AQ218" s="51">
        <f t="shared" si="29"/>
        <v>0</v>
      </c>
      <c r="AR218" s="51">
        <f t="shared" si="25"/>
        <v>0</v>
      </c>
      <c r="AS218" s="51">
        <f t="shared" si="26"/>
        <v>0</v>
      </c>
      <c r="AT218" s="51">
        <f t="shared" si="27"/>
        <v>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2:58" ht="16" customHeight="1" x14ac:dyDescent="0.35">
      <c r="B219" s="8">
        <f t="shared" si="30"/>
        <v>212</v>
      </c>
      <c r="C219" s="8" t="s">
        <v>39</v>
      </c>
      <c r="D219" s="8">
        <v>810010</v>
      </c>
      <c r="E219" s="8" t="s">
        <v>152</v>
      </c>
      <c r="F219" s="8"/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40">
        <v>0</v>
      </c>
      <c r="S219" s="40">
        <v>0</v>
      </c>
      <c r="T219" s="40">
        <v>0</v>
      </c>
      <c r="U219" s="11">
        <v>0</v>
      </c>
      <c r="W219" s="40">
        <f t="shared" si="28"/>
        <v>0</v>
      </c>
      <c r="X219" s="10">
        <v>0</v>
      </c>
      <c r="Z219" s="43">
        <v>0</v>
      </c>
      <c r="AA219" s="43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Q219" s="51">
        <f t="shared" si="29"/>
        <v>0</v>
      </c>
      <c r="AR219" s="51">
        <f t="shared" si="25"/>
        <v>0</v>
      </c>
      <c r="AS219" s="51">
        <f t="shared" si="26"/>
        <v>0</v>
      </c>
      <c r="AT219" s="51">
        <f t="shared" si="27"/>
        <v>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2:58" ht="16" customHeight="1" x14ac:dyDescent="0.35">
      <c r="B220" s="8">
        <f t="shared" si="30"/>
        <v>213</v>
      </c>
      <c r="C220" s="8" t="s">
        <v>106</v>
      </c>
      <c r="D220" s="8">
        <v>810011</v>
      </c>
      <c r="E220" s="8" t="s">
        <v>153</v>
      </c>
      <c r="F220" s="8"/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40">
        <v>0</v>
      </c>
      <c r="S220" s="40">
        <v>0</v>
      </c>
      <c r="T220" s="40">
        <v>0</v>
      </c>
      <c r="U220" s="11">
        <v>0</v>
      </c>
      <c r="W220" s="40">
        <f t="shared" si="28"/>
        <v>0</v>
      </c>
      <c r="X220" s="10">
        <v>0</v>
      </c>
      <c r="Z220" s="43">
        <v>0</v>
      </c>
      <c r="AA220" s="43">
        <v>0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3">
        <v>0</v>
      </c>
      <c r="AM220" s="43">
        <v>0</v>
      </c>
      <c r="AN220" s="43">
        <v>0</v>
      </c>
      <c r="AO220" s="43">
        <v>0</v>
      </c>
      <c r="AQ220" s="51">
        <f t="shared" si="29"/>
        <v>0</v>
      </c>
      <c r="AR220" s="51">
        <f t="shared" si="25"/>
        <v>0</v>
      </c>
      <c r="AS220" s="51">
        <f t="shared" si="26"/>
        <v>0</v>
      </c>
      <c r="AT220" s="51">
        <f t="shared" si="27"/>
        <v>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2:58" ht="16" customHeight="1" x14ac:dyDescent="0.35">
      <c r="B221" s="8">
        <f t="shared" si="30"/>
        <v>214</v>
      </c>
      <c r="C221" s="8" t="s">
        <v>106</v>
      </c>
      <c r="D221" s="8">
        <v>810012</v>
      </c>
      <c r="E221" s="8" t="s">
        <v>175</v>
      </c>
      <c r="F221" s="8"/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11">
        <v>0</v>
      </c>
      <c r="W221" s="40">
        <f t="shared" si="28"/>
        <v>0</v>
      </c>
      <c r="X221" s="10">
        <v>0</v>
      </c>
      <c r="Z221" s="43">
        <v>0</v>
      </c>
      <c r="AA221" s="43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3">
        <v>0</v>
      </c>
      <c r="AM221" s="43">
        <v>0</v>
      </c>
      <c r="AN221" s="43">
        <v>0</v>
      </c>
      <c r="AO221" s="43">
        <v>0</v>
      </c>
      <c r="AQ221" s="51">
        <f t="shared" si="29"/>
        <v>0</v>
      </c>
      <c r="AR221" s="51">
        <f t="shared" si="25"/>
        <v>0</v>
      </c>
      <c r="AS221" s="51">
        <f t="shared" si="26"/>
        <v>0</v>
      </c>
      <c r="AT221" s="51">
        <f t="shared" si="27"/>
        <v>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2:58" ht="16" customHeight="1" x14ac:dyDescent="0.35">
      <c r="B222" s="8">
        <f t="shared" si="30"/>
        <v>215</v>
      </c>
      <c r="C222" s="8" t="s">
        <v>106</v>
      </c>
      <c r="D222" s="8">
        <v>820013</v>
      </c>
      <c r="E222" t="s">
        <v>234</v>
      </c>
      <c r="F222" s="8"/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11">
        <v>0</v>
      </c>
      <c r="W222" s="40">
        <f t="shared" si="28"/>
        <v>0</v>
      </c>
      <c r="X222" s="10">
        <v>0</v>
      </c>
      <c r="Z222" s="43">
        <v>0</v>
      </c>
      <c r="AA222" s="43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3">
        <v>0</v>
      </c>
      <c r="AM222" s="43">
        <v>0</v>
      </c>
      <c r="AN222" s="43">
        <v>0</v>
      </c>
      <c r="AO222" s="43">
        <v>0</v>
      </c>
      <c r="AQ222" s="51">
        <f t="shared" si="29"/>
        <v>0</v>
      </c>
      <c r="AR222" s="51">
        <f t="shared" si="25"/>
        <v>0</v>
      </c>
      <c r="AS222" s="51">
        <f t="shared" si="26"/>
        <v>0</v>
      </c>
      <c r="AT222" s="51">
        <f t="shared" si="27"/>
        <v>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2:58" ht="16" customHeight="1" x14ac:dyDescent="0.35">
      <c r="B223" s="8">
        <f t="shared" si="30"/>
        <v>216</v>
      </c>
      <c r="C223" s="8" t="s">
        <v>46</v>
      </c>
      <c r="D223" s="8">
        <v>820015</v>
      </c>
      <c r="E223" s="8" t="s">
        <v>154</v>
      </c>
      <c r="F223" s="8"/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11">
        <v>0</v>
      </c>
      <c r="W223" s="40">
        <f t="shared" si="28"/>
        <v>0</v>
      </c>
      <c r="X223" s="10">
        <v>0</v>
      </c>
      <c r="Z223" s="43">
        <v>0</v>
      </c>
      <c r="AA223" s="43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3">
        <v>0</v>
      </c>
      <c r="AM223" s="43">
        <v>0</v>
      </c>
      <c r="AN223" s="43">
        <v>0</v>
      </c>
      <c r="AO223" s="43">
        <v>0</v>
      </c>
      <c r="AQ223" s="51">
        <f t="shared" si="29"/>
        <v>0</v>
      </c>
      <c r="AR223" s="51">
        <f t="shared" si="25"/>
        <v>0</v>
      </c>
      <c r="AS223" s="51">
        <f t="shared" si="26"/>
        <v>0</v>
      </c>
      <c r="AT223" s="51">
        <f t="shared" si="27"/>
        <v>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2:58" ht="16" customHeight="1" x14ac:dyDescent="0.35">
      <c r="B224" s="8">
        <f t="shared" si="30"/>
        <v>217</v>
      </c>
      <c r="C224" s="8" t="s">
        <v>39</v>
      </c>
      <c r="D224" s="8">
        <v>820023</v>
      </c>
      <c r="E224" s="8" t="s">
        <v>215</v>
      </c>
      <c r="F224" s="8"/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11">
        <v>0</v>
      </c>
      <c r="W224" s="40">
        <f t="shared" si="28"/>
        <v>0</v>
      </c>
      <c r="X224" s="10">
        <v>0</v>
      </c>
      <c r="Z224" s="43">
        <v>0</v>
      </c>
      <c r="AA224" s="43">
        <v>0</v>
      </c>
      <c r="AB224" s="43">
        <v>0</v>
      </c>
      <c r="AC224" s="43">
        <v>0</v>
      </c>
      <c r="AD224" s="43">
        <v>0</v>
      </c>
      <c r="AE224" s="43">
        <v>0</v>
      </c>
      <c r="AF224" s="43">
        <v>0</v>
      </c>
      <c r="AG224" s="43">
        <v>0</v>
      </c>
      <c r="AH224" s="43">
        <v>0</v>
      </c>
      <c r="AI224" s="43">
        <v>0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Q224" s="51">
        <f t="shared" si="29"/>
        <v>0</v>
      </c>
      <c r="AR224" s="51">
        <f t="shared" si="25"/>
        <v>0</v>
      </c>
      <c r="AS224" s="51">
        <f t="shared" si="26"/>
        <v>0</v>
      </c>
      <c r="AT224" s="51">
        <f t="shared" si="27"/>
        <v>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2:46" s="24" customFormat="1" ht="11.15" customHeight="1" x14ac:dyDescent="0.35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Y225" s="12"/>
    </row>
    <row r="226" spans="2:46" s="24" customFormat="1" ht="9.65" customHeight="1" x14ac:dyDescent="0.35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Y226" s="12"/>
      <c r="AR226" s="34"/>
      <c r="AS226" s="34"/>
      <c r="AT226" s="34"/>
    </row>
    <row r="227" spans="2:46" s="24" customFormat="1" x14ac:dyDescent="0.35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Y227" s="12"/>
      <c r="AR227" s="34"/>
      <c r="AS227" s="34"/>
      <c r="AT227" s="34"/>
    </row>
    <row r="228" spans="2:46" ht="21.5" thickBot="1" x14ac:dyDescent="0.55000000000000004">
      <c r="C228" s="103" t="s">
        <v>178</v>
      </c>
      <c r="D228" s="103"/>
      <c r="E228" s="103"/>
      <c r="F228" s="35"/>
    </row>
    <row r="229" spans="2:46" ht="19" thickBot="1" x14ac:dyDescent="0.5">
      <c r="G229" s="89"/>
      <c r="H229" s="90"/>
      <c r="I229" s="90"/>
      <c r="J229" s="90"/>
      <c r="K229" s="89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</row>
    <row r="230" spans="2:46" ht="29.5" thickBot="1" x14ac:dyDescent="0.4">
      <c r="B230" s="13" t="s">
        <v>0</v>
      </c>
      <c r="C230" s="13" t="s">
        <v>1</v>
      </c>
      <c r="D230" s="14" t="s">
        <v>179</v>
      </c>
      <c r="E230" s="15" t="s">
        <v>3</v>
      </c>
      <c r="F230" s="38"/>
      <c r="G230" s="21">
        <f>G7</f>
        <v>45985</v>
      </c>
      <c r="H230" s="21">
        <f>G230+30</f>
        <v>46015</v>
      </c>
      <c r="I230" s="21">
        <f t="shared" ref="I230:Q230" si="31">H230+30</f>
        <v>46045</v>
      </c>
      <c r="J230" s="21">
        <f t="shared" si="31"/>
        <v>46075</v>
      </c>
      <c r="K230" s="21">
        <f t="shared" si="31"/>
        <v>46105</v>
      </c>
      <c r="L230" s="21">
        <f t="shared" si="31"/>
        <v>46135</v>
      </c>
      <c r="M230" s="21">
        <f t="shared" si="31"/>
        <v>46165</v>
      </c>
      <c r="N230" s="21">
        <f t="shared" si="31"/>
        <v>46195</v>
      </c>
      <c r="O230" s="21">
        <f t="shared" si="31"/>
        <v>46225</v>
      </c>
      <c r="P230" s="21">
        <f t="shared" si="31"/>
        <v>46255</v>
      </c>
      <c r="Q230" s="21">
        <f t="shared" si="31"/>
        <v>46285</v>
      </c>
      <c r="R230" s="21">
        <f>Q230+30</f>
        <v>46315</v>
      </c>
      <c r="S230" s="21">
        <f>S7</f>
        <v>46345</v>
      </c>
      <c r="T230" s="21">
        <f t="shared" ref="T230:W230" si="32">T7</f>
        <v>46375</v>
      </c>
      <c r="U230" s="21">
        <f t="shared" si="32"/>
        <v>46405</v>
      </c>
      <c r="V230" s="21"/>
      <c r="W230" s="21" t="str">
        <f t="shared" si="32"/>
        <v>TOTAL</v>
      </c>
    </row>
    <row r="231" spans="2:46" x14ac:dyDescent="0.35"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W231" s="40">
        <f>SUM(G231:Q231)</f>
        <v>0</v>
      </c>
      <c r="Z231" s="43">
        <v>0</v>
      </c>
      <c r="AA231" s="43">
        <v>0</v>
      </c>
      <c r="AB231" s="43">
        <v>0</v>
      </c>
      <c r="AC231" s="43">
        <v>0</v>
      </c>
      <c r="AD231" s="43">
        <v>0</v>
      </c>
      <c r="AE231" s="43">
        <v>0</v>
      </c>
      <c r="AF231" s="43">
        <v>0</v>
      </c>
      <c r="AG231" s="43">
        <v>0</v>
      </c>
      <c r="AH231" s="43">
        <v>0</v>
      </c>
      <c r="AI231" s="43">
        <v>0</v>
      </c>
      <c r="AJ231" s="43">
        <v>0</v>
      </c>
      <c r="AK231" s="43">
        <v>0</v>
      </c>
      <c r="AQ231" s="51" t="e">
        <f>+Z231*#REF!</f>
        <v>#REF!</v>
      </c>
      <c r="AR231" s="51" t="e">
        <f>+AA231*#REF!</f>
        <v>#REF!</v>
      </c>
      <c r="AS231" s="51">
        <f>+AB231*G231</f>
        <v>0</v>
      </c>
      <c r="AT231" s="51">
        <f>+AC231*H231</f>
        <v>0</v>
      </c>
    </row>
    <row r="232" spans="2:46" x14ac:dyDescent="0.35"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W232" s="40">
        <f>SUM(G232:Q232)</f>
        <v>0</v>
      </c>
      <c r="Z232" s="43">
        <v>0</v>
      </c>
      <c r="AA232" s="43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Q232" s="51" t="e">
        <f>+Z232*#REF!</f>
        <v>#REF!</v>
      </c>
      <c r="AR232" s="51" t="e">
        <f>+AA232*#REF!</f>
        <v>#REF!</v>
      </c>
      <c r="AS232" s="51">
        <f>+AB232*G232</f>
        <v>0</v>
      </c>
      <c r="AT232" s="51">
        <f>+AC232*H232</f>
        <v>0</v>
      </c>
    </row>
    <row r="233" spans="2:46" x14ac:dyDescent="0.35"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W233" s="40">
        <f>SUM(G233:Q233)</f>
        <v>0</v>
      </c>
      <c r="Z233" s="43">
        <v>0</v>
      </c>
      <c r="AA233" s="43">
        <v>0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Q233" s="51" t="e">
        <f>+Z233*#REF!</f>
        <v>#REF!</v>
      </c>
      <c r="AR233" s="51" t="e">
        <f>+AA233*#REF!</f>
        <v>#REF!</v>
      </c>
      <c r="AS233" s="51">
        <f>+AB233*G233</f>
        <v>0</v>
      </c>
      <c r="AT233" s="51">
        <f>+AC233*H233</f>
        <v>0</v>
      </c>
    </row>
    <row r="234" spans="2:46" x14ac:dyDescent="0.35"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W234" s="40">
        <f>SUM(G234:Q234)</f>
        <v>0</v>
      </c>
      <c r="Z234" s="43">
        <v>0</v>
      </c>
      <c r="AA234" s="43">
        <v>0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Q234" s="51" t="e">
        <f>+Z234*#REF!</f>
        <v>#REF!</v>
      </c>
      <c r="AR234" s="51" t="e">
        <f>+AA234*#REF!</f>
        <v>#REF!</v>
      </c>
      <c r="AS234" s="51">
        <f>+AB234*G234</f>
        <v>0</v>
      </c>
      <c r="AT234" s="51">
        <f>+AC234*H234</f>
        <v>0</v>
      </c>
    </row>
  </sheetData>
  <autoFilter ref="Z7:AP224" xr:uid="{F5F9E3DB-D015-402D-BD3C-01878F283E87}"/>
  <mergeCells count="9">
    <mergeCell ref="AQ4:AT5"/>
    <mergeCell ref="C228:E228"/>
    <mergeCell ref="G229:J229"/>
    <mergeCell ref="K229:W229"/>
    <mergeCell ref="G4:W5"/>
    <mergeCell ref="Z4:AO5"/>
    <mergeCell ref="G6:J6"/>
    <mergeCell ref="K6:W6"/>
    <mergeCell ref="Z6:AO6"/>
  </mergeCells>
  <pageMargins left="0.7" right="0.7" top="0.75" bottom="0.75" header="0.3" footer="0.3"/>
  <pageSetup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901442C-D3BE-477D-A738-FFC6AF6B0265}">
          <x14:formula1>
            <xm:f>Sheet1!$B$1:$B$4</xm:f>
          </x14:formula1>
          <xm:sqref>F8:F224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Budget</vt:lpstr>
      <vt:lpstr>Sheet1</vt:lpstr>
      <vt:lpstr>Summary</vt:lpstr>
      <vt:lpstr>ANTUNES - SON PRODUCE, INC.</vt:lpstr>
      <vt:lpstr>GMT</vt:lpstr>
      <vt:lpstr>DROUYN</vt:lpstr>
      <vt:lpstr>DISTRIBUIDORA MARTINEZ</vt:lpstr>
      <vt:lpstr>Cendalza, S.A.</vt:lpstr>
      <vt:lpstr>PFG POLLO TROPICAL</vt:lpstr>
      <vt:lpstr>EMPIRE SEAFOOD</vt:lpstr>
      <vt:lpstr>Grupo Alimenticio S.A. de C.V.</vt:lpstr>
      <vt:lpstr>HILLS BROTHERS</vt:lpstr>
      <vt:lpstr>Industria Los Patitos, S.A.</vt:lpstr>
      <vt:lpstr>JOSE SANTIAGO, INC.</vt:lpstr>
      <vt:lpstr>MONACO FOODS, INC.</vt:lpstr>
      <vt:lpstr>REX DISCOUNT, INC.</vt:lpstr>
      <vt:lpstr>SUNNY MORNING</vt:lpstr>
      <vt:lpstr>SUNRISE PRODUCE</vt:lpstr>
      <vt:lpstr>TECNISPICE</vt:lpstr>
      <vt:lpstr>Summary!Print_Area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Santander</dc:creator>
  <cp:lastModifiedBy>Analia Stepien</cp:lastModifiedBy>
  <dcterms:created xsi:type="dcterms:W3CDTF">2021-11-22T19:59:01Z</dcterms:created>
  <dcterms:modified xsi:type="dcterms:W3CDTF">2025-10-06T01:05:37Z</dcterms:modified>
</cp:coreProperties>
</file>