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jolner-code\InsightNEWEST\Insight.Api\Modules\IncomingDeclarations\Insight.IncomingDeclarations.Test\Resources\"/>
    </mc:Choice>
  </mc:AlternateContent>
  <xr:revisionPtr revIDLastSave="0" documentId="13_ncr:1_{C1A6F375-9C2E-4EEF-9486-3F03172EFFA5}" xr6:coauthVersionLast="47" xr6:coauthVersionMax="47" xr10:uidLastSave="{00000000-0000-0000-0000-000000000000}"/>
  <bookViews>
    <workbookView xWindow="22932" yWindow="-108" windowWidth="23256" windowHeight="12576" activeTab="2" xr2:uid="{6B276913-B4DD-463A-A733-5B854F3A16CE}"/>
  </bookViews>
  <sheets>
    <sheet name="Insight 1.0 Access DB data dump" sheetId="1" r:id="rId1"/>
    <sheet name="BFE Mass balance" sheetId="2" r:id="rId2"/>
    <sheet name="Insight 2.0 standard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 l="1"/>
  <c r="S4" i="3"/>
  <c r="S3" i="3"/>
</calcChain>
</file>

<file path=xl/sharedStrings.xml><?xml version="1.0" encoding="utf-8"?>
<sst xmlns="http://schemas.openxmlformats.org/spreadsheetml/2006/main" count="225" uniqueCount="166">
  <si>
    <t>CertificateID</t>
  </si>
  <si>
    <t>DWCreatedDate</t>
  </si>
  <si>
    <t>CertificateEnabledFlag</t>
  </si>
  <si>
    <t>CertificateIsLockedFlag</t>
  </si>
  <si>
    <t>CertificateKeyIsDuplicateFlag</t>
  </si>
  <si>
    <t>CertificateTicketIsDuplicateFlag</t>
  </si>
  <si>
    <t>CertificateCompanyKey</t>
  </si>
  <si>
    <t>CertificateType</t>
  </si>
  <si>
    <t>CertificateSource</t>
  </si>
  <si>
    <t>CertificateDocParsingDateTime</t>
  </si>
  <si>
    <t>Path</t>
  </si>
  <si>
    <t>CertificateKey</t>
  </si>
  <si>
    <t>CertificateTicketNumber</t>
  </si>
  <si>
    <t>CertificateSupplierName</t>
  </si>
  <si>
    <t>CertificateTraderCertificationNumber</t>
  </si>
  <si>
    <t>LoadingDepot</t>
  </si>
  <si>
    <t>CertificateProductionCountryName</t>
  </si>
  <si>
    <t>CertificateCountryCode</t>
  </si>
  <si>
    <t>CertificateItemKey</t>
  </si>
  <si>
    <t>CertificateFuelType</t>
  </si>
  <si>
    <t>CertificateProductName</t>
  </si>
  <si>
    <t>CertificateProductDescription</t>
  </si>
  <si>
    <t>CertificateFeedstock</t>
  </si>
  <si>
    <t>CalendarKey</t>
  </si>
  <si>
    <t>CalendarDischargeKey</t>
  </si>
  <si>
    <t>CalendarIssuranceKey</t>
  </si>
  <si>
    <t>CertificateCountryOriginName</t>
  </si>
  <si>
    <t>CertificateSystem</t>
  </si>
  <si>
    <t>CertificateDeliveryNumber</t>
  </si>
  <si>
    <t>CertificateUnitOfMeasure</t>
  </si>
  <si>
    <t>CertificateFuelQuantity</t>
  </si>
  <si>
    <t>CertificateFuelBioQuantity</t>
  </si>
  <si>
    <t>CertificateEnergyQuantityGJ</t>
  </si>
  <si>
    <t>CertificateGreenhouseGasIntensity</t>
  </si>
  <si>
    <t>CertificateGreenhouseGasReductionPercent</t>
  </si>
  <si>
    <t>FossilFuelComparator</t>
  </si>
  <si>
    <t>GHGInfo_Eec</t>
  </si>
  <si>
    <t>GHGInfo_El</t>
  </si>
  <si>
    <t>GHGInfo_Ep</t>
  </si>
  <si>
    <t>GHGInfo_Etd</t>
  </si>
  <si>
    <t>GHGInfo_Eu</t>
  </si>
  <si>
    <t>GHGInfo_Esca</t>
  </si>
  <si>
    <t>GHGInfo_Eccs</t>
  </si>
  <si>
    <t>GHGInfo_Eccr</t>
  </si>
  <si>
    <t>GHGInfo_Eee</t>
  </si>
  <si>
    <t>DMCC</t>
  </si>
  <si>
    <t>Manual</t>
  </si>
  <si>
    <t/>
  </si>
  <si>
    <t>SE</t>
  </si>
  <si>
    <t>HVO100</t>
  </si>
  <si>
    <t>ISCC EU</t>
  </si>
  <si>
    <t>94.0000</t>
  </si>
  <si>
    <t>.0000</t>
  </si>
  <si>
    <t>BFE ID</t>
  </si>
  <si>
    <t>Month</t>
  </si>
  <si>
    <t>Company</t>
  </si>
  <si>
    <t>Country</t>
  </si>
  <si>
    <t>Product</t>
  </si>
  <si>
    <t>Supplier</t>
  </si>
  <si>
    <t>Certification system</t>
  </si>
  <si>
    <t>Certificate ID</t>
  </si>
  <si>
    <t>Unique Number of Sustainability Declaration</t>
  </si>
  <si>
    <t>Date of Issuance</t>
  </si>
  <si>
    <t>Place of dispatch</t>
  </si>
  <si>
    <t>Storage</t>
  </si>
  <si>
    <t>Feedstock Name</t>
  </si>
  <si>
    <t>Feedstock Code</t>
  </si>
  <si>
    <t>Country of origin</t>
  </si>
  <si>
    <t>Production country</t>
  </si>
  <si>
    <t>Additional information</t>
  </si>
  <si>
    <t>mt</t>
  </si>
  <si>
    <t>Density</t>
  </si>
  <si>
    <t>Liter</t>
  </si>
  <si>
    <t>Energy content (MJ)</t>
  </si>
  <si>
    <t>Greenhouse gas emissions (g Co2 eq/MJ)</t>
  </si>
  <si>
    <t>Reduktion af drivhusgasud-
ledning (%)</t>
  </si>
  <si>
    <t>Fossil field comparator according to RED (gCo2 eq/MJ)</t>
  </si>
  <si>
    <t>Emission saving control</t>
  </si>
  <si>
    <t>Energycontent control</t>
  </si>
  <si>
    <t>Allocation</t>
  </si>
  <si>
    <t>Credits</t>
  </si>
  <si>
    <t>Missing allocation</t>
  </si>
  <si>
    <t>T23080001</t>
  </si>
  <si>
    <t>2023-08</t>
  </si>
  <si>
    <t>Biofuel Express AB</t>
  </si>
  <si>
    <t>Trafigura</t>
  </si>
  <si>
    <t>ISCC-EU</t>
  </si>
  <si>
    <t>EU-ISCC-Cert-DE119-41221846</t>
  </si>
  <si>
    <t>EU-ISCC-Cert-DE119-41221846-3076318-1</t>
  </si>
  <si>
    <t>Norrköping</t>
  </si>
  <si>
    <t>Used Cooking Oil</t>
  </si>
  <si>
    <t>UCO</t>
  </si>
  <si>
    <t>France</t>
  </si>
  <si>
    <t>Italy</t>
  </si>
  <si>
    <t>Ship FIONIA SWAN</t>
  </si>
  <si>
    <t>2023-01-13 10:37:47</t>
  </si>
  <si>
    <t>ISCC</t>
  </si>
  <si>
    <t>SE_B100_2022_45</t>
  </si>
  <si>
    <t>113500_2212_SÖD_BioCaleo PlusM_11348856</t>
  </si>
  <si>
    <t>Adesso BioProducts AB</t>
  </si>
  <si>
    <t>EU-ISCC-Cert-DE100-01115121</t>
  </si>
  <si>
    <t>Södertälje</t>
  </si>
  <si>
    <t>Sweden</t>
  </si>
  <si>
    <t>340</t>
  </si>
  <si>
    <t>HEATING</t>
  </si>
  <si>
    <t>Biodiesel</t>
  </si>
  <si>
    <t>Soya</t>
  </si>
  <si>
    <t>SOYBEAN</t>
  </si>
  <si>
    <t>Argentina</t>
  </si>
  <si>
    <t>MT</t>
  </si>
  <si>
    <t>21.93000</t>
  </si>
  <si>
    <t>811.41000</t>
  </si>
  <si>
    <t>34.78000</t>
  </si>
  <si>
    <t>.63000</t>
  </si>
  <si>
    <t>21.2000</t>
  </si>
  <si>
    <t>9.2800</t>
  </si>
  <si>
    <t>4.3000</t>
  </si>
  <si>
    <t>Certification System</t>
  </si>
  <si>
    <t>Supplier Certificate Number</t>
  </si>
  <si>
    <t>PoS Number</t>
  </si>
  <si>
    <t>GHG Eec</t>
  </si>
  <si>
    <t>GHG El</t>
  </si>
  <si>
    <t>GHG Ep</t>
  </si>
  <si>
    <t>GHG Etd</t>
  </si>
  <si>
    <t>GHG Eu</t>
  </si>
  <si>
    <t>GHG Esca</t>
  </si>
  <si>
    <t>GHG Eccs</t>
  </si>
  <si>
    <t>GHG Eccr</t>
  </si>
  <si>
    <t>GHG Eee</t>
  </si>
  <si>
    <t>Production Country</t>
  </si>
  <si>
    <t>Date of Dispatch</t>
  </si>
  <si>
    <t>Country of Origin</t>
  </si>
  <si>
    <t>Quantity</t>
  </si>
  <si>
    <t>Unit</t>
  </si>
  <si>
    <t>Type of Product</t>
  </si>
  <si>
    <t>Raw Material</t>
  </si>
  <si>
    <t>The raw material complies with the relevant sustainability criteria according to Art. 29 (2) - (7) RED II5</t>
  </si>
  <si>
    <t>The agricultural biomass was cultivated as intermediate crop (if applicable)</t>
  </si>
  <si>
    <t>The agricultural biomass additionally fulfills the measures for low ILUC risk feedstocks (if applicable)</t>
  </si>
  <si>
    <t>The raw material meets the definition of waste or residue according to the RED II6</t>
  </si>
  <si>
    <t>If applicable, please specify NUTS 2 region</t>
  </si>
  <si>
    <t>2. Scope of certifcation of raw material</t>
  </si>
  <si>
    <t>3. Greenhous Gas (GHG) emission information</t>
  </si>
  <si>
    <t>Total default value according to RED II applied</t>
  </si>
  <si>
    <t>1. General information</t>
  </si>
  <si>
    <t>Supplier / Recipient</t>
  </si>
  <si>
    <t>GHG gCO2eq/MJ</t>
  </si>
  <si>
    <t>GHG emission saving</t>
  </si>
  <si>
    <t>Fossil fuel comparator gCO2eq/MJ</t>
  </si>
  <si>
    <t>Date of installation</t>
  </si>
  <si>
    <t>EU RED Compliant material</t>
  </si>
  <si>
    <t>ISCC Compliant material</t>
  </si>
  <si>
    <t>Chain of custody option</t>
  </si>
  <si>
    <t>Rapeseed Oil</t>
  </si>
  <si>
    <t>Denmark</t>
  </si>
  <si>
    <t>Germany</t>
  </si>
  <si>
    <t>Australia</t>
  </si>
  <si>
    <t>Y</t>
  </si>
  <si>
    <t>N</t>
  </si>
  <si>
    <t>Mass balance</t>
  </si>
  <si>
    <t>Mt</t>
  </si>
  <si>
    <t>Neste</t>
  </si>
  <si>
    <t>EU-ISCC-CERT-DE100-04325123</t>
  </si>
  <si>
    <t>Neste Renewable Diesel CP -30C</t>
  </si>
  <si>
    <t>471130000000220_818110_1</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</si>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</sst>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0.000"/>
    <numFmt numFmtId="166" formatCode="#,##0.0"/>
    <numFmt numFmtId="167" formatCode="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ont>
    <font>
      <sz val="11"/>
      <color rgb="FF000000"/>
      <name val="Calibri"/>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0C0C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6" fillId="4" borderId="1" xfId="0" applyFont="1" applyFill="1" applyBorder="1" applyAlignment="1">
      <alignment horizontal="center" vertical="center"/>
    </xf>
    <xf numFmtId="0" fontId="7" fillId="0" borderId="2" xfId="0" applyFont="1" applyBorder="1" applyAlignment="1">
      <alignment horizontal="right" vertical="center" wrapText="1"/>
    </xf>
    <xf numFmtId="0" fontId="7" fillId="0" borderId="2" xfId="0" applyFont="1" applyBorder="1" applyAlignment="1">
      <alignment vertical="center" wrapText="1"/>
    </xf>
    <xf numFmtId="164" fontId="7" fillId="0" borderId="2" xfId="0" applyNumberFormat="1" applyFont="1" applyBorder="1" applyAlignment="1">
      <alignment horizontal="right" vertical="center" wrapText="1"/>
    </xf>
    <xf numFmtId="0" fontId="3" fillId="3" borderId="0" xfId="3" applyFont="1" applyAlignment="1">
      <alignment vertical="top" wrapText="1"/>
    </xf>
    <xf numFmtId="0" fontId="2" fillId="2" borderId="0" xfId="2" applyAlignment="1">
      <alignment vertical="top" wrapText="1"/>
    </xf>
    <xf numFmtId="0" fontId="3" fillId="3" borderId="0" xfId="3" applyFont="1" applyAlignment="1">
      <alignment horizontal="right" vertical="top" wrapText="1"/>
    </xf>
    <xf numFmtId="0" fontId="2" fillId="2" borderId="0" xfId="2" applyAlignment="1">
      <alignment horizontal="right" vertical="top" wrapText="1"/>
    </xf>
    <xf numFmtId="14"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10" fontId="0" fillId="0" borderId="0" xfId="1" applyNumberFormat="1" applyFont="1" applyAlignment="1">
      <alignment horizontal="right"/>
    </xf>
    <xf numFmtId="166" fontId="0" fillId="0" borderId="0" xfId="0" applyNumberFormat="1" applyAlignment="1">
      <alignment horizontal="right"/>
    </xf>
    <xf numFmtId="167" fontId="0" fillId="0" borderId="0" xfId="1" applyNumberFormat="1" applyFont="1" applyFill="1" applyAlignment="1">
      <alignment horizontal="right"/>
    </xf>
    <xf numFmtId="3" fontId="0" fillId="0" borderId="0" xfId="0" applyNumberFormat="1"/>
    <xf numFmtId="0" fontId="4" fillId="0" borderId="0" xfId="0" applyFont="1"/>
    <xf numFmtId="167" fontId="0" fillId="0" borderId="0" xfId="1" applyNumberFormat="1" applyFont="1"/>
    <xf numFmtId="3" fontId="7" fillId="0" borderId="3" xfId="0" applyNumberFormat="1" applyFont="1" applyBorder="1" applyAlignment="1">
      <alignment horizontal="right" vertical="center" wrapText="1"/>
    </xf>
  </cellXfs>
  <cellStyles count="4">
    <cellStyle name="Accent6" xfId="3" builtinId="49"/>
    <cellStyle name="Bad" xfId="2" builtinId="27"/>
    <cellStyle name="Normal" xfId="0" builtinId="0"/>
    <cellStyle name="Percent" xfId="1" builtinId="5"/>
  </cellStyles>
  <dxfs count="1">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D3F9-E4B7-479E-B1C1-CB840DD0BB3B}">
  <dimension ref="A1:AS2"/>
  <sheetViews>
    <sheetView workbookViewId="0">
      <selection activeCell="A2" sqref="A1:XFD2"/>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5" customHeight="1" x14ac:dyDescent="0.25">
      <c r="A2" s="2">
        <v>9907</v>
      </c>
      <c r="B2" s="3" t="s">
        <v>95</v>
      </c>
      <c r="C2" s="2" t="b">
        <v>1</v>
      </c>
      <c r="D2" s="2" t="b">
        <v>0</v>
      </c>
      <c r="E2" s="2" t="b">
        <v>0</v>
      </c>
      <c r="F2" s="2" t="b">
        <v>0</v>
      </c>
      <c r="G2" s="3" t="s">
        <v>45</v>
      </c>
      <c r="H2" s="3" t="s">
        <v>96</v>
      </c>
      <c r="I2" s="3" t="s">
        <v>46</v>
      </c>
      <c r="J2" s="3" t="s">
        <v>47</v>
      </c>
      <c r="K2" s="3" t="s">
        <v>47</v>
      </c>
      <c r="L2" s="3" t="s">
        <v>97</v>
      </c>
      <c r="M2" s="3" t="s">
        <v>98</v>
      </c>
      <c r="N2" s="3" t="s">
        <v>99</v>
      </c>
      <c r="O2" s="3" t="s">
        <v>100</v>
      </c>
      <c r="P2" s="3" t="s">
        <v>101</v>
      </c>
      <c r="Q2" s="3" t="s">
        <v>102</v>
      </c>
      <c r="R2" s="3" t="s">
        <v>48</v>
      </c>
      <c r="S2" s="3" t="s">
        <v>103</v>
      </c>
      <c r="T2" s="3" t="s">
        <v>104</v>
      </c>
      <c r="U2" s="3" t="s">
        <v>105</v>
      </c>
      <c r="V2" s="3" t="s">
        <v>106</v>
      </c>
      <c r="W2" s="3" t="s">
        <v>107</v>
      </c>
      <c r="X2" s="4">
        <v>44896</v>
      </c>
      <c r="Y2" s="4">
        <v>44896</v>
      </c>
      <c r="Z2" s="4">
        <v>44931</v>
      </c>
      <c r="AA2" s="3" t="s">
        <v>108</v>
      </c>
      <c r="AB2" s="3" t="s">
        <v>50</v>
      </c>
      <c r="AC2" s="3" t="s">
        <v>47</v>
      </c>
      <c r="AD2" s="2" t="s">
        <v>109</v>
      </c>
      <c r="AE2" s="2" t="s">
        <v>110</v>
      </c>
      <c r="AF2" s="2" t="s">
        <v>47</v>
      </c>
      <c r="AG2" s="2" t="s">
        <v>111</v>
      </c>
      <c r="AH2" s="2" t="s">
        <v>112</v>
      </c>
      <c r="AI2" s="2" t="s">
        <v>113</v>
      </c>
      <c r="AJ2" s="2" t="s">
        <v>51</v>
      </c>
      <c r="AK2" s="2" t="s">
        <v>114</v>
      </c>
      <c r="AL2" s="2" t="s">
        <v>52</v>
      </c>
      <c r="AM2" s="2" t="s">
        <v>115</v>
      </c>
      <c r="AN2" s="2" t="s">
        <v>116</v>
      </c>
      <c r="AO2" s="2" t="s">
        <v>52</v>
      </c>
      <c r="AP2" s="2" t="s">
        <v>52</v>
      </c>
      <c r="AQ2" s="2" t="s">
        <v>52</v>
      </c>
      <c r="AR2" s="2" t="s">
        <v>52</v>
      </c>
      <c r="AS2"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171B-F67C-4D55-A81D-186CD5DFE0C8}">
  <dimension ref="A1:AC2"/>
  <sheetViews>
    <sheetView workbookViewId="0"/>
  </sheetViews>
  <sheetFormatPr defaultRowHeight="15" x14ac:dyDescent="0.25"/>
  <sheetData>
    <row r="1" spans="1:29" ht="120" x14ac:dyDescent="0.25">
      <c r="A1" s="5" t="s">
        <v>53</v>
      </c>
      <c r="B1" s="5" t="s">
        <v>54</v>
      </c>
      <c r="C1" s="5" t="s">
        <v>55</v>
      </c>
      <c r="D1" s="5" t="s">
        <v>56</v>
      </c>
      <c r="E1" s="5" t="s">
        <v>57</v>
      </c>
      <c r="F1" s="5" t="s">
        <v>58</v>
      </c>
      <c r="G1" s="5" t="s">
        <v>59</v>
      </c>
      <c r="H1" s="5" t="s">
        <v>60</v>
      </c>
      <c r="I1" s="5" t="s">
        <v>61</v>
      </c>
      <c r="J1" s="5" t="s">
        <v>62</v>
      </c>
      <c r="K1" s="6" t="s">
        <v>63</v>
      </c>
      <c r="L1" s="5" t="s">
        <v>64</v>
      </c>
      <c r="M1" s="5" t="s">
        <v>65</v>
      </c>
      <c r="N1" s="5" t="s">
        <v>66</v>
      </c>
      <c r="O1" s="5" t="s">
        <v>67</v>
      </c>
      <c r="P1" s="5" t="s">
        <v>68</v>
      </c>
      <c r="Q1" s="6" t="s">
        <v>69</v>
      </c>
      <c r="R1" s="7" t="s">
        <v>70</v>
      </c>
      <c r="S1" s="7" t="s">
        <v>71</v>
      </c>
      <c r="T1" s="7" t="s">
        <v>72</v>
      </c>
      <c r="U1" s="7" t="s">
        <v>73</v>
      </c>
      <c r="V1" s="7" t="s">
        <v>74</v>
      </c>
      <c r="W1" s="7" t="s">
        <v>75</v>
      </c>
      <c r="X1" s="7" t="s">
        <v>76</v>
      </c>
      <c r="Y1" s="8" t="s">
        <v>77</v>
      </c>
      <c r="Z1" s="8" t="s">
        <v>78</v>
      </c>
      <c r="AA1" s="7" t="s">
        <v>79</v>
      </c>
      <c r="AB1" s="7" t="s">
        <v>80</v>
      </c>
      <c r="AC1" s="7" t="s">
        <v>81</v>
      </c>
    </row>
    <row r="2" spans="1:29" x14ac:dyDescent="0.25">
      <c r="A2" t="s">
        <v>82</v>
      </c>
      <c r="B2" t="s">
        <v>83</v>
      </c>
      <c r="C2" t="s">
        <v>84</v>
      </c>
      <c r="D2" t="s">
        <v>48</v>
      </c>
      <c r="E2" t="s">
        <v>49</v>
      </c>
      <c r="F2" t="s">
        <v>85</v>
      </c>
      <c r="G2" t="s">
        <v>86</v>
      </c>
      <c r="H2" t="s">
        <v>87</v>
      </c>
      <c r="I2" t="s">
        <v>88</v>
      </c>
      <c r="J2" s="9">
        <v>45142</v>
      </c>
      <c r="K2" t="s">
        <v>89</v>
      </c>
      <c r="L2" t="s">
        <v>89</v>
      </c>
      <c r="M2" t="s">
        <v>90</v>
      </c>
      <c r="N2" t="s">
        <v>91</v>
      </c>
      <c r="O2" t="s">
        <v>92</v>
      </c>
      <c r="P2" t="s">
        <v>93</v>
      </c>
      <c r="Q2" t="s">
        <v>94</v>
      </c>
      <c r="R2" s="10">
        <v>3253.9525199999998</v>
      </c>
      <c r="S2" s="11">
        <v>0.78</v>
      </c>
      <c r="T2" s="10">
        <v>4171734</v>
      </c>
      <c r="U2" s="10">
        <v>141838956</v>
      </c>
      <c r="V2" s="12">
        <v>16</v>
      </c>
      <c r="W2" s="13">
        <v>0.83</v>
      </c>
      <c r="X2" s="14">
        <v>94</v>
      </c>
      <c r="Y2" s="15">
        <v>0</v>
      </c>
      <c r="Z2" s="14">
        <v>34</v>
      </c>
      <c r="AA2" s="16">
        <v>2416621</v>
      </c>
      <c r="AB2" s="16">
        <v>1755113</v>
      </c>
      <c r="AC2" s="10">
        <v>0</v>
      </c>
    </row>
  </sheetData>
  <conditionalFormatting sqref="Y2 AC2">
    <cfRule type="cellIs" dxfId="0"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2C47-82BE-4B1F-96FD-F8DC6DFAE7D5}">
  <dimension ref="A1:AN5"/>
  <sheetViews>
    <sheetView tabSelected="1" zoomScale="70" zoomScaleNormal="70" workbookViewId="0">
      <pane ySplit="2" topLeftCell="A3" activePane="bottomLeft" state="frozen"/>
      <selection pane="bottomLeft" activeCell="D3" sqref="D3"/>
    </sheetView>
  </sheetViews>
  <sheetFormatPr defaultRowHeight="15" x14ac:dyDescent="0.25"/>
  <cols>
    <col min="1" max="1" width="24.85546875" customWidth="1"/>
    <col min="4" max="4" width="11.5703125" bestFit="1" customWidth="1"/>
    <col min="5" max="5" width="21.7109375" bestFit="1" customWidth="1"/>
    <col min="6" max="6" width="13.28515625" customWidth="1"/>
    <col min="7" max="7" width="31" bestFit="1" customWidth="1"/>
    <col min="8" max="8" width="30.140625" bestFit="1" customWidth="1"/>
    <col min="9" max="9" width="13.140625" bestFit="1" customWidth="1"/>
    <col min="10" max="10" width="16.28515625" customWidth="1"/>
    <col min="11" max="12" width="14.42578125" customWidth="1"/>
    <col min="13" max="13" width="13.5703125" customWidth="1"/>
    <col min="14" max="15" width="14.42578125" customWidth="1"/>
    <col min="17" max="17" width="13" bestFit="1" customWidth="1"/>
    <col min="19" max="19" width="12.42578125" bestFit="1" customWidth="1"/>
  </cols>
  <sheetData>
    <row r="1" spans="1:40" x14ac:dyDescent="0.25">
      <c r="A1" s="17" t="s">
        <v>145</v>
      </c>
      <c r="M1" s="17" t="s">
        <v>144</v>
      </c>
      <c r="W1" s="17" t="s">
        <v>141</v>
      </c>
      <c r="AB1" s="17" t="s">
        <v>142</v>
      </c>
    </row>
    <row r="2" spans="1:40" s="5" customFormat="1" ht="225" x14ac:dyDescent="0.25">
      <c r="A2" s="5" t="s">
        <v>55</v>
      </c>
      <c r="B2" s="5" t="s">
        <v>56</v>
      </c>
      <c r="C2" s="5" t="s">
        <v>57</v>
      </c>
      <c r="D2" s="5" t="s">
        <v>130</v>
      </c>
      <c r="E2" s="5" t="s">
        <v>58</v>
      </c>
      <c r="F2" s="5" t="s">
        <v>117</v>
      </c>
      <c r="G2" s="5" t="s">
        <v>118</v>
      </c>
      <c r="H2" s="5" t="s">
        <v>119</v>
      </c>
      <c r="I2" s="5" t="s">
        <v>62</v>
      </c>
      <c r="J2" s="5" t="s">
        <v>63</v>
      </c>
      <c r="K2" s="5" t="s">
        <v>129</v>
      </c>
      <c r="L2" s="5" t="s">
        <v>149</v>
      </c>
      <c r="M2" s="5" t="s">
        <v>134</v>
      </c>
      <c r="N2" s="5" t="s">
        <v>135</v>
      </c>
      <c r="O2" s="5" t="s">
        <v>69</v>
      </c>
      <c r="P2" s="5" t="s">
        <v>131</v>
      </c>
      <c r="Q2" s="5" t="s">
        <v>132</v>
      </c>
      <c r="R2" s="5" t="s">
        <v>133</v>
      </c>
      <c r="S2" s="5" t="s">
        <v>73</v>
      </c>
      <c r="T2" s="5" t="s">
        <v>150</v>
      </c>
      <c r="U2" s="5" t="s">
        <v>151</v>
      </c>
      <c r="V2" s="5" t="s">
        <v>152</v>
      </c>
      <c r="W2" s="5" t="s">
        <v>136</v>
      </c>
      <c r="X2" s="5" t="s">
        <v>137</v>
      </c>
      <c r="Y2" s="5" t="s">
        <v>138</v>
      </c>
      <c r="Z2" s="5" t="s">
        <v>139</v>
      </c>
      <c r="AA2" s="5" t="s">
        <v>140</v>
      </c>
      <c r="AB2" s="5" t="s">
        <v>143</v>
      </c>
      <c r="AC2" s="5" t="s">
        <v>120</v>
      </c>
      <c r="AD2" s="5" t="s">
        <v>121</v>
      </c>
      <c r="AE2" s="5" t="s">
        <v>122</v>
      </c>
      <c r="AF2" s="5" t="s">
        <v>123</v>
      </c>
      <c r="AG2" s="5" t="s">
        <v>124</v>
      </c>
      <c r="AH2" s="5" t="s">
        <v>125</v>
      </c>
      <c r="AI2" s="5" t="s">
        <v>126</v>
      </c>
      <c r="AJ2" s="5" t="s">
        <v>127</v>
      </c>
      <c r="AK2" s="5" t="s">
        <v>128</v>
      </c>
      <c r="AL2" s="5" t="s">
        <v>146</v>
      </c>
      <c r="AM2" s="5" t="s">
        <v>148</v>
      </c>
      <c r="AN2" s="5" t="s">
        <v>147</v>
      </c>
    </row>
    <row r="3" spans="1:40" x14ac:dyDescent="0.25">
      <c r="A3" t="s">
        <v>84</v>
      </c>
      <c r="B3" t="s">
        <v>48</v>
      </c>
      <c r="C3" t="s">
        <v>49</v>
      </c>
      <c r="D3" s="9">
        <v>45627</v>
      </c>
      <c r="E3" t="s">
        <v>161</v>
      </c>
      <c r="F3" t="s">
        <v>86</v>
      </c>
      <c r="G3" t="s">
        <v>162</v>
      </c>
      <c r="H3" t="s">
        <v>164</v>
      </c>
      <c r="I3" s="9">
        <v>45300</v>
      </c>
      <c r="J3" t="s">
        <v>89</v>
      </c>
      <c r="K3" t="s">
        <v>165</v>
      </c>
      <c r="L3" s="9">
        <v>42282</v>
      </c>
      <c r="M3" t="s">
        <v>163</v>
      </c>
      <c r="N3" t="s">
        <v>153</v>
      </c>
      <c r="P3" t="s">
        <v>155</v>
      </c>
      <c r="Q3" s="16">
        <v>37.168640000000003</v>
      </c>
      <c r="R3" t="s">
        <v>160</v>
      </c>
      <c r="S3" s="19">
        <f>85231200/2506800*47627.67</f>
        <v>1619340.78</v>
      </c>
      <c r="T3" t="s">
        <v>157</v>
      </c>
      <c r="V3" t="s">
        <v>159</v>
      </c>
      <c r="W3" t="s">
        <v>157</v>
      </c>
      <c r="Z3" t="s">
        <v>157</v>
      </c>
      <c r="AB3" t="s">
        <v>158</v>
      </c>
      <c r="AC3">
        <v>19.21</v>
      </c>
      <c r="AD3">
        <v>0</v>
      </c>
      <c r="AE3">
        <v>5.08</v>
      </c>
      <c r="AF3">
        <v>1.7</v>
      </c>
      <c r="AG3">
        <v>0</v>
      </c>
      <c r="AH3">
        <v>0</v>
      </c>
      <c r="AI3">
        <v>0</v>
      </c>
      <c r="AJ3">
        <v>0</v>
      </c>
      <c r="AK3">
        <v>0</v>
      </c>
      <c r="AL3">
        <v>25.99</v>
      </c>
      <c r="AM3">
        <v>94</v>
      </c>
      <c r="AN3" s="18">
        <v>0.72349999999999992</v>
      </c>
    </row>
    <row r="4" spans="1:40" x14ac:dyDescent="0.25">
      <c r="A4" t="s">
        <v>84</v>
      </c>
      <c r="B4" t="s">
        <v>48</v>
      </c>
      <c r="C4" t="s">
        <v>49</v>
      </c>
      <c r="D4" s="9">
        <v>45627</v>
      </c>
      <c r="E4" t="s">
        <v>161</v>
      </c>
      <c r="F4" t="s">
        <v>86</v>
      </c>
      <c r="G4" t="s">
        <v>162</v>
      </c>
      <c r="H4" t="s">
        <v>164</v>
      </c>
      <c r="I4" s="9">
        <v>45300</v>
      </c>
      <c r="J4" t="s">
        <v>89</v>
      </c>
      <c r="K4" t="s">
        <v>165</v>
      </c>
      <c r="L4" s="9">
        <v>42282</v>
      </c>
      <c r="M4" t="s">
        <v>163</v>
      </c>
      <c r="N4" t="s">
        <v>153</v>
      </c>
      <c r="P4" t="s">
        <v>156</v>
      </c>
      <c r="Q4" s="16">
        <v>90.806950000000001</v>
      </c>
      <c r="R4" t="s">
        <v>160</v>
      </c>
      <c r="S4" s="19">
        <f>85231200/2506800*116359.48</f>
        <v>3956222.32</v>
      </c>
      <c r="T4" t="s">
        <v>157</v>
      </c>
      <c r="V4" t="s">
        <v>159</v>
      </c>
      <c r="W4" t="s">
        <v>157</v>
      </c>
      <c r="Z4" t="s">
        <v>157</v>
      </c>
      <c r="AB4" t="s">
        <v>158</v>
      </c>
      <c r="AC4">
        <v>18.12</v>
      </c>
      <c r="AD4">
        <v>0</v>
      </c>
      <c r="AE4">
        <v>5.24</v>
      </c>
      <c r="AF4">
        <v>1.7</v>
      </c>
      <c r="AG4">
        <v>0</v>
      </c>
      <c r="AH4">
        <v>0</v>
      </c>
      <c r="AI4">
        <v>0</v>
      </c>
      <c r="AJ4">
        <v>0</v>
      </c>
      <c r="AK4">
        <v>0</v>
      </c>
      <c r="AL4">
        <v>25.06</v>
      </c>
      <c r="AM4">
        <v>94</v>
      </c>
      <c r="AN4" s="18">
        <v>0.73340000000000005</v>
      </c>
    </row>
    <row r="5" spans="1:40" x14ac:dyDescent="0.25">
      <c r="A5" t="s">
        <v>84</v>
      </c>
      <c r="B5" t="s">
        <v>48</v>
      </c>
      <c r="C5" t="s">
        <v>49</v>
      </c>
      <c r="D5" s="9">
        <v>45627</v>
      </c>
      <c r="E5" t="s">
        <v>161</v>
      </c>
      <c r="F5" t="s">
        <v>86</v>
      </c>
      <c r="G5" t="s">
        <v>162</v>
      </c>
      <c r="H5" t="s">
        <v>164</v>
      </c>
      <c r="I5" s="9">
        <v>45300</v>
      </c>
      <c r="J5" t="s">
        <v>89</v>
      </c>
      <c r="K5" t="s">
        <v>165</v>
      </c>
      <c r="L5" s="9">
        <v>42282</v>
      </c>
      <c r="M5" t="s">
        <v>163</v>
      </c>
      <c r="N5" t="s">
        <v>153</v>
      </c>
      <c r="P5" t="s">
        <v>154</v>
      </c>
      <c r="Q5" s="16">
        <v>1828.33141</v>
      </c>
      <c r="R5" t="s">
        <v>160</v>
      </c>
      <c r="S5" s="19">
        <f>85231200/2506800*2342812.85</f>
        <v>79655636.900000006</v>
      </c>
      <c r="T5" t="s">
        <v>157</v>
      </c>
      <c r="V5" t="s">
        <v>159</v>
      </c>
      <c r="W5" t="s">
        <v>157</v>
      </c>
      <c r="Z5" t="s">
        <v>157</v>
      </c>
      <c r="AB5" t="s">
        <v>158</v>
      </c>
      <c r="AC5">
        <v>25.51</v>
      </c>
      <c r="AD5">
        <v>0</v>
      </c>
      <c r="AE5">
        <v>3.83</v>
      </c>
      <c r="AF5">
        <v>1.7</v>
      </c>
      <c r="AG5">
        <v>0</v>
      </c>
      <c r="AH5">
        <v>0</v>
      </c>
      <c r="AI5">
        <v>0</v>
      </c>
      <c r="AJ5">
        <v>0</v>
      </c>
      <c r="AK5">
        <v>0</v>
      </c>
      <c r="AL5">
        <v>31.04</v>
      </c>
      <c r="AM5">
        <v>94</v>
      </c>
      <c r="AN5" s="18">
        <v>0.66979999999999995</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01542DE64409E4FA599C34FA4DCF52D" ma:contentTypeVersion="19" ma:contentTypeDescription="Opret et nyt dokument." ma:contentTypeScope="" ma:versionID="5ef255e87f4baedb6186b775cd6db096">
  <xsd:schema xmlns:xsd="http://www.w3.org/2001/XMLSchema" xmlns:xs="http://www.w3.org/2001/XMLSchema" xmlns:p="http://schemas.microsoft.com/office/2006/metadata/properties" xmlns:ns1="http://schemas.microsoft.com/sharepoint/v3" xmlns:ns2="2ceb3cd0-4f19-4e12-ab5f-38495358f817" xmlns:ns3="fb8f7982-3214-4007-b850-f6659d53da51" targetNamespace="http://schemas.microsoft.com/office/2006/metadata/properties" ma:root="true" ma:fieldsID="56a52ef16cf10cde7340949e17420057" ns1:_="" ns2:_="" ns3:_="">
    <xsd:import namespace="http://schemas.microsoft.com/sharepoint/v3"/>
    <xsd:import namespace="2ceb3cd0-4f19-4e12-ab5f-38495358f817"/>
    <xsd:import namespace="fb8f7982-3214-4007-b850-f6659d53da51"/>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tartdato for planlægning" ma:description="Startdato for planlægning er en webstedskolonne, der blev oprettet vha. publiceringsfunktionen. Den bruges til at angive den dato og det klokkeslæt, hvor denne side først vil være synlig for besøgende på webstedet." ma:hidden="true" ma:internalName="PublishingStartDate">
      <xsd:simpleType>
        <xsd:restriction base="dms:Unknown"/>
      </xsd:simpleType>
    </xsd:element>
    <xsd:element name="PublishingExpirationDate" ma:index="9" nillable="true" ma:displayName="Slutdato for planlægning" ma:description="Slutdato for planlægning er en webstedskolonne, der blev oprettet vha. publiceringsfunktionen. Den bruges til at angive den dato og det klokkeslæt, hvor denne side ikke længere vil være synlig for besøgende på webstedet."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eb3cd0-4f19-4e12-ab5f-38495358f8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ledmærker" ma:readOnly="false" ma:fieldId="{5cf76f15-5ced-4ddc-b409-7134ff3c332f}" ma:taxonomyMulti="true" ma:sspId="c122defd-3d49-4748-be0e-455f1e532d11"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8f7982-3214-4007-b850-f6659d53da51"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t med detaljer" ma:internalName="SharedWithDetails" ma:readOnly="true">
      <xsd:simpleType>
        <xsd:restriction base="dms:Note">
          <xsd:maxLength value="255"/>
        </xsd:restriction>
      </xsd:simpleType>
    </xsd:element>
    <xsd:element name="TaxCatchAll" ma:index="25" nillable="true" ma:displayName="Taksonomiopsamlingskolonne" ma:hidden="true" ma:list="{599cc142-d587-4055-9d57-7258d18c9e97}" ma:internalName="TaxCatchAll" ma:showField="CatchAllData" ma:web="fb8f7982-3214-4007-b850-f6659d53da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b8f7982-3214-4007-b850-f6659d53da51" xsi:nil="true"/>
    <lcf76f155ced4ddcb4097134ff3c332f xmlns="2ceb3cd0-4f19-4e12-ab5f-38495358f817">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382B9ED-8BD0-4BE4-AC73-29810BFE7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eb3cd0-4f19-4e12-ab5f-38495358f817"/>
    <ds:schemaRef ds:uri="fb8f7982-3214-4007-b850-f6659d53d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3C30FB-9133-4DB6-9475-C0B75EBACF5D}">
  <ds:schemaRefs>
    <ds:schemaRef ds:uri="http://schemas.microsoft.com/sharepoint/v3/contenttype/forms"/>
  </ds:schemaRefs>
</ds:datastoreItem>
</file>

<file path=customXml/itemProps3.xml><?xml version="1.0" encoding="utf-8"?>
<ds:datastoreItem xmlns:ds="http://schemas.openxmlformats.org/officeDocument/2006/customXml" ds:itemID="{3E4DC6A2-91F1-48E9-845F-7A62ED49F626}">
  <ds:schemaRefs>
    <ds:schemaRef ds:uri="http://schemas.microsoft.com/office/2006/metadata/properties"/>
    <ds:schemaRef ds:uri="http://schemas.microsoft.com/office/infopath/2007/PartnerControls"/>
    <ds:schemaRef ds:uri="fb8f7982-3214-4007-b850-f6659d53da51"/>
    <ds:schemaRef ds:uri="2ceb3cd0-4f19-4e12-ab5f-38495358f817"/>
    <ds:schemaRef ds:uri="http://schemas.microsoft.com/sharepoint/v3"/>
  </ds:schemaRefs>
</ds:datastoreItem>
</file>

<file path=docMetadata/LabelInfo.xml><?xml version="1.0" encoding="utf-8"?>
<clbl:labelList xmlns:clbl="http://schemas.microsoft.com/office/2020/mipLabelMetadata">
  <clbl:label id="{aad65ade-e07a-4525-a006-387798119c81}" enabled="1" method="Standard" siteId="{2a41d3b1-09a3-406a-b705-d1c5a70cc2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 1.0 Access DB data dump</vt:lpstr>
      <vt:lpstr>BFE Mass balance</vt:lpstr>
      <vt:lpstr>Insight 2.0 standard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Tarpgaard</dc:creator>
  <cp:lastModifiedBy>Martin Hvidberg</cp:lastModifiedBy>
  <dcterms:created xsi:type="dcterms:W3CDTF">2023-11-19T19:18:23Z</dcterms:created>
  <dcterms:modified xsi:type="dcterms:W3CDTF">2024-01-23T09:11:31Z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1030	1030</vt:lpwstr>
  </property>
  <property fmtid="{D5CDD505-2E9C-101B-9397-08002B2CF9AE}" pid="3" name="ContentTypeId">
    <vt:lpwstr>0x010100101542DE64409E4FA599C34FA4DCF52D</vt:lpwstr>
  </property>
  <property fmtid="{D5CDD505-2E9C-101B-9397-08002B2CF9AE}" pid="4" name="MediaServiceImageTags">
    <vt:lpwstr/>
  </property>
</Properties>
</file>