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Mjolner-code\InsightNEWEST\Insight.Api\Modules\IncomingDeclarations\Insight.IncomingDeclarations.Test\Resources\"/>
    </mc:Choice>
  </mc:AlternateContent>
  <xr:revisionPtr revIDLastSave="0" documentId="13_ncr:1_{23529EC5-488B-4818-9E98-AC43717E63F9}" xr6:coauthVersionLast="47" xr6:coauthVersionMax="47" xr10:uidLastSave="{00000000-0000-0000-0000-000000000000}"/>
  <bookViews>
    <workbookView xWindow="22932" yWindow="-108" windowWidth="23256" windowHeight="12576" activeTab="2" xr2:uid="{6B276913-B4DD-463A-A733-5B854F3A16CE}"/>
  </bookViews>
  <sheets>
    <sheet name="Insight 1.0 Access DB data dump" sheetId="1" r:id="rId1"/>
    <sheet name="BFE Mass balance" sheetId="2" r:id="rId2"/>
    <sheet name="Insight 2.0 standard templat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 i="3" l="1"/>
  <c r="S4" i="3"/>
  <c r="S3" i="3"/>
</calcChain>
</file>

<file path=xl/sharedStrings.xml><?xml version="1.0" encoding="utf-8"?>
<sst xmlns="http://schemas.openxmlformats.org/spreadsheetml/2006/main" count="227" uniqueCount="167">
  <si>
    <t>CertificateID</t>
  </si>
  <si>
    <t>DWCreatedDate</t>
  </si>
  <si>
    <t>CertificateEnabledFlag</t>
  </si>
  <si>
    <t>CertificateIsLockedFlag</t>
  </si>
  <si>
    <t>CertificateKeyIsDuplicateFlag</t>
  </si>
  <si>
    <t>CertificateTicketIsDuplicateFlag</t>
  </si>
  <si>
    <t>CertificateCompanyKey</t>
  </si>
  <si>
    <t>CertificateType</t>
  </si>
  <si>
    <t>CertificateSource</t>
  </si>
  <si>
    <t>CertificateDocParsingDateTime</t>
  </si>
  <si>
    <t>Path</t>
  </si>
  <si>
    <t>CertificateKey</t>
  </si>
  <si>
    <t>CertificateTicketNumber</t>
  </si>
  <si>
    <t>CertificateSupplierName</t>
  </si>
  <si>
    <t>CertificateTraderCertificationNumber</t>
  </si>
  <si>
    <t>LoadingDepot</t>
  </si>
  <si>
    <t>CertificateProductionCountryName</t>
  </si>
  <si>
    <t>CertificateCountryCode</t>
  </si>
  <si>
    <t>CertificateItemKey</t>
  </si>
  <si>
    <t>CertificateFuelType</t>
  </si>
  <si>
    <t>CertificateProductName</t>
  </si>
  <si>
    <t>CertificateProductDescription</t>
  </si>
  <si>
    <t>CertificateFeedstock</t>
  </si>
  <si>
    <t>CalendarKey</t>
  </si>
  <si>
    <t>CalendarDischargeKey</t>
  </si>
  <si>
    <t>CalendarIssuranceKey</t>
  </si>
  <si>
    <t>CertificateCountryOriginName</t>
  </si>
  <si>
    <t>CertificateSystem</t>
  </si>
  <si>
    <t>CertificateDeliveryNumber</t>
  </si>
  <si>
    <t>CertificateUnitOfMeasure</t>
  </si>
  <si>
    <t>CertificateFuelQuantity</t>
  </si>
  <si>
    <t>CertificateFuelBioQuantity</t>
  </si>
  <si>
    <t>CertificateEnergyQuantityGJ</t>
  </si>
  <si>
    <t>CertificateGreenhouseGasIntensity</t>
  </si>
  <si>
    <t>CertificateGreenhouseGasReductionPercent</t>
  </si>
  <si>
    <t>FossilFuelComparator</t>
  </si>
  <si>
    <t>GHGInfo_Eec</t>
  </si>
  <si>
    <t>GHGInfo_El</t>
  </si>
  <si>
    <t>GHGInfo_Ep</t>
  </si>
  <si>
    <t>GHGInfo_Etd</t>
  </si>
  <si>
    <t>GHGInfo_Eu</t>
  </si>
  <si>
    <t>GHGInfo_Esca</t>
  </si>
  <si>
    <t>GHGInfo_Eccs</t>
  </si>
  <si>
    <t>GHGInfo_Eccr</t>
  </si>
  <si>
    <t>GHGInfo_Eee</t>
  </si>
  <si>
    <t>DMCC</t>
  </si>
  <si>
    <t>Manual</t>
  </si>
  <si>
    <t/>
  </si>
  <si>
    <t>SE</t>
  </si>
  <si>
    <t>HVO100</t>
  </si>
  <si>
    <t>ISCC EU</t>
  </si>
  <si>
    <t>94.0000</t>
  </si>
  <si>
    <t>.0000</t>
  </si>
  <si>
    <t>BFE ID</t>
  </si>
  <si>
    <t>Month</t>
  </si>
  <si>
    <t>Company</t>
  </si>
  <si>
    <t>Country</t>
  </si>
  <si>
    <t>Product</t>
  </si>
  <si>
    <t>Supplier</t>
  </si>
  <si>
    <t>Certification system</t>
  </si>
  <si>
    <t>Certificate ID</t>
  </si>
  <si>
    <t>Unique Number of Sustainability Declaration</t>
  </si>
  <si>
    <t>Date of Issuance</t>
  </si>
  <si>
    <t>Place of dispatch</t>
  </si>
  <si>
    <t>Storage</t>
  </si>
  <si>
    <t>Feedstock Name</t>
  </si>
  <si>
    <t>Feedstock Code</t>
  </si>
  <si>
    <t>Country of origin</t>
  </si>
  <si>
    <t>Production country</t>
  </si>
  <si>
    <t>Additional information</t>
  </si>
  <si>
    <t>mt</t>
  </si>
  <si>
    <t>Density</t>
  </si>
  <si>
    <t>Liter</t>
  </si>
  <si>
    <t>Energy content (MJ)</t>
  </si>
  <si>
    <t>Greenhouse gas emissions (g Co2 eq/MJ)</t>
  </si>
  <si>
    <t>Reduktion af drivhusgasud-
ledning (%)</t>
  </si>
  <si>
    <t>Fossil field comparator according to RED (gCo2 eq/MJ)</t>
  </si>
  <si>
    <t>Emission saving control</t>
  </si>
  <si>
    <t>Energycontent control</t>
  </si>
  <si>
    <t>Allocation</t>
  </si>
  <si>
    <t>Credits</t>
  </si>
  <si>
    <t>Missing allocation</t>
  </si>
  <si>
    <t>T23080001</t>
  </si>
  <si>
    <t>2023-08</t>
  </si>
  <si>
    <t>Biofuel Express AB</t>
  </si>
  <si>
    <t>Trafigura</t>
  </si>
  <si>
    <t>ISCC-EU</t>
  </si>
  <si>
    <t>EU-ISCC-Cert-DE119-41221846</t>
  </si>
  <si>
    <t>EU-ISCC-Cert-DE119-41221846-3076318-1</t>
  </si>
  <si>
    <t>Norrköping</t>
  </si>
  <si>
    <t>Used Cooking Oil</t>
  </si>
  <si>
    <t>UCO</t>
  </si>
  <si>
    <t>France</t>
  </si>
  <si>
    <t>Italy</t>
  </si>
  <si>
    <t>Ship FIONIA SWAN</t>
  </si>
  <si>
    <t>2023-01-13 10:37:47</t>
  </si>
  <si>
    <t>ISCC</t>
  </si>
  <si>
    <t>SE_B100_2022_45</t>
  </si>
  <si>
    <t>113500_2212_SÖD_BioCaleo PlusM_11348856</t>
  </si>
  <si>
    <t>Adesso BioProducts AB</t>
  </si>
  <si>
    <t>EU-ISCC-Cert-DE100-01115121</t>
  </si>
  <si>
    <t>Södertälje</t>
  </si>
  <si>
    <t>Sweden</t>
  </si>
  <si>
    <t>340</t>
  </si>
  <si>
    <t>HEATING</t>
  </si>
  <si>
    <t>Biodiesel</t>
  </si>
  <si>
    <t>Soya</t>
  </si>
  <si>
    <t>SOYBEAN</t>
  </si>
  <si>
    <t>Argentina</t>
  </si>
  <si>
    <t>MT</t>
  </si>
  <si>
    <t>21.93000</t>
  </si>
  <si>
    <t>811.41000</t>
  </si>
  <si>
    <t>34.78000</t>
  </si>
  <si>
    <t>.63000</t>
  </si>
  <si>
    <t>21.2000</t>
  </si>
  <si>
    <t>9.2800</t>
  </si>
  <si>
    <t>4.3000</t>
  </si>
  <si>
    <t>Certification System</t>
  </si>
  <si>
    <t>Supplier Certificate Number</t>
  </si>
  <si>
    <t>PoS Number</t>
  </si>
  <si>
    <t>GHG Eec</t>
  </si>
  <si>
    <t>GHG El</t>
  </si>
  <si>
    <t>GHG Ep</t>
  </si>
  <si>
    <t>GHG Etd</t>
  </si>
  <si>
    <t>GHG Eu</t>
  </si>
  <si>
    <t>GHG Esca</t>
  </si>
  <si>
    <t>GHG Eccs</t>
  </si>
  <si>
    <t>GHG Eccr</t>
  </si>
  <si>
    <t>GHG Eee</t>
  </si>
  <si>
    <t>Production Country</t>
  </si>
  <si>
    <t>Date of Dispatch</t>
  </si>
  <si>
    <t>Country of Origin</t>
  </si>
  <si>
    <t>Quantity</t>
  </si>
  <si>
    <t>Unit</t>
  </si>
  <si>
    <t>Type of Product</t>
  </si>
  <si>
    <t>Raw Material</t>
  </si>
  <si>
    <t>The raw material complies with the relevant sustainability criteria according to Art. 29 (2) - (7) RED II5</t>
  </si>
  <si>
    <t>The agricultural biomass was cultivated as intermediate crop (if applicable)</t>
  </si>
  <si>
    <t>The agricultural biomass additionally fulfills the measures for low ILUC risk feedstocks (if applicable)</t>
  </si>
  <si>
    <t>The raw material meets the definition of waste or residue according to the RED II6</t>
  </si>
  <si>
    <t>If applicable, please specify NUTS 2 region</t>
  </si>
  <si>
    <t>2. Scope of certifcation of raw material</t>
  </si>
  <si>
    <t>3. Greenhous Gas (GHG) emission information</t>
  </si>
  <si>
    <t>Total default value according to RED II applied</t>
  </si>
  <si>
    <t>1. General information</t>
  </si>
  <si>
    <t>Supplier / Recipient</t>
  </si>
  <si>
    <t>GHG gCO2eq/MJ</t>
  </si>
  <si>
    <t>GHG emission saving</t>
  </si>
  <si>
    <t>Fossil fuel comparator gCO2eq/MJ</t>
  </si>
  <si>
    <t>Date of installation</t>
  </si>
  <si>
    <t>EU RED Compliant material</t>
  </si>
  <si>
    <t>ISCC Compliant material</t>
  </si>
  <si>
    <t>Chain of custody option</t>
  </si>
  <si>
    <t>Rapeseed Oil</t>
  </si>
  <si>
    <t>Denmark</t>
  </si>
  <si>
    <t>Germany</t>
  </si>
  <si>
    <t>Australia</t>
  </si>
  <si>
    <t>Y</t>
  </si>
  <si>
    <t>N</t>
  </si>
  <si>
    <t>Mass balance</t>
  </si>
  <si>
    <t>Mt</t>
  </si>
  <si>
    <t>Neste</t>
  </si>
  <si>
    <t>EU-ISCC-CERT-DE100-04325123</t>
  </si>
  <si>
    <t>Neste Renewable Diesel CP -30C</t>
  </si>
  <si>
    <t>471130000000220_818110_1</t>
  </si>
  <si>
    <t>Finland</t>
  </si>
  <si>
    <t>hest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</si>
</sst>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yy"/>
    <numFmt numFmtId="165" formatCode="#,##0.000"/>
    <numFmt numFmtId="166" formatCode="#,##0.0"/>
    <numFmt numFmtId="167" formatCode="0.0%"/>
  </numFmts>
  <fonts count="8" x14ac:knownFonts="1">
    <font>
      <sz val="11"/>
      <color theme="1"/>
      <name val="Calibri"/>
      <family val="2"/>
      <scheme val="minor"/>
    </font>
    <font>
      <sz val="11"/>
      <color theme="1"/>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rgb="FF000000"/>
      <name val="Calibri"/>
    </font>
    <font>
      <sz val="11"/>
      <color rgb="FF000000"/>
      <name val="Calibri"/>
    </font>
  </fonts>
  <fills count="5">
    <fill>
      <patternFill patternType="none"/>
    </fill>
    <fill>
      <patternFill patternType="gray125"/>
    </fill>
    <fill>
      <patternFill patternType="solid">
        <fgColor rgb="FFFFC7CE"/>
      </patternFill>
    </fill>
    <fill>
      <patternFill patternType="solid">
        <fgColor theme="9"/>
      </patternFill>
    </fill>
    <fill>
      <patternFill patternType="solid">
        <fgColor rgb="FFC0C0C0"/>
        <bgColor rgb="FFC0C0C0"/>
      </patternFill>
    </fill>
  </fills>
  <borders count="4">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5" fillId="3" borderId="0" applyNumberFormat="0" applyBorder="0" applyAlignment="0" applyProtection="0"/>
  </cellStyleXfs>
  <cellXfs count="20">
    <xf numFmtId="0" fontId="0" fillId="0" borderId="0" xfId="0"/>
    <xf numFmtId="0" fontId="6" fillId="4" borderId="1" xfId="0" applyFont="1" applyFill="1" applyBorder="1" applyAlignment="1">
      <alignment horizontal="center" vertical="center"/>
    </xf>
    <xf numFmtId="0" fontId="7" fillId="0" borderId="2" xfId="0" applyFont="1" applyBorder="1" applyAlignment="1">
      <alignment horizontal="right" vertical="center" wrapText="1"/>
    </xf>
    <xf numFmtId="0" fontId="7" fillId="0" borderId="2" xfId="0" applyFont="1" applyBorder="1" applyAlignment="1">
      <alignment vertical="center" wrapText="1"/>
    </xf>
    <xf numFmtId="164" fontId="7" fillId="0" borderId="2" xfId="0" applyNumberFormat="1" applyFont="1" applyBorder="1" applyAlignment="1">
      <alignment horizontal="right" vertical="center" wrapText="1"/>
    </xf>
    <xf numFmtId="0" fontId="3" fillId="3" borderId="0" xfId="3" applyFont="1" applyAlignment="1">
      <alignment vertical="top" wrapText="1"/>
    </xf>
    <xf numFmtId="0" fontId="2" fillId="2" borderId="0" xfId="2" applyAlignment="1">
      <alignment vertical="top" wrapText="1"/>
    </xf>
    <xf numFmtId="0" fontId="3" fillId="3" borderId="0" xfId="3" applyFont="1" applyAlignment="1">
      <alignment horizontal="right" vertical="top" wrapText="1"/>
    </xf>
    <xf numFmtId="0" fontId="2" fillId="2" borderId="0" xfId="2" applyAlignment="1">
      <alignment horizontal="right" vertical="top" wrapText="1"/>
    </xf>
    <xf numFmtId="14" fontId="0" fillId="0" borderId="0" xfId="0" applyNumberFormat="1"/>
    <xf numFmtId="3" fontId="0" fillId="0" borderId="0" xfId="0" applyNumberFormat="1" applyAlignment="1">
      <alignment horizontal="right"/>
    </xf>
    <xf numFmtId="165" fontId="0" fillId="0" borderId="0" xfId="0" applyNumberFormat="1" applyAlignment="1">
      <alignment horizontal="right"/>
    </xf>
    <xf numFmtId="0" fontId="0" fillId="0" borderId="0" xfId="0" applyAlignment="1">
      <alignment horizontal="right"/>
    </xf>
    <xf numFmtId="10" fontId="0" fillId="0" borderId="0" xfId="1" applyNumberFormat="1" applyFont="1" applyAlignment="1">
      <alignment horizontal="right"/>
    </xf>
    <xf numFmtId="166" fontId="0" fillId="0" borderId="0" xfId="0" applyNumberFormat="1" applyAlignment="1">
      <alignment horizontal="right"/>
    </xf>
    <xf numFmtId="167" fontId="0" fillId="0" borderId="0" xfId="1" applyNumberFormat="1" applyFont="1" applyFill="1" applyAlignment="1">
      <alignment horizontal="right"/>
    </xf>
    <xf numFmtId="3" fontId="0" fillId="0" borderId="0" xfId="0" applyNumberFormat="1"/>
    <xf numFmtId="0" fontId="4" fillId="0" borderId="0" xfId="0" applyFont="1"/>
    <xf numFmtId="167" fontId="0" fillId="0" borderId="0" xfId="1" applyNumberFormat="1" applyFont="1"/>
    <xf numFmtId="3" fontId="7" fillId="0" borderId="3" xfId="0" applyNumberFormat="1" applyFont="1" applyBorder="1" applyAlignment="1">
      <alignment horizontal="right" vertical="center" wrapText="1"/>
    </xf>
  </cellXfs>
  <cellStyles count="4">
    <cellStyle name="Accent6" xfId="3" builtinId="49"/>
    <cellStyle name="Bad" xfId="2" builtinId="27"/>
    <cellStyle name="Normal" xfId="0" builtinId="0"/>
    <cellStyle name="Percent" xfId="1" builtinId="5"/>
  </cellStyles>
  <dxfs count="1">
    <dxf>
      <font>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BD3F9-E4B7-479E-B1C1-CB840DD0BB3B}">
  <dimension ref="A1:AS2"/>
  <sheetViews>
    <sheetView workbookViewId="0">
      <selection activeCell="A2" sqref="A1:XFD2"/>
    </sheetView>
  </sheetViews>
  <sheetFormatPr defaultRowHeight="15" x14ac:dyDescent="0.25"/>
  <sheetData>
    <row r="1" spans="1:4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row>
    <row r="2" spans="1:45" ht="15" customHeight="1" x14ac:dyDescent="0.25">
      <c r="A2" s="2">
        <v>9907</v>
      </c>
      <c r="B2" s="3" t="s">
        <v>95</v>
      </c>
      <c r="C2" s="2" t="b">
        <v>1</v>
      </c>
      <c r="D2" s="2" t="b">
        <v>0</v>
      </c>
      <c r="E2" s="2" t="b">
        <v>0</v>
      </c>
      <c r="F2" s="2" t="b">
        <v>0</v>
      </c>
      <c r="G2" s="3" t="s">
        <v>45</v>
      </c>
      <c r="H2" s="3" t="s">
        <v>96</v>
      </c>
      <c r="I2" s="3" t="s">
        <v>46</v>
      </c>
      <c r="J2" s="3" t="s">
        <v>47</v>
      </c>
      <c r="K2" s="3" t="s">
        <v>47</v>
      </c>
      <c r="L2" s="3" t="s">
        <v>97</v>
      </c>
      <c r="M2" s="3" t="s">
        <v>98</v>
      </c>
      <c r="N2" s="3" t="s">
        <v>99</v>
      </c>
      <c r="O2" s="3" t="s">
        <v>100</v>
      </c>
      <c r="P2" s="3" t="s">
        <v>101</v>
      </c>
      <c r="Q2" s="3" t="s">
        <v>102</v>
      </c>
      <c r="R2" s="3" t="s">
        <v>48</v>
      </c>
      <c r="S2" s="3" t="s">
        <v>103</v>
      </c>
      <c r="T2" s="3" t="s">
        <v>104</v>
      </c>
      <c r="U2" s="3" t="s">
        <v>105</v>
      </c>
      <c r="V2" s="3" t="s">
        <v>106</v>
      </c>
      <c r="W2" s="3" t="s">
        <v>107</v>
      </c>
      <c r="X2" s="4">
        <v>44896</v>
      </c>
      <c r="Y2" s="4">
        <v>44896</v>
      </c>
      <c r="Z2" s="4">
        <v>44931</v>
      </c>
      <c r="AA2" s="3" t="s">
        <v>108</v>
      </c>
      <c r="AB2" s="3" t="s">
        <v>50</v>
      </c>
      <c r="AC2" s="3" t="s">
        <v>47</v>
      </c>
      <c r="AD2" s="2" t="s">
        <v>109</v>
      </c>
      <c r="AE2" s="2" t="s">
        <v>110</v>
      </c>
      <c r="AF2" s="2" t="s">
        <v>47</v>
      </c>
      <c r="AG2" s="2" t="s">
        <v>111</v>
      </c>
      <c r="AH2" s="2" t="s">
        <v>112</v>
      </c>
      <c r="AI2" s="2" t="s">
        <v>113</v>
      </c>
      <c r="AJ2" s="2" t="s">
        <v>51</v>
      </c>
      <c r="AK2" s="2" t="s">
        <v>114</v>
      </c>
      <c r="AL2" s="2" t="s">
        <v>52</v>
      </c>
      <c r="AM2" s="2" t="s">
        <v>115</v>
      </c>
      <c r="AN2" s="2" t="s">
        <v>116</v>
      </c>
      <c r="AO2" s="2" t="s">
        <v>52</v>
      </c>
      <c r="AP2" s="2" t="s">
        <v>52</v>
      </c>
      <c r="AQ2" s="2" t="s">
        <v>52</v>
      </c>
      <c r="AR2" s="2" t="s">
        <v>52</v>
      </c>
      <c r="AS2" s="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1171B-F67C-4D55-A81D-186CD5DFE0C8}">
  <dimension ref="A1:AC2"/>
  <sheetViews>
    <sheetView workbookViewId="0"/>
  </sheetViews>
  <sheetFormatPr defaultRowHeight="15" x14ac:dyDescent="0.25"/>
  <sheetData>
    <row r="1" spans="1:29" ht="120" x14ac:dyDescent="0.25">
      <c r="A1" s="5" t="s">
        <v>53</v>
      </c>
      <c r="B1" s="5" t="s">
        <v>54</v>
      </c>
      <c r="C1" s="5" t="s">
        <v>55</v>
      </c>
      <c r="D1" s="5" t="s">
        <v>56</v>
      </c>
      <c r="E1" s="5" t="s">
        <v>57</v>
      </c>
      <c r="F1" s="5" t="s">
        <v>58</v>
      </c>
      <c r="G1" s="5" t="s">
        <v>59</v>
      </c>
      <c r="H1" s="5" t="s">
        <v>60</v>
      </c>
      <c r="I1" s="5" t="s">
        <v>61</v>
      </c>
      <c r="J1" s="5" t="s">
        <v>62</v>
      </c>
      <c r="K1" s="6" t="s">
        <v>63</v>
      </c>
      <c r="L1" s="5" t="s">
        <v>64</v>
      </c>
      <c r="M1" s="5" t="s">
        <v>65</v>
      </c>
      <c r="N1" s="5" t="s">
        <v>66</v>
      </c>
      <c r="O1" s="5" t="s">
        <v>67</v>
      </c>
      <c r="P1" s="5" t="s">
        <v>68</v>
      </c>
      <c r="Q1" s="6" t="s">
        <v>69</v>
      </c>
      <c r="R1" s="7" t="s">
        <v>70</v>
      </c>
      <c r="S1" s="7" t="s">
        <v>71</v>
      </c>
      <c r="T1" s="7" t="s">
        <v>72</v>
      </c>
      <c r="U1" s="7" t="s">
        <v>73</v>
      </c>
      <c r="V1" s="7" t="s">
        <v>74</v>
      </c>
      <c r="W1" s="7" t="s">
        <v>75</v>
      </c>
      <c r="X1" s="7" t="s">
        <v>76</v>
      </c>
      <c r="Y1" s="8" t="s">
        <v>77</v>
      </c>
      <c r="Z1" s="8" t="s">
        <v>78</v>
      </c>
      <c r="AA1" s="7" t="s">
        <v>79</v>
      </c>
      <c r="AB1" s="7" t="s">
        <v>80</v>
      </c>
      <c r="AC1" s="7" t="s">
        <v>81</v>
      </c>
    </row>
    <row r="2" spans="1:29" x14ac:dyDescent="0.25">
      <c r="A2" t="s">
        <v>82</v>
      </c>
      <c r="B2" t="s">
        <v>83</v>
      </c>
      <c r="C2" t="s">
        <v>84</v>
      </c>
      <c r="D2" t="s">
        <v>48</v>
      </c>
      <c r="E2" t="s">
        <v>49</v>
      </c>
      <c r="F2" t="s">
        <v>85</v>
      </c>
      <c r="G2" t="s">
        <v>86</v>
      </c>
      <c r="H2" t="s">
        <v>87</v>
      </c>
      <c r="I2" t="s">
        <v>88</v>
      </c>
      <c r="J2" s="9">
        <v>45142</v>
      </c>
      <c r="K2" t="s">
        <v>89</v>
      </c>
      <c r="L2" t="s">
        <v>89</v>
      </c>
      <c r="M2" t="s">
        <v>90</v>
      </c>
      <c r="N2" t="s">
        <v>91</v>
      </c>
      <c r="O2" t="s">
        <v>92</v>
      </c>
      <c r="P2" t="s">
        <v>93</v>
      </c>
      <c r="Q2" t="s">
        <v>94</v>
      </c>
      <c r="R2" s="10">
        <v>3253.9525199999998</v>
      </c>
      <c r="S2" s="11">
        <v>0.78</v>
      </c>
      <c r="T2" s="10">
        <v>4171734</v>
      </c>
      <c r="U2" s="10">
        <v>141838956</v>
      </c>
      <c r="V2" s="12">
        <v>16</v>
      </c>
      <c r="W2" s="13">
        <v>0.83</v>
      </c>
      <c r="X2" s="14">
        <v>94</v>
      </c>
      <c r="Y2" s="15">
        <v>0</v>
      </c>
      <c r="Z2" s="14">
        <v>34</v>
      </c>
      <c r="AA2" s="16">
        <v>2416621</v>
      </c>
      <c r="AB2" s="16">
        <v>1755113</v>
      </c>
      <c r="AC2" s="10">
        <v>0</v>
      </c>
    </row>
  </sheetData>
  <conditionalFormatting sqref="Y2 AC2">
    <cfRule type="cellIs" dxfId="0" priority="1" operator="not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02C47-82BE-4B1F-96FD-F8DC6DFAE7D5}">
  <dimension ref="A1:AN5"/>
  <sheetViews>
    <sheetView tabSelected="1" zoomScale="70" zoomScaleNormal="70" workbookViewId="0">
      <pane ySplit="2" topLeftCell="A3" activePane="bottomLeft" state="frozen"/>
      <selection pane="bottomLeft" activeCell="D7" sqref="D7"/>
    </sheetView>
  </sheetViews>
  <sheetFormatPr defaultRowHeight="15" x14ac:dyDescent="0.25"/>
  <cols>
    <col min="1" max="1" width="24.85546875" customWidth="1"/>
    <col min="4" max="4" width="11.5703125" bestFit="1" customWidth="1"/>
    <col min="5" max="5" width="21.7109375" bestFit="1" customWidth="1"/>
    <col min="6" max="6" width="13.28515625" customWidth="1"/>
    <col min="7" max="7" width="31" bestFit="1" customWidth="1"/>
    <col min="8" max="8" width="30.140625" bestFit="1" customWidth="1"/>
    <col min="9" max="9" width="13.140625" bestFit="1" customWidth="1"/>
    <col min="10" max="10" width="16.28515625" customWidth="1"/>
    <col min="11" max="12" width="14.42578125" customWidth="1"/>
    <col min="13" max="13" width="13.5703125" customWidth="1"/>
    <col min="14" max="15" width="14.42578125" customWidth="1"/>
    <col min="17" max="17" width="13" bestFit="1" customWidth="1"/>
    <col min="19" max="19" width="12.42578125" bestFit="1" customWidth="1"/>
  </cols>
  <sheetData>
    <row r="1" spans="1:40" x14ac:dyDescent="0.25">
      <c r="A1" s="17" t="s">
        <v>145</v>
      </c>
      <c r="M1" s="17" t="s">
        <v>144</v>
      </c>
      <c r="W1" s="17" t="s">
        <v>141</v>
      </c>
      <c r="AB1" s="17" t="s">
        <v>142</v>
      </c>
    </row>
    <row r="2" spans="1:40" s="5" customFormat="1" ht="225" x14ac:dyDescent="0.25">
      <c r="A2" s="5" t="s">
        <v>55</v>
      </c>
      <c r="B2" s="5" t="s">
        <v>56</v>
      </c>
      <c r="C2" s="5" t="s">
        <v>57</v>
      </c>
      <c r="D2" s="5" t="s">
        <v>130</v>
      </c>
      <c r="E2" s="5" t="s">
        <v>58</v>
      </c>
      <c r="F2" s="5" t="s">
        <v>117</v>
      </c>
      <c r="G2" s="5" t="s">
        <v>118</v>
      </c>
      <c r="H2" s="5" t="s">
        <v>119</v>
      </c>
      <c r="I2" s="5" t="s">
        <v>62</v>
      </c>
      <c r="J2" s="5" t="s">
        <v>63</v>
      </c>
      <c r="K2" s="5" t="s">
        <v>129</v>
      </c>
      <c r="L2" s="5" t="s">
        <v>149</v>
      </c>
      <c r="M2" s="5" t="s">
        <v>134</v>
      </c>
      <c r="N2" s="5" t="s">
        <v>135</v>
      </c>
      <c r="O2" s="5" t="s">
        <v>69</v>
      </c>
      <c r="P2" s="5" t="s">
        <v>131</v>
      </c>
      <c r="Q2" s="5" t="s">
        <v>132</v>
      </c>
      <c r="R2" s="5" t="s">
        <v>133</v>
      </c>
      <c r="S2" s="5" t="s">
        <v>73</v>
      </c>
      <c r="T2" s="5" t="s">
        <v>150</v>
      </c>
      <c r="U2" s="5" t="s">
        <v>151</v>
      </c>
      <c r="V2" s="5" t="s">
        <v>152</v>
      </c>
      <c r="W2" s="5" t="s">
        <v>136</v>
      </c>
      <c r="X2" s="5" t="s">
        <v>137</v>
      </c>
      <c r="Y2" s="5" t="s">
        <v>138</v>
      </c>
      <c r="Z2" s="5" t="s">
        <v>139</v>
      </c>
      <c r="AA2" s="5" t="s">
        <v>140</v>
      </c>
      <c r="AB2" s="5" t="s">
        <v>143</v>
      </c>
      <c r="AC2" s="5" t="s">
        <v>120</v>
      </c>
      <c r="AD2" s="5" t="s">
        <v>121</v>
      </c>
      <c r="AE2" s="5" t="s">
        <v>122</v>
      </c>
      <c r="AF2" s="5" t="s">
        <v>123</v>
      </c>
      <c r="AG2" s="5" t="s">
        <v>124</v>
      </c>
      <c r="AH2" s="5" t="s">
        <v>125</v>
      </c>
      <c r="AI2" s="5" t="s">
        <v>126</v>
      </c>
      <c r="AJ2" s="5" t="s">
        <v>127</v>
      </c>
      <c r="AK2" s="5" t="s">
        <v>128</v>
      </c>
      <c r="AL2" s="5" t="s">
        <v>146</v>
      </c>
      <c r="AM2" s="5" t="s">
        <v>148</v>
      </c>
      <c r="AN2" s="5" t="s">
        <v>147</v>
      </c>
    </row>
    <row r="3" spans="1:40" x14ac:dyDescent="0.25">
      <c r="A3" t="s">
        <v>84</v>
      </c>
      <c r="B3" t="s">
        <v>48</v>
      </c>
      <c r="C3" t="s">
        <v>49</v>
      </c>
      <c r="D3" s="9" t="s">
        <v>166</v>
      </c>
      <c r="E3" t="s">
        <v>161</v>
      </c>
      <c r="F3" t="s">
        <v>86</v>
      </c>
      <c r="G3" t="s">
        <v>162</v>
      </c>
      <c r="H3" t="s">
        <v>164</v>
      </c>
      <c r="I3" s="9">
        <v>45300</v>
      </c>
      <c r="J3" t="s">
        <v>89</v>
      </c>
      <c r="K3" t="s">
        <v>165</v>
      </c>
      <c r="L3" s="9">
        <v>42282</v>
      </c>
      <c r="M3" t="s">
        <v>163</v>
      </c>
      <c r="N3" t="s">
        <v>153</v>
      </c>
      <c r="P3" t="s">
        <v>155</v>
      </c>
      <c r="Q3" s="16">
        <v>37.168640000000003</v>
      </c>
      <c r="R3" t="s">
        <v>160</v>
      </c>
      <c r="S3" s="19">
        <f>85231200/2506800*47627.67</f>
        <v>1619340.78</v>
      </c>
      <c r="T3" t="s">
        <v>157</v>
      </c>
      <c r="V3" t="s">
        <v>159</v>
      </c>
      <c r="W3" t="s">
        <v>157</v>
      </c>
      <c r="Z3" t="s">
        <v>157</v>
      </c>
      <c r="AB3" t="s">
        <v>158</v>
      </c>
      <c r="AC3">
        <v>19.21</v>
      </c>
      <c r="AD3">
        <v>0</v>
      </c>
      <c r="AE3">
        <v>5.08</v>
      </c>
      <c r="AF3">
        <v>1.7</v>
      </c>
      <c r="AG3">
        <v>0</v>
      </c>
      <c r="AH3">
        <v>0</v>
      </c>
      <c r="AI3">
        <v>0</v>
      </c>
      <c r="AJ3">
        <v>0</v>
      </c>
      <c r="AK3">
        <v>0</v>
      </c>
      <c r="AL3">
        <v>25.99</v>
      </c>
      <c r="AM3">
        <v>94</v>
      </c>
      <c r="AN3" s="18">
        <v>0.72349999999999992</v>
      </c>
    </row>
    <row r="4" spans="1:40" x14ac:dyDescent="0.25">
      <c r="A4" t="s">
        <v>84</v>
      </c>
      <c r="B4" t="s">
        <v>48</v>
      </c>
      <c r="C4" t="s">
        <v>49</v>
      </c>
      <c r="D4" s="9">
        <v>45627</v>
      </c>
      <c r="E4" t="s">
        <v>161</v>
      </c>
      <c r="F4" t="s">
        <v>86</v>
      </c>
      <c r="G4" t="s">
        <v>162</v>
      </c>
      <c r="H4" t="s">
        <v>164</v>
      </c>
      <c r="I4" s="9">
        <v>45300</v>
      </c>
      <c r="J4" t="s">
        <v>89</v>
      </c>
      <c r="K4" t="s">
        <v>165</v>
      </c>
      <c r="L4" s="9">
        <v>42282</v>
      </c>
      <c r="M4" t="s">
        <v>163</v>
      </c>
      <c r="N4" t="s">
        <v>153</v>
      </c>
      <c r="P4" t="s">
        <v>156</v>
      </c>
      <c r="Q4" s="16">
        <v>90.806950000000001</v>
      </c>
      <c r="R4" t="s">
        <v>160</v>
      </c>
      <c r="S4" s="19">
        <f>85231200/2506800*116359.48</f>
        <v>3956222.32</v>
      </c>
      <c r="T4" t="s">
        <v>157</v>
      </c>
      <c r="V4" t="s">
        <v>159</v>
      </c>
      <c r="W4" t="s">
        <v>157</v>
      </c>
      <c r="Z4" t="s">
        <v>157</v>
      </c>
      <c r="AB4" t="s">
        <v>158</v>
      </c>
      <c r="AC4">
        <v>18.12</v>
      </c>
      <c r="AD4">
        <v>0</v>
      </c>
      <c r="AE4">
        <v>5.24</v>
      </c>
      <c r="AF4">
        <v>1.7</v>
      </c>
      <c r="AG4">
        <v>0</v>
      </c>
      <c r="AH4">
        <v>0</v>
      </c>
      <c r="AI4">
        <v>0</v>
      </c>
      <c r="AJ4">
        <v>0</v>
      </c>
      <c r="AK4">
        <v>0</v>
      </c>
      <c r="AL4">
        <v>25.06</v>
      </c>
      <c r="AM4">
        <v>94</v>
      </c>
      <c r="AN4" s="18">
        <v>0.73340000000000005</v>
      </c>
    </row>
    <row r="5" spans="1:40" x14ac:dyDescent="0.25">
      <c r="A5" t="s">
        <v>84</v>
      </c>
      <c r="B5" t="s">
        <v>48</v>
      </c>
      <c r="C5" t="s">
        <v>49</v>
      </c>
      <c r="D5" s="9" t="s">
        <v>166</v>
      </c>
      <c r="E5" t="s">
        <v>161</v>
      </c>
      <c r="F5" t="s">
        <v>86</v>
      </c>
      <c r="G5" t="s">
        <v>162</v>
      </c>
      <c r="H5" t="s">
        <v>164</v>
      </c>
      <c r="I5" s="9">
        <v>45300</v>
      </c>
      <c r="J5" t="s">
        <v>89</v>
      </c>
      <c r="K5" t="s">
        <v>165</v>
      </c>
      <c r="L5" s="9">
        <v>42282</v>
      </c>
      <c r="M5" t="s">
        <v>163</v>
      </c>
      <c r="N5" t="s">
        <v>153</v>
      </c>
      <c r="P5" t="s">
        <v>154</v>
      </c>
      <c r="Q5" s="16">
        <v>1828.33141</v>
      </c>
      <c r="R5" t="s">
        <v>160</v>
      </c>
      <c r="S5" s="19">
        <f>85231200/2506800*2342812.85</f>
        <v>79655636.900000006</v>
      </c>
      <c r="T5" t="s">
        <v>157</v>
      </c>
      <c r="V5" t="s">
        <v>159</v>
      </c>
      <c r="W5" t="s">
        <v>157</v>
      </c>
      <c r="Z5" t="s">
        <v>157</v>
      </c>
      <c r="AB5" t="s">
        <v>158</v>
      </c>
      <c r="AC5">
        <v>25.51</v>
      </c>
      <c r="AD5">
        <v>0</v>
      </c>
      <c r="AE5">
        <v>3.83</v>
      </c>
      <c r="AF5">
        <v>1.7</v>
      </c>
      <c r="AG5">
        <v>0</v>
      </c>
      <c r="AH5">
        <v>0</v>
      </c>
      <c r="AI5">
        <v>0</v>
      </c>
      <c r="AJ5">
        <v>0</v>
      </c>
      <c r="AK5">
        <v>0</v>
      </c>
      <c r="AL5">
        <v>31.04</v>
      </c>
      <c r="AM5">
        <v>94</v>
      </c>
      <c r="AN5" s="18">
        <v>0.66979999999999995</v>
      </c>
    </row>
  </sheetData>
  <pageMargins left="0.7" right="0.7" top="0.75" bottom="0.75" header="0.3" footer="0.3"/>
  <pageSetup paperSize="9"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b8f7982-3214-4007-b850-f6659d53da51" xsi:nil="true"/>
    <lcf76f155ced4ddcb4097134ff3c332f xmlns="2ceb3cd0-4f19-4e12-ab5f-38495358f817">
      <Terms xmlns="http://schemas.microsoft.com/office/infopath/2007/PartnerControls"/>
    </lcf76f155ced4ddcb4097134ff3c332f>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101542DE64409E4FA599C34FA4DCF52D" ma:contentTypeVersion="19" ma:contentTypeDescription="Opret et nyt dokument." ma:contentTypeScope="" ma:versionID="5ef255e87f4baedb6186b775cd6db096">
  <xsd:schema xmlns:xsd="http://www.w3.org/2001/XMLSchema" xmlns:xs="http://www.w3.org/2001/XMLSchema" xmlns:p="http://schemas.microsoft.com/office/2006/metadata/properties" xmlns:ns1="http://schemas.microsoft.com/sharepoint/v3" xmlns:ns2="2ceb3cd0-4f19-4e12-ab5f-38495358f817" xmlns:ns3="fb8f7982-3214-4007-b850-f6659d53da51" targetNamespace="http://schemas.microsoft.com/office/2006/metadata/properties" ma:root="true" ma:fieldsID="56a52ef16cf10cde7340949e17420057" ns1:_="" ns2:_="" ns3:_="">
    <xsd:import namespace="http://schemas.microsoft.com/sharepoint/v3"/>
    <xsd:import namespace="2ceb3cd0-4f19-4e12-ab5f-38495358f817"/>
    <xsd:import namespace="fb8f7982-3214-4007-b850-f6659d53da51"/>
    <xsd:element name="properties">
      <xsd:complexType>
        <xsd:sequence>
          <xsd:element name="documentManagement">
            <xsd:complexType>
              <xsd:all>
                <xsd:element ref="ns1:PublishingStartDate" minOccurs="0"/>
                <xsd:element ref="ns1:PublishingExpirationDate" minOccurs="0"/>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tartdato for planlægning" ma:description="Startdato for planlægning er en webstedskolonne, der blev oprettet vha. publiceringsfunktionen. Den bruges til at angive den dato og det klokkeslæt, hvor denne side først vil være synlig for besøgende på webstedet." ma:hidden="true" ma:internalName="PublishingStartDate">
      <xsd:simpleType>
        <xsd:restriction base="dms:Unknown"/>
      </xsd:simpleType>
    </xsd:element>
    <xsd:element name="PublishingExpirationDate" ma:index="9" nillable="true" ma:displayName="Slutdato for planlægning" ma:description="Slutdato for planlægning er en webstedskolonne, der blev oprettet vha. publiceringsfunktionen. Den bruges til at angive den dato og det klokkeslæt, hvor denne side ikke længere vil være synlig for besøgende på webstedet."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ceb3cd0-4f19-4e12-ab5f-38495358f81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7" nillable="true" ma:displayName="MediaServiceLocation" ma:internalName="MediaServiceLocation"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Billedmærker" ma:readOnly="false" ma:fieldId="{5cf76f15-5ced-4ddc-b409-7134ff3c332f}" ma:taxonomyMulti="true" ma:sspId="c122defd-3d49-4748-be0e-455f1e532d11" ma:termSetId="09814cd3-568e-fe90-9814-8d621ff8fb84" ma:anchorId="fba54fb3-c3e1-fe81-a776-ca4b69148c4d" ma:open="true" ma:isKeyword="false">
      <xsd:complexType>
        <xsd:sequence>
          <xsd:element ref="pc:Terms" minOccurs="0" maxOccurs="1"/>
        </xsd:sequence>
      </xsd:complex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8f7982-3214-4007-b850-f6659d53da51" elementFormDefault="qualified">
    <xsd:import namespace="http://schemas.microsoft.com/office/2006/documentManagement/types"/>
    <xsd:import namespace="http://schemas.microsoft.com/office/infopath/2007/PartnerControls"/>
    <xsd:element name="SharedWithUsers" ma:index="15"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lt med detaljer" ma:internalName="SharedWithDetails" ma:readOnly="true">
      <xsd:simpleType>
        <xsd:restriction base="dms:Note">
          <xsd:maxLength value="255"/>
        </xsd:restriction>
      </xsd:simpleType>
    </xsd:element>
    <xsd:element name="TaxCatchAll" ma:index="25" nillable="true" ma:displayName="Taksonomiopsamlingskolonne" ma:hidden="true" ma:list="{599cc142-d587-4055-9d57-7258d18c9e97}" ma:internalName="TaxCatchAll" ma:showField="CatchAllData" ma:web="fb8f7982-3214-4007-b850-f6659d53da5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E4DC6A2-91F1-48E9-845F-7A62ED49F626}">
  <ds:schemaRefs>
    <ds:schemaRef ds:uri="http://schemas.microsoft.com/office/2006/metadata/properties"/>
    <ds:schemaRef ds:uri="http://schemas.microsoft.com/office/infopath/2007/PartnerControls"/>
    <ds:schemaRef ds:uri="fb8f7982-3214-4007-b850-f6659d53da51"/>
    <ds:schemaRef ds:uri="2ceb3cd0-4f19-4e12-ab5f-38495358f817"/>
    <ds:schemaRef ds:uri="http://schemas.microsoft.com/sharepoint/v3"/>
  </ds:schemaRefs>
</ds:datastoreItem>
</file>

<file path=customXml/itemProps2.xml><?xml version="1.0" encoding="utf-8"?>
<ds:datastoreItem xmlns:ds="http://schemas.openxmlformats.org/officeDocument/2006/customXml" ds:itemID="{F73C30FB-9133-4DB6-9475-C0B75EBACF5D}">
  <ds:schemaRefs>
    <ds:schemaRef ds:uri="http://schemas.microsoft.com/sharepoint/v3/contenttype/forms"/>
  </ds:schemaRefs>
</ds:datastoreItem>
</file>

<file path=customXml/itemProps3.xml><?xml version="1.0" encoding="utf-8"?>
<ds:datastoreItem xmlns:ds="http://schemas.openxmlformats.org/officeDocument/2006/customXml" ds:itemID="{0382B9ED-8BD0-4BE4-AC73-29810BFE7E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ceb3cd0-4f19-4e12-ab5f-38495358f817"/>
    <ds:schemaRef ds:uri="fb8f7982-3214-4007-b850-f6659d53da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aad65ade-e07a-4525-a006-387798119c81}" enabled="1" method="Standard" siteId="{2a41d3b1-09a3-406a-b705-d1c5a70cc2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Insight 1.0 Access DB data dump</vt:lpstr>
      <vt:lpstr>BFE Mass balance</vt:lpstr>
      <vt:lpstr>Insight 2.0 standard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Mads Tarpgaard</dc:creator>
  <cp:lastModifiedBy>Martin Hvidberg</cp:lastModifiedBy>
  <dcterms:created xsi:type="dcterms:W3CDTF">2023-11-19T19:18:23Z</dcterms:created>
  <dcterms:modified xsi:type="dcterms:W3CDTF">2024-01-22T11:55:27Z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1030	1030</vt:lpwstr>
  </property>
  <property fmtid="{D5CDD505-2E9C-101B-9397-08002B2CF9AE}" pid="3" name="ContentTypeId">
    <vt:lpwstr>0x010100101542DE64409E4FA599C34FA4DCF52D</vt:lpwstr>
  </property>
  <property fmtid="{D5CDD505-2E9C-101B-9397-08002B2CF9AE}" pid="4" name="MediaServiceImageTags">
    <vt:lpwstr/>
  </property>
</Properties>
</file>