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\Downloads\"/>
    </mc:Choice>
  </mc:AlternateContent>
  <xr:revisionPtr revIDLastSave="0" documentId="8_{2722BBFB-F858-4F8B-B732-B5707F48FF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report " sheetId="1" r:id="rId1"/>
    <sheet name="Pay Feature" sheetId="11" r:id="rId2"/>
    <sheet name="View Menu Feature" sheetId="24" r:id="rId3"/>
  </sheets>
  <calcPr calcId="181029"/>
</workbook>
</file>

<file path=xl/calcChain.xml><?xml version="1.0" encoding="utf-8"?>
<calcChain xmlns="http://schemas.openxmlformats.org/spreadsheetml/2006/main">
  <c r="C13" i="24" l="1"/>
  <c r="B13" i="24"/>
  <c r="C12" i="24"/>
  <c r="B12" i="24"/>
  <c r="G8" i="24" l="1"/>
  <c r="F8" i="24"/>
  <c r="E8" i="24"/>
  <c r="D8" i="24"/>
  <c r="C8" i="24"/>
  <c r="G6" i="24"/>
  <c r="F6" i="24"/>
  <c r="E6" i="24"/>
  <c r="D6" i="24"/>
  <c r="C6" i="24"/>
  <c r="G8" i="11"/>
  <c r="F8" i="11"/>
  <c r="E8" i="11"/>
  <c r="D8" i="11"/>
  <c r="C8" i="11"/>
  <c r="G6" i="11"/>
  <c r="F6" i="11"/>
  <c r="E6" i="11"/>
  <c r="D6" i="11"/>
  <c r="C6" i="11"/>
</calcChain>
</file>

<file path=xl/sharedStrings.xml><?xml version="1.0" encoding="utf-8"?>
<sst xmlns="http://schemas.openxmlformats.org/spreadsheetml/2006/main" count="151" uniqueCount="77">
  <si>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</si>
  <si>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</si>
  <si>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</si>
  <si>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</si>
  <si>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</si>
  <si>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</si>
  <si>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</si>
  <si>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</si>
  <si>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</si>
  <si>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</si>
  <si>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</si>
  <si>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</si>
  <si>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</si>
  <si>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</si>
  <si>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</si>
  <si>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</si>
  <si>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</si>
  <si>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</si>
  <si>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</si>
  <si>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</si>
  <si>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</si>
  <si>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</si>
  <si>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</si>
  <si>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</si>
  <si>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</si>
  <si>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</si>
  <si>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</si>
  <si>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</si>
  <si>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</si>
  <si>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</si>
  <si>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</si>
  <si>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</si>
  <si>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</si>
  <si>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</si>
  <si>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</si>
  <si>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</si>
  <si>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Logout for Staff Feature</t>
  </si>
  <si>
    <t>Sprint 4</t>
  </si>
  <si>
    <t>View Menu Feature</t>
  </si>
  <si>
    <t>VM</t>
  </si>
  <si>
    <t>Assign to</t>
  </si>
  <si>
    <t>Bui Nhat Quang</t>
  </si>
  <si>
    <t>Nguyen Hoan Tung</t>
  </si>
  <si>
    <t>P-X</t>
  </si>
  <si>
    <t>VM-X</t>
  </si>
  <si>
    <t>Pay feature</t>
  </si>
  <si>
    <t>Pay Feature</t>
  </si>
  <si>
    <t>P-1</t>
  </si>
  <si>
    <t>P-2</t>
  </si>
  <si>
    <t>P-3</t>
  </si>
  <si>
    <t>P-4</t>
  </si>
  <si>
    <t>P-5</t>
  </si>
  <si>
    <t>1. Click/Touch "Order list" button</t>
  </si>
  <si>
    <t>1.Click/Touch "Pay Order" button</t>
  </si>
  <si>
    <t>Show Payment interface</t>
  </si>
  <si>
    <t>Select "Order List" from the payment interface</t>
  </si>
  <si>
    <t>Go to the payment interface</t>
  </si>
  <si>
    <t>P</t>
  </si>
  <si>
    <t>Show Order list and price of order</t>
  </si>
  <si>
    <t>Select Pay</t>
  </si>
  <si>
    <t>1. Click/Touch "Pay" button</t>
  </si>
  <si>
    <t>List of dishes selected by guests List of price created by admin</t>
  </si>
  <si>
    <t>Show QR code</t>
  </si>
  <si>
    <t>Complete payment</t>
  </si>
  <si>
    <t>1.Scan QR code
2.Successful transaction</t>
  </si>
  <si>
    <t>Show Successful transaction and transaction information</t>
  </si>
  <si>
    <t>Payment not completed</t>
  </si>
  <si>
    <t>1.Scan QR code
2.Fail transaction</t>
  </si>
  <si>
    <t>Show Fail transaction and Please check again</t>
  </si>
  <si>
    <t>Web/app</t>
  </si>
  <si>
    <t>Cong Ca Phe Management System</t>
  </si>
  <si>
    <t xml:space="preserve">
1. Click"Show Menu"</t>
  </si>
  <si>
    <t>Show Menu interface</t>
  </si>
  <si>
    <t>Show Menu</t>
  </si>
  <si>
    <t>Roll menu</t>
  </si>
  <si>
    <t>1.Drag/scroll the page using the toolbar</t>
  </si>
  <si>
    <t>The Menu interface 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</si>
</sst>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Calibri"/>
      <scheme val="minor"/>
    </font>
    <font>
      <sz val="13"/>
      <color theme="1"/>
      <name val="Times New Roman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5" fillId="0" borderId="0"/>
    <xf numFmtId="0" fontId="1" fillId="0" borderId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7" fillId="6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center"/>
    </xf>
    <xf numFmtId="0" fontId="5" fillId="7" borderId="4" xfId="0" applyFont="1" applyFill="1" applyBorder="1"/>
    <xf numFmtId="0" fontId="5" fillId="7" borderId="4" xfId="0" applyFont="1" applyFill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top"/>
    </xf>
    <xf numFmtId="15" fontId="8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/>
    <xf numFmtId="0" fontId="3" fillId="6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4" xfId="0" applyFont="1" applyBorder="1"/>
    <xf numFmtId="0" fontId="3" fillId="8" borderId="4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15" fontId="2" fillId="0" borderId="4" xfId="0" applyNumberFormat="1" applyFont="1" applyBorder="1" applyAlignment="1">
      <alignment horizontal="center" vertical="center"/>
    </xf>
    <xf numFmtId="0" fontId="16" fillId="0" borderId="11" xfId="1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5" fontId="16" fillId="0" borderId="0" xfId="1" applyNumberFormat="1" applyFont="1" applyBorder="1"/>
    <xf numFmtId="15" fontId="16" fillId="0" borderId="4" xfId="1" applyNumberFormat="1" applyFont="1" applyBorder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8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15" fontId="2" fillId="0" borderId="5" xfId="0" applyNumberFormat="1" applyFont="1" applyBorder="1" applyAlignment="1">
      <alignment horizontal="center" vertical="center"/>
    </xf>
    <xf numFmtId="0" fontId="16" fillId="0" borderId="1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top" wrapText="1"/>
    </xf>
    <xf numFmtId="0" fontId="3" fillId="8" borderId="0" xfId="0" applyFont="1" applyFill="1" applyBorder="1" applyAlignment="1">
      <alignment vertical="center" wrapText="1"/>
    </xf>
    <xf numFmtId="15" fontId="16" fillId="0" borderId="0" xfId="1" applyNumberFormat="1" applyFont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15" fontId="2" fillId="0" borderId="0" xfId="0" applyNumberFormat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13" fillId="8" borderId="0" xfId="0" applyFont="1" applyFill="1" applyBorder="1"/>
    <xf numFmtId="0" fontId="5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3" xfId="0" applyFont="1" applyFill="1" applyBorder="1"/>
    <xf numFmtId="0" fontId="6" fillId="7" borderId="2" xfId="0" applyFont="1" applyFill="1" applyBorder="1"/>
    <xf numFmtId="0" fontId="5" fillId="7" borderId="5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/>
    </xf>
    <xf numFmtId="0" fontId="9" fillId="3" borderId="4" xfId="0" applyFont="1" applyFill="1" applyBorder="1"/>
    <xf numFmtId="0" fontId="2" fillId="0" borderId="4" xfId="0" applyFont="1" applyBorder="1" applyAlignment="1">
      <alignment horizontal="left"/>
    </xf>
    <xf numFmtId="0" fontId="10" fillId="0" borderId="4" xfId="0" applyFont="1" applyBorder="1"/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 vertical="center"/>
    </xf>
    <xf numFmtId="0" fontId="13" fillId="5" borderId="4" xfId="0" applyFont="1" applyFill="1" applyBorder="1"/>
    <xf numFmtId="0" fontId="5" fillId="4" borderId="4" xfId="0" applyFont="1" applyFill="1" applyBorder="1" applyAlignment="1">
      <alignment horizontal="center" vertical="center" wrapText="1"/>
    </xf>
    <xf numFmtId="0" fontId="13" fillId="3" borderId="4" xfId="0" applyFont="1" applyFill="1" applyBorder="1"/>
    <xf numFmtId="0" fontId="3" fillId="0" borderId="4" xfId="0" applyFont="1" applyBorder="1"/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3" fillId="3" borderId="4" xfId="0" applyFont="1" applyFill="1" applyBorder="1" applyAlignment="1">
      <alignment horizontal="left"/>
    </xf>
  </cellXfs>
  <cellStyles count="3">
    <cellStyle name="Normal" xfId="0" builtinId="0"/>
    <cellStyle name="Normal 2" xfId="1" xr:uid="{9E6B5C91-FD65-4A33-9A45-71D1D891ADF4}"/>
    <cellStyle name="Normal 3" xfId="2" xr:uid="{4AAF1A3C-C55A-4C29-BD25-AA6EBD5F9046}"/>
  </cellStyles>
  <dxfs count="12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13"/>
  <sheetViews>
    <sheetView tabSelected="1" topLeftCell="A10" workbookViewId="0">
      <selection activeCell="C32" sqref="C32"/>
    </sheetView>
  </sheetViews>
  <sheetFormatPr defaultColWidth="12.59765625" defaultRowHeight="15" customHeight="1" x14ac:dyDescent="0.25"/>
  <cols>
    <col min="1" max="1" width="14.3984375" customWidth="1"/>
    <col min="2" max="2" width="28.5" bestFit="1" customWidth="1"/>
    <col min="3" max="3" width="33.19921875" customWidth="1"/>
    <col min="4" max="4" width="33.3984375" customWidth="1"/>
    <col min="5" max="26" width="17.19921875" customWidth="1"/>
  </cols>
  <sheetData>
    <row r="1" spans="1:26" ht="16.5" customHeight="1" x14ac:dyDescent="0.3">
      <c r="A1" s="55" t="s">
        <v>0</v>
      </c>
      <c r="B1" s="56"/>
      <c r="C1" s="56"/>
      <c r="D1" s="56"/>
      <c r="E1" s="56"/>
      <c r="F1" s="5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">
      <c r="A3" s="9" t="s">
        <v>1</v>
      </c>
      <c r="B3" s="21" t="s">
        <v>70</v>
      </c>
      <c r="C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9" t="s">
        <v>2</v>
      </c>
      <c r="B4" s="21" t="s">
        <v>37</v>
      </c>
      <c r="C4" s="1"/>
      <c r="D4" s="1"/>
      <c r="E4" s="1"/>
      <c r="F4" s="1"/>
      <c r="G4" s="1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9" t="s">
        <v>3</v>
      </c>
      <c r="B5" s="21"/>
      <c r="C5" s="1"/>
      <c r="D5" s="1"/>
      <c r="E5" s="1"/>
      <c r="F5" s="1"/>
      <c r="G5" s="1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3">
      <c r="A6" s="10" t="s">
        <v>4</v>
      </c>
      <c r="B6" s="20" t="s">
        <v>69</v>
      </c>
      <c r="D6" s="1"/>
      <c r="E6" s="1"/>
      <c r="F6" s="1"/>
      <c r="G6" s="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 x14ac:dyDescent="0.3">
      <c r="A7" s="1"/>
      <c r="B7" s="13"/>
      <c r="D7" s="1"/>
      <c r="E7" s="1"/>
      <c r="F7" s="1"/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 x14ac:dyDescent="0.3">
      <c r="A8" s="58" t="s">
        <v>5</v>
      </c>
      <c r="B8" s="20" t="s">
        <v>41</v>
      </c>
      <c r="D8" s="1"/>
      <c r="E8" s="1"/>
      <c r="F8" s="1"/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 x14ac:dyDescent="0.3">
      <c r="A9" s="59"/>
      <c r="B9" s="20" t="s">
        <v>42</v>
      </c>
      <c r="D9" s="1"/>
      <c r="E9" s="1"/>
      <c r="F9" s="1"/>
      <c r="G9" s="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 x14ac:dyDescent="0.3">
      <c r="A10" s="59"/>
      <c r="B10" s="20"/>
      <c r="D10" s="1"/>
      <c r="E10" s="1"/>
      <c r="F10" s="1"/>
      <c r="G10" s="1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 x14ac:dyDescent="0.3">
      <c r="A11" s="60"/>
      <c r="B11" s="20"/>
      <c r="D11" s="1"/>
      <c r="E11" s="1"/>
      <c r="F11" s="1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 x14ac:dyDescent="0.3">
      <c r="A12" s="12"/>
      <c r="B12" s="13"/>
      <c r="D12" s="1"/>
      <c r="E12" s="1"/>
      <c r="F12" s="1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 x14ac:dyDescent="0.3">
      <c r="A13" s="54" t="s">
        <v>6</v>
      </c>
      <c r="B13" s="11" t="s">
        <v>7</v>
      </c>
      <c r="D13" s="1"/>
      <c r="E13" s="1"/>
      <c r="F13" s="1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 x14ac:dyDescent="0.3">
      <c r="A14" s="54"/>
      <c r="B14" s="11" t="s">
        <v>8</v>
      </c>
      <c r="D14" s="1"/>
      <c r="E14" s="1"/>
      <c r="F14" s="1"/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 x14ac:dyDescent="0.3">
      <c r="A15" s="54"/>
      <c r="B15" s="11" t="s">
        <v>9</v>
      </c>
      <c r="D15" s="1"/>
      <c r="E15" s="1"/>
      <c r="F15" s="1"/>
      <c r="G15" s="1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 x14ac:dyDescent="0.3">
      <c r="A16" s="54"/>
      <c r="B16" s="11" t="s">
        <v>10</v>
      </c>
      <c r="D16" s="1"/>
      <c r="E16" s="1"/>
      <c r="F16" s="1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1"/>
      <c r="B17" s="1"/>
      <c r="D17" s="1"/>
      <c r="E17" s="1"/>
      <c r="F17" s="1"/>
      <c r="G17" s="1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">
      <c r="A19" s="15" t="s">
        <v>11</v>
      </c>
      <c r="B19" s="15" t="s">
        <v>12</v>
      </c>
      <c r="C19" s="15" t="s">
        <v>13</v>
      </c>
      <c r="D19" s="15" t="s">
        <v>14</v>
      </c>
      <c r="E19" s="15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 x14ac:dyDescent="0.3">
      <c r="A20" s="16">
        <v>1</v>
      </c>
      <c r="B20" s="16" t="s">
        <v>43</v>
      </c>
      <c r="C20" s="24" t="s">
        <v>45</v>
      </c>
      <c r="D20" s="24" t="s">
        <v>46</v>
      </c>
      <c r="E20" s="37">
        <v>45287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3">
      <c r="A21" s="16">
        <v>2</v>
      </c>
      <c r="B21" s="16" t="s">
        <v>44</v>
      </c>
      <c r="C21" s="24" t="s">
        <v>36</v>
      </c>
      <c r="D21" s="24" t="s">
        <v>36</v>
      </c>
      <c r="E21" s="37">
        <v>45287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3">
      <c r="A22" s="34"/>
      <c r="B22" s="34"/>
      <c r="C22" s="35"/>
      <c r="D22" s="35"/>
      <c r="E22" s="3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3">
      <c r="A23" s="34"/>
      <c r="B23" s="34"/>
      <c r="C23" s="35"/>
      <c r="D23" s="35"/>
      <c r="E23" s="3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3">
      <c r="A24" s="34"/>
      <c r="B24" s="34"/>
      <c r="C24" s="35"/>
      <c r="D24" s="35"/>
      <c r="E24" s="3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3">
      <c r="A25" s="34"/>
      <c r="B25" s="34"/>
      <c r="C25" s="35"/>
      <c r="D25" s="35"/>
      <c r="E25" s="3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2" customHeight="1" x14ac:dyDescent="0.3">
      <c r="A26" s="34"/>
      <c r="B26" s="34"/>
      <c r="C26" s="35"/>
      <c r="D26" s="35"/>
      <c r="E26" s="3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3">
      <c r="A27" s="2"/>
      <c r="B27" s="14"/>
      <c r="C27" s="12"/>
      <c r="D27" s="1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">
      <c r="A28" s="7" t="s">
        <v>16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3">
      <c r="A1011" s="1"/>
      <c r="B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3">
      <c r="A1012" s="1"/>
      <c r="B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 x14ac:dyDescent="0.3">
      <c r="A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3">
    <mergeCell ref="A13:A16"/>
    <mergeCell ref="A1:F1"/>
    <mergeCell ref="A8:A1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M20"/>
  <sheetViews>
    <sheetView topLeftCell="A7" zoomScale="85" zoomScaleNormal="85" workbookViewId="0">
      <selection activeCell="C4" sqref="C4:D4"/>
    </sheetView>
  </sheetViews>
  <sheetFormatPr defaultRowHeight="13.8" x14ac:dyDescent="0.25"/>
  <cols>
    <col min="2" max="2" width="13.09765625" customWidth="1"/>
    <col min="3" max="3" width="15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7.898437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20.5" customWidth="1"/>
  </cols>
  <sheetData>
    <row r="1" spans="1:13" ht="16.8" x14ac:dyDescent="0.3">
      <c r="A1" s="61" t="s">
        <v>17</v>
      </c>
      <c r="B1" s="62"/>
      <c r="C1" s="63" t="s">
        <v>45</v>
      </c>
      <c r="D1" s="64"/>
      <c r="E1" s="27"/>
      <c r="F1" s="27"/>
      <c r="G1" s="27"/>
      <c r="H1" s="27"/>
      <c r="I1" s="27"/>
      <c r="J1" s="27"/>
      <c r="K1" s="27"/>
      <c r="L1" s="1"/>
    </row>
    <row r="2" spans="1:13" ht="18" x14ac:dyDescent="0.3">
      <c r="A2" s="65" t="s">
        <v>18</v>
      </c>
      <c r="B2" s="66"/>
      <c r="C2" s="67" t="s">
        <v>57</v>
      </c>
      <c r="D2" s="68"/>
      <c r="E2" s="27"/>
      <c r="F2" s="27"/>
      <c r="G2" s="27"/>
      <c r="H2" s="27"/>
      <c r="I2" s="27"/>
      <c r="J2" s="27"/>
      <c r="K2" s="27"/>
      <c r="L2" s="1"/>
    </row>
    <row r="3" spans="1:13" ht="16.8" x14ac:dyDescent="0.3">
      <c r="A3" s="61" t="s">
        <v>19</v>
      </c>
      <c r="B3" s="62"/>
      <c r="C3" s="63"/>
      <c r="D3" s="64"/>
      <c r="E3" s="27"/>
      <c r="F3" s="27"/>
      <c r="G3" s="27"/>
      <c r="H3" s="27"/>
      <c r="I3" s="27"/>
      <c r="J3" s="27"/>
      <c r="K3" s="27"/>
      <c r="L3" s="1"/>
    </row>
    <row r="4" spans="1:13" ht="16.8" x14ac:dyDescent="0.3">
      <c r="A4" s="61" t="s">
        <v>5</v>
      </c>
      <c r="B4" s="62"/>
      <c r="C4" s="63" t="s">
        <v>42</v>
      </c>
      <c r="D4" s="64"/>
      <c r="E4" s="27"/>
      <c r="F4" s="27"/>
      <c r="H4" s="27"/>
      <c r="I4" s="27"/>
      <c r="J4" s="27"/>
      <c r="K4" s="27"/>
      <c r="L4" s="1"/>
    </row>
    <row r="5" spans="1:13" ht="16.8" x14ac:dyDescent="0.3">
      <c r="A5" s="69" t="s">
        <v>20</v>
      </c>
      <c r="B5" s="70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27"/>
      <c r="J5" s="27"/>
      <c r="K5" s="27"/>
      <c r="L5" s="1"/>
    </row>
    <row r="6" spans="1:13" ht="16.8" x14ac:dyDescent="0.3">
      <c r="A6" s="70"/>
      <c r="B6" s="70"/>
      <c r="C6" s="16">
        <f>COUNTIF($J$12:$J$474, "&lt;&gt;")</f>
        <v>5</v>
      </c>
      <c r="D6" s="16">
        <f>COUNTIF($J$12:$J$473, "PASS")</f>
        <v>5</v>
      </c>
      <c r="E6" s="16">
        <f>COUNTIF($J$12:$J$476,"FAIL")</f>
        <v>0</v>
      </c>
      <c r="F6" s="16">
        <f>COUNTIF($J$12:$J$476,"NOT IMPLEMENTED")</f>
        <v>0</v>
      </c>
      <c r="G6" s="16">
        <f>COUNTIF($J$12:$J$476,"SKIPPED")</f>
        <v>0</v>
      </c>
      <c r="I6" s="27"/>
      <c r="J6" s="27"/>
      <c r="K6" s="27"/>
      <c r="L6" s="1"/>
    </row>
    <row r="7" spans="1:13" ht="16.8" x14ac:dyDescent="0.3">
      <c r="A7" s="69" t="s">
        <v>23</v>
      </c>
      <c r="B7" s="70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27"/>
      <c r="J7" s="27"/>
      <c r="K7" s="27"/>
      <c r="L7" s="1"/>
    </row>
    <row r="8" spans="1:13" ht="16.8" x14ac:dyDescent="0.3">
      <c r="A8" s="70"/>
      <c r="B8" s="70"/>
      <c r="C8" s="16">
        <f>COUNTIF($L$12:$L$474, "&lt;&gt;")</f>
        <v>5</v>
      </c>
      <c r="D8" s="16">
        <f>COUNTIF($L$12:$L$474, "PASS")</f>
        <v>5</v>
      </c>
      <c r="E8" s="16">
        <f>COUNTIF($L$12:$L$474, "FAIL")</f>
        <v>0</v>
      </c>
      <c r="F8" s="16">
        <f>COUNTIF($L$12:$L$474,"NOT IMPLEMENTED")</f>
        <v>0</v>
      </c>
      <c r="G8" s="16">
        <f>COUNTIF($L$12:$L$474, "SKIPPED")</f>
        <v>0</v>
      </c>
      <c r="I8" s="27"/>
      <c r="J8" s="27"/>
      <c r="K8" s="27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71" t="s">
        <v>24</v>
      </c>
      <c r="B10" s="71" t="s">
        <v>25</v>
      </c>
      <c r="C10" s="73" t="s">
        <v>26</v>
      </c>
      <c r="D10" s="71" t="s">
        <v>27</v>
      </c>
      <c r="E10" s="71" t="s">
        <v>28</v>
      </c>
      <c r="F10" s="71" t="s">
        <v>29</v>
      </c>
      <c r="G10" s="71" t="s">
        <v>30</v>
      </c>
      <c r="H10" s="71" t="s">
        <v>31</v>
      </c>
      <c r="I10" s="71" t="s">
        <v>32</v>
      </c>
      <c r="J10" s="71" t="s">
        <v>33</v>
      </c>
      <c r="K10" s="71" t="s">
        <v>34</v>
      </c>
      <c r="L10" s="71" t="s">
        <v>35</v>
      </c>
      <c r="M10" s="71" t="s">
        <v>40</v>
      </c>
    </row>
    <row r="11" spans="1:13" x14ac:dyDescent="0.25">
      <c r="A11" s="72"/>
      <c r="B11" s="72"/>
      <c r="C11" s="72"/>
      <c r="D11" s="72"/>
      <c r="E11" s="72"/>
      <c r="F11" s="72"/>
      <c r="G11" s="72"/>
      <c r="H11" s="72"/>
      <c r="I11" s="71"/>
      <c r="J11" s="71"/>
      <c r="K11" s="71"/>
      <c r="L11" s="71"/>
      <c r="M11" s="71"/>
    </row>
    <row r="12" spans="1:13" ht="50.4" x14ac:dyDescent="0.3">
      <c r="A12" s="28">
        <v>1</v>
      </c>
      <c r="B12" s="23" t="s">
        <v>47</v>
      </c>
      <c r="C12" s="24" t="s">
        <v>45</v>
      </c>
      <c r="D12" s="23" t="s">
        <v>56</v>
      </c>
      <c r="E12" s="23"/>
      <c r="F12" s="4" t="s">
        <v>53</v>
      </c>
      <c r="G12" s="29"/>
      <c r="H12" s="4" t="s">
        <v>54</v>
      </c>
      <c r="I12" s="37">
        <v>45287</v>
      </c>
      <c r="J12" s="22" t="s">
        <v>7</v>
      </c>
      <c r="K12" s="30"/>
      <c r="L12" s="22" t="s">
        <v>7</v>
      </c>
      <c r="M12" s="31" t="s">
        <v>42</v>
      </c>
    </row>
    <row r="13" spans="1:13" ht="88.8" customHeight="1" x14ac:dyDescent="0.3">
      <c r="A13" s="28">
        <v>2</v>
      </c>
      <c r="B13" s="23" t="s">
        <v>48</v>
      </c>
      <c r="C13" s="24" t="s">
        <v>45</v>
      </c>
      <c r="D13" s="23" t="s">
        <v>55</v>
      </c>
      <c r="E13" s="4" t="s">
        <v>53</v>
      </c>
      <c r="F13" s="23" t="s">
        <v>52</v>
      </c>
      <c r="G13" s="25" t="s">
        <v>61</v>
      </c>
      <c r="H13" s="4" t="s">
        <v>58</v>
      </c>
      <c r="I13" s="37">
        <v>45287</v>
      </c>
      <c r="J13" s="22" t="s">
        <v>7</v>
      </c>
      <c r="K13" s="30"/>
      <c r="L13" s="22" t="s">
        <v>7</v>
      </c>
      <c r="M13" s="31" t="s">
        <v>42</v>
      </c>
    </row>
    <row r="14" spans="1:13" ht="50.4" x14ac:dyDescent="0.3">
      <c r="A14" s="28">
        <v>3</v>
      </c>
      <c r="B14" s="23" t="s">
        <v>49</v>
      </c>
      <c r="C14" s="24" t="s">
        <v>45</v>
      </c>
      <c r="D14" s="23" t="s">
        <v>59</v>
      </c>
      <c r="E14" s="23" t="s">
        <v>52</v>
      </c>
      <c r="F14" s="4" t="s">
        <v>60</v>
      </c>
      <c r="G14" s="26" t="s">
        <v>61</v>
      </c>
      <c r="H14" s="4" t="s">
        <v>62</v>
      </c>
      <c r="I14" s="37">
        <v>45287</v>
      </c>
      <c r="J14" s="22" t="s">
        <v>7</v>
      </c>
      <c r="K14" s="30"/>
      <c r="L14" s="22" t="s">
        <v>7</v>
      </c>
      <c r="M14" s="31" t="s">
        <v>42</v>
      </c>
    </row>
    <row r="15" spans="1:13" ht="67.2" x14ac:dyDescent="0.3">
      <c r="A15" s="28">
        <v>4</v>
      </c>
      <c r="B15" s="23" t="s">
        <v>50</v>
      </c>
      <c r="C15" s="24" t="s">
        <v>45</v>
      </c>
      <c r="D15" s="23" t="s">
        <v>63</v>
      </c>
      <c r="E15" s="4" t="s">
        <v>60</v>
      </c>
      <c r="F15" s="4" t="s">
        <v>64</v>
      </c>
      <c r="G15" s="26"/>
      <c r="H15" s="4" t="s">
        <v>65</v>
      </c>
      <c r="I15" s="37">
        <v>45287</v>
      </c>
      <c r="J15" s="22" t="s">
        <v>7</v>
      </c>
      <c r="K15" s="30"/>
      <c r="L15" s="22" t="s">
        <v>7</v>
      </c>
      <c r="M15" s="31" t="s">
        <v>42</v>
      </c>
    </row>
    <row r="16" spans="1:13" ht="50.4" x14ac:dyDescent="0.3">
      <c r="A16" s="38">
        <v>5</v>
      </c>
      <c r="B16" s="23" t="s">
        <v>51</v>
      </c>
      <c r="C16" s="24" t="s">
        <v>45</v>
      </c>
      <c r="D16" s="39" t="s">
        <v>66</v>
      </c>
      <c r="E16" s="4" t="s">
        <v>60</v>
      </c>
      <c r="F16" s="4" t="s">
        <v>67</v>
      </c>
      <c r="G16" s="40"/>
      <c r="H16" s="4" t="s">
        <v>68</v>
      </c>
      <c r="I16" s="37">
        <v>45287</v>
      </c>
      <c r="J16" s="41" t="s">
        <v>7</v>
      </c>
      <c r="K16" s="42"/>
      <c r="L16" s="41" t="s">
        <v>7</v>
      </c>
      <c r="M16" s="43" t="s">
        <v>42</v>
      </c>
    </row>
    <row r="17" spans="1:13" ht="16.8" x14ac:dyDescent="0.25">
      <c r="A17" s="44"/>
      <c r="B17" s="45"/>
      <c r="C17" s="45"/>
      <c r="D17" s="45"/>
      <c r="E17" s="45"/>
      <c r="F17" s="46"/>
      <c r="G17" s="47"/>
      <c r="H17" s="46"/>
      <c r="I17" s="48"/>
      <c r="J17" s="49"/>
      <c r="K17" s="50"/>
      <c r="L17" s="49"/>
      <c r="M17" s="51"/>
    </row>
    <row r="18" spans="1:13" ht="16.8" x14ac:dyDescent="0.25">
      <c r="A18" s="44"/>
      <c r="B18" s="45"/>
      <c r="C18" s="45"/>
      <c r="D18" s="45"/>
      <c r="E18" s="45"/>
      <c r="F18" s="46"/>
      <c r="G18" s="47"/>
      <c r="H18" s="46"/>
      <c r="I18" s="48"/>
      <c r="J18" s="49"/>
      <c r="K18" s="50"/>
      <c r="L18" s="49"/>
      <c r="M18" s="51"/>
    </row>
    <row r="19" spans="1:13" ht="16.8" x14ac:dyDescent="0.25">
      <c r="A19" s="44"/>
      <c r="B19" s="45"/>
      <c r="C19" s="45"/>
      <c r="D19" s="45"/>
      <c r="E19" s="45"/>
      <c r="F19" s="46"/>
      <c r="G19" s="52"/>
      <c r="H19" s="46"/>
      <c r="I19" s="48"/>
      <c r="J19" s="49"/>
      <c r="K19" s="50"/>
      <c r="L19" s="49"/>
      <c r="M19" s="51"/>
    </row>
    <row r="20" spans="1:13" ht="16.8" x14ac:dyDescent="0.3">
      <c r="A20" s="44"/>
      <c r="B20" s="45"/>
      <c r="C20" s="45"/>
      <c r="D20" s="45"/>
      <c r="E20" s="45"/>
      <c r="F20" s="46"/>
      <c r="G20" s="53"/>
      <c r="H20" s="46"/>
      <c r="I20" s="48"/>
      <c r="J20" s="49"/>
      <c r="K20" s="50"/>
      <c r="L20" s="49"/>
      <c r="M20" s="51"/>
    </row>
  </sheetData>
  <mergeCells count="23"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phoneticPr fontId="17" type="noConversion"/>
  <conditionalFormatting sqref="J12:J20">
    <cfRule type="containsText" dxfId="11" priority="11" operator="containsText" text="FAIL">
      <formula>NOT(ISERROR(SEARCH("FAIL",J12)))</formula>
    </cfRule>
    <cfRule type="containsText" dxfId="10" priority="12" operator="containsText" text="PASS">
      <formula>NOT(ISERROR(SEARCH("PASS",J12)))</formula>
    </cfRule>
  </conditionalFormatting>
  <conditionalFormatting sqref="J12:J20">
    <cfRule type="containsText" dxfId="9" priority="9" operator="containsText" text="SKIPPED">
      <formula>NOT(ISERROR(SEARCH("SKIPPED",J12)))</formula>
    </cfRule>
    <cfRule type="containsText" dxfId="8" priority="10" operator="containsText" text="Not Implemented">
      <formula>NOT(ISERROR(SEARCH("Not Implemented",J12)))</formula>
    </cfRule>
  </conditionalFormatting>
  <conditionalFormatting sqref="L12:L20">
    <cfRule type="containsText" dxfId="7" priority="3" operator="containsText" text="FAIL">
      <formula>NOT(ISERROR(SEARCH("FAIL",L12)))</formula>
    </cfRule>
    <cfRule type="containsText" dxfId="6" priority="4" operator="containsText" text="PASS">
      <formula>NOT(ISERROR(SEARCH("PASS",L12)))</formula>
    </cfRule>
  </conditionalFormatting>
  <conditionalFormatting sqref="L12:L20">
    <cfRule type="containsText" dxfId="5" priority="1" operator="containsText" text="SKIPPED">
      <formula>NOT(ISERROR(SEARCH("SKIPPED",L12)))</formula>
    </cfRule>
    <cfRule type="containsText" dxfId="4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60B8D4B-BFE1-4EC9-A943-5AA494D22B08}">
          <x14:formula1>
            <xm:f>'Test report '!$B$13:$B$16</xm:f>
          </x14:formula1>
          <xm:sqref>J12:J20 L12:L20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D977-4220-419A-B95A-985421C2CCEC}">
  <sheetPr codeName="Sheet4"/>
  <dimension ref="A1:M13"/>
  <sheetViews>
    <sheetView zoomScale="80" zoomScaleNormal="80" workbookViewId="0">
      <selection activeCell="M13" sqref="M13"/>
    </sheetView>
  </sheetViews>
  <sheetFormatPr defaultRowHeight="16.8" x14ac:dyDescent="0.3"/>
  <cols>
    <col min="1" max="1" width="8.796875" style="1"/>
    <col min="2" max="2" width="13.09765625" style="1" customWidth="1"/>
    <col min="3" max="3" width="20" style="1" customWidth="1"/>
    <col min="4" max="4" width="19.69921875" style="1" customWidth="1"/>
    <col min="5" max="5" width="17.296875" style="1" customWidth="1"/>
    <col min="6" max="6" width="17.5" style="1" customWidth="1"/>
    <col min="7" max="7" width="30.69921875" style="1" bestFit="1" customWidth="1"/>
    <col min="8" max="8" width="16.59765625" style="1" customWidth="1"/>
    <col min="9" max="9" width="12.09765625" style="1" customWidth="1"/>
    <col min="10" max="10" width="13" style="1" customWidth="1"/>
    <col min="11" max="11" width="15.5" style="1" customWidth="1"/>
    <col min="12" max="12" width="15.59765625" style="1" customWidth="1"/>
    <col min="13" max="13" width="17.796875" style="1" customWidth="1"/>
    <col min="14" max="16384" width="8.796875" style="1"/>
  </cols>
  <sheetData>
    <row r="1" spans="1:13" x14ac:dyDescent="0.3">
      <c r="A1" s="61" t="s">
        <v>17</v>
      </c>
      <c r="B1" s="74"/>
      <c r="C1" s="63" t="s">
        <v>38</v>
      </c>
      <c r="D1" s="75"/>
      <c r="E1" s="27"/>
      <c r="F1" s="27"/>
      <c r="G1" s="27"/>
      <c r="H1" s="27"/>
      <c r="I1" s="27"/>
      <c r="J1" s="27"/>
      <c r="K1" s="27"/>
    </row>
    <row r="2" spans="1:13" x14ac:dyDescent="0.3">
      <c r="A2" s="65" t="s">
        <v>18</v>
      </c>
      <c r="B2" s="66"/>
      <c r="C2" s="76" t="s">
        <v>39</v>
      </c>
      <c r="D2" s="77"/>
      <c r="E2" s="27"/>
      <c r="F2" s="27"/>
      <c r="G2" s="27"/>
      <c r="H2" s="27"/>
      <c r="I2" s="27"/>
      <c r="J2" s="27"/>
      <c r="K2" s="27"/>
    </row>
    <row r="3" spans="1:13" x14ac:dyDescent="0.3">
      <c r="A3" s="61" t="s">
        <v>19</v>
      </c>
      <c r="B3" s="74"/>
      <c r="C3" s="63"/>
      <c r="D3" s="75"/>
      <c r="E3" s="27"/>
      <c r="F3" s="27"/>
      <c r="G3" s="27"/>
      <c r="H3" s="27"/>
      <c r="I3" s="27"/>
      <c r="J3" s="27"/>
      <c r="K3" s="27"/>
    </row>
    <row r="4" spans="1:13" x14ac:dyDescent="0.3">
      <c r="A4" s="61" t="s">
        <v>5</v>
      </c>
      <c r="B4" s="74"/>
      <c r="C4" s="63" t="s">
        <v>41</v>
      </c>
      <c r="D4" s="75"/>
      <c r="E4" s="27"/>
      <c r="F4" s="27"/>
      <c r="H4" s="27"/>
      <c r="I4" s="27"/>
      <c r="J4" s="27"/>
      <c r="K4" s="27"/>
    </row>
    <row r="5" spans="1:13" x14ac:dyDescent="0.3">
      <c r="A5" s="69" t="s">
        <v>20</v>
      </c>
      <c r="B5" s="78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27"/>
      <c r="J5" s="27"/>
      <c r="K5" s="27"/>
    </row>
    <row r="6" spans="1:13" x14ac:dyDescent="0.3">
      <c r="A6" s="78"/>
      <c r="B6" s="78"/>
      <c r="C6" s="16">
        <f>COUNTIF($J$12:$J$475, "&lt;&gt;")</f>
        <v>2</v>
      </c>
      <c r="D6" s="16">
        <f>COUNTIF($J$12:$J$474, "PASS")</f>
        <v>2</v>
      </c>
      <c r="E6" s="16">
        <f>COUNTIF($J$12:$J$477,"FAIL")</f>
        <v>0</v>
      </c>
      <c r="F6" s="16">
        <f>COUNTIF($J$12:$J$477,"NOT IMPLEMENTED")</f>
        <v>0</v>
      </c>
      <c r="G6" s="16">
        <f>COUNTIF($J$12:$J$477,"SKIPPED")</f>
        <v>0</v>
      </c>
      <c r="I6" s="27"/>
      <c r="J6" s="27"/>
      <c r="K6" s="27"/>
    </row>
    <row r="7" spans="1:13" x14ac:dyDescent="0.3">
      <c r="A7" s="69" t="s">
        <v>23</v>
      </c>
      <c r="B7" s="78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27"/>
      <c r="J7" s="27"/>
      <c r="K7" s="27"/>
    </row>
    <row r="8" spans="1:13" x14ac:dyDescent="0.3">
      <c r="A8" s="78"/>
      <c r="B8" s="78"/>
      <c r="C8" s="16">
        <f>COUNTIF($L$12:$L$475, "&lt;&gt;")</f>
        <v>2</v>
      </c>
      <c r="D8" s="16">
        <f>COUNTIF($L$12:$L$475, "PASS")</f>
        <v>2</v>
      </c>
      <c r="E8" s="16">
        <f>COUNTIF($L$12:$L$475, "FAIL")</f>
        <v>0</v>
      </c>
      <c r="F8" s="16">
        <f>COUNTIF($L$12:$L$475,"NOT IMPLEMENTED")</f>
        <v>0</v>
      </c>
      <c r="G8" s="16">
        <f>COUNTIF($L$12:$L$475, "SKIPPED")</f>
        <v>0</v>
      </c>
      <c r="I8" s="27"/>
      <c r="J8" s="27"/>
      <c r="K8" s="27"/>
    </row>
    <row r="10" spans="1:13" x14ac:dyDescent="0.3">
      <c r="A10" s="71" t="s">
        <v>24</v>
      </c>
      <c r="B10" s="71" t="s">
        <v>25</v>
      </c>
      <c r="C10" s="73" t="s">
        <v>26</v>
      </c>
      <c r="D10" s="71" t="s">
        <v>27</v>
      </c>
      <c r="E10" s="71" t="s">
        <v>28</v>
      </c>
      <c r="F10" s="71" t="s">
        <v>29</v>
      </c>
      <c r="G10" s="71" t="s">
        <v>30</v>
      </c>
      <c r="H10" s="71" t="s">
        <v>31</v>
      </c>
      <c r="I10" s="71" t="s">
        <v>32</v>
      </c>
      <c r="J10" s="71" t="s">
        <v>33</v>
      </c>
      <c r="K10" s="71" t="s">
        <v>34</v>
      </c>
      <c r="L10" s="71" t="s">
        <v>35</v>
      </c>
      <c r="M10" s="71" t="s">
        <v>40</v>
      </c>
    </row>
    <row r="11" spans="1:13" x14ac:dyDescent="0.3">
      <c r="A11" s="72"/>
      <c r="B11" s="72"/>
      <c r="C11" s="72"/>
      <c r="D11" s="72"/>
      <c r="E11" s="72"/>
      <c r="F11" s="72"/>
      <c r="G11" s="72"/>
      <c r="H11" s="72"/>
      <c r="I11" s="71"/>
      <c r="J11" s="71"/>
      <c r="K11" s="71"/>
      <c r="L11" s="71"/>
      <c r="M11" s="71"/>
    </row>
    <row r="12" spans="1:13" customFormat="1" ht="105.6" customHeight="1" x14ac:dyDescent="0.3">
      <c r="A12" s="17">
        <v>1</v>
      </c>
      <c r="B12" s="6" t="str">
        <f t="shared" ref="B12:B13" si="0">CONCATENATE($C$2, " - ", A12)</f>
        <v>VM - 1</v>
      </c>
      <c r="C12" s="23" t="str">
        <f>$C$1</f>
        <v>View Menu Feature</v>
      </c>
      <c r="D12" s="23" t="s">
        <v>73</v>
      </c>
      <c r="E12" s="23"/>
      <c r="F12" s="4" t="s">
        <v>71</v>
      </c>
      <c r="G12" s="18"/>
      <c r="H12" s="4" t="s">
        <v>72</v>
      </c>
      <c r="I12" s="37">
        <v>45287</v>
      </c>
      <c r="J12" s="22" t="s">
        <v>7</v>
      </c>
      <c r="K12" s="19"/>
      <c r="L12" s="5" t="s">
        <v>7</v>
      </c>
      <c r="M12" s="32" t="s">
        <v>41</v>
      </c>
    </row>
    <row r="13" spans="1:13" customFormat="1" ht="105.6" customHeight="1" x14ac:dyDescent="0.3">
      <c r="A13" s="17">
        <v>2</v>
      </c>
      <c r="B13" s="6" t="str">
        <f t="shared" si="0"/>
        <v>VM - 2</v>
      </c>
      <c r="C13" s="23" t="str">
        <f>$C$1</f>
        <v>View Menu Feature</v>
      </c>
      <c r="D13" s="23" t="s">
        <v>74</v>
      </c>
      <c r="E13" s="4" t="s">
        <v>71</v>
      </c>
      <c r="F13" s="4" t="s">
        <v>75</v>
      </c>
      <c r="G13" s="18"/>
      <c r="H13" s="4" t="s">
        <v>76</v>
      </c>
      <c r="I13" s="37">
        <v>45287</v>
      </c>
      <c r="J13" s="22" t="s">
        <v>7</v>
      </c>
      <c r="K13" s="19"/>
      <c r="L13" s="5" t="s">
        <v>7</v>
      </c>
      <c r="M13" s="33" t="s">
        <v>41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3 L12:L13">
    <cfRule type="containsText" dxfId="3" priority="3" operator="containsText" text="FAIL">
      <formula>NOT(ISERROR(SEARCH("FAIL",J12)))</formula>
    </cfRule>
    <cfRule type="containsText" dxfId="2" priority="4" operator="containsText" text="PASS">
      <formula>NOT(ISERROR(SEARCH("PASS",J12)))</formula>
    </cfRule>
  </conditionalFormatting>
  <conditionalFormatting sqref="J12:J13 L12:L13">
    <cfRule type="containsText" dxfId="1" priority="1" operator="containsText" text="SKIPPED">
      <formula>NOT(ISERROR(SEARCH("SKIPPED",J12)))</formula>
    </cfRule>
    <cfRule type="containsText" dxfId="0" priority="2" operator="containsText" text="Not Implemented">
      <formula>NOT(ISERROR(SEARCH("Not Implemented",J12)))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34C0DB5-1279-4ED9-9FAE-33D976E68C71}">
          <x14:formula1>
            <xm:f>'Test report '!$B$8:$B$11</xm:f>
          </x14:formula1>
          <xm:sqref>C3:D4</xm:sqref>
        </x14:dataValidation>
        <x14:dataValidation type="list" allowBlank="1" showErrorMessage="1" xr:uid="{8C1F0343-40E4-4031-9C1B-8BCF4DA25C80}">
          <x14:formula1>
            <xm:f>'Test report '!$B$13:$B$16</xm:f>
          </x14:formula1>
          <xm:sqref>L12:L13 J12:J13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report </vt:lpstr>
      <vt:lpstr>Pay Feature</vt:lpstr>
      <vt:lpstr>View Menu Feature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</dc:creator>
  <cp:keywords/>
  <dc:description/>
  <cp:lastModifiedBy>Bui nhat Quang</cp:lastModifiedBy>
  <cp:revision/>
  <dcterms:created xsi:type="dcterms:W3CDTF">2020-04-21T13:28:48Z</dcterms:created>
  <dcterms:modified xsi:type="dcterms:W3CDTF">2023-12-29T13:57:45Z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