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799C31DE-DD05-4CB4-BF72-B7E0773D2025}" xr6:coauthVersionLast="47" xr6:coauthVersionMax="47" xr10:uidLastSave="{00000000-0000-0000-0000-000000000000}"/>
  <bookViews>
    <workbookView xWindow="-110" yWindow="-110" windowWidth="25820" windowHeight="15500" activeTab="5" xr2:uid="{BBF14E60-0CAA-49E5-98A1-C8142838040F}"/>
  </bookViews>
  <sheets>
    <sheet name="1. 숫자정렬" sheetId="1" r:id="rId1"/>
    <sheet name="2. 천단위기호" sheetId="4" r:id="rId2"/>
    <sheet name="3. 단위표시" sheetId="2" r:id="rId3"/>
    <sheet name="4. 들여쓰기" sheetId="8" r:id="rId4"/>
    <sheet name="5. 세로축" sheetId="3" r:id="rId5"/>
    <sheet name="보고서실습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/>
  <c r="D18" i="8" s="1"/>
  <c r="E8" i="8"/>
  <c r="E18" i="8" s="1"/>
  <c r="C11" i="8"/>
  <c r="D11" i="8"/>
  <c r="E11" i="8"/>
  <c r="C18" i="8"/>
  <c r="R24" i="7"/>
  <c r="X23" i="7"/>
  <c r="X24" i="7" s="1"/>
  <c r="W23" i="7"/>
  <c r="W24" i="7" s="1"/>
  <c r="V23" i="7"/>
  <c r="V24" i="7" s="1"/>
  <c r="U23" i="7"/>
  <c r="U24" i="7" s="1"/>
  <c r="T23" i="7"/>
  <c r="T24" i="7" s="1"/>
  <c r="S23" i="7"/>
  <c r="S24" i="7" s="1"/>
  <c r="R23" i="7"/>
  <c r="Q23" i="7"/>
  <c r="Q24" i="7" s="1"/>
  <c r="P23" i="7"/>
  <c r="X22" i="7"/>
  <c r="W22" i="7"/>
  <c r="V22" i="7"/>
  <c r="U22" i="7"/>
  <c r="T22" i="7"/>
  <c r="S22" i="7"/>
  <c r="R22" i="7"/>
  <c r="Q22" i="7"/>
  <c r="X20" i="7"/>
  <c r="W20" i="7"/>
  <c r="V20" i="7"/>
  <c r="U20" i="7"/>
  <c r="T20" i="7"/>
  <c r="S20" i="7"/>
  <c r="R20" i="7"/>
  <c r="Q20" i="7"/>
  <c r="X18" i="7"/>
  <c r="W18" i="7"/>
  <c r="V18" i="7"/>
  <c r="U18" i="7"/>
  <c r="T18" i="7"/>
  <c r="S18" i="7"/>
  <c r="R18" i="7"/>
  <c r="Q18" i="7"/>
  <c r="W12" i="7"/>
  <c r="V12" i="7"/>
  <c r="U12" i="7"/>
  <c r="T12" i="7"/>
  <c r="S12" i="7"/>
  <c r="R12" i="7"/>
  <c r="Q12" i="7"/>
  <c r="X11" i="7"/>
  <c r="X12" i="7" s="1"/>
  <c r="W11" i="7"/>
  <c r="V11" i="7"/>
  <c r="U11" i="7"/>
  <c r="T11" i="7"/>
  <c r="S11" i="7"/>
  <c r="R11" i="7"/>
  <c r="Q11" i="7"/>
  <c r="P11" i="7"/>
  <c r="X10" i="7"/>
  <c r="W10" i="7"/>
  <c r="V10" i="7"/>
  <c r="U10" i="7"/>
  <c r="T10" i="7"/>
  <c r="S10" i="7"/>
  <c r="R10" i="7"/>
  <c r="Q10" i="7"/>
  <c r="X8" i="7"/>
  <c r="W8" i="7"/>
  <c r="V8" i="7"/>
  <c r="U8" i="7"/>
  <c r="T8" i="7"/>
  <c r="S8" i="7"/>
  <c r="R8" i="7"/>
  <c r="Q8" i="7"/>
  <c r="X6" i="7"/>
  <c r="W6" i="7"/>
  <c r="V6" i="7"/>
  <c r="U6" i="7"/>
  <c r="T6" i="7"/>
  <c r="S6" i="7"/>
  <c r="R6" i="7"/>
  <c r="Q6" i="7"/>
  <c r="L12" i="7"/>
  <c r="K12" i="7"/>
  <c r="F12" i="7"/>
  <c r="E12" i="7"/>
  <c r="L11" i="7"/>
  <c r="K11" i="7"/>
  <c r="J11" i="7"/>
  <c r="J12" i="7" s="1"/>
  <c r="I11" i="7"/>
  <c r="I12" i="7" s="1"/>
  <c r="H11" i="7"/>
  <c r="H12" i="7" s="1"/>
  <c r="G11" i="7"/>
  <c r="G12" i="7" s="1"/>
  <c r="F11" i="7"/>
  <c r="E11" i="7"/>
  <c r="D11" i="7"/>
  <c r="L10" i="7"/>
  <c r="K10" i="7"/>
  <c r="J10" i="7"/>
  <c r="I10" i="7"/>
  <c r="H10" i="7"/>
  <c r="G10" i="7"/>
  <c r="F10" i="7"/>
  <c r="E10" i="7"/>
  <c r="L8" i="7"/>
  <c r="K8" i="7"/>
  <c r="J8" i="7"/>
  <c r="I8" i="7"/>
  <c r="H8" i="7"/>
  <c r="G8" i="7"/>
  <c r="F8" i="7"/>
  <c r="E8" i="7"/>
  <c r="L6" i="7"/>
  <c r="K6" i="7"/>
  <c r="J6" i="7"/>
  <c r="I6" i="7"/>
  <c r="H6" i="7"/>
  <c r="G6" i="7"/>
  <c r="F6" i="7"/>
  <c r="E6" i="7"/>
</calcChain>
</file>

<file path=xl/sharedStrings.xml><?xml version="1.0" encoding="utf-8"?>
<sst xmlns="http://schemas.openxmlformats.org/spreadsheetml/2006/main" count="132" uniqueCount="54">
  <si>
    <t>중화인민공화국</t>
  </si>
  <si>
    <t>인도</t>
  </si>
  <si>
    <t>미국</t>
  </si>
  <si>
    <t>나라</t>
    <phoneticPr fontId="3" type="noConversion"/>
  </si>
  <si>
    <t>인구수</t>
    <phoneticPr fontId="3" type="noConversion"/>
  </si>
  <si>
    <t>러시아</t>
    <phoneticPr fontId="3" type="noConversion"/>
  </si>
  <si>
    <t>일본</t>
    <phoneticPr fontId="3" type="noConversion"/>
  </si>
  <si>
    <t>베트남</t>
    <phoneticPr fontId="3" type="noConversion"/>
  </si>
  <si>
    <t>대한민국</t>
    <phoneticPr fontId="3" type="noConversion"/>
  </si>
  <si>
    <t>캐나다</t>
    <phoneticPr fontId="3" type="noConversion"/>
  </si>
  <si>
    <t>제품명</t>
    <phoneticPr fontId="3" type="noConversion"/>
  </si>
  <si>
    <t>가격</t>
    <phoneticPr fontId="3" type="noConversion"/>
  </si>
  <si>
    <t>사과</t>
    <phoneticPr fontId="3" type="noConversion"/>
  </si>
  <si>
    <t>복숭아</t>
    <phoneticPr fontId="3" type="noConversion"/>
  </si>
  <si>
    <t>포도</t>
    <phoneticPr fontId="3" type="noConversion"/>
  </si>
  <si>
    <t>딸기</t>
    <phoneticPr fontId="3" type="noConversion"/>
  </si>
  <si>
    <t>파인애플</t>
    <phoneticPr fontId="3" type="noConversion"/>
  </si>
  <si>
    <t>국가</t>
    <phoneticPr fontId="3" type="noConversion"/>
  </si>
  <si>
    <t>항목</t>
    <phoneticPr fontId="3" type="noConversion"/>
  </si>
  <si>
    <t>한국</t>
    <phoneticPr fontId="3" type="noConversion"/>
  </si>
  <si>
    <t>1인당 GDP</t>
    <phoneticPr fontId="3" type="noConversion"/>
  </si>
  <si>
    <t>성장률(%)</t>
    <phoneticPr fontId="3" type="noConversion"/>
  </si>
  <si>
    <t>-</t>
    <phoneticPr fontId="3" type="noConversion"/>
  </si>
  <si>
    <t>한/미/일 연도별 1인당 GDP 및 성장률</t>
    <phoneticPr fontId="3" type="noConversion"/>
  </si>
  <si>
    <t>최근 3년간 한국 GDP 성장률</t>
    <phoneticPr fontId="3" type="noConversion"/>
  </si>
  <si>
    <t>성장률</t>
    <phoneticPr fontId="3" type="noConversion"/>
  </si>
  <si>
    <t>(단위: US$)</t>
    <phoneticPr fontId="3" type="noConversion"/>
  </si>
  <si>
    <t>인구</t>
    <phoneticPr fontId="3" type="noConversion"/>
  </si>
  <si>
    <t>(미국 달러)</t>
    <phoneticPr fontId="3" type="noConversion"/>
  </si>
  <si>
    <t>(만명)</t>
    <phoneticPr fontId="3" type="noConversion"/>
  </si>
  <si>
    <t>(%)</t>
    <phoneticPr fontId="3" type="noConversion"/>
  </si>
  <si>
    <t xml:space="preserve"> 단위</t>
    <phoneticPr fontId="3" type="noConversion"/>
  </si>
  <si>
    <t>미국</t>
    <phoneticPr fontId="3" type="noConversion"/>
  </si>
  <si>
    <t>평균</t>
    <phoneticPr fontId="3" type="noConversion"/>
  </si>
  <si>
    <t>매출총이익</t>
    <phoneticPr fontId="3" type="noConversion"/>
  </si>
  <si>
    <t>잡비</t>
    <phoneticPr fontId="3" type="noConversion"/>
  </si>
  <si>
    <t>마케팅비</t>
    <phoneticPr fontId="3" type="noConversion"/>
  </si>
  <si>
    <t>파트타임</t>
    <phoneticPr fontId="3" type="noConversion"/>
  </si>
  <si>
    <t>정규직</t>
    <phoneticPr fontId="3" type="noConversion"/>
  </si>
  <si>
    <t>인건비</t>
    <phoneticPr fontId="3" type="noConversion"/>
  </si>
  <si>
    <t>임대료</t>
    <phoneticPr fontId="3" type="noConversion"/>
  </si>
  <si>
    <t>비용</t>
    <phoneticPr fontId="3" type="noConversion"/>
  </si>
  <si>
    <t>베이커리원가</t>
    <phoneticPr fontId="3" type="noConversion"/>
  </si>
  <si>
    <t>음료원가</t>
    <phoneticPr fontId="3" type="noConversion"/>
  </si>
  <si>
    <t>매출원가</t>
    <phoneticPr fontId="3" type="noConversion"/>
  </si>
  <si>
    <t>베이커리</t>
    <phoneticPr fontId="3" type="noConversion"/>
  </si>
  <si>
    <t>음료</t>
    <phoneticPr fontId="3" type="noConversion"/>
  </si>
  <si>
    <t>매출액</t>
    <phoneticPr fontId="3" type="noConversion"/>
  </si>
  <si>
    <t>3월</t>
    <phoneticPr fontId="3" type="noConversion"/>
  </si>
  <si>
    <t>2월</t>
    <phoneticPr fontId="3" type="noConversion"/>
  </si>
  <si>
    <t>1월</t>
    <phoneticPr fontId="3" type="noConversion"/>
  </si>
  <si>
    <t>구분</t>
    <phoneticPr fontId="3" type="noConversion"/>
  </si>
  <si>
    <t>(단위: 만원)</t>
    <phoneticPr fontId="3" type="noConversion"/>
  </si>
  <si>
    <t>커피블라썸 손익계산서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</si>
</sst>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;[Color9]\-0.0%;\-;"/>
    <numFmt numFmtId="177" formatCode="&quot; &quot;@"/>
    <numFmt numFmtId="178" formatCode="0.0%"/>
    <numFmt numFmtId="179" formatCode="0.0%;[Color9]\-0.0;\-;@"/>
  </numFmts>
  <fonts count="23" x14ac:knownFonts="1"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theme="4" tint="-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0" tint="-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/>
      <right/>
      <top style="thin">
        <color theme="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0" tint="-0.24994659260841701"/>
      </right>
      <top style="thin">
        <color theme="2"/>
      </top>
      <bottom/>
      <diagonal/>
    </border>
    <border>
      <left style="thin">
        <color theme="0" tint="-0.24994659260841701"/>
      </left>
      <right/>
      <top style="thin">
        <color theme="2"/>
      </top>
      <bottom/>
      <diagonal/>
    </border>
    <border>
      <left/>
      <right style="hair">
        <color theme="0" tint="-0.24994659260841701"/>
      </right>
      <top style="thin">
        <color theme="0" tint="-0.24994659260841701"/>
      </top>
      <bottom/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hair">
        <color theme="0" tint="-0.24994659260841701"/>
      </right>
      <top/>
      <bottom style="thin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/>
      <right/>
      <top style="thin">
        <color theme="2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2" tint="-0.499984740745262"/>
      </bottom>
      <diagonal/>
    </border>
    <border>
      <left style="hair">
        <color theme="2" tint="-0.499984740745262"/>
      </left>
      <right/>
      <top style="medium">
        <color auto="1"/>
      </top>
      <bottom style="medium">
        <color auto="1"/>
      </bottom>
      <diagonal/>
    </border>
    <border>
      <left/>
      <right style="hair">
        <color theme="2" tint="-0.499984740745262"/>
      </right>
      <top style="medium">
        <color auto="1"/>
      </top>
      <bottom style="medium">
        <color auto="1"/>
      </bottom>
      <diagonal/>
    </border>
    <border>
      <left style="hair">
        <color theme="2" tint="-0.499984740745262"/>
      </left>
      <right/>
      <top/>
      <bottom/>
      <diagonal/>
    </border>
    <border>
      <left/>
      <right style="hair">
        <color theme="2" tint="-0.499984740745262"/>
      </right>
      <top/>
      <bottom/>
      <diagonal/>
    </border>
    <border>
      <left style="hair">
        <color theme="2" tint="-0.499984740745262"/>
      </left>
      <right/>
      <top/>
      <bottom style="thin">
        <color theme="2" tint="-0.499984740745262"/>
      </bottom>
      <diagonal/>
    </border>
    <border>
      <left/>
      <right style="hair">
        <color theme="2" tint="-0.499984740745262"/>
      </right>
      <top/>
      <bottom style="thin">
        <color theme="2" tint="-0.499984740745262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3" fontId="7" fillId="0" borderId="0" xfId="1" applyNumberFormat="1" applyFont="1" applyAlignment="1">
      <alignment horizontal="right" vertical="center"/>
    </xf>
    <xf numFmtId="3" fontId="7" fillId="0" borderId="9" xfId="1" applyNumberFormat="1" applyFont="1" applyBorder="1" applyAlignment="1">
      <alignment horizontal="right" vertical="center"/>
    </xf>
    <xf numFmtId="3" fontId="7" fillId="0" borderId="10" xfId="1" applyNumberFormat="1" applyFont="1" applyBorder="1" applyAlignment="1">
      <alignment horizontal="right" vertical="center"/>
    </xf>
    <xf numFmtId="0" fontId="6" fillId="0" borderId="11" xfId="1" applyFont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176" fontId="8" fillId="2" borderId="13" xfId="2" applyNumberFormat="1" applyFont="1" applyFill="1" applyBorder="1" applyAlignment="1">
      <alignment horizontal="right" vertical="center"/>
    </xf>
    <xf numFmtId="176" fontId="8" fillId="2" borderId="14" xfId="2" applyNumberFormat="1" applyFont="1" applyFill="1" applyBorder="1" applyAlignment="1">
      <alignment horizontal="right" vertical="center"/>
    </xf>
    <xf numFmtId="176" fontId="8" fillId="2" borderId="15" xfId="2" applyNumberFormat="1" applyFont="1" applyFill="1" applyBorder="1" applyAlignment="1">
      <alignment horizontal="right" vertical="center"/>
    </xf>
    <xf numFmtId="0" fontId="10" fillId="3" borderId="0" xfId="3" applyFont="1" applyFill="1" applyAlignment="1">
      <alignment horizontal="left" vertical="center"/>
    </xf>
    <xf numFmtId="0" fontId="10" fillId="3" borderId="0" xfId="3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/>
    </xf>
    <xf numFmtId="0" fontId="5" fillId="0" borderId="4" xfId="1" applyFont="1" applyBorder="1" applyAlignment="1">
      <alignment horizontal="left" vertical="center"/>
    </xf>
    <xf numFmtId="177" fontId="12" fillId="0" borderId="0" xfId="1" applyNumberFormat="1" applyFont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177" fontId="13" fillId="2" borderId="13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8" fillId="2" borderId="16" xfId="1" applyFont="1" applyFill="1" applyBorder="1" applyAlignment="1">
      <alignment horizontal="left" vertical="center"/>
    </xf>
    <xf numFmtId="176" fontId="8" fillId="2" borderId="17" xfId="2" applyNumberFormat="1" applyFont="1" applyFill="1" applyBorder="1" applyAlignment="1">
      <alignment horizontal="right" vertical="center"/>
    </xf>
    <xf numFmtId="176" fontId="8" fillId="2" borderId="18" xfId="2" applyNumberFormat="1" applyFont="1" applyFill="1" applyBorder="1" applyAlignment="1">
      <alignment horizontal="right" vertical="center"/>
    </xf>
    <xf numFmtId="176" fontId="8" fillId="2" borderId="19" xfId="2" applyNumberFormat="1" applyFont="1" applyFill="1" applyBorder="1" applyAlignment="1">
      <alignment horizontal="right" vertical="center"/>
    </xf>
    <xf numFmtId="0" fontId="15" fillId="0" borderId="20" xfId="3" applyFont="1" applyBorder="1">
      <alignment vertical="center"/>
    </xf>
    <xf numFmtId="0" fontId="6" fillId="0" borderId="21" xfId="1" applyFont="1" applyBorder="1" applyAlignment="1">
      <alignment horizontal="left" vertical="center"/>
    </xf>
    <xf numFmtId="3" fontId="15" fillId="0" borderId="22" xfId="3" applyNumberFormat="1" applyFont="1" applyBorder="1" applyAlignment="1">
      <alignment horizontal="right" vertical="center"/>
    </xf>
    <xf numFmtId="3" fontId="15" fillId="0" borderId="23" xfId="3" applyNumberFormat="1" applyFont="1" applyBorder="1" applyAlignment="1">
      <alignment horizontal="right" vertical="center"/>
    </xf>
    <xf numFmtId="3" fontId="15" fillId="0" borderId="24" xfId="3" applyNumberFormat="1" applyFont="1" applyBorder="1" applyAlignment="1">
      <alignment horizontal="right" vertical="center"/>
    </xf>
    <xf numFmtId="0" fontId="15" fillId="0" borderId="25" xfId="3" applyFont="1" applyBorder="1">
      <alignment vertical="center"/>
    </xf>
    <xf numFmtId="0" fontId="8" fillId="2" borderId="26" xfId="1" applyFont="1" applyFill="1" applyBorder="1" applyAlignment="1">
      <alignment horizontal="left" vertical="center"/>
    </xf>
    <xf numFmtId="176" fontId="8" fillId="2" borderId="27" xfId="2" applyNumberFormat="1" applyFont="1" applyFill="1" applyBorder="1" applyAlignment="1">
      <alignment horizontal="right" vertical="center"/>
    </xf>
    <xf numFmtId="176" fontId="8" fillId="2" borderId="28" xfId="2" applyNumberFormat="1" applyFont="1" applyFill="1" applyBorder="1" applyAlignment="1">
      <alignment horizontal="right" vertical="center"/>
    </xf>
    <xf numFmtId="176" fontId="8" fillId="2" borderId="29" xfId="2" applyNumberFormat="1" applyFont="1" applyFill="1" applyBorder="1" applyAlignment="1">
      <alignment horizontal="right" vertical="center"/>
    </xf>
    <xf numFmtId="0" fontId="17" fillId="0" borderId="0" xfId="3" applyFont="1">
      <alignment vertical="center"/>
    </xf>
    <xf numFmtId="0" fontId="8" fillId="0" borderId="0" xfId="1" applyFont="1" applyAlignment="1">
      <alignment horizontal="left" vertical="center"/>
    </xf>
    <xf numFmtId="0" fontId="10" fillId="0" borderId="0" xfId="3" applyFont="1">
      <alignment vertical="center"/>
    </xf>
    <xf numFmtId="0" fontId="15" fillId="0" borderId="0" xfId="3" applyFont="1">
      <alignment vertical="center"/>
    </xf>
    <xf numFmtId="0" fontId="19" fillId="5" borderId="30" xfId="1" applyFont="1" applyFill="1" applyBorder="1" applyAlignment="1">
      <alignment horizontal="left" vertical="center"/>
    </xf>
    <xf numFmtId="0" fontId="19" fillId="5" borderId="30" xfId="1" applyFont="1" applyFill="1" applyBorder="1" applyAlignment="1">
      <alignment horizontal="center" vertical="center"/>
    </xf>
    <xf numFmtId="0" fontId="8" fillId="0" borderId="30" xfId="1" applyFont="1" applyBorder="1" applyAlignment="1">
      <alignment horizontal="left" vertical="center"/>
    </xf>
    <xf numFmtId="3" fontId="8" fillId="0" borderId="30" xfId="1" applyNumberFormat="1" applyFont="1" applyBorder="1" applyAlignment="1">
      <alignment horizontal="right" vertical="center"/>
    </xf>
    <xf numFmtId="0" fontId="8" fillId="6" borderId="30" xfId="1" applyFont="1" applyFill="1" applyBorder="1" applyAlignment="1">
      <alignment horizontal="left" vertical="center"/>
    </xf>
    <xf numFmtId="178" fontId="8" fillId="6" borderId="30" xfId="2" applyNumberFormat="1" applyFont="1" applyFill="1" applyBorder="1" applyAlignment="1">
      <alignment horizontal="right" vertical="center"/>
    </xf>
    <xf numFmtId="3" fontId="17" fillId="0" borderId="30" xfId="3" applyNumberFormat="1" applyFont="1" applyBorder="1" applyAlignment="1">
      <alignment horizontal="right" vertical="center"/>
    </xf>
    <xf numFmtId="0" fontId="6" fillId="0" borderId="0" xfId="1" applyFont="1" applyAlignment="1">
      <alignment horizontal="left" vertical="center"/>
    </xf>
    <xf numFmtId="0" fontId="6" fillId="0" borderId="35" xfId="1" applyFont="1" applyBorder="1" applyAlignment="1">
      <alignment horizontal="left" vertical="center"/>
    </xf>
    <xf numFmtId="0" fontId="8" fillId="2" borderId="13" xfId="1" applyFont="1" applyFill="1" applyBorder="1" applyAlignment="1">
      <alignment horizontal="left" vertical="center"/>
    </xf>
    <xf numFmtId="0" fontId="8" fillId="2" borderId="17" xfId="1" applyFont="1" applyFill="1" applyBorder="1" applyAlignment="1">
      <alignment horizontal="left" vertical="center"/>
    </xf>
    <xf numFmtId="0" fontId="15" fillId="0" borderId="22" xfId="3" applyFont="1" applyBorder="1">
      <alignment vertical="center"/>
    </xf>
    <xf numFmtId="0" fontId="6" fillId="0" borderId="22" xfId="1" applyFont="1" applyBorder="1" applyAlignment="1">
      <alignment horizontal="left" vertical="center"/>
    </xf>
    <xf numFmtId="0" fontId="15" fillId="0" borderId="36" xfId="3" applyFont="1" applyBorder="1">
      <alignment vertical="center"/>
    </xf>
    <xf numFmtId="0" fontId="8" fillId="2" borderId="27" xfId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3" fontId="20" fillId="0" borderId="37" xfId="0" applyNumberFormat="1" applyFont="1" applyBorder="1">
      <alignment vertical="center"/>
    </xf>
    <xf numFmtId="3" fontId="0" fillId="0" borderId="37" xfId="0" applyNumberFormat="1" applyBorder="1">
      <alignment vertical="center"/>
    </xf>
    <xf numFmtId="0" fontId="16" fillId="3" borderId="0" xfId="0" applyFont="1" applyFill="1" applyAlignment="1">
      <alignment horizontal="right" vertical="center"/>
    </xf>
    <xf numFmtId="0" fontId="16" fillId="3" borderId="0" xfId="0" applyFont="1" applyFill="1">
      <alignment vertical="center"/>
    </xf>
    <xf numFmtId="0" fontId="1" fillId="0" borderId="0" xfId="0" applyFont="1" applyAlignment="1">
      <alignment horizontal="right"/>
    </xf>
    <xf numFmtId="0" fontId="21" fillId="0" borderId="1" xfId="0" applyFont="1" applyBorder="1" applyAlignment="1">
      <alignment horizontal="center" vertical="center"/>
    </xf>
    <xf numFmtId="0" fontId="18" fillId="4" borderId="33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 vertical="center"/>
    </xf>
    <xf numFmtId="0" fontId="18" fillId="4" borderId="34" xfId="3" applyFont="1" applyFill="1" applyBorder="1" applyAlignment="1">
      <alignment horizontal="center" vertical="center"/>
    </xf>
    <xf numFmtId="0" fontId="8" fillId="6" borderId="31" xfId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17" fillId="6" borderId="31" xfId="3" applyFont="1" applyFill="1" applyBorder="1" applyAlignment="1">
      <alignment horizontal="center" vertical="center"/>
    </xf>
    <xf numFmtId="0" fontId="17" fillId="6" borderId="32" xfId="3" applyFont="1" applyFill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37" xfId="0" applyBorder="1" applyAlignment="1">
      <alignment horizontal="left" vertical="center" indent="1"/>
    </xf>
    <xf numFmtId="0" fontId="20" fillId="0" borderId="37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 indent="2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38" xfId="1" applyFont="1" applyBorder="1" applyAlignment="1">
      <alignment horizontal="left" vertical="center"/>
    </xf>
    <xf numFmtId="179" fontId="8" fillId="7" borderId="38" xfId="1" applyNumberFormat="1" applyFont="1" applyFill="1" applyBorder="1" applyAlignment="1">
      <alignment horizontal="left" vertical="center"/>
    </xf>
    <xf numFmtId="179" fontId="8" fillId="7" borderId="38" xfId="2" applyNumberFormat="1" applyFont="1" applyFill="1" applyBorder="1" applyAlignment="1">
      <alignment horizontal="right" vertical="center"/>
    </xf>
    <xf numFmtId="0" fontId="17" fillId="0" borderId="38" xfId="3" applyFont="1" applyBorder="1">
      <alignment vertical="center"/>
    </xf>
    <xf numFmtId="0" fontId="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179" fontId="8" fillId="7" borderId="43" xfId="2" applyNumberFormat="1" applyFont="1" applyFill="1" applyBorder="1" applyAlignment="1">
      <alignment horizontal="right" vertical="center"/>
    </xf>
    <xf numFmtId="179" fontId="8" fillId="7" borderId="44" xfId="2" applyNumberFormat="1" applyFont="1" applyFill="1" applyBorder="1" applyAlignment="1">
      <alignment horizontal="right" vertical="center"/>
    </xf>
    <xf numFmtId="3" fontId="22" fillId="0" borderId="0" xfId="4" applyNumberFormat="1" applyFont="1" applyFill="1" applyBorder="1" applyAlignment="1">
      <alignment horizontal="right" vertical="center"/>
    </xf>
    <xf numFmtId="3" fontId="22" fillId="0" borderId="41" xfId="4" applyNumberFormat="1" applyFont="1" applyFill="1" applyBorder="1" applyAlignment="1">
      <alignment horizontal="right" vertical="center"/>
    </xf>
    <xf numFmtId="3" fontId="22" fillId="0" borderId="42" xfId="4" applyNumberFormat="1" applyFont="1" applyFill="1" applyBorder="1" applyAlignment="1">
      <alignment horizontal="right" vertical="center"/>
    </xf>
    <xf numFmtId="3" fontId="22" fillId="7" borderId="38" xfId="2" applyNumberFormat="1" applyFont="1" applyFill="1" applyBorder="1" applyAlignment="1">
      <alignment horizontal="right" vertical="center"/>
    </xf>
    <xf numFmtId="3" fontId="22" fillId="7" borderId="43" xfId="2" applyNumberFormat="1" applyFont="1" applyFill="1" applyBorder="1" applyAlignment="1">
      <alignment horizontal="right" vertical="center"/>
    </xf>
    <xf numFmtId="3" fontId="22" fillId="7" borderId="44" xfId="2" applyNumberFormat="1" applyFont="1" applyFill="1" applyBorder="1" applyAlignment="1">
      <alignment horizontal="right" vertical="center"/>
    </xf>
    <xf numFmtId="3" fontId="17" fillId="0" borderId="0" xfId="4" applyNumberFormat="1" applyFont="1" applyFill="1" applyBorder="1" applyAlignment="1">
      <alignment horizontal="right" vertical="center"/>
    </xf>
    <xf numFmtId="3" fontId="17" fillId="0" borderId="41" xfId="4" applyNumberFormat="1" applyFont="1" applyFill="1" applyBorder="1" applyAlignment="1">
      <alignment horizontal="right" vertical="center"/>
    </xf>
    <xf numFmtId="3" fontId="17" fillId="0" borderId="42" xfId="4" applyNumberFormat="1" applyFont="1" applyFill="1" applyBorder="1" applyAlignment="1">
      <alignment horizontal="right" vertical="center"/>
    </xf>
  </cellXfs>
  <cellStyles count="5">
    <cellStyle name="Normal 2" xfId="3" xr:uid="{09734424-CF56-443B-9117-843F80EDE5A3}"/>
    <cellStyle name="백분율 2" xfId="2" xr:uid="{D9D72A17-7799-4BFD-B81F-86CBCF6CB355}"/>
    <cellStyle name="쉼표 [0] 2" xfId="4" xr:uid="{3E73D09B-10ED-42D5-899F-B53A72CEAA77}"/>
    <cellStyle name="표준" xfId="0" builtinId="0"/>
    <cellStyle name="표준 4" xfId="1" xr:uid="{1DFB2DB4-30CF-4ECE-AD7C-BE888A7CA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269834</xdr:colOff>
      <xdr:row>1</xdr:row>
      <xdr:rowOff>1982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6E29A7B8-BDA5-410A-B02B-41EC23C37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25213" y="222699"/>
          <a:ext cx="230876" cy="227330"/>
        </a:xfrm>
        <a:prstGeom prst="rect">
          <a:avLst/>
        </a:prstGeom>
      </xdr:spPr>
    </xdr:pic>
    <xdr:clientData/>
  </xdr:oneCellAnchor>
  <xdr:oneCellAnchor>
    <xdr:from>
      <xdr:col>3</xdr:col>
      <xdr:colOff>168165</xdr:colOff>
      <xdr:row>1</xdr:row>
      <xdr:rowOff>0</xdr:rowOff>
    </xdr:from>
    <xdr:ext cx="230876" cy="227330"/>
    <xdr:pic>
      <xdr:nvPicPr>
        <xdr:cNvPr id="3" name="Graphic 33" descr="Money">
          <a:extLst>
            <a:ext uri="{FF2B5EF4-FFF2-40B4-BE49-F238E27FC236}">
              <a16:creationId xmlns:a16="http://schemas.microsoft.com/office/drawing/2014/main" id="{4B8D1736-4CE1-4933-83E3-8D6A2A8AD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12882" y="189186"/>
          <a:ext cx="230876" cy="22733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126318</xdr:colOff>
      <xdr:row>0</xdr:row>
      <xdr:rowOff>222699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C77C2DDD-76EF-4F53-BB18-EBC50D64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06749" y="222699"/>
          <a:ext cx="230876" cy="227330"/>
        </a:xfrm>
        <a:prstGeom prst="rect">
          <a:avLst/>
        </a:prstGeom>
      </xdr:spPr>
    </xdr:pic>
    <xdr:clientData/>
  </xdr:oneCellAnchor>
  <xdr:twoCellAnchor editAs="oneCell">
    <xdr:from>
      <xdr:col>4</xdr:col>
      <xdr:colOff>99649</xdr:colOff>
      <xdr:row>1</xdr:row>
      <xdr:rowOff>2</xdr:rowOff>
    </xdr:from>
    <xdr:to>
      <xdr:col>4</xdr:col>
      <xdr:colOff>328390</xdr:colOff>
      <xdr:row>2</xdr:row>
      <xdr:rowOff>0</xdr:rowOff>
    </xdr:to>
    <xdr:pic>
      <xdr:nvPicPr>
        <xdr:cNvPr id="3" name="그래픽 2" descr="화폐 단색으로 채워진">
          <a:extLst>
            <a:ext uri="{FF2B5EF4-FFF2-40B4-BE49-F238E27FC236}">
              <a16:creationId xmlns:a16="http://schemas.microsoft.com/office/drawing/2014/main" id="{7AD221F1-609A-4AC2-88C2-04CBEDB4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02880" y="222740"/>
          <a:ext cx="228741" cy="222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1531-9D99-4F95-8B69-A5EFD5281DD3}">
  <dimension ref="B1:F10"/>
  <sheetViews>
    <sheetView zoomScale="145" zoomScaleNormal="145" workbookViewId="0">
      <selection activeCell="H15" sqref="H15"/>
    </sheetView>
  </sheetViews>
  <sheetFormatPr defaultRowHeight="17" x14ac:dyDescent="0.45"/>
  <cols>
    <col min="1" max="1" width="4.5" customWidth="1"/>
    <col min="2" max="2" width="17.08203125" customWidth="1"/>
    <col min="3" max="3" width="15.25" style="63" customWidth="1"/>
    <col min="4" max="4" width="5.25" customWidth="1"/>
    <col min="5" max="6" width="11.58203125" customWidth="1"/>
  </cols>
  <sheetData>
    <row r="1" spans="2:6" ht="14.5" customHeight="1" thickBot="1" x14ac:dyDescent="0.5"/>
    <row r="2" spans="2:6" ht="17.5" thickBot="1" x14ac:dyDescent="0.5">
      <c r="B2" s="4" t="s">
        <v>3</v>
      </c>
      <c r="C2" s="5" t="s">
        <v>4</v>
      </c>
      <c r="E2" s="4" t="s">
        <v>10</v>
      </c>
      <c r="F2" s="5" t="s">
        <v>11</v>
      </c>
    </row>
    <row r="3" spans="2:6" x14ac:dyDescent="0.45">
      <c r="B3" s="1" t="s">
        <v>0</v>
      </c>
      <c r="C3" s="63">
        <v>1444216203</v>
      </c>
      <c r="E3" s="2" t="s">
        <v>12</v>
      </c>
      <c r="F3" s="3">
        <v>1300</v>
      </c>
    </row>
    <row r="4" spans="2:6" x14ac:dyDescent="0.45">
      <c r="B4" s="1" t="s">
        <v>1</v>
      </c>
      <c r="C4" s="63">
        <v>1393409033</v>
      </c>
      <c r="E4" s="2" t="s">
        <v>13</v>
      </c>
      <c r="F4" s="3">
        <v>2700</v>
      </c>
    </row>
    <row r="5" spans="2:6" x14ac:dyDescent="0.45">
      <c r="B5" s="1" t="s">
        <v>2</v>
      </c>
      <c r="C5" s="63">
        <v>332915074</v>
      </c>
      <c r="E5" s="2" t="s">
        <v>14</v>
      </c>
      <c r="F5" s="3">
        <v>4200</v>
      </c>
    </row>
    <row r="6" spans="2:6" x14ac:dyDescent="0.45">
      <c r="B6" s="1" t="s">
        <v>5</v>
      </c>
      <c r="C6" s="63">
        <v>146748600</v>
      </c>
      <c r="E6" s="2" t="s">
        <v>15</v>
      </c>
      <c r="F6" s="3">
        <v>5500</v>
      </c>
    </row>
    <row r="7" spans="2:6" x14ac:dyDescent="0.45">
      <c r="B7" s="1" t="s">
        <v>6</v>
      </c>
      <c r="C7" s="63">
        <v>125960000</v>
      </c>
      <c r="E7" s="2" t="s">
        <v>16</v>
      </c>
      <c r="F7" s="3">
        <v>4800</v>
      </c>
    </row>
    <row r="8" spans="2:6" x14ac:dyDescent="0.45">
      <c r="B8" s="1" t="s">
        <v>7</v>
      </c>
      <c r="C8" s="63">
        <v>96208984</v>
      </c>
    </row>
    <row r="9" spans="2:6" x14ac:dyDescent="0.45">
      <c r="B9" s="1" t="s">
        <v>8</v>
      </c>
      <c r="C9" s="63">
        <v>51821669</v>
      </c>
    </row>
    <row r="10" spans="2:6" x14ac:dyDescent="0.45">
      <c r="B10" s="1" t="s">
        <v>9</v>
      </c>
      <c r="C10" s="63">
        <v>36488800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DBDC-A0BB-40D5-965F-60BC13192DC6}">
  <dimension ref="B1:C10"/>
  <sheetViews>
    <sheetView zoomScale="145" zoomScaleNormal="145" workbookViewId="0">
      <selection activeCell="G7" sqref="G7"/>
    </sheetView>
  </sheetViews>
  <sheetFormatPr defaultRowHeight="17" x14ac:dyDescent="0.45"/>
  <cols>
    <col min="1" max="1" width="6" customWidth="1"/>
    <col min="2" max="3" width="16.5" customWidth="1"/>
  </cols>
  <sheetData>
    <row r="1" spans="2:3" ht="17.5" thickBot="1" x14ac:dyDescent="0.5"/>
    <row r="2" spans="2:3" ht="17.5" thickBot="1" x14ac:dyDescent="0.5">
      <c r="B2" s="4" t="s">
        <v>3</v>
      </c>
      <c r="C2" s="5" t="s">
        <v>4</v>
      </c>
    </row>
    <row r="3" spans="2:3" x14ac:dyDescent="0.45">
      <c r="B3" s="1" t="s">
        <v>0</v>
      </c>
      <c r="C3" s="77">
        <v>1444216203</v>
      </c>
    </row>
    <row r="4" spans="2:3" x14ac:dyDescent="0.45">
      <c r="B4" s="1" t="s">
        <v>1</v>
      </c>
      <c r="C4" s="77">
        <v>1393409033</v>
      </c>
    </row>
    <row r="5" spans="2:3" x14ac:dyDescent="0.45">
      <c r="B5" s="1" t="s">
        <v>2</v>
      </c>
      <c r="C5" s="77">
        <v>332915074</v>
      </c>
    </row>
    <row r="6" spans="2:3" x14ac:dyDescent="0.45">
      <c r="B6" s="1" t="s">
        <v>5</v>
      </c>
      <c r="C6" s="77">
        <v>146748600</v>
      </c>
    </row>
    <row r="7" spans="2:3" x14ac:dyDescent="0.45">
      <c r="B7" s="1" t="s">
        <v>6</v>
      </c>
      <c r="C7" s="77">
        <v>125960000</v>
      </c>
    </row>
    <row r="8" spans="2:3" x14ac:dyDescent="0.45">
      <c r="B8" s="1" t="s">
        <v>7</v>
      </c>
      <c r="C8" s="77">
        <v>96208984</v>
      </c>
    </row>
    <row r="9" spans="2:3" x14ac:dyDescent="0.45">
      <c r="B9" s="1" t="s">
        <v>8</v>
      </c>
      <c r="C9" s="77">
        <v>51821669</v>
      </c>
    </row>
    <row r="10" spans="2:3" x14ac:dyDescent="0.45">
      <c r="B10" s="1" t="s">
        <v>9</v>
      </c>
      <c r="C10" s="77">
        <v>36488800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A07D-3E36-4A56-B0E4-DA63D1C9176C}">
  <dimension ref="B1:K7"/>
  <sheetViews>
    <sheetView zoomScale="145" zoomScaleNormal="145" workbookViewId="0">
      <selection activeCell="H7" sqref="H5:H7"/>
    </sheetView>
  </sheetViews>
  <sheetFormatPr defaultRowHeight="17" x14ac:dyDescent="0.45"/>
  <cols>
    <col min="1" max="1" width="4.08203125" customWidth="1"/>
    <col min="2" max="2" width="10" customWidth="1"/>
    <col min="6" max="6" width="6.25" customWidth="1"/>
    <col min="7" max="7" width="10" customWidth="1"/>
  </cols>
  <sheetData>
    <row r="1" spans="2:11" ht="15" customHeight="1" x14ac:dyDescent="0.45"/>
    <row r="2" spans="2:11" x14ac:dyDescent="0.45">
      <c r="B2" s="21" t="s">
        <v>24</v>
      </c>
      <c r="C2" s="22"/>
      <c r="D2" s="22"/>
      <c r="E2" s="22"/>
      <c r="G2" s="21" t="s">
        <v>24</v>
      </c>
      <c r="H2" s="22"/>
      <c r="I2" s="22"/>
      <c r="J2" s="22"/>
      <c r="K2" s="22"/>
    </row>
    <row r="3" spans="2:11" ht="15" customHeight="1" thickBot="1" x14ac:dyDescent="0.45">
      <c r="D3" s="24"/>
      <c r="E3" s="29" t="s">
        <v>26</v>
      </c>
      <c r="J3" s="24"/>
    </row>
    <row r="4" spans="2:11" ht="21.65" customHeight="1" thickBot="1" x14ac:dyDescent="0.5">
      <c r="B4" s="7" t="s">
        <v>18</v>
      </c>
      <c r="C4" s="8">
        <v>2017</v>
      </c>
      <c r="D4" s="8">
        <v>2018</v>
      </c>
      <c r="E4" s="8">
        <v>2019</v>
      </c>
      <c r="G4" s="7" t="s">
        <v>18</v>
      </c>
      <c r="H4" s="25" t="s">
        <v>31</v>
      </c>
      <c r="I4" s="8">
        <v>2017</v>
      </c>
      <c r="J4" s="8">
        <v>2018</v>
      </c>
      <c r="K4" s="8">
        <v>2019</v>
      </c>
    </row>
    <row r="5" spans="2:11" ht="21.65" customHeight="1" x14ac:dyDescent="0.45">
      <c r="B5" s="12" t="s">
        <v>20</v>
      </c>
      <c r="C5" s="13">
        <v>31605</v>
      </c>
      <c r="D5" s="13">
        <v>33429</v>
      </c>
      <c r="E5" s="13">
        <v>31838</v>
      </c>
      <c r="G5" s="12" t="s">
        <v>20</v>
      </c>
      <c r="H5" s="26" t="s">
        <v>28</v>
      </c>
      <c r="I5" s="13">
        <v>31605</v>
      </c>
      <c r="J5" s="13">
        <v>33429</v>
      </c>
      <c r="K5" s="13">
        <v>31838</v>
      </c>
    </row>
    <row r="6" spans="2:11" ht="21.65" customHeight="1" x14ac:dyDescent="0.45">
      <c r="B6" s="17" t="s">
        <v>25</v>
      </c>
      <c r="C6" s="18">
        <v>7.3342825502293943E-2</v>
      </c>
      <c r="D6" s="18">
        <v>5.4563403033294447E-2</v>
      </c>
      <c r="E6" s="18">
        <v>-4.997173189270683E-2</v>
      </c>
      <c r="G6" s="23" t="s">
        <v>27</v>
      </c>
      <c r="H6" s="27" t="s">
        <v>29</v>
      </c>
      <c r="I6" s="23">
        <v>51.4</v>
      </c>
      <c r="J6" s="23">
        <v>51.6</v>
      </c>
      <c r="K6" s="23">
        <v>51.7</v>
      </c>
    </row>
    <row r="7" spans="2:11" ht="21.65" customHeight="1" x14ac:dyDescent="0.45">
      <c r="G7" s="17" t="s">
        <v>25</v>
      </c>
      <c r="H7" s="28" t="s">
        <v>30</v>
      </c>
      <c r="I7" s="18">
        <v>7.3342825502293943E-2</v>
      </c>
      <c r="J7" s="18">
        <v>5.4563403033294447E-2</v>
      </c>
      <c r="K7" s="18">
        <v>-4.997173189270683E-2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A3A4-B961-4AF4-94AB-CCCBD0EFF465}">
  <dimension ref="B1:E18"/>
  <sheetViews>
    <sheetView showGridLines="0" zoomScale="145" zoomScaleNormal="145" workbookViewId="0">
      <selection activeCell="B15" sqref="B15:B16"/>
    </sheetView>
  </sheetViews>
  <sheetFormatPr defaultRowHeight="17" x14ac:dyDescent="0.45"/>
  <cols>
    <col min="1" max="1" width="7.75" customWidth="1"/>
    <col min="2" max="2" width="14.33203125" customWidth="1"/>
    <col min="3" max="5" width="12.58203125" customWidth="1"/>
  </cols>
  <sheetData>
    <row r="1" spans="2:5" ht="17.5" thickBot="1" x14ac:dyDescent="0.5"/>
    <row r="2" spans="2:5" ht="25.15" customHeight="1" thickBot="1" x14ac:dyDescent="0.5">
      <c r="B2" s="69" t="s">
        <v>53</v>
      </c>
      <c r="C2" s="69"/>
      <c r="D2" s="69"/>
      <c r="E2" s="69"/>
    </row>
    <row r="3" spans="2:5" ht="21.65" customHeight="1" x14ac:dyDescent="0.45">
      <c r="E3" s="68" t="s">
        <v>52</v>
      </c>
    </row>
    <row r="4" spans="2:5" x14ac:dyDescent="0.45">
      <c r="B4" s="67" t="s">
        <v>51</v>
      </c>
      <c r="C4" s="66" t="s">
        <v>50</v>
      </c>
      <c r="D4" s="66" t="s">
        <v>49</v>
      </c>
      <c r="E4" s="66" t="s">
        <v>48</v>
      </c>
    </row>
    <row r="5" spans="2:5" x14ac:dyDescent="0.45">
      <c r="B5" s="79" t="s">
        <v>47</v>
      </c>
      <c r="C5" s="64">
        <v>1347</v>
      </c>
      <c r="D5" s="64">
        <v>917</v>
      </c>
      <c r="E5" s="64">
        <v>1429</v>
      </c>
    </row>
    <row r="6" spans="2:5" x14ac:dyDescent="0.45">
      <c r="B6" s="78" t="s">
        <v>46</v>
      </c>
      <c r="C6" s="65">
        <v>1078</v>
      </c>
      <c r="D6" s="65">
        <v>734</v>
      </c>
      <c r="E6" s="65">
        <v>1143</v>
      </c>
    </row>
    <row r="7" spans="2:5" x14ac:dyDescent="0.45">
      <c r="B7" s="78" t="s">
        <v>45</v>
      </c>
      <c r="C7" s="65">
        <v>269</v>
      </c>
      <c r="D7" s="65">
        <v>183</v>
      </c>
      <c r="E7" s="65">
        <v>286</v>
      </c>
    </row>
    <row r="8" spans="2:5" x14ac:dyDescent="0.45">
      <c r="B8" s="79" t="s">
        <v>44</v>
      </c>
      <c r="C8" s="64">
        <f>SUM(C9:C10)</f>
        <v>458</v>
      </c>
      <c r="D8" s="64">
        <f>SUM(D9:D10)</f>
        <v>312</v>
      </c>
      <c r="E8" s="64">
        <f>SUM(E9:E10)</f>
        <v>486</v>
      </c>
    </row>
    <row r="9" spans="2:5" x14ac:dyDescent="0.45">
      <c r="B9" s="78" t="s">
        <v>43</v>
      </c>
      <c r="C9" s="65">
        <v>323</v>
      </c>
      <c r="D9" s="65">
        <v>220</v>
      </c>
      <c r="E9" s="65">
        <v>343</v>
      </c>
    </row>
    <row r="10" spans="2:5" x14ac:dyDescent="0.45">
      <c r="B10" s="78" t="s">
        <v>42</v>
      </c>
      <c r="C10" s="65">
        <v>135</v>
      </c>
      <c r="D10" s="65">
        <v>92</v>
      </c>
      <c r="E10" s="65">
        <v>143</v>
      </c>
    </row>
    <row r="11" spans="2:5" x14ac:dyDescent="0.45">
      <c r="B11" s="79" t="s">
        <v>41</v>
      </c>
      <c r="C11" s="64">
        <f>SUM(C12:C13,C16:C17)</f>
        <v>712</v>
      </c>
      <c r="D11" s="64">
        <f>SUM(D12:D13,D16:D17)</f>
        <v>700</v>
      </c>
      <c r="E11" s="64">
        <f>SUM(E12:E13,E16:E17)</f>
        <v>735</v>
      </c>
    </row>
    <row r="12" spans="2:5" x14ac:dyDescent="0.45">
      <c r="B12" s="78" t="s">
        <v>40</v>
      </c>
      <c r="C12" s="65">
        <v>150</v>
      </c>
      <c r="D12" s="65">
        <v>150</v>
      </c>
      <c r="E12" s="65">
        <v>150</v>
      </c>
    </row>
    <row r="13" spans="2:5" x14ac:dyDescent="0.45">
      <c r="B13" s="78" t="s">
        <v>39</v>
      </c>
      <c r="C13" s="65">
        <v>455</v>
      </c>
      <c r="D13" s="65">
        <v>455</v>
      </c>
      <c r="E13" s="65">
        <v>455</v>
      </c>
    </row>
    <row r="14" spans="2:5" x14ac:dyDescent="0.45">
      <c r="B14" s="78" t="s">
        <v>38</v>
      </c>
      <c r="C14" s="65">
        <v>355</v>
      </c>
      <c r="D14" s="65">
        <v>355</v>
      </c>
      <c r="E14" s="65">
        <v>355</v>
      </c>
    </row>
    <row r="15" spans="2:5" x14ac:dyDescent="0.45">
      <c r="B15" s="80" t="s">
        <v>37</v>
      </c>
      <c r="C15" s="65">
        <v>100</v>
      </c>
      <c r="D15" s="65">
        <v>100</v>
      </c>
      <c r="E15" s="65">
        <v>100</v>
      </c>
    </row>
    <row r="16" spans="2:5" x14ac:dyDescent="0.45">
      <c r="B16" s="80" t="s">
        <v>36</v>
      </c>
      <c r="C16" s="65">
        <v>60</v>
      </c>
      <c r="D16" s="65">
        <v>50</v>
      </c>
      <c r="E16" s="65">
        <v>75</v>
      </c>
    </row>
    <row r="17" spans="2:5" x14ac:dyDescent="0.45">
      <c r="B17" s="78" t="s">
        <v>35</v>
      </c>
      <c r="C17" s="65">
        <v>47</v>
      </c>
      <c r="D17" s="65">
        <v>45</v>
      </c>
      <c r="E17" s="65">
        <v>55</v>
      </c>
    </row>
    <row r="18" spans="2:5" x14ac:dyDescent="0.45">
      <c r="B18" s="79" t="s">
        <v>34</v>
      </c>
      <c r="C18" s="64">
        <f>C5-C8-C11</f>
        <v>177</v>
      </c>
      <c r="D18" s="64">
        <f>D5-D8-D11</f>
        <v>-95</v>
      </c>
      <c r="E18" s="64">
        <f>E5-E8-E11</f>
        <v>208</v>
      </c>
    </row>
  </sheetData>
  <mergeCells count="1">
    <mergeCell ref="B2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0CDE-ADF8-4307-BEDC-8C80D161909B}">
  <dimension ref="B1:I10"/>
  <sheetViews>
    <sheetView showGridLines="0" zoomScale="145" zoomScaleNormal="145" workbookViewId="0"/>
  </sheetViews>
  <sheetFormatPr defaultRowHeight="17" x14ac:dyDescent="0.45"/>
  <cols>
    <col min="1" max="1" width="3.83203125" customWidth="1"/>
  </cols>
  <sheetData>
    <row r="1" spans="2:9" ht="14.5" customHeight="1" thickBot="1" x14ac:dyDescent="0.5"/>
    <row r="2" spans="2:9" ht="17.5" thickBot="1" x14ac:dyDescent="0.5">
      <c r="B2" s="25" t="s">
        <v>17</v>
      </c>
      <c r="C2" s="25" t="s">
        <v>18</v>
      </c>
      <c r="D2" s="8">
        <v>2014</v>
      </c>
      <c r="E2" s="8">
        <v>2015</v>
      </c>
      <c r="F2" s="8">
        <v>2016</v>
      </c>
      <c r="G2" s="8">
        <v>2017</v>
      </c>
      <c r="H2" s="8">
        <v>2018</v>
      </c>
      <c r="I2" s="8">
        <v>2019</v>
      </c>
    </row>
    <row r="3" spans="2:9" x14ac:dyDescent="0.45">
      <c r="B3" s="55" t="s">
        <v>19</v>
      </c>
      <c r="C3" s="55" t="s">
        <v>20</v>
      </c>
      <c r="D3" s="13">
        <v>29242</v>
      </c>
      <c r="E3" s="13">
        <v>28724</v>
      </c>
      <c r="F3" s="13">
        <v>29287</v>
      </c>
      <c r="G3" s="13">
        <v>31605</v>
      </c>
      <c r="H3" s="13">
        <v>33429</v>
      </c>
      <c r="I3" s="13">
        <v>31838</v>
      </c>
    </row>
    <row r="4" spans="2:9" x14ac:dyDescent="0.45">
      <c r="B4" s="56"/>
      <c r="C4" s="57" t="s">
        <v>21</v>
      </c>
      <c r="D4" s="18">
        <v>7.0583407427672523E-2</v>
      </c>
      <c r="E4" s="18">
        <v>-1.8033700041776912E-2</v>
      </c>
      <c r="F4" s="18">
        <v>1.9223546283333903E-2</v>
      </c>
      <c r="G4" s="18">
        <v>7.3342825502293943E-2</v>
      </c>
      <c r="H4" s="18">
        <v>5.4563403033294447E-2</v>
      </c>
      <c r="I4" s="18">
        <v>-4.997173189270683E-2</v>
      </c>
    </row>
    <row r="5" spans="2:9" x14ac:dyDescent="0.45">
      <c r="B5" s="55" t="s">
        <v>6</v>
      </c>
      <c r="C5" s="55" t="s">
        <v>20</v>
      </c>
      <c r="D5" s="13">
        <v>38109</v>
      </c>
      <c r="E5" s="13">
        <v>34524</v>
      </c>
      <c r="F5" s="13">
        <v>38762</v>
      </c>
      <c r="G5" s="13">
        <v>38387</v>
      </c>
      <c r="H5" s="13">
        <v>39159</v>
      </c>
      <c r="I5" s="13">
        <v>40247</v>
      </c>
    </row>
    <row r="6" spans="2:9" x14ac:dyDescent="0.45">
      <c r="B6" s="56"/>
      <c r="C6" s="57" t="s">
        <v>21</v>
      </c>
      <c r="D6" s="18">
        <v>-6.1534020834973363E-2</v>
      </c>
      <c r="E6" s="18">
        <v>-0.10384080639555092</v>
      </c>
      <c r="F6" s="18">
        <v>0.10933388370053145</v>
      </c>
      <c r="G6" s="18">
        <v>-9.7689321905853541E-3</v>
      </c>
      <c r="H6" s="18">
        <v>1.9714497305855613E-2</v>
      </c>
      <c r="I6" s="18">
        <v>2.7033070787884812E-2</v>
      </c>
    </row>
    <row r="7" spans="2:9" x14ac:dyDescent="0.45">
      <c r="B7" s="55" t="s">
        <v>32</v>
      </c>
      <c r="C7" s="55" t="s">
        <v>20</v>
      </c>
      <c r="D7" s="13">
        <v>55048</v>
      </c>
      <c r="E7" s="13">
        <v>56823</v>
      </c>
      <c r="F7" s="13">
        <v>57928</v>
      </c>
      <c r="G7" s="13">
        <v>59958</v>
      </c>
      <c r="H7" s="13">
        <v>62997</v>
      </c>
      <c r="I7" s="13">
        <v>65281</v>
      </c>
    </row>
    <row r="8" spans="2:9" x14ac:dyDescent="0.45">
      <c r="B8" s="55"/>
      <c r="C8" s="58" t="s">
        <v>21</v>
      </c>
      <c r="D8" s="31">
        <v>3.5060311001307951E-2</v>
      </c>
      <c r="E8" s="31">
        <v>3.1237351072629042E-2</v>
      </c>
      <c r="F8" s="31">
        <v>1.9075403949730702E-2</v>
      </c>
      <c r="G8" s="31">
        <v>3.3857033256612962E-2</v>
      </c>
      <c r="H8" s="31">
        <v>4.824039239963808E-2</v>
      </c>
      <c r="I8" s="31">
        <v>3.498720914201682E-2</v>
      </c>
    </row>
    <row r="9" spans="2:9" x14ac:dyDescent="0.45">
      <c r="B9" s="59" t="s">
        <v>33</v>
      </c>
      <c r="C9" s="60" t="s">
        <v>20</v>
      </c>
      <c r="D9" s="36">
        <v>40799.666666666664</v>
      </c>
      <c r="E9" s="36">
        <v>40023.666666666664</v>
      </c>
      <c r="F9" s="36">
        <v>41992.333333333336</v>
      </c>
      <c r="G9" s="36">
        <v>43316.666666666664</v>
      </c>
      <c r="H9" s="36">
        <v>45195</v>
      </c>
      <c r="I9" s="36">
        <v>45788.666666666664</v>
      </c>
    </row>
    <row r="10" spans="2:9" x14ac:dyDescent="0.45">
      <c r="B10" s="61"/>
      <c r="C10" s="62" t="s">
        <v>21</v>
      </c>
      <c r="D10" s="41">
        <v>1.3472332290296431E-2</v>
      </c>
      <c r="E10" s="41">
        <v>-1.9388528453998053E-2</v>
      </c>
      <c r="F10" s="41">
        <v>4.6881573620581644E-2</v>
      </c>
      <c r="G10" s="41">
        <v>3.0573297422085307E-2</v>
      </c>
      <c r="H10" s="41">
        <v>4.1560644614079781E-2</v>
      </c>
      <c r="I10" s="41">
        <v>1.2965362607923307E-2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39F5-060E-4406-960F-A1089E69E650}">
  <sheetPr>
    <tabColor rgb="FFFFFF00"/>
  </sheetPr>
  <dimension ref="B1:X24"/>
  <sheetViews>
    <sheetView tabSelected="1" zoomScale="145" zoomScaleNormal="145" workbookViewId="0">
      <selection activeCell="G15" sqref="G15"/>
    </sheetView>
  </sheetViews>
  <sheetFormatPr defaultRowHeight="17" x14ac:dyDescent="0.45"/>
  <cols>
    <col min="1" max="1" width="4.25" customWidth="1"/>
    <col min="13" max="13" width="6.83203125" customWidth="1"/>
  </cols>
  <sheetData>
    <row r="1" spans="2:24" ht="15.65" customHeight="1" x14ac:dyDescent="0.45"/>
    <row r="2" spans="2:24" x14ac:dyDescent="0.45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  <c r="L2" s="22"/>
      <c r="N2" s="21" t="s">
        <v>23</v>
      </c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2:24" ht="17.5" thickBot="1" x14ac:dyDescent="0.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2:24" ht="17.5" thickBot="1" x14ac:dyDescent="0.5">
      <c r="B4" s="81" t="s">
        <v>17</v>
      </c>
      <c r="C4" s="81" t="s">
        <v>18</v>
      </c>
      <c r="D4" s="82">
        <v>2011</v>
      </c>
      <c r="E4" s="82">
        <v>2012</v>
      </c>
      <c r="F4" s="82">
        <v>2013</v>
      </c>
      <c r="G4" s="87">
        <v>2014</v>
      </c>
      <c r="H4" s="82">
        <v>2015</v>
      </c>
      <c r="I4" s="88">
        <v>2016</v>
      </c>
      <c r="J4" s="82">
        <v>2017</v>
      </c>
      <c r="K4" s="82">
        <v>2018</v>
      </c>
      <c r="L4" s="82">
        <v>2019</v>
      </c>
      <c r="N4" s="6" t="s">
        <v>17</v>
      </c>
      <c r="O4" s="7" t="s">
        <v>18</v>
      </c>
      <c r="P4" s="8">
        <v>2011</v>
      </c>
      <c r="Q4" s="8">
        <v>2012</v>
      </c>
      <c r="R4" s="9">
        <v>2013</v>
      </c>
      <c r="S4" s="10">
        <v>2014</v>
      </c>
      <c r="T4" s="8">
        <v>2015</v>
      </c>
      <c r="U4" s="9">
        <v>2016</v>
      </c>
      <c r="V4" s="8">
        <v>2017</v>
      </c>
      <c r="W4" s="8">
        <v>2018</v>
      </c>
      <c r="X4" s="8">
        <v>2019</v>
      </c>
    </row>
    <row r="5" spans="2:24" x14ac:dyDescent="0.45">
      <c r="B5" s="45" t="s">
        <v>19</v>
      </c>
      <c r="C5" s="45" t="s">
        <v>20</v>
      </c>
      <c r="D5" s="91">
        <v>25100</v>
      </c>
      <c r="E5" s="91">
        <v>25458</v>
      </c>
      <c r="F5" s="91">
        <v>27178</v>
      </c>
      <c r="G5" s="92">
        <v>29242</v>
      </c>
      <c r="H5" s="91">
        <v>28724</v>
      </c>
      <c r="I5" s="93">
        <v>29287</v>
      </c>
      <c r="J5" s="91">
        <v>31605</v>
      </c>
      <c r="K5" s="91">
        <v>33429</v>
      </c>
      <c r="L5" s="91">
        <v>31838</v>
      </c>
      <c r="N5" s="11" t="s">
        <v>19</v>
      </c>
      <c r="O5" s="12" t="s">
        <v>20</v>
      </c>
      <c r="P5" s="13">
        <v>25100</v>
      </c>
      <c r="Q5" s="13">
        <v>25458</v>
      </c>
      <c r="R5" s="14">
        <v>27178</v>
      </c>
      <c r="S5" s="15">
        <v>29242</v>
      </c>
      <c r="T5" s="13">
        <v>28724</v>
      </c>
      <c r="U5" s="14">
        <v>29287</v>
      </c>
      <c r="V5" s="13">
        <v>31605</v>
      </c>
      <c r="W5" s="13">
        <v>33429</v>
      </c>
      <c r="X5" s="13">
        <v>31838</v>
      </c>
    </row>
    <row r="6" spans="2:24" x14ac:dyDescent="0.45">
      <c r="B6" s="83"/>
      <c r="C6" s="84" t="s">
        <v>21</v>
      </c>
      <c r="D6" s="85" t="s">
        <v>22</v>
      </c>
      <c r="E6" s="85">
        <f t="shared" ref="E6:L6" si="0">(E5-D5)/D5</f>
        <v>1.4262948207171314E-2</v>
      </c>
      <c r="F6" s="85">
        <f t="shared" si="0"/>
        <v>6.7562259407651815E-2</v>
      </c>
      <c r="G6" s="89">
        <f t="shared" si="0"/>
        <v>7.5943778055780412E-2</v>
      </c>
      <c r="H6" s="85">
        <f t="shared" si="0"/>
        <v>-1.7714246631557348E-2</v>
      </c>
      <c r="I6" s="90">
        <f t="shared" si="0"/>
        <v>1.9600334215290349E-2</v>
      </c>
      <c r="J6" s="85">
        <f t="shared" si="0"/>
        <v>7.9147744733158054E-2</v>
      </c>
      <c r="K6" s="85">
        <f t="shared" si="0"/>
        <v>5.7712387280493591E-2</v>
      </c>
      <c r="L6" s="85">
        <f t="shared" si="0"/>
        <v>-4.7593406922133479E-2</v>
      </c>
      <c r="N6" s="16"/>
      <c r="O6" s="17" t="s">
        <v>21</v>
      </c>
      <c r="P6" s="18" t="s">
        <v>22</v>
      </c>
      <c r="Q6" s="18">
        <f t="shared" ref="Q6:X6" si="1">(Q5-P5)/Q5</f>
        <v>1.4062377248801949E-2</v>
      </c>
      <c r="R6" s="19">
        <f t="shared" si="1"/>
        <v>6.3286481713150336E-2</v>
      </c>
      <c r="S6" s="20">
        <f t="shared" si="1"/>
        <v>7.0583407427672523E-2</v>
      </c>
      <c r="T6" s="18">
        <f t="shared" si="1"/>
        <v>-1.8033700041776912E-2</v>
      </c>
      <c r="U6" s="19">
        <f t="shared" si="1"/>
        <v>1.9223546283333903E-2</v>
      </c>
      <c r="V6" s="18">
        <f t="shared" si="1"/>
        <v>7.3342825502293943E-2</v>
      </c>
      <c r="W6" s="18">
        <f t="shared" si="1"/>
        <v>5.4563403033294447E-2</v>
      </c>
      <c r="X6" s="18">
        <f t="shared" si="1"/>
        <v>-4.997173189270683E-2</v>
      </c>
    </row>
    <row r="7" spans="2:24" x14ac:dyDescent="0.45">
      <c r="B7" s="45" t="s">
        <v>6</v>
      </c>
      <c r="C7" s="45" t="s">
        <v>20</v>
      </c>
      <c r="D7" s="91">
        <v>48168</v>
      </c>
      <c r="E7" s="91">
        <v>48603</v>
      </c>
      <c r="F7" s="91">
        <v>40454</v>
      </c>
      <c r="G7" s="92">
        <v>38109</v>
      </c>
      <c r="H7" s="91">
        <v>34524</v>
      </c>
      <c r="I7" s="93">
        <v>38762</v>
      </c>
      <c r="J7" s="91">
        <v>38387</v>
      </c>
      <c r="K7" s="91">
        <v>39159</v>
      </c>
      <c r="L7" s="91">
        <v>40247</v>
      </c>
      <c r="N7" s="11" t="s">
        <v>6</v>
      </c>
      <c r="O7" s="12" t="s">
        <v>20</v>
      </c>
      <c r="P7" s="13">
        <v>48168</v>
      </c>
      <c r="Q7" s="13">
        <v>48603</v>
      </c>
      <c r="R7" s="14">
        <v>40454</v>
      </c>
      <c r="S7" s="15">
        <v>38109</v>
      </c>
      <c r="T7" s="13">
        <v>34524</v>
      </c>
      <c r="U7" s="14">
        <v>38762</v>
      </c>
      <c r="V7" s="13">
        <v>38387</v>
      </c>
      <c r="W7" s="13">
        <v>39159</v>
      </c>
      <c r="X7" s="13">
        <v>40247</v>
      </c>
    </row>
    <row r="8" spans="2:24" x14ac:dyDescent="0.45">
      <c r="B8" s="83"/>
      <c r="C8" s="84" t="s">
        <v>21</v>
      </c>
      <c r="D8" s="85" t="s">
        <v>22</v>
      </c>
      <c r="E8" s="85">
        <f t="shared" ref="E8:L8" si="2">(E7-D7)/D7</f>
        <v>9.0308918784255104E-3</v>
      </c>
      <c r="F8" s="85">
        <f t="shared" si="2"/>
        <v>-0.16766454745591836</v>
      </c>
      <c r="G8" s="89">
        <f t="shared" si="2"/>
        <v>-5.796707371335344E-2</v>
      </c>
      <c r="H8" s="85">
        <f t="shared" si="2"/>
        <v>-9.4072266393765258E-2</v>
      </c>
      <c r="I8" s="90">
        <f t="shared" si="2"/>
        <v>0.12275518479898041</v>
      </c>
      <c r="J8" s="85">
        <f t="shared" si="2"/>
        <v>-9.6744234043651001E-3</v>
      </c>
      <c r="K8" s="85">
        <f t="shared" si="2"/>
        <v>2.0110975069685049E-2</v>
      </c>
      <c r="L8" s="85">
        <f t="shared" si="2"/>
        <v>2.7784162006179933E-2</v>
      </c>
      <c r="N8" s="16"/>
      <c r="O8" s="17" t="s">
        <v>21</v>
      </c>
      <c r="P8" s="18" t="s">
        <v>22</v>
      </c>
      <c r="Q8" s="18">
        <f t="shared" ref="Q8:X8" si="3">(Q7-P7)/Q7</f>
        <v>8.9500648108141474E-3</v>
      </c>
      <c r="R8" s="19">
        <f t="shared" si="3"/>
        <v>-0.20143867108320562</v>
      </c>
      <c r="S8" s="20">
        <f t="shared" si="3"/>
        <v>-6.1534020834973363E-2</v>
      </c>
      <c r="T8" s="18">
        <f t="shared" si="3"/>
        <v>-0.10384080639555092</v>
      </c>
      <c r="U8" s="19">
        <f t="shared" si="3"/>
        <v>0.10933388370053145</v>
      </c>
      <c r="V8" s="18">
        <f t="shared" si="3"/>
        <v>-9.7689321905853541E-3</v>
      </c>
      <c r="W8" s="18">
        <f t="shared" si="3"/>
        <v>1.9714497305855613E-2</v>
      </c>
      <c r="X8" s="18">
        <f t="shared" si="3"/>
        <v>2.7033070787884812E-2</v>
      </c>
    </row>
    <row r="9" spans="2:24" x14ac:dyDescent="0.45">
      <c r="B9" s="45" t="s">
        <v>32</v>
      </c>
      <c r="C9" s="45" t="s">
        <v>20</v>
      </c>
      <c r="D9" s="91">
        <v>49887</v>
      </c>
      <c r="E9" s="91">
        <v>51611</v>
      </c>
      <c r="F9" s="91">
        <v>53118</v>
      </c>
      <c r="G9" s="92">
        <v>55048</v>
      </c>
      <c r="H9" s="91">
        <v>56823</v>
      </c>
      <c r="I9" s="93">
        <v>57928</v>
      </c>
      <c r="J9" s="91">
        <v>59958</v>
      </c>
      <c r="K9" s="91">
        <v>62997</v>
      </c>
      <c r="L9" s="91">
        <v>65281</v>
      </c>
      <c r="N9" s="11" t="s">
        <v>32</v>
      </c>
      <c r="O9" s="12" t="s">
        <v>20</v>
      </c>
      <c r="P9" s="13">
        <v>49887</v>
      </c>
      <c r="Q9" s="13">
        <v>51611</v>
      </c>
      <c r="R9" s="14">
        <v>53118</v>
      </c>
      <c r="S9" s="15">
        <v>55048</v>
      </c>
      <c r="T9" s="13">
        <v>56823</v>
      </c>
      <c r="U9" s="14">
        <v>57928</v>
      </c>
      <c r="V9" s="13">
        <v>59958</v>
      </c>
      <c r="W9" s="13">
        <v>62997</v>
      </c>
      <c r="X9" s="13">
        <v>65281</v>
      </c>
    </row>
    <row r="10" spans="2:24" x14ac:dyDescent="0.45">
      <c r="B10" s="83"/>
      <c r="C10" s="84" t="s">
        <v>21</v>
      </c>
      <c r="D10" s="94" t="s">
        <v>22</v>
      </c>
      <c r="E10" s="94">
        <f t="shared" ref="E10:L10" si="4">(E9-D9)/D9</f>
        <v>3.4558101308958249E-2</v>
      </c>
      <c r="F10" s="94">
        <f t="shared" si="4"/>
        <v>2.9199201720563447E-2</v>
      </c>
      <c r="G10" s="95">
        <f t="shared" si="4"/>
        <v>3.6334199329794044E-2</v>
      </c>
      <c r="H10" s="94">
        <f t="shared" si="4"/>
        <v>3.2244586542653685E-2</v>
      </c>
      <c r="I10" s="96">
        <f t="shared" si="4"/>
        <v>1.9446350949439486E-2</v>
      </c>
      <c r="J10" s="94">
        <f t="shared" si="4"/>
        <v>3.504350227869079E-2</v>
      </c>
      <c r="K10" s="94">
        <f t="shared" si="4"/>
        <v>5.0685479835885117E-2</v>
      </c>
      <c r="L10" s="94">
        <f t="shared" si="4"/>
        <v>3.625569471562138E-2</v>
      </c>
      <c r="N10" s="11"/>
      <c r="O10" s="30" t="s">
        <v>21</v>
      </c>
      <c r="P10" s="31" t="s">
        <v>22</v>
      </c>
      <c r="Q10" s="31">
        <f t="shared" ref="Q10:X10" si="5">(Q9-P9)/Q9</f>
        <v>3.3403731762608746E-2</v>
      </c>
      <c r="R10" s="32">
        <f t="shared" si="5"/>
        <v>2.8370797093264052E-2</v>
      </c>
      <c r="S10" s="33">
        <f t="shared" si="5"/>
        <v>3.5060311001307951E-2</v>
      </c>
      <c r="T10" s="31">
        <f t="shared" si="5"/>
        <v>3.1237351072629042E-2</v>
      </c>
      <c r="U10" s="32">
        <f t="shared" si="5"/>
        <v>1.9075403949730702E-2</v>
      </c>
      <c r="V10" s="31">
        <f t="shared" si="5"/>
        <v>3.3857033256612962E-2</v>
      </c>
      <c r="W10" s="31">
        <f t="shared" si="5"/>
        <v>4.824039239963808E-2</v>
      </c>
      <c r="X10" s="31">
        <f t="shared" si="5"/>
        <v>3.498720914201682E-2</v>
      </c>
    </row>
    <row r="11" spans="2:24" x14ac:dyDescent="0.45">
      <c r="B11" s="44" t="s">
        <v>33</v>
      </c>
      <c r="C11" s="45" t="s">
        <v>20</v>
      </c>
      <c r="D11" s="97">
        <f t="shared" ref="D11:L11" si="6">AVERAGE(D5,D7,D9)</f>
        <v>41051.666666666664</v>
      </c>
      <c r="E11" s="97">
        <f t="shared" si="6"/>
        <v>41890.666666666664</v>
      </c>
      <c r="F11" s="97">
        <f t="shared" si="6"/>
        <v>40250</v>
      </c>
      <c r="G11" s="98">
        <f t="shared" si="6"/>
        <v>40799.666666666664</v>
      </c>
      <c r="H11" s="97">
        <f t="shared" si="6"/>
        <v>40023.666666666664</v>
      </c>
      <c r="I11" s="99">
        <f t="shared" si="6"/>
        <v>41992.333333333336</v>
      </c>
      <c r="J11" s="97">
        <f t="shared" si="6"/>
        <v>43316.666666666664</v>
      </c>
      <c r="K11" s="97">
        <f t="shared" si="6"/>
        <v>45195</v>
      </c>
      <c r="L11" s="97">
        <f t="shared" si="6"/>
        <v>45788.666666666664</v>
      </c>
      <c r="N11" s="34" t="s">
        <v>33</v>
      </c>
      <c r="O11" s="35" t="s">
        <v>20</v>
      </c>
      <c r="P11" s="36">
        <f t="shared" ref="P11:X11" si="7">AVERAGE(P5,P7,P9)</f>
        <v>41051.666666666664</v>
      </c>
      <c r="Q11" s="36">
        <f t="shared" si="7"/>
        <v>41890.666666666664</v>
      </c>
      <c r="R11" s="37">
        <f t="shared" si="7"/>
        <v>40250</v>
      </c>
      <c r="S11" s="38">
        <f t="shared" si="7"/>
        <v>40799.666666666664</v>
      </c>
      <c r="T11" s="36">
        <f t="shared" si="7"/>
        <v>40023.666666666664</v>
      </c>
      <c r="U11" s="37">
        <f t="shared" si="7"/>
        <v>41992.333333333336</v>
      </c>
      <c r="V11" s="36">
        <f t="shared" si="7"/>
        <v>43316.666666666664</v>
      </c>
      <c r="W11" s="36">
        <f t="shared" si="7"/>
        <v>45195</v>
      </c>
      <c r="X11" s="36">
        <f t="shared" si="7"/>
        <v>45788.666666666664</v>
      </c>
    </row>
    <row r="12" spans="2:24" x14ac:dyDescent="0.45">
      <c r="B12" s="86"/>
      <c r="C12" s="84" t="s">
        <v>21</v>
      </c>
      <c r="D12" s="85" t="s">
        <v>22</v>
      </c>
      <c r="E12" s="85">
        <f t="shared" ref="E12:L12" si="8">(E11-D11)/D11</f>
        <v>2.0437659859526613E-2</v>
      </c>
      <c r="F12" s="85">
        <f t="shared" si="8"/>
        <v>-3.9165446559297164E-2</v>
      </c>
      <c r="G12" s="89">
        <f t="shared" si="8"/>
        <v>1.36563146997929E-2</v>
      </c>
      <c r="H12" s="85">
        <f t="shared" si="8"/>
        <v>-1.901976323335975E-2</v>
      </c>
      <c r="I12" s="90">
        <f t="shared" si="8"/>
        <v>4.9187564024618893E-2</v>
      </c>
      <c r="J12" s="85">
        <f t="shared" si="8"/>
        <v>3.1537502877509269E-2</v>
      </c>
      <c r="K12" s="85">
        <f t="shared" si="8"/>
        <v>4.3362831858407141E-2</v>
      </c>
      <c r="L12" s="85">
        <f t="shared" si="8"/>
        <v>1.3135671350075545E-2</v>
      </c>
      <c r="N12" s="39"/>
      <c r="O12" s="40" t="s">
        <v>21</v>
      </c>
      <c r="P12" s="41" t="s">
        <v>22</v>
      </c>
      <c r="Q12" s="41">
        <f t="shared" ref="Q12:X12" si="9">(Q11-P11)/Q11</f>
        <v>2.0028327710229804E-2</v>
      </c>
      <c r="R12" s="42">
        <f t="shared" si="9"/>
        <v>-4.0761904761904701E-2</v>
      </c>
      <c r="S12" s="43">
        <f t="shared" si="9"/>
        <v>1.3472332290296431E-2</v>
      </c>
      <c r="T12" s="41">
        <f t="shared" si="9"/>
        <v>-1.9388528453998053E-2</v>
      </c>
      <c r="U12" s="42">
        <f t="shared" si="9"/>
        <v>4.6881573620581644E-2</v>
      </c>
      <c r="V12" s="41">
        <f t="shared" si="9"/>
        <v>3.0573297422085307E-2</v>
      </c>
      <c r="W12" s="41">
        <f t="shared" si="9"/>
        <v>4.1560644614079781E-2</v>
      </c>
      <c r="X12" s="41">
        <f t="shared" si="9"/>
        <v>1.2965362607923307E-2</v>
      </c>
    </row>
    <row r="13" spans="2:24" ht="17.5" thickBot="1" x14ac:dyDescent="0.5"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2:24" ht="17.5" thickBot="1" x14ac:dyDescent="0.5">
      <c r="N14" s="70" t="s">
        <v>23</v>
      </c>
      <c r="O14" s="71"/>
      <c r="P14" s="71"/>
      <c r="Q14" s="71"/>
      <c r="R14" s="71"/>
      <c r="S14" s="71"/>
      <c r="T14" s="71"/>
      <c r="U14" s="71"/>
      <c r="V14" s="71"/>
      <c r="W14" s="71"/>
      <c r="X14" s="72"/>
    </row>
    <row r="15" spans="2:24" x14ac:dyDescent="0.45"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2:24" x14ac:dyDescent="0.45">
      <c r="N16" s="48" t="s">
        <v>17</v>
      </c>
      <c r="O16" s="48" t="s">
        <v>18</v>
      </c>
      <c r="P16" s="49">
        <v>2011</v>
      </c>
      <c r="Q16" s="49">
        <v>2012</v>
      </c>
      <c r="R16" s="49">
        <v>2013</v>
      </c>
      <c r="S16" s="49">
        <v>2014</v>
      </c>
      <c r="T16" s="49">
        <v>2015</v>
      </c>
      <c r="U16" s="49">
        <v>2016</v>
      </c>
      <c r="V16" s="49">
        <v>2017</v>
      </c>
      <c r="W16" s="49">
        <v>2018</v>
      </c>
      <c r="X16" s="49">
        <v>2019</v>
      </c>
    </row>
    <row r="17" spans="14:24" x14ac:dyDescent="0.45">
      <c r="N17" s="73" t="s">
        <v>19</v>
      </c>
      <c r="O17" s="50" t="s">
        <v>20</v>
      </c>
      <c r="P17" s="51">
        <v>25100</v>
      </c>
      <c r="Q17" s="51">
        <v>25458</v>
      </c>
      <c r="R17" s="51">
        <v>27178</v>
      </c>
      <c r="S17" s="51">
        <v>29242</v>
      </c>
      <c r="T17" s="51">
        <v>28724</v>
      </c>
      <c r="U17" s="51">
        <v>29287</v>
      </c>
      <c r="V17" s="51">
        <v>31605</v>
      </c>
      <c r="W17" s="51">
        <v>33429</v>
      </c>
      <c r="X17" s="51">
        <v>31838</v>
      </c>
    </row>
    <row r="18" spans="14:24" x14ac:dyDescent="0.45">
      <c r="N18" s="74"/>
      <c r="O18" s="52" t="s">
        <v>21</v>
      </c>
      <c r="P18" s="53" t="s">
        <v>22</v>
      </c>
      <c r="Q18" s="53">
        <f t="shared" ref="Q18:X18" si="10">(Q17-P17)/Q17</f>
        <v>1.4062377248801949E-2</v>
      </c>
      <c r="R18" s="53">
        <f t="shared" si="10"/>
        <v>6.3286481713150336E-2</v>
      </c>
      <c r="S18" s="53">
        <f t="shared" si="10"/>
        <v>7.0583407427672523E-2</v>
      </c>
      <c r="T18" s="53">
        <f t="shared" si="10"/>
        <v>-1.8033700041776912E-2</v>
      </c>
      <c r="U18" s="53">
        <f t="shared" si="10"/>
        <v>1.9223546283333903E-2</v>
      </c>
      <c r="V18" s="53">
        <f t="shared" si="10"/>
        <v>7.3342825502293943E-2</v>
      </c>
      <c r="W18" s="53">
        <f t="shared" si="10"/>
        <v>5.4563403033294447E-2</v>
      </c>
      <c r="X18" s="53">
        <f t="shared" si="10"/>
        <v>-4.997173189270683E-2</v>
      </c>
    </row>
    <row r="19" spans="14:24" x14ac:dyDescent="0.45">
      <c r="N19" s="73" t="s">
        <v>6</v>
      </c>
      <c r="O19" s="50" t="s">
        <v>20</v>
      </c>
      <c r="P19" s="51">
        <v>48168</v>
      </c>
      <c r="Q19" s="51">
        <v>48603</v>
      </c>
      <c r="R19" s="51">
        <v>40454</v>
      </c>
      <c r="S19" s="51">
        <v>38109</v>
      </c>
      <c r="T19" s="51">
        <v>34524</v>
      </c>
      <c r="U19" s="51">
        <v>38762</v>
      </c>
      <c r="V19" s="51">
        <v>38387</v>
      </c>
      <c r="W19" s="51">
        <v>39159</v>
      </c>
      <c r="X19" s="51">
        <v>40247</v>
      </c>
    </row>
    <row r="20" spans="14:24" x14ac:dyDescent="0.45">
      <c r="N20" s="74"/>
      <c r="O20" s="52" t="s">
        <v>21</v>
      </c>
      <c r="P20" s="53" t="s">
        <v>22</v>
      </c>
      <c r="Q20" s="53">
        <f t="shared" ref="Q20:X20" si="11">(Q19-P19)/Q19</f>
        <v>8.9500648108141474E-3</v>
      </c>
      <c r="R20" s="53">
        <f t="shared" si="11"/>
        <v>-0.20143867108320562</v>
      </c>
      <c r="S20" s="53">
        <f t="shared" si="11"/>
        <v>-6.1534020834973363E-2</v>
      </c>
      <c r="T20" s="53">
        <f t="shared" si="11"/>
        <v>-0.10384080639555092</v>
      </c>
      <c r="U20" s="53">
        <f t="shared" si="11"/>
        <v>0.10933388370053145</v>
      </c>
      <c r="V20" s="53">
        <f t="shared" si="11"/>
        <v>-9.7689321905853541E-3</v>
      </c>
      <c r="W20" s="53">
        <f t="shared" si="11"/>
        <v>1.9714497305855613E-2</v>
      </c>
      <c r="X20" s="53">
        <f t="shared" si="11"/>
        <v>2.7033070787884812E-2</v>
      </c>
    </row>
    <row r="21" spans="14:24" x14ac:dyDescent="0.45">
      <c r="N21" s="73" t="s">
        <v>32</v>
      </c>
      <c r="O21" s="50" t="s">
        <v>20</v>
      </c>
      <c r="P21" s="51">
        <v>49887</v>
      </c>
      <c r="Q21" s="51">
        <v>51611</v>
      </c>
      <c r="R21" s="51">
        <v>53118</v>
      </c>
      <c r="S21" s="51">
        <v>55048</v>
      </c>
      <c r="T21" s="51">
        <v>56823</v>
      </c>
      <c r="U21" s="51">
        <v>57928</v>
      </c>
      <c r="V21" s="51">
        <v>59958</v>
      </c>
      <c r="W21" s="51">
        <v>62997</v>
      </c>
      <c r="X21" s="51">
        <v>65281</v>
      </c>
    </row>
    <row r="22" spans="14:24" x14ac:dyDescent="0.45">
      <c r="N22" s="74"/>
      <c r="O22" s="52" t="s">
        <v>21</v>
      </c>
      <c r="P22" s="53" t="s">
        <v>22</v>
      </c>
      <c r="Q22" s="53">
        <f t="shared" ref="Q22:X22" si="12">(Q21-P21)/Q21</f>
        <v>3.3403731762608746E-2</v>
      </c>
      <c r="R22" s="53">
        <f t="shared" si="12"/>
        <v>2.8370797093264052E-2</v>
      </c>
      <c r="S22" s="53">
        <f t="shared" si="12"/>
        <v>3.5060311001307951E-2</v>
      </c>
      <c r="T22" s="53">
        <f t="shared" si="12"/>
        <v>3.1237351072629042E-2</v>
      </c>
      <c r="U22" s="53">
        <f t="shared" si="12"/>
        <v>1.9075403949730702E-2</v>
      </c>
      <c r="V22" s="53">
        <f t="shared" si="12"/>
        <v>3.3857033256612962E-2</v>
      </c>
      <c r="W22" s="53">
        <f t="shared" si="12"/>
        <v>4.824039239963808E-2</v>
      </c>
      <c r="X22" s="53">
        <f t="shared" si="12"/>
        <v>3.498720914201682E-2</v>
      </c>
    </row>
    <row r="23" spans="14:24" x14ac:dyDescent="0.45">
      <c r="N23" s="75" t="s">
        <v>33</v>
      </c>
      <c r="O23" s="50" t="s">
        <v>20</v>
      </c>
      <c r="P23" s="54">
        <f t="shared" ref="P23:X23" si="13">AVERAGE(P17,P19,P21)</f>
        <v>41051.666666666664</v>
      </c>
      <c r="Q23" s="54">
        <f t="shared" si="13"/>
        <v>41890.666666666664</v>
      </c>
      <c r="R23" s="54">
        <f t="shared" si="13"/>
        <v>40250</v>
      </c>
      <c r="S23" s="54">
        <f t="shared" si="13"/>
        <v>40799.666666666664</v>
      </c>
      <c r="T23" s="54">
        <f t="shared" si="13"/>
        <v>40023.666666666664</v>
      </c>
      <c r="U23" s="54">
        <f t="shared" si="13"/>
        <v>41992.333333333336</v>
      </c>
      <c r="V23" s="54">
        <f t="shared" si="13"/>
        <v>43316.666666666664</v>
      </c>
      <c r="W23" s="54">
        <f t="shared" si="13"/>
        <v>45195</v>
      </c>
      <c r="X23" s="54">
        <f t="shared" si="13"/>
        <v>45788.666666666664</v>
      </c>
    </row>
    <row r="24" spans="14:24" x14ac:dyDescent="0.45">
      <c r="N24" s="76"/>
      <c r="O24" s="52" t="s">
        <v>21</v>
      </c>
      <c r="P24" s="53" t="s">
        <v>22</v>
      </c>
      <c r="Q24" s="53">
        <f t="shared" ref="Q24:X24" si="14">(Q23-P23)/Q23</f>
        <v>2.0028327710229804E-2</v>
      </c>
      <c r="R24" s="53">
        <f t="shared" si="14"/>
        <v>-4.0761904761904701E-2</v>
      </c>
      <c r="S24" s="53">
        <f t="shared" si="14"/>
        <v>1.3472332290296431E-2</v>
      </c>
      <c r="T24" s="53">
        <f t="shared" si="14"/>
        <v>-1.9388528453998053E-2</v>
      </c>
      <c r="U24" s="53">
        <f t="shared" si="14"/>
        <v>4.6881573620581644E-2</v>
      </c>
      <c r="V24" s="53">
        <f t="shared" si="14"/>
        <v>3.0573297422085307E-2</v>
      </c>
      <c r="W24" s="53">
        <f t="shared" si="14"/>
        <v>4.1560644614079781E-2</v>
      </c>
      <c r="X24" s="53">
        <f t="shared" si="14"/>
        <v>1.2965362607923307E-2</v>
      </c>
    </row>
  </sheetData>
  <mergeCells count="5">
    <mergeCell ref="N14:X14"/>
    <mergeCell ref="N17:N18"/>
    <mergeCell ref="N19:N20"/>
    <mergeCell ref="N21:N22"/>
    <mergeCell ref="N23:N2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숫자정렬</vt:lpstr>
      <vt:lpstr>2. 천단위기호</vt:lpstr>
      <vt:lpstr>3. 단위표시</vt:lpstr>
      <vt:lpstr>4. 들여쓰기</vt:lpstr>
      <vt:lpstr>5. 세로축</vt:lpstr>
      <vt:lpstr>보고서실습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2021-02-14T10:43:41Z</dcterms:created>
  <dcterms:modified xsi:type="dcterms:W3CDTF">2025-04-16T10:49:33Z</dcterms:modified>
</cp:coreProperties>
</file>