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D98CC0BE-F9EB-4C20-B962-E626AD51CF76}" xr6:coauthVersionLast="46" xr6:coauthVersionMax="46" xr10:uidLastSave="{00000000-0000-0000-0000-000000000000}"/>
  <bookViews>
    <workbookView xWindow="2724" yWindow="1068" windowWidth="16452" windowHeight="10524" activeTab="3" xr2:uid="{BDF3AE75-CB53-43DE-B8CF-3BF9E900D870}"/>
  </bookViews>
  <sheets>
    <sheet name="견적서" sheetId="2" r:id="rId1"/>
    <sheet name="애널리틱스" sheetId="3" r:id="rId2"/>
    <sheet name="신규매장" sheetId="4" r:id="rId3"/>
    <sheet name="체육대회명단" sheetId="5" r:id="rId4"/>
  </sheets>
  <definedNames>
    <definedName name="_xlnm._FilterDatabase" localSheetId="3" hidden="1">체육대회명단!$A$4:$B$28</definedName>
    <definedName name="_xlnm.Print_Area" localSheetId="0">견적서!$A$1:$AD$38</definedName>
    <definedName name="_xlnm.Print_Area" localSheetId="2">신규매장!$B$2:$G$11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2" l="1"/>
  <c r="C7" i="4" l="1"/>
  <c r="D7" i="4"/>
  <c r="E7" i="4"/>
  <c r="F7" i="4"/>
  <c r="G7" i="4"/>
  <c r="Y14" i="2"/>
  <c r="Y15" i="2"/>
  <c r="Y16" i="2"/>
  <c r="Y17" i="2"/>
  <c r="Y18" i="2"/>
  <c r="Y19" i="2"/>
  <c r="Y20" i="2"/>
  <c r="Y21" i="2"/>
  <c r="Y22" i="2"/>
  <c r="Y23" i="2"/>
  <c r="Y24" i="2"/>
  <c r="Y13" i="2"/>
  <c r="A13" i="2"/>
  <c r="A14" i="2"/>
  <c r="A15" i="2"/>
  <c r="A16" i="2"/>
  <c r="A17" i="2"/>
  <c r="A18" i="2"/>
  <c r="A19" i="2"/>
  <c r="A20" i="2"/>
  <c r="A21" i="2"/>
  <c r="A22" i="2"/>
  <c r="A23" i="2"/>
  <c r="A24" i="2"/>
  <c r="Y27" i="2"/>
  <c r="Y25" i="2" l="1"/>
  <c r="D26" i="2" s="1"/>
  <c r="P26" i="2" l="1"/>
  <c r="Y26" i="2"/>
  <c r="V10" i="2"/>
  <c r="H10" i="2" s="1"/>
</calcChain>
</file>

<file path=xl/sharedStrings.xml><?xml version="1.0" encoding="utf-8"?>
<sst xmlns="http://schemas.openxmlformats.org/spreadsheetml/2006/main" count="227" uniqueCount="183">
  <si>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</si>
  <si>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</si>
  <si>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</si>
  <si>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</si>
  <si>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</si>
  <si>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</si>
  <si>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</si>
  <si>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</si>
  <si>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</si>
  <si>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</si>
  <si>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</si>
  <si>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</si>
  <si>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</si>
  <si>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</si>
  <si>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</si>
  <si>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</si>
  <si>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</si>
  <si>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</si>
  <si>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</si>
  <si>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</si>
  <si>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</si>
  <si>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</si>
  <si>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</si>
  <si>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</si>
  <si>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</si>
  <si>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</si>
  <si>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</si>
  <si>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</si>
  <si>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</si>
  <si>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</si>
  <si>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</si>
  <si>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</si>
  <si>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</si>
  <si>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</si>
  <si>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</si>
  <si>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</si>
  <si>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</si>
  <si>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</si>
  <si>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</si>
  <si>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</si>
  <si>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</si>
  <si>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</si>
  <si>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</si>
  <si>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</si>
  <si>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</si>
  <si>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</si>
  <si>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</si>
  <si>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</si>
  <si>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</si>
  <si>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</si>
  <si>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</si>
  <si>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</si>
  <si>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</si>
  <si>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엑셀 프로그램</t>
    <phoneticPr fontId="2" type="noConversion"/>
  </si>
  <si>
    <t>EA</t>
    <phoneticPr fontId="2" type="noConversion"/>
  </si>
  <si>
    <t>/엑셀-find-함수/</t>
  </si>
  <si>
    <t>/엑셀-셀-병합-단축키/</t>
  </si>
  <si>
    <t>/가입인사/?mod=editor&amp;pageid=1</t>
  </si>
  <si>
    <t>/엑셀-파일명-일괄변경/</t>
  </si>
  <si>
    <t>/엑셀-셀병합-총정리-기초/</t>
  </si>
  <si>
    <t>/안전하지-않은-외부-데이터-원본에-대한-연결이-포함/</t>
  </si>
  <si>
    <t>/자유게시판/</t>
  </si>
  <si>
    <t>/ì—‘ì…€-ëŒ€ì‹œë³´ë“œ-ë§Œë“¤ê¸°/</t>
  </si>
  <si>
    <t>/엑셀-시트보호-해제-암호-찾기/</t>
  </si>
  <si>
    <t>/엑셀-함수-무료-강의-동적범위-유동범위-자동-목록/</t>
  </si>
  <si>
    <t>/엑셀-text-함수/</t>
  </si>
  <si>
    <t>/두-날짜사이의-개월수-계산/</t>
  </si>
  <si>
    <t>/엑셀-데이터-유효성-검사-총정리/</t>
  </si>
  <si>
    <t>/엑셀-대시보드-만들기/</t>
  </si>
  <si>
    <t>/product-category/dutool/</t>
  </si>
  <si>
    <t>/w-account/edit-account/</t>
  </si>
  <si>
    <t>/엑셀-xlookup-함수-사용법/</t>
  </si>
  <si>
    <t>/엑셀-피벗테이블-자동-업데이트/</t>
  </si>
  <si>
    <t>/엑셀-lookup-함수/</t>
  </si>
  <si>
    <t>/question/</t>
  </si>
  <si>
    <t>/엑셀-iferror-함수/</t>
  </si>
  <si>
    <t>/엑셀-countif-함수/</t>
  </si>
  <si>
    <t>/줄-바꿈-제거-방법/</t>
  </si>
  <si>
    <t>/엑셀-필터-여러개-다중필터/</t>
  </si>
  <si>
    <t>/엑셀-셀-이동방법-작업시간-단축-엑셀-기초-강의/</t>
  </si>
  <si>
    <t>/엑셀-간트차트-만들기-기초/</t>
  </si>
  <si>
    <t>/가입인사/</t>
  </si>
  <si>
    <t>/엑셀-행열-바꾸기/</t>
  </si>
  <si>
    <t>/엑셀-중복값-제거-함수-공식/</t>
  </si>
  <si>
    <t>/user-notice/</t>
  </si>
  <si>
    <t>/엑셀-indirect-함수/</t>
  </si>
  <si>
    <t>/사용자-지정-서식-엑셀-셀-서식/</t>
  </si>
  <si>
    <t>/엑셀-자동채우기-총정리/</t>
  </si>
  <si>
    <t>/vlookup-함수-다중조건-검색/</t>
  </si>
  <si>
    <t>/엑셀-무료-강의/</t>
  </si>
  <si>
    <t>/엑셀-match-함수/</t>
  </si>
  <si>
    <t>/엑셀-두-시트-비교하기/</t>
  </si>
  <si>
    <t>/엑셀-조건부서식/</t>
  </si>
  <si>
    <t>/엑셀-함수-목록/</t>
  </si>
  <si>
    <t>/product-category/엑셀-서식/</t>
  </si>
  <si>
    <t>/엑셀-index-함수/</t>
  </si>
  <si>
    <t>/index-match-함수/</t>
  </si>
  <si>
    <t>/엑셀-if-함수/</t>
  </si>
  <si>
    <t>/login/</t>
  </si>
  <si>
    <t>/vlookup-함수-여러개-값-출력/</t>
  </si>
  <si>
    <t>/if-함수-특정-문자-포함/</t>
  </si>
  <si>
    <t>/엑셀-vlookup-함수/</t>
  </si>
  <si>
    <t>/</t>
  </si>
  <si>
    <t>Page Value</t>
    <phoneticPr fontId="20" type="noConversion"/>
  </si>
  <si>
    <t>% Exit</t>
  </si>
  <si>
    <t>B.R</t>
    <phoneticPr fontId="20" type="noConversion"/>
  </si>
  <si>
    <t>Entrances</t>
  </si>
  <si>
    <t>Avg. Time</t>
    <phoneticPr fontId="20" type="noConversion"/>
  </si>
  <si>
    <t>Uniq. Pv</t>
    <phoneticPr fontId="20" type="noConversion"/>
  </si>
  <si>
    <t>Page View</t>
    <phoneticPr fontId="20" type="noConversion"/>
  </si>
  <si>
    <t>Pages</t>
    <phoneticPr fontId="20" type="noConversion"/>
  </si>
  <si>
    <t>2021년 2월</t>
    <phoneticPr fontId="20" type="noConversion"/>
  </si>
  <si>
    <t>2021년 1월</t>
    <phoneticPr fontId="20" type="noConversion"/>
  </si>
  <si>
    <t>Month</t>
    <phoneticPr fontId="20" type="noConversion"/>
  </si>
  <si>
    <t>우선순위</t>
    <phoneticPr fontId="2" type="noConversion"/>
  </si>
  <si>
    <t>층수</t>
    <phoneticPr fontId="2" type="noConversion"/>
  </si>
  <si>
    <t>번화가</t>
    <phoneticPr fontId="2" type="noConversion"/>
  </si>
  <si>
    <t>쇼핑몰</t>
    <phoneticPr fontId="2" type="noConversion"/>
  </si>
  <si>
    <t>사무실밀집</t>
    <phoneticPr fontId="2" type="noConversion"/>
  </si>
  <si>
    <t>주변상권</t>
    <phoneticPr fontId="2" type="noConversion"/>
  </si>
  <si>
    <t>유동인구수</t>
    <phoneticPr fontId="2" type="noConversion"/>
  </si>
  <si>
    <t>평당임대료</t>
    <phoneticPr fontId="2" type="noConversion"/>
  </si>
  <si>
    <t>임대료</t>
    <phoneticPr fontId="2" type="noConversion"/>
  </si>
  <si>
    <t>면적(평)</t>
    <phoneticPr fontId="2" type="noConversion"/>
  </si>
  <si>
    <t>신촌점</t>
    <phoneticPr fontId="2" type="noConversion"/>
  </si>
  <si>
    <t>용산점</t>
    <phoneticPr fontId="2" type="noConversion"/>
  </si>
  <si>
    <t>영등포점</t>
    <phoneticPr fontId="2" type="noConversion"/>
  </si>
  <si>
    <t>서초점</t>
    <phoneticPr fontId="2" type="noConversion"/>
  </si>
  <si>
    <t>강남점</t>
    <phoneticPr fontId="2" type="noConversion"/>
  </si>
  <si>
    <t>항목</t>
    <phoneticPr fontId="2" type="noConversion"/>
  </si>
  <si>
    <t>별다방커피 신규매장 후보지</t>
    <phoneticPr fontId="2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</si>
  <si>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</si>
  <si>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</si>
  <si>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</si>
  <si>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</si>
  <si>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</si>
  <si>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</si>
  <si>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</si>
  <si>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</si>
  <si>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</si>
  <si>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</si>
  <si>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</si>
  <si>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</si>
  <si>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</si>
  <si>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</si>
  <si>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</si>
  <si>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</si>
  <si>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</si>
  <si>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</si>
  <si>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</si>
  <si>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</si>
  <si>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</si>
  <si>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</si>
  <si>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</si>
  <si>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</si>
  <si>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개인정보가 포함된 문서로 무단 복사 및 배포를 금지합니다.</t>
    <phoneticPr fontId="2" type="noConversion"/>
  </si>
  <si>
    <t>직원명</t>
    <phoneticPr fontId="2" type="noConversion"/>
  </si>
  <si>
    <t>부서명</t>
    <phoneticPr fontId="2" type="noConversion"/>
  </si>
  <si>
    <t>인사팀</t>
    <phoneticPr fontId="2" type="noConversion"/>
  </si>
  <si>
    <t>영업팀</t>
    <phoneticPr fontId="2" type="noConversion"/>
  </si>
  <si>
    <t>전산팀</t>
    <phoneticPr fontId="2" type="noConversion"/>
  </si>
  <si>
    <t>회계팀</t>
    <phoneticPr fontId="2" type="noConversion"/>
  </si>
  <si>
    <t>재무팀</t>
    <phoneticPr fontId="2" type="noConversion"/>
  </si>
  <si>
    <t>물류팀</t>
    <phoneticPr fontId="2" type="noConversion"/>
  </si>
  <si>
    <t>기획팀</t>
    <phoneticPr fontId="2" type="noConversion"/>
  </si>
  <si>
    <t>마케팅팀</t>
    <phoneticPr fontId="2" type="noConversion"/>
  </si>
  <si>
    <t>전략팀</t>
    <phoneticPr fontId="2" type="noConversion"/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</si>
  <si>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</si>
  <si>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</si>
  <si>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</si>
  <si>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</si>
  <si>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</si>
  <si>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</si>
  <si>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</si>
  <si>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</si>
  <si>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</si>
  <si>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</si>
  <si>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</si>
  <si>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</si>
  <si>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</si>
  <si>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</si>
  <si>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</si>
  <si>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무한상사 체육대회 명단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</si>
</sst>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2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</font>
    <font>
      <sz val="12"/>
      <name val="맑은 고딕"/>
      <family val="1"/>
      <scheme val="minor"/>
    </font>
    <font>
      <sz val="12"/>
      <color theme="0"/>
      <name val="맑은 고딕"/>
      <family val="3"/>
      <charset val="129"/>
      <scheme val="minor"/>
    </font>
    <font>
      <sz val="8"/>
      <name val="맑은 고딕"/>
      <family val="1"/>
      <charset val="129"/>
      <scheme val="minor"/>
    </font>
    <font>
      <sz val="12"/>
      <color theme="0"/>
      <name val="맑은 고딕"/>
      <family val="1"/>
      <scheme val="minor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0" fontId="18" fillId="0" borderId="0" xfId="2">
      <alignment vertical="center"/>
    </xf>
    <xf numFmtId="2" fontId="18" fillId="0" borderId="13" xfId="2" applyNumberFormat="1" applyBorder="1">
      <alignment vertical="center"/>
    </xf>
    <xf numFmtId="2" fontId="18" fillId="0" borderId="14" xfId="2" applyNumberFormat="1" applyBorder="1">
      <alignment vertical="center"/>
    </xf>
    <xf numFmtId="0" fontId="18" fillId="0" borderId="14" xfId="2" applyBorder="1">
      <alignment vertical="center"/>
    </xf>
    <xf numFmtId="0" fontId="18" fillId="0" borderId="15" xfId="2" applyBorder="1">
      <alignment vertical="center"/>
    </xf>
    <xf numFmtId="2" fontId="18" fillId="0" borderId="16" xfId="2" applyNumberFormat="1" applyBorder="1">
      <alignment vertical="center"/>
    </xf>
    <xf numFmtId="0" fontId="18" fillId="0" borderId="17" xfId="2" applyBorder="1">
      <alignment vertical="center"/>
    </xf>
    <xf numFmtId="0" fontId="18" fillId="0" borderId="18" xfId="2" applyBorder="1">
      <alignment vertical="center"/>
    </xf>
    <xf numFmtId="2" fontId="18" fillId="0" borderId="19" xfId="2" applyNumberFormat="1" applyBorder="1">
      <alignment vertical="center"/>
    </xf>
    <xf numFmtId="2" fontId="18" fillId="0" borderId="20" xfId="2" applyNumberFormat="1" applyBorder="1">
      <alignment vertical="center"/>
    </xf>
    <xf numFmtId="0" fontId="18" fillId="0" borderId="20" xfId="2" applyBorder="1">
      <alignment vertical="center"/>
    </xf>
    <xf numFmtId="0" fontId="18" fillId="0" borderId="21" xfId="2" applyBorder="1">
      <alignment vertical="center"/>
    </xf>
    <xf numFmtId="2" fontId="18" fillId="0" borderId="22" xfId="2" applyNumberFormat="1" applyBorder="1">
      <alignment vertical="center"/>
    </xf>
    <xf numFmtId="0" fontId="18" fillId="0" borderId="23" xfId="2" applyBorder="1">
      <alignment vertical="center"/>
    </xf>
    <xf numFmtId="0" fontId="18" fillId="0" borderId="24" xfId="2" applyBorder="1">
      <alignment vertical="center"/>
    </xf>
    <xf numFmtId="0" fontId="19" fillId="2" borderId="19" xfId="2" applyFont="1" applyFill="1" applyBorder="1" applyAlignment="1">
      <alignment horizontal="center" vertical="center"/>
    </xf>
    <xf numFmtId="0" fontId="19" fillId="2" borderId="20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/>
    </xf>
    <xf numFmtId="0" fontId="19" fillId="2" borderId="22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 vertical="center"/>
    </xf>
    <xf numFmtId="0" fontId="19" fillId="2" borderId="19" xfId="2" applyFont="1" applyFill="1" applyBorder="1" applyAlignment="1">
      <alignment horizontal="centerContinuous" vertical="center"/>
    </xf>
    <xf numFmtId="0" fontId="19" fillId="2" borderId="20" xfId="2" applyFont="1" applyFill="1" applyBorder="1" applyAlignment="1">
      <alignment horizontal="centerContinuous" vertical="center"/>
    </xf>
    <xf numFmtId="0" fontId="21" fillId="2" borderId="21" xfId="2" applyFont="1" applyFill="1" applyBorder="1" applyAlignment="1">
      <alignment horizontal="centerContinuous" vertical="center"/>
    </xf>
    <xf numFmtId="0" fontId="19" fillId="2" borderId="22" xfId="2" applyFont="1" applyFill="1" applyBorder="1" applyAlignment="1">
      <alignment horizontal="centerContinuous" vertical="center"/>
    </xf>
    <xf numFmtId="0" fontId="21" fillId="2" borderId="23" xfId="2" applyFont="1" applyFill="1" applyBorder="1" applyAlignment="1">
      <alignment horizontal="centerContinuous" vertical="center"/>
    </xf>
    <xf numFmtId="0" fontId="21" fillId="2" borderId="24" xfId="2" applyFont="1" applyFill="1" applyBorder="1" applyAlignment="1">
      <alignment horizontal="center" vertical="center"/>
    </xf>
    <xf numFmtId="3" fontId="22" fillId="0" borderId="27" xfId="0" applyNumberFormat="1" applyFont="1" applyBorder="1">
      <alignment vertical="center"/>
    </xf>
    <xf numFmtId="3" fontId="22" fillId="0" borderId="28" xfId="0" applyNumberFormat="1" applyFont="1" applyBorder="1">
      <alignment vertical="center"/>
    </xf>
    <xf numFmtId="3" fontId="22" fillId="0" borderId="29" xfId="0" applyNumberFormat="1" applyFont="1" applyBorder="1">
      <alignment vertical="center"/>
    </xf>
    <xf numFmtId="0" fontId="22" fillId="0" borderId="29" xfId="0" applyFont="1" applyBorder="1" applyAlignment="1">
      <alignment horizontal="left" vertical="center"/>
    </xf>
    <xf numFmtId="3" fontId="0" fillId="0" borderId="13" xfId="0" applyNumberFormat="1" applyBorder="1">
      <alignment vertical="center"/>
    </xf>
    <xf numFmtId="3" fontId="0" fillId="0" borderId="14" xfId="0" applyNumberFormat="1" applyBorder="1">
      <alignment vertical="center"/>
    </xf>
    <xf numFmtId="3" fontId="0" fillId="0" borderId="17" xfId="0" applyNumberFormat="1" applyBorder="1">
      <alignment vertical="center"/>
    </xf>
    <xf numFmtId="0" fontId="0" fillId="0" borderId="17" xfId="0" applyBorder="1" applyAlignment="1">
      <alignment horizontal="left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3" fontId="0" fillId="0" borderId="19" xfId="0" applyNumberFormat="1" applyBorder="1">
      <alignment vertical="center"/>
    </xf>
    <xf numFmtId="3" fontId="0" fillId="0" borderId="20" xfId="0" applyNumberFormat="1" applyBorder="1">
      <alignment vertical="center"/>
    </xf>
    <xf numFmtId="3" fontId="0" fillId="0" borderId="23" xfId="0" applyNumberFormat="1" applyBorder="1">
      <alignment vertical="center"/>
    </xf>
    <xf numFmtId="3" fontId="0" fillId="0" borderId="25" xfId="0" applyNumberFormat="1" applyBorder="1">
      <alignment vertical="center"/>
    </xf>
    <xf numFmtId="3" fontId="0" fillId="0" borderId="26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0" fontId="23" fillId="2" borderId="32" xfId="0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left" vertical="center"/>
    </xf>
    <xf numFmtId="0" fontId="25" fillId="2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8" fillId="0" borderId="8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178" fontId="1" fillId="0" borderId="8" xfId="1" applyNumberFormat="1" applyBorder="1" applyAlignment="1">
      <alignment horizontal="right" vertical="center"/>
    </xf>
    <xf numFmtId="0" fontId="11" fillId="0" borderId="12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11" fillId="0" borderId="11" xfId="1" applyFont="1" applyBorder="1" applyAlignment="1">
      <alignment horizontal="center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/>
    </xf>
    <xf numFmtId="0" fontId="24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</cellXfs>
  <cellStyles count="3">
    <cellStyle name="표준" xfId="0" builtinId="0"/>
    <cellStyle name="표준 2" xfId="1" xr:uid="{01D18D60-12A8-47FD-AB13-CAC0DAB8A10E}"/>
    <cellStyle name="표준 3" xfId="2" xr:uid="{B503FA9C-23BC-42AA-B60F-C4179D1858D9}"/>
  </cellStyles>
  <dxfs count="34">
    <dxf>
      <numFmt numFmtId="2" formatCode="0.0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thin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35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985F4-7ED0-4DC9-960F-37EADDECBD06}" name="표1" displayName="표1" ref="A1:O52" headerRowCount="0" totalsRowShown="0" headerRowDxfId="33" headerRowBorderDxfId="32" tableBorderDxfId="31" totalsRowBorderDxfId="30">
  <tableColumns count="15">
    <tableColumn id="1" xr3:uid="{FBA51C29-7A02-4937-85DB-FCBB3A9F21F4}" name="열1" headerRowDxfId="29" dataDxfId="28"/>
    <tableColumn id="2" xr3:uid="{90EA5D49-B102-4C48-937D-E8A82106FF72}" name="열2" headerRowDxfId="27" dataDxfId="26"/>
    <tableColumn id="3" xr3:uid="{0E319E46-623C-497E-B92E-4C3C4BF57395}" name="열3" headerRowDxfId="25" dataDxfId="24"/>
    <tableColumn id="4" xr3:uid="{E798323F-52AB-4D2A-9276-185D2248B40A}" name="열4" headerRowDxfId="23" dataDxfId="22"/>
    <tableColumn id="5" xr3:uid="{2F4AE24F-FAE6-4306-869C-F4F76D8F759E}" name="열5" headerRowDxfId="21" dataDxfId="20"/>
    <tableColumn id="6" xr3:uid="{96BB6C78-D39C-433D-B3A2-40667DE67108}" name="열6" headerRowDxfId="19" dataDxfId="18"/>
    <tableColumn id="7" xr3:uid="{2266D8FB-EF43-444F-A746-F91B85EBF5C8}" name="열7" headerRowDxfId="17" dataDxfId="16"/>
    <tableColumn id="8" xr3:uid="{5535E300-8F41-4B0D-853C-899FC1D2F365}" name="열8" headerRowDxfId="15" dataDxfId="14"/>
    <tableColumn id="9" xr3:uid="{546014ED-3BB5-43AF-BD75-6D6B6E22BDC7}" name="열9" headerRowDxfId="13" dataDxfId="12"/>
    <tableColumn id="10" xr3:uid="{2F1AD3EA-CE7D-4EF2-B72F-3AAE978275BE}" name="열10" headerRowDxfId="11" dataDxfId="10"/>
    <tableColumn id="11" xr3:uid="{F202968C-BFA6-4812-98D1-68D292BD0AB7}" name="열11" headerRowDxfId="9" dataDxfId="8"/>
    <tableColumn id="12" xr3:uid="{9C3D4438-563F-48B2-A029-8E8EFA2659C5}" name="열12" headerRowDxfId="7" dataDxfId="6"/>
    <tableColumn id="13" xr3:uid="{4FE52AED-EAB4-4F9A-B460-A5436816237B}" name="열13" headerRowDxfId="5" dataDxfId="4"/>
    <tableColumn id="14" xr3:uid="{599BBF26-505A-4215-B16C-A6F6FA618972}" name="열14" headerRowDxfId="3" dataDxfId="2"/>
    <tableColumn id="15" xr3:uid="{AAEBEBB2-DEF1-4BAC-9195-9065505B1ACF}" name="열15" headerRowDxfId="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43"/>
  <sheetViews>
    <sheetView view="pageBreakPreview" zoomScale="115" zoomScaleNormal="115" zoomScaleSheetLayoutView="115" workbookViewId="0">
      <selection activeCell="R7" sqref="R7:AD7"/>
    </sheetView>
  </sheetViews>
  <sheetFormatPr defaultColWidth="4.19921875" defaultRowHeight="17.399999999999999" x14ac:dyDescent="0.4"/>
  <cols>
    <col min="1" max="30" width="3.296875" style="1" customWidth="1"/>
    <col min="31" max="16384" width="4.19921875" style="1"/>
  </cols>
  <sheetData>
    <row r="1" spans="1:30" ht="19.2" customHeight="1" thickBot="1" x14ac:dyDescent="0.45">
      <c r="A1" s="18" t="s">
        <v>46</v>
      </c>
      <c r="B1" s="17"/>
      <c r="C1" s="72">
        <v>101</v>
      </c>
      <c r="D1" s="72"/>
      <c r="E1" s="72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1.95" customHeight="1" x14ac:dyDescent="0.4">
      <c r="A2" s="4"/>
      <c r="AD2" s="14"/>
    </row>
    <row r="3" spans="1:30" ht="35.4" customHeight="1" x14ac:dyDescent="0.4">
      <c r="A3" s="126" t="s">
        <v>45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8"/>
    </row>
    <row r="4" spans="1:30" ht="9" customHeight="1" thickBot="1" x14ac:dyDescent="0.45">
      <c r="A4" s="4"/>
      <c r="AD4" s="14"/>
    </row>
    <row r="5" spans="1:30" s="5" customFormat="1" ht="16.95" customHeight="1" thickBot="1" x14ac:dyDescent="0.45">
      <c r="A5" s="10"/>
      <c r="C5" s="133">
        <v>2021</v>
      </c>
      <c r="D5" s="133"/>
      <c r="E5" s="133"/>
      <c r="F5" s="5" t="s">
        <v>44</v>
      </c>
      <c r="G5" s="5">
        <v>3</v>
      </c>
      <c r="H5" s="5" t="s">
        <v>43</v>
      </c>
      <c r="I5" s="5">
        <v>12</v>
      </c>
      <c r="J5" s="5" t="s">
        <v>42</v>
      </c>
      <c r="N5" s="129" t="s">
        <v>41</v>
      </c>
      <c r="O5" s="77" t="s">
        <v>40</v>
      </c>
      <c r="P5" s="77"/>
      <c r="Q5" s="77"/>
      <c r="R5" s="132" t="s">
        <v>39</v>
      </c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</row>
    <row r="6" spans="1:30" s="5" customFormat="1" ht="16.95" customHeight="1" thickBot="1" x14ac:dyDescent="0.45">
      <c r="A6" s="13"/>
      <c r="B6" s="135" t="s">
        <v>47</v>
      </c>
      <c r="C6" s="135"/>
      <c r="D6" s="135"/>
      <c r="E6" s="135"/>
      <c r="F6" s="135"/>
      <c r="G6" s="135"/>
      <c r="H6" s="135"/>
      <c r="I6" s="135"/>
      <c r="N6" s="130"/>
      <c r="O6" s="77" t="s">
        <v>38</v>
      </c>
      <c r="P6" s="77"/>
      <c r="Q6" s="77"/>
      <c r="R6" s="132" t="s">
        <v>37</v>
      </c>
      <c r="S6" s="132"/>
      <c r="T6" s="132"/>
      <c r="U6" s="132"/>
      <c r="V6" s="132"/>
      <c r="W6" s="77" t="s">
        <v>36</v>
      </c>
      <c r="X6" s="77"/>
      <c r="Y6" s="77"/>
      <c r="Z6" s="132" t="s">
        <v>48</v>
      </c>
      <c r="AA6" s="132"/>
      <c r="AB6" s="132"/>
      <c r="AC6" s="132"/>
      <c r="AD6" s="132"/>
    </row>
    <row r="7" spans="1:30" s="11" customFormat="1" ht="16.95" customHeight="1" thickBot="1" x14ac:dyDescent="0.4">
      <c r="A7" s="12"/>
      <c r="B7" s="136"/>
      <c r="C7" s="136"/>
      <c r="D7" s="136"/>
      <c r="E7" s="136"/>
      <c r="F7" s="136"/>
      <c r="G7" s="136"/>
      <c r="H7" s="136"/>
      <c r="I7" s="136"/>
      <c r="J7" s="134" t="s">
        <v>35</v>
      </c>
      <c r="K7" s="134"/>
      <c r="L7" s="134"/>
      <c r="N7" s="130"/>
      <c r="O7" s="137" t="s">
        <v>34</v>
      </c>
      <c r="P7" s="137"/>
      <c r="Q7" s="137"/>
      <c r="R7" s="131" t="s">
        <v>33</v>
      </c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</row>
    <row r="8" spans="1:30" s="5" customFormat="1" ht="16.95" customHeight="1" thickBot="1" x14ac:dyDescent="0.45">
      <c r="A8" s="10"/>
      <c r="B8" s="9"/>
      <c r="N8" s="130"/>
      <c r="O8" s="77" t="s">
        <v>32</v>
      </c>
      <c r="P8" s="77"/>
      <c r="Q8" s="77"/>
      <c r="R8" s="132" t="s">
        <v>31</v>
      </c>
      <c r="S8" s="132"/>
      <c r="T8" s="132"/>
      <c r="U8" s="132"/>
      <c r="V8" s="132"/>
      <c r="W8" s="77" t="s">
        <v>30</v>
      </c>
      <c r="X8" s="77"/>
      <c r="Y8" s="77"/>
      <c r="Z8" s="132" t="s">
        <v>29</v>
      </c>
      <c r="AA8" s="132"/>
      <c r="AB8" s="132"/>
      <c r="AC8" s="132"/>
      <c r="AD8" s="132"/>
    </row>
    <row r="9" spans="1:30" s="5" customFormat="1" ht="16.95" customHeight="1" thickBot="1" x14ac:dyDescent="0.4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30"/>
      <c r="O9" s="77" t="s">
        <v>5</v>
      </c>
      <c r="P9" s="77"/>
      <c r="Q9" s="77"/>
      <c r="R9" s="132" t="s">
        <v>27</v>
      </c>
      <c r="S9" s="132"/>
      <c r="T9" s="132"/>
      <c r="U9" s="132"/>
      <c r="V9" s="132"/>
      <c r="W9" s="77" t="s">
        <v>3</v>
      </c>
      <c r="X9" s="77"/>
      <c r="Y9" s="77"/>
      <c r="Z9" s="132"/>
      <c r="AA9" s="132"/>
      <c r="AB9" s="132"/>
      <c r="AC9" s="132"/>
      <c r="AD9" s="132"/>
    </row>
    <row r="10" spans="1:30" ht="19.2" customHeight="1" x14ac:dyDescent="0.35">
      <c r="A10" s="82" t="s">
        <v>26</v>
      </c>
      <c r="B10" s="83"/>
      <c r="C10" s="83"/>
      <c r="D10" s="83"/>
      <c r="E10" s="83"/>
      <c r="F10" s="83"/>
      <c r="G10" s="83"/>
      <c r="H10" s="88">
        <f>V10</f>
        <v>15000000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4">
        <f>D26</f>
        <v>15000000</v>
      </c>
      <c r="W10" s="84"/>
      <c r="X10" s="84"/>
      <c r="Y10" s="84"/>
      <c r="Z10" s="84"/>
      <c r="AA10" s="84"/>
      <c r="AB10" s="84"/>
      <c r="AC10" s="84"/>
      <c r="AD10" s="86"/>
    </row>
    <row r="11" spans="1:30" ht="19.2" customHeight="1" thickBot="1" x14ac:dyDescent="0.45">
      <c r="A11" s="80" t="s">
        <v>25</v>
      </c>
      <c r="B11" s="81"/>
      <c r="C11" s="81"/>
      <c r="D11" s="81"/>
      <c r="E11" s="81"/>
      <c r="F11" s="81"/>
      <c r="G11" s="81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5"/>
      <c r="W11" s="85"/>
      <c r="X11" s="85"/>
      <c r="Y11" s="85"/>
      <c r="Z11" s="85"/>
      <c r="AA11" s="85"/>
      <c r="AB11" s="85"/>
      <c r="AC11" s="85"/>
      <c r="AD11" s="87"/>
    </row>
    <row r="12" spans="1:30" ht="20.399999999999999" customHeight="1" thickBot="1" x14ac:dyDescent="0.45">
      <c r="A12" s="132" t="s">
        <v>24</v>
      </c>
      <c r="B12" s="132"/>
      <c r="C12" s="132" t="s">
        <v>23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 t="s">
        <v>22</v>
      </c>
      <c r="N12" s="132"/>
      <c r="O12" s="132"/>
      <c r="P12" s="132" t="s">
        <v>21</v>
      </c>
      <c r="Q12" s="132"/>
      <c r="R12" s="132"/>
      <c r="S12" s="132"/>
      <c r="T12" s="132" t="s">
        <v>20</v>
      </c>
      <c r="U12" s="132"/>
      <c r="V12" s="132"/>
      <c r="W12" s="132"/>
      <c r="X12" s="132"/>
      <c r="Y12" s="132" t="s">
        <v>19</v>
      </c>
      <c r="Z12" s="132"/>
      <c r="AA12" s="132"/>
      <c r="AB12" s="132"/>
      <c r="AC12" s="132"/>
      <c r="AD12" s="132"/>
    </row>
    <row r="13" spans="1:30" ht="20.399999999999999" customHeight="1" thickBot="1" x14ac:dyDescent="0.45">
      <c r="A13" s="96">
        <f t="shared" ref="A13:A24" si="0">IF(C13&lt;&gt;"",ROW()-12,"")</f>
        <v>1</v>
      </c>
      <c r="B13" s="97"/>
      <c r="C13" s="96" t="s">
        <v>53</v>
      </c>
      <c r="D13" s="101"/>
      <c r="E13" s="101"/>
      <c r="F13" s="101"/>
      <c r="G13" s="101"/>
      <c r="H13" s="101"/>
      <c r="I13" s="101"/>
      <c r="J13" s="101"/>
      <c r="K13" s="101"/>
      <c r="L13" s="97"/>
      <c r="M13" s="96" t="s">
        <v>54</v>
      </c>
      <c r="N13" s="101"/>
      <c r="O13" s="97"/>
      <c r="P13" s="123">
        <v>10</v>
      </c>
      <c r="Q13" s="124"/>
      <c r="R13" s="124"/>
      <c r="S13" s="125"/>
      <c r="T13" s="102">
        <v>1500000</v>
      </c>
      <c r="U13" s="103"/>
      <c r="V13" s="103"/>
      <c r="W13" s="103"/>
      <c r="X13" s="104"/>
      <c r="Y13" s="98">
        <f>IFERROR(T13*P13,0)</f>
        <v>15000000</v>
      </c>
      <c r="Z13" s="99"/>
      <c r="AA13" s="99"/>
      <c r="AB13" s="99"/>
      <c r="AC13" s="99"/>
      <c r="AD13" s="100"/>
    </row>
    <row r="14" spans="1:30" ht="20.399999999999999" customHeight="1" thickBot="1" x14ac:dyDescent="0.45">
      <c r="A14" s="96" t="str">
        <f t="shared" si="0"/>
        <v/>
      </c>
      <c r="B14" s="97"/>
      <c r="C14" s="96"/>
      <c r="D14" s="101"/>
      <c r="E14" s="101"/>
      <c r="F14" s="101"/>
      <c r="G14" s="101"/>
      <c r="H14" s="101"/>
      <c r="I14" s="101"/>
      <c r="J14" s="101"/>
      <c r="K14" s="101"/>
      <c r="L14" s="97"/>
      <c r="M14" s="96"/>
      <c r="N14" s="101"/>
      <c r="O14" s="97"/>
      <c r="P14" s="123"/>
      <c r="Q14" s="124"/>
      <c r="R14" s="124"/>
      <c r="S14" s="125"/>
      <c r="T14" s="102"/>
      <c r="U14" s="103"/>
      <c r="V14" s="103"/>
      <c r="W14" s="103"/>
      <c r="X14" s="104"/>
      <c r="Y14" s="98">
        <f t="shared" ref="Y14:Y24" si="1">IFERROR(T14*P14,0)</f>
        <v>0</v>
      </c>
      <c r="Z14" s="99"/>
      <c r="AA14" s="99"/>
      <c r="AB14" s="99"/>
      <c r="AC14" s="99"/>
      <c r="AD14" s="100"/>
    </row>
    <row r="15" spans="1:30" ht="20.399999999999999" customHeight="1" thickBot="1" x14ac:dyDescent="0.45">
      <c r="A15" s="96" t="str">
        <f t="shared" si="0"/>
        <v/>
      </c>
      <c r="B15" s="97"/>
      <c r="C15" s="96"/>
      <c r="D15" s="101"/>
      <c r="E15" s="101"/>
      <c r="F15" s="101"/>
      <c r="G15" s="101"/>
      <c r="H15" s="101"/>
      <c r="I15" s="101"/>
      <c r="J15" s="101"/>
      <c r="K15" s="101"/>
      <c r="L15" s="97"/>
      <c r="M15" s="96"/>
      <c r="N15" s="101"/>
      <c r="O15" s="97"/>
      <c r="P15" s="123"/>
      <c r="Q15" s="124"/>
      <c r="R15" s="124"/>
      <c r="S15" s="125"/>
      <c r="T15" s="102"/>
      <c r="U15" s="103"/>
      <c r="V15" s="103"/>
      <c r="W15" s="103"/>
      <c r="X15" s="104"/>
      <c r="Y15" s="98">
        <f t="shared" si="1"/>
        <v>0</v>
      </c>
      <c r="Z15" s="99"/>
      <c r="AA15" s="99"/>
      <c r="AB15" s="99"/>
      <c r="AC15" s="99"/>
      <c r="AD15" s="100"/>
    </row>
    <row r="16" spans="1:30" ht="20.399999999999999" customHeight="1" thickBot="1" x14ac:dyDescent="0.45">
      <c r="A16" s="96" t="str">
        <f t="shared" si="0"/>
        <v/>
      </c>
      <c r="B16" s="97"/>
      <c r="C16" s="96"/>
      <c r="D16" s="101"/>
      <c r="E16" s="101"/>
      <c r="F16" s="101"/>
      <c r="G16" s="101"/>
      <c r="H16" s="101"/>
      <c r="I16" s="101"/>
      <c r="J16" s="101"/>
      <c r="K16" s="101"/>
      <c r="L16" s="97"/>
      <c r="M16" s="96"/>
      <c r="N16" s="101"/>
      <c r="O16" s="97"/>
      <c r="P16" s="123"/>
      <c r="Q16" s="124"/>
      <c r="R16" s="124"/>
      <c r="S16" s="125"/>
      <c r="T16" s="102"/>
      <c r="U16" s="103"/>
      <c r="V16" s="103"/>
      <c r="W16" s="103"/>
      <c r="X16" s="104"/>
      <c r="Y16" s="98">
        <f t="shared" si="1"/>
        <v>0</v>
      </c>
      <c r="Z16" s="99"/>
      <c r="AA16" s="99"/>
      <c r="AB16" s="99"/>
      <c r="AC16" s="99"/>
      <c r="AD16" s="100"/>
    </row>
    <row r="17" spans="1:30" ht="20.399999999999999" customHeight="1" thickBot="1" x14ac:dyDescent="0.45">
      <c r="A17" s="96" t="str">
        <f t="shared" si="0"/>
        <v/>
      </c>
      <c r="B17" s="97"/>
      <c r="C17" s="96"/>
      <c r="D17" s="101"/>
      <c r="E17" s="101"/>
      <c r="F17" s="101"/>
      <c r="G17" s="101"/>
      <c r="H17" s="101"/>
      <c r="I17" s="101"/>
      <c r="J17" s="101"/>
      <c r="K17" s="101"/>
      <c r="L17" s="97"/>
      <c r="M17" s="96"/>
      <c r="N17" s="101"/>
      <c r="O17" s="97"/>
      <c r="P17" s="123"/>
      <c r="Q17" s="124"/>
      <c r="R17" s="124"/>
      <c r="S17" s="125"/>
      <c r="T17" s="102"/>
      <c r="U17" s="103"/>
      <c r="V17" s="103"/>
      <c r="W17" s="103"/>
      <c r="X17" s="104"/>
      <c r="Y17" s="98">
        <f t="shared" si="1"/>
        <v>0</v>
      </c>
      <c r="Z17" s="99"/>
      <c r="AA17" s="99"/>
      <c r="AB17" s="99"/>
      <c r="AC17" s="99"/>
      <c r="AD17" s="100"/>
    </row>
    <row r="18" spans="1:30" ht="20.399999999999999" customHeight="1" thickBot="1" x14ac:dyDescent="0.45">
      <c r="A18" s="96" t="str">
        <f t="shared" si="0"/>
        <v/>
      </c>
      <c r="B18" s="97"/>
      <c r="C18" s="96"/>
      <c r="D18" s="101"/>
      <c r="E18" s="101"/>
      <c r="F18" s="101"/>
      <c r="G18" s="101"/>
      <c r="H18" s="101"/>
      <c r="I18" s="101"/>
      <c r="J18" s="101"/>
      <c r="K18" s="101"/>
      <c r="L18" s="97"/>
      <c r="M18" s="96"/>
      <c r="N18" s="101"/>
      <c r="O18" s="97"/>
      <c r="P18" s="123"/>
      <c r="Q18" s="124"/>
      <c r="R18" s="124"/>
      <c r="S18" s="125"/>
      <c r="T18" s="102"/>
      <c r="U18" s="103"/>
      <c r="V18" s="103"/>
      <c r="W18" s="103"/>
      <c r="X18" s="104"/>
      <c r="Y18" s="98">
        <f t="shared" si="1"/>
        <v>0</v>
      </c>
      <c r="Z18" s="99"/>
      <c r="AA18" s="99"/>
      <c r="AB18" s="99"/>
      <c r="AC18" s="99"/>
      <c r="AD18" s="100"/>
    </row>
    <row r="19" spans="1:30" ht="20.399999999999999" customHeight="1" thickBot="1" x14ac:dyDescent="0.45">
      <c r="A19" s="96" t="str">
        <f t="shared" si="0"/>
        <v/>
      </c>
      <c r="B19" s="97"/>
      <c r="C19" s="96"/>
      <c r="D19" s="101"/>
      <c r="E19" s="101"/>
      <c r="F19" s="101"/>
      <c r="G19" s="101"/>
      <c r="H19" s="101"/>
      <c r="I19" s="101"/>
      <c r="J19" s="101"/>
      <c r="K19" s="101"/>
      <c r="L19" s="97"/>
      <c r="M19" s="96"/>
      <c r="N19" s="101"/>
      <c r="O19" s="97"/>
      <c r="P19" s="123"/>
      <c r="Q19" s="124"/>
      <c r="R19" s="124"/>
      <c r="S19" s="125"/>
      <c r="T19" s="102"/>
      <c r="U19" s="103"/>
      <c r="V19" s="103"/>
      <c r="W19" s="103"/>
      <c r="X19" s="104"/>
      <c r="Y19" s="98">
        <f t="shared" si="1"/>
        <v>0</v>
      </c>
      <c r="Z19" s="99"/>
      <c r="AA19" s="99"/>
      <c r="AB19" s="99"/>
      <c r="AC19" s="99"/>
      <c r="AD19" s="100"/>
    </row>
    <row r="20" spans="1:30" ht="20.399999999999999" customHeight="1" thickBot="1" x14ac:dyDescent="0.45">
      <c r="A20" s="96" t="str">
        <f t="shared" si="0"/>
        <v/>
      </c>
      <c r="B20" s="97"/>
      <c r="C20" s="96"/>
      <c r="D20" s="101"/>
      <c r="E20" s="101"/>
      <c r="F20" s="101"/>
      <c r="G20" s="101"/>
      <c r="H20" s="101"/>
      <c r="I20" s="101"/>
      <c r="J20" s="101"/>
      <c r="K20" s="101"/>
      <c r="L20" s="97"/>
      <c r="M20" s="96"/>
      <c r="N20" s="101"/>
      <c r="O20" s="97"/>
      <c r="P20" s="123"/>
      <c r="Q20" s="124"/>
      <c r="R20" s="124"/>
      <c r="S20" s="125"/>
      <c r="T20" s="102"/>
      <c r="U20" s="103"/>
      <c r="V20" s="103"/>
      <c r="W20" s="103"/>
      <c r="X20" s="104"/>
      <c r="Y20" s="98">
        <f t="shared" si="1"/>
        <v>0</v>
      </c>
      <c r="Z20" s="99"/>
      <c r="AA20" s="99"/>
      <c r="AB20" s="99"/>
      <c r="AC20" s="99"/>
      <c r="AD20" s="100"/>
    </row>
    <row r="21" spans="1:30" ht="20.399999999999999" customHeight="1" thickBot="1" x14ac:dyDescent="0.45">
      <c r="A21" s="96" t="str">
        <f t="shared" si="0"/>
        <v/>
      </c>
      <c r="B21" s="97"/>
      <c r="C21" s="96"/>
      <c r="D21" s="101"/>
      <c r="E21" s="101"/>
      <c r="F21" s="101"/>
      <c r="G21" s="101"/>
      <c r="H21" s="101"/>
      <c r="I21" s="101"/>
      <c r="J21" s="101"/>
      <c r="K21" s="101"/>
      <c r="L21" s="97"/>
      <c r="M21" s="96"/>
      <c r="N21" s="101"/>
      <c r="O21" s="97"/>
      <c r="P21" s="123"/>
      <c r="Q21" s="124"/>
      <c r="R21" s="124"/>
      <c r="S21" s="125"/>
      <c r="T21" s="102"/>
      <c r="U21" s="103"/>
      <c r="V21" s="103"/>
      <c r="W21" s="103"/>
      <c r="X21" s="104"/>
      <c r="Y21" s="98">
        <f t="shared" si="1"/>
        <v>0</v>
      </c>
      <c r="Z21" s="99"/>
      <c r="AA21" s="99"/>
      <c r="AB21" s="99"/>
      <c r="AC21" s="99"/>
      <c r="AD21" s="100"/>
    </row>
    <row r="22" spans="1:30" ht="20.399999999999999" customHeight="1" thickBot="1" x14ac:dyDescent="0.45">
      <c r="A22" s="96" t="str">
        <f t="shared" si="0"/>
        <v/>
      </c>
      <c r="B22" s="97"/>
      <c r="C22" s="96"/>
      <c r="D22" s="101"/>
      <c r="E22" s="101"/>
      <c r="F22" s="101"/>
      <c r="G22" s="101"/>
      <c r="H22" s="101"/>
      <c r="I22" s="101"/>
      <c r="J22" s="101"/>
      <c r="K22" s="101"/>
      <c r="L22" s="97"/>
      <c r="M22" s="96"/>
      <c r="N22" s="101"/>
      <c r="O22" s="97"/>
      <c r="P22" s="123"/>
      <c r="Q22" s="124"/>
      <c r="R22" s="124"/>
      <c r="S22" s="125"/>
      <c r="T22" s="102"/>
      <c r="U22" s="103"/>
      <c r="V22" s="103"/>
      <c r="W22" s="103"/>
      <c r="X22" s="104"/>
      <c r="Y22" s="98">
        <f t="shared" si="1"/>
        <v>0</v>
      </c>
      <c r="Z22" s="99"/>
      <c r="AA22" s="99"/>
      <c r="AB22" s="99"/>
      <c r="AC22" s="99"/>
      <c r="AD22" s="100"/>
    </row>
    <row r="23" spans="1:30" ht="20.399999999999999" customHeight="1" thickBot="1" x14ac:dyDescent="0.45">
      <c r="A23" s="96" t="str">
        <f t="shared" si="0"/>
        <v/>
      </c>
      <c r="B23" s="97"/>
      <c r="C23" s="96"/>
      <c r="D23" s="101"/>
      <c r="E23" s="101"/>
      <c r="F23" s="101"/>
      <c r="G23" s="101"/>
      <c r="H23" s="101"/>
      <c r="I23" s="101"/>
      <c r="J23" s="101"/>
      <c r="K23" s="101"/>
      <c r="L23" s="97"/>
      <c r="M23" s="96"/>
      <c r="N23" s="101"/>
      <c r="O23" s="97"/>
      <c r="P23" s="123"/>
      <c r="Q23" s="124"/>
      <c r="R23" s="124"/>
      <c r="S23" s="125"/>
      <c r="T23" s="102"/>
      <c r="U23" s="103"/>
      <c r="V23" s="103"/>
      <c r="W23" s="103"/>
      <c r="X23" s="104"/>
      <c r="Y23" s="98">
        <f t="shared" si="1"/>
        <v>0</v>
      </c>
      <c r="Z23" s="99"/>
      <c r="AA23" s="99"/>
      <c r="AB23" s="99"/>
      <c r="AC23" s="99"/>
      <c r="AD23" s="100"/>
    </row>
    <row r="24" spans="1:30" ht="20.399999999999999" customHeight="1" thickBot="1" x14ac:dyDescent="0.45">
      <c r="A24" s="96" t="str">
        <f t="shared" si="0"/>
        <v/>
      </c>
      <c r="B24" s="97"/>
      <c r="C24" s="96"/>
      <c r="D24" s="101"/>
      <c r="E24" s="101"/>
      <c r="F24" s="101"/>
      <c r="G24" s="101"/>
      <c r="H24" s="101"/>
      <c r="I24" s="101"/>
      <c r="J24" s="101"/>
      <c r="K24" s="101"/>
      <c r="L24" s="97"/>
      <c r="M24" s="96"/>
      <c r="N24" s="101"/>
      <c r="O24" s="97"/>
      <c r="P24" s="123"/>
      <c r="Q24" s="124"/>
      <c r="R24" s="124"/>
      <c r="S24" s="125"/>
      <c r="T24" s="102"/>
      <c r="U24" s="103"/>
      <c r="V24" s="103"/>
      <c r="W24" s="103"/>
      <c r="X24" s="104"/>
      <c r="Y24" s="98">
        <f t="shared" si="1"/>
        <v>0</v>
      </c>
      <c r="Z24" s="99"/>
      <c r="AA24" s="99"/>
      <c r="AB24" s="99"/>
      <c r="AC24" s="99"/>
      <c r="AD24" s="100"/>
    </row>
    <row r="25" spans="1:30" ht="20.399999999999999" customHeight="1" thickBot="1" x14ac:dyDescent="0.45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95">
        <f>SUM(Y13:AD24)</f>
        <v>15000000</v>
      </c>
      <c r="Z25" s="95"/>
      <c r="AA25" s="95"/>
      <c r="AB25" s="95"/>
      <c r="AC25" s="95"/>
      <c r="AD25" s="95"/>
    </row>
    <row r="26" spans="1:30" ht="18" customHeight="1" x14ac:dyDescent="0.35">
      <c r="A26" s="109" t="s">
        <v>18</v>
      </c>
      <c r="B26" s="110"/>
      <c r="C26" s="110"/>
      <c r="D26" s="119">
        <f>Y25</f>
        <v>15000000</v>
      </c>
      <c r="E26" s="119"/>
      <c r="F26" s="119"/>
      <c r="G26" s="119"/>
      <c r="H26" s="119"/>
      <c r="I26" s="119"/>
      <c r="J26" s="119"/>
      <c r="K26" s="119"/>
      <c r="L26" s="120"/>
      <c r="M26" s="115" t="s">
        <v>17</v>
      </c>
      <c r="N26" s="116"/>
      <c r="O26" s="116"/>
      <c r="P26" s="93">
        <f>D26*P27</f>
        <v>4500000</v>
      </c>
      <c r="Q26" s="93"/>
      <c r="R26" s="93"/>
      <c r="S26" s="93"/>
      <c r="T26" s="93"/>
      <c r="U26" s="94"/>
      <c r="V26" s="115" t="s">
        <v>16</v>
      </c>
      <c r="W26" s="116"/>
      <c r="X26" s="116"/>
      <c r="Y26" s="93">
        <f>D26*Y27</f>
        <v>10500000</v>
      </c>
      <c r="Z26" s="93"/>
      <c r="AA26" s="93"/>
      <c r="AB26" s="93"/>
      <c r="AC26" s="93"/>
      <c r="AD26" s="94"/>
    </row>
    <row r="27" spans="1:30" ht="12" customHeight="1" thickBot="1" x14ac:dyDescent="0.45">
      <c r="A27" s="111"/>
      <c r="B27" s="112"/>
      <c r="C27" s="112"/>
      <c r="D27" s="121"/>
      <c r="E27" s="121"/>
      <c r="F27" s="121"/>
      <c r="G27" s="121"/>
      <c r="H27" s="121"/>
      <c r="I27" s="121"/>
      <c r="J27" s="121"/>
      <c r="K27" s="121"/>
      <c r="L27" s="122"/>
      <c r="M27" s="117"/>
      <c r="N27" s="118"/>
      <c r="O27" s="118"/>
      <c r="P27" s="113">
        <v>0.3</v>
      </c>
      <c r="Q27" s="113"/>
      <c r="R27" s="113"/>
      <c r="S27" s="113"/>
      <c r="T27" s="113"/>
      <c r="U27" s="114"/>
      <c r="V27" s="117"/>
      <c r="W27" s="118"/>
      <c r="X27" s="118"/>
      <c r="Y27" s="113">
        <f>1-P27</f>
        <v>0.7</v>
      </c>
      <c r="Z27" s="113"/>
      <c r="AA27" s="113"/>
      <c r="AB27" s="113"/>
      <c r="AC27" s="113"/>
      <c r="AD27" s="114"/>
    </row>
    <row r="28" spans="1:30" ht="15" customHeight="1" x14ac:dyDescent="0.4">
      <c r="A28" s="105" t="s">
        <v>15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7"/>
    </row>
    <row r="29" spans="1:30" ht="15" customHeight="1" x14ac:dyDescent="0.4">
      <c r="A29" s="90" t="s">
        <v>14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2"/>
    </row>
    <row r="30" spans="1:30" ht="15" customHeight="1" x14ac:dyDescent="0.4">
      <c r="A30" s="90" t="s">
        <v>13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2"/>
    </row>
    <row r="31" spans="1:30" ht="15" customHeight="1" x14ac:dyDescent="0.4">
      <c r="A31" s="90" t="s">
        <v>12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2"/>
    </row>
    <row r="32" spans="1:30" ht="15" customHeight="1" x14ac:dyDescent="0.4">
      <c r="A32" s="90" t="s">
        <v>11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2"/>
    </row>
    <row r="33" spans="1:30" ht="15" customHeight="1" thickBot="1" x14ac:dyDescent="0.45">
      <c r="A33" s="90" t="s">
        <v>10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2"/>
    </row>
    <row r="34" spans="1:30" ht="20.399999999999999" customHeight="1" thickBot="1" x14ac:dyDescent="0.45">
      <c r="A34" s="77" t="s">
        <v>9</v>
      </c>
      <c r="B34" s="77"/>
      <c r="C34" s="77"/>
      <c r="D34" s="77" t="s">
        <v>8</v>
      </c>
      <c r="E34" s="77"/>
      <c r="F34" s="77"/>
      <c r="G34" s="77"/>
      <c r="H34" s="77"/>
      <c r="I34" s="77" t="s">
        <v>7</v>
      </c>
      <c r="J34" s="77"/>
      <c r="K34" s="77"/>
      <c r="L34" s="77" t="s">
        <v>49</v>
      </c>
      <c r="M34" s="77"/>
      <c r="N34" s="77"/>
      <c r="O34" s="77"/>
      <c r="P34" s="77"/>
      <c r="Q34" s="77"/>
      <c r="R34" s="77" t="s">
        <v>6</v>
      </c>
      <c r="S34" s="77"/>
      <c r="T34" s="77"/>
      <c r="U34" s="77" t="s">
        <v>50</v>
      </c>
      <c r="V34" s="77"/>
      <c r="W34" s="77"/>
      <c r="X34" s="77"/>
      <c r="Y34" s="77"/>
      <c r="Z34" s="77"/>
      <c r="AA34" s="77"/>
      <c r="AB34" s="77"/>
      <c r="AC34" s="77"/>
      <c r="AD34" s="77"/>
    </row>
    <row r="35" spans="1:30" ht="20.399999999999999" customHeight="1" thickBot="1" x14ac:dyDescent="0.45">
      <c r="A35" s="77" t="s">
        <v>5</v>
      </c>
      <c r="B35" s="77"/>
      <c r="C35" s="77"/>
      <c r="D35" s="77" t="s">
        <v>52</v>
      </c>
      <c r="E35" s="77"/>
      <c r="F35" s="77"/>
      <c r="G35" s="77"/>
      <c r="H35" s="77"/>
      <c r="I35" s="77" t="s">
        <v>4</v>
      </c>
      <c r="J35" s="77"/>
      <c r="K35" s="77"/>
      <c r="L35" s="77" t="s">
        <v>51</v>
      </c>
      <c r="M35" s="77"/>
      <c r="N35" s="77"/>
      <c r="O35" s="77"/>
      <c r="P35" s="77"/>
      <c r="Q35" s="77"/>
      <c r="R35" s="77"/>
      <c r="S35" s="77"/>
      <c r="T35" s="77"/>
      <c r="U35" s="77" t="s">
        <v>3</v>
      </c>
      <c r="V35" s="77"/>
      <c r="W35" s="77"/>
      <c r="X35" s="77" t="s">
        <v>52</v>
      </c>
      <c r="Y35" s="77"/>
      <c r="Z35" s="77"/>
      <c r="AA35" s="77"/>
      <c r="AB35" s="77"/>
      <c r="AC35" s="77"/>
      <c r="AD35" s="77"/>
    </row>
    <row r="36" spans="1:30" ht="19.95" customHeight="1" x14ac:dyDescent="0.3">
      <c r="A36" s="4"/>
      <c r="I36" s="73" t="s">
        <v>2</v>
      </c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4"/>
    </row>
    <row r="37" spans="1:30" ht="19.95" customHeight="1" x14ac:dyDescent="0.4">
      <c r="A37" s="4"/>
      <c r="I37" s="75" t="s">
        <v>1</v>
      </c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6"/>
    </row>
    <row r="38" spans="1:30" ht="19.95" customHeight="1" thickBot="1" x14ac:dyDescent="0.45">
      <c r="A38" s="3"/>
      <c r="B38" s="2"/>
      <c r="C38" s="2"/>
      <c r="D38" s="2"/>
      <c r="E38" s="2"/>
      <c r="F38" s="2"/>
      <c r="G38" s="2"/>
      <c r="H38" s="2"/>
      <c r="I38" s="78" t="s">
        <v>0</v>
      </c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9"/>
    </row>
    <row r="39" spans="1:30" ht="24" customHeight="1" x14ac:dyDescent="0.4">
      <c r="A39" s="1" t="str">
        <f ca="1">"이 문서는" &amp; TEXT(TODAY(),"yyyy년 mm월 dd일") &amp; "에 제작되었습니다."</f>
        <v>이 문서는2021년 03월 17일에 제작되었습니다.</v>
      </c>
    </row>
    <row r="40" spans="1:30" ht="24" customHeight="1" x14ac:dyDescent="0.4">
      <c r="A40" s="1" t="s">
        <v>155</v>
      </c>
    </row>
    <row r="41" spans="1:30" ht="24" customHeight="1" x14ac:dyDescent="0.4"/>
    <row r="42" spans="1:30" ht="19.8" customHeight="1" x14ac:dyDescent="0.4"/>
    <row r="43" spans="1:30" ht="19.8" customHeight="1" x14ac:dyDescent="0.4"/>
  </sheetData>
  <mergeCells count="136">
    <mergeCell ref="T19:X19"/>
    <mergeCell ref="T20:X20"/>
    <mergeCell ref="T21:X21"/>
    <mergeCell ref="T22:X22"/>
    <mergeCell ref="T23:X23"/>
    <mergeCell ref="P23:S23"/>
    <mergeCell ref="P24:S24"/>
    <mergeCell ref="P22:S22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21:B21"/>
    <mergeCell ref="Y21:AD21"/>
    <mergeCell ref="I35:K35"/>
    <mergeCell ref="X35:AD35"/>
    <mergeCell ref="U34:AD34"/>
    <mergeCell ref="D35:H35"/>
    <mergeCell ref="R34:T34"/>
    <mergeCell ref="U35:W35"/>
    <mergeCell ref="Y23:AD23"/>
    <mergeCell ref="A22:B22"/>
    <mergeCell ref="C24:L24"/>
    <mergeCell ref="M24:O24"/>
    <mergeCell ref="T24:X24"/>
    <mergeCell ref="A33:AD33"/>
    <mergeCell ref="A28:AD28"/>
    <mergeCell ref="P26:U26"/>
    <mergeCell ref="A25:X25"/>
    <mergeCell ref="A26:C27"/>
    <mergeCell ref="P27:U27"/>
    <mergeCell ref="Y27:AD27"/>
    <mergeCell ref="M26:O27"/>
    <mergeCell ref="V26:X27"/>
    <mergeCell ref="D26:L27"/>
    <mergeCell ref="C1:E1"/>
    <mergeCell ref="I36:AD36"/>
    <mergeCell ref="I37:AD37"/>
    <mergeCell ref="L34:Q34"/>
    <mergeCell ref="L35:T35"/>
    <mergeCell ref="I34:K34"/>
    <mergeCell ref="A34:C34"/>
    <mergeCell ref="A35:C35"/>
    <mergeCell ref="I38:AD38"/>
    <mergeCell ref="A11:G11"/>
    <mergeCell ref="A10:G10"/>
    <mergeCell ref="V10:AC11"/>
    <mergeCell ref="AD10:AD11"/>
    <mergeCell ref="H10:U11"/>
    <mergeCell ref="A29:AD29"/>
    <mergeCell ref="A30:AD30"/>
    <mergeCell ref="A31:AD31"/>
    <mergeCell ref="A32:AD32"/>
    <mergeCell ref="D34:H34"/>
    <mergeCell ref="Y26:AD26"/>
    <mergeCell ref="Y25:AD25"/>
    <mergeCell ref="A24:B24"/>
    <mergeCell ref="Y24:AD24"/>
    <mergeCell ref="A23:B23"/>
  </mergeCells>
  <phoneticPr fontId="2" type="noConversion"/>
  <dataValidations disablePrompts="1"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" right="0.7" top="0.75" bottom="0.75" header="0.3" footer="0.3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F31-F976-4414-B9E3-784A72431884}">
  <sheetPr>
    <pageSetUpPr fitToPage="1"/>
  </sheetPr>
  <dimension ref="A1:O52"/>
  <sheetViews>
    <sheetView zoomScale="55" zoomScaleNormal="55" workbookViewId="0"/>
  </sheetViews>
  <sheetFormatPr defaultRowHeight="19.2" x14ac:dyDescent="0.4"/>
  <cols>
    <col min="1" max="1" width="53.796875" style="19" bestFit="1" customWidth="1"/>
    <col min="2" max="15" width="13.296875" style="19" customWidth="1"/>
    <col min="16" max="16384" width="8.796875" style="19"/>
  </cols>
  <sheetData>
    <row r="1" spans="1:15" x14ac:dyDescent="0.4">
      <c r="A1" s="45" t="s">
        <v>113</v>
      </c>
      <c r="B1" s="42" t="s">
        <v>112</v>
      </c>
      <c r="C1" s="41"/>
      <c r="D1" s="41"/>
      <c r="E1" s="41"/>
      <c r="F1" s="41"/>
      <c r="G1" s="41"/>
      <c r="H1" s="43"/>
      <c r="I1" s="44" t="s">
        <v>111</v>
      </c>
      <c r="J1" s="41"/>
      <c r="K1" s="41"/>
      <c r="L1" s="41"/>
      <c r="M1" s="41"/>
      <c r="N1" s="41"/>
      <c r="O1" s="40"/>
    </row>
    <row r="2" spans="1:15" x14ac:dyDescent="0.4">
      <c r="A2" s="39" t="s">
        <v>110</v>
      </c>
      <c r="B2" s="36" t="s">
        <v>109</v>
      </c>
      <c r="C2" s="35" t="s">
        <v>108</v>
      </c>
      <c r="D2" s="35" t="s">
        <v>107</v>
      </c>
      <c r="E2" s="35" t="s">
        <v>106</v>
      </c>
      <c r="F2" s="35" t="s">
        <v>105</v>
      </c>
      <c r="G2" s="35" t="s">
        <v>104</v>
      </c>
      <c r="H2" s="37" t="s">
        <v>103</v>
      </c>
      <c r="I2" s="38" t="s">
        <v>109</v>
      </c>
      <c r="J2" s="35" t="s">
        <v>108</v>
      </c>
      <c r="K2" s="35" t="s">
        <v>107</v>
      </c>
      <c r="L2" s="35" t="s">
        <v>106</v>
      </c>
      <c r="M2" s="35" t="s">
        <v>105</v>
      </c>
      <c r="N2" s="35" t="s">
        <v>104</v>
      </c>
      <c r="O2" s="34" t="s">
        <v>103</v>
      </c>
    </row>
    <row r="3" spans="1:15" x14ac:dyDescent="0.4">
      <c r="A3" s="33" t="s">
        <v>102</v>
      </c>
      <c r="B3" s="30">
        <v>1905</v>
      </c>
      <c r="C3" s="29">
        <v>1715</v>
      </c>
      <c r="D3" s="28">
        <v>28.135421830078318</v>
      </c>
      <c r="E3" s="28">
        <v>5216</v>
      </c>
      <c r="F3" s="28">
        <v>0.21779141104294478</v>
      </c>
      <c r="G3" s="28">
        <v>0.14240775378337017</v>
      </c>
      <c r="H3" s="31">
        <v>0</v>
      </c>
      <c r="I3" s="32">
        <v>2457</v>
      </c>
      <c r="J3" s="29">
        <v>2075</v>
      </c>
      <c r="K3" s="28">
        <v>27.57</v>
      </c>
      <c r="L3" s="29">
        <v>6207</v>
      </c>
      <c r="M3" s="28">
        <v>0.23957055214723927</v>
      </c>
      <c r="N3" s="28">
        <v>0.14525590885903758</v>
      </c>
      <c r="O3" s="27">
        <v>0</v>
      </c>
    </row>
    <row r="4" spans="1:15" x14ac:dyDescent="0.4">
      <c r="A4" s="33" t="s">
        <v>101</v>
      </c>
      <c r="B4" s="30">
        <v>677</v>
      </c>
      <c r="C4" s="29">
        <v>474</v>
      </c>
      <c r="D4" s="28">
        <v>389.96814159292035</v>
      </c>
      <c r="E4" s="28">
        <v>3307</v>
      </c>
      <c r="F4" s="28">
        <v>0.84789839733897787</v>
      </c>
      <c r="G4" s="28">
        <v>0.83980720158775168</v>
      </c>
      <c r="H4" s="31">
        <v>0</v>
      </c>
      <c r="I4" s="32">
        <v>609</v>
      </c>
      <c r="J4" s="29">
        <v>578</v>
      </c>
      <c r="K4" s="28">
        <v>495.26</v>
      </c>
      <c r="L4" s="29">
        <v>3042</v>
      </c>
      <c r="M4" s="28">
        <v>1.0853099485938917</v>
      </c>
      <c r="N4" s="28">
        <v>0.62145732917493623</v>
      </c>
      <c r="O4" s="27">
        <v>0</v>
      </c>
    </row>
    <row r="5" spans="1:15" x14ac:dyDescent="0.4">
      <c r="A5" s="33" t="s">
        <v>89</v>
      </c>
      <c r="B5" s="30">
        <v>792</v>
      </c>
      <c r="C5" s="29">
        <v>554</v>
      </c>
      <c r="D5" s="28">
        <v>37.206477732793523</v>
      </c>
      <c r="E5" s="28">
        <v>0</v>
      </c>
      <c r="F5" s="28">
        <v>0</v>
      </c>
      <c r="G5" s="28">
        <v>7.3749999999999996E-2</v>
      </c>
      <c r="H5" s="31">
        <v>0</v>
      </c>
      <c r="I5" s="32">
        <v>895</v>
      </c>
      <c r="J5" s="29">
        <v>404</v>
      </c>
      <c r="K5" s="28">
        <v>45.02</v>
      </c>
      <c r="L5" s="29">
        <v>0</v>
      </c>
      <c r="M5" s="28">
        <v>0</v>
      </c>
      <c r="N5" s="28">
        <v>9.4399999999999998E-2</v>
      </c>
      <c r="O5" s="27">
        <v>0</v>
      </c>
    </row>
    <row r="6" spans="1:15" x14ac:dyDescent="0.4">
      <c r="A6" s="33" t="s">
        <v>100</v>
      </c>
      <c r="B6" s="30">
        <v>1360</v>
      </c>
      <c r="C6" s="29">
        <v>1034</v>
      </c>
      <c r="D6" s="28">
        <v>444.976430976431</v>
      </c>
      <c r="E6" s="28">
        <v>1745</v>
      </c>
      <c r="F6" s="28">
        <v>0.85501432664756449</v>
      </c>
      <c r="G6" s="28">
        <v>0.84409448818897637</v>
      </c>
      <c r="H6" s="31">
        <v>0</v>
      </c>
      <c r="I6" s="32">
        <v>1129</v>
      </c>
      <c r="J6" s="29">
        <v>1024</v>
      </c>
      <c r="K6" s="28">
        <v>329.28</v>
      </c>
      <c r="L6" s="29">
        <v>1256</v>
      </c>
      <c r="M6" s="28">
        <v>0.7182120343839542</v>
      </c>
      <c r="N6" s="28">
        <v>0.96226771653543297</v>
      </c>
      <c r="O6" s="27">
        <v>0</v>
      </c>
    </row>
    <row r="7" spans="1:15" x14ac:dyDescent="0.4">
      <c r="A7" s="33" t="s">
        <v>99</v>
      </c>
      <c r="B7" s="30">
        <v>1926</v>
      </c>
      <c r="C7" s="29">
        <v>1348</v>
      </c>
      <c r="D7" s="28">
        <v>346.42201834862385</v>
      </c>
      <c r="E7" s="28">
        <v>1038</v>
      </c>
      <c r="F7" s="28">
        <v>0.76107899807321777</v>
      </c>
      <c r="G7" s="28">
        <v>0.73522267206477732</v>
      </c>
      <c r="H7" s="31">
        <v>0</v>
      </c>
      <c r="I7" s="32">
        <v>1637</v>
      </c>
      <c r="J7" s="29">
        <v>1186</v>
      </c>
      <c r="K7" s="28">
        <v>429.56</v>
      </c>
      <c r="L7" s="29">
        <v>934</v>
      </c>
      <c r="M7" s="28">
        <v>0.84479768786127185</v>
      </c>
      <c r="N7" s="28">
        <v>0.80139271255060729</v>
      </c>
      <c r="O7" s="27">
        <v>0</v>
      </c>
    </row>
    <row r="8" spans="1:15" x14ac:dyDescent="0.4">
      <c r="A8" s="33" t="s">
        <v>98</v>
      </c>
      <c r="B8" s="30">
        <v>1873</v>
      </c>
      <c r="C8" s="29">
        <v>1423</v>
      </c>
      <c r="D8" s="28">
        <v>11.270958083832335</v>
      </c>
      <c r="E8" s="28">
        <v>0</v>
      </c>
      <c r="F8" s="28">
        <v>0</v>
      </c>
      <c r="G8" s="28">
        <v>0.32729103726082576</v>
      </c>
      <c r="H8" s="31">
        <v>0</v>
      </c>
      <c r="I8" s="32">
        <v>1686</v>
      </c>
      <c r="J8" s="29">
        <v>1523</v>
      </c>
      <c r="K8" s="28">
        <v>13.98</v>
      </c>
      <c r="L8" s="29">
        <v>0</v>
      </c>
      <c r="M8" s="28">
        <v>0</v>
      </c>
      <c r="N8" s="28">
        <v>0.29128902316213495</v>
      </c>
      <c r="O8" s="27">
        <v>0</v>
      </c>
    </row>
    <row r="9" spans="1:15" x14ac:dyDescent="0.4">
      <c r="A9" s="33" t="s">
        <v>97</v>
      </c>
      <c r="B9" s="30">
        <v>1525</v>
      </c>
      <c r="C9" s="29">
        <v>1190</v>
      </c>
      <c r="D9" s="28">
        <v>384.76865671641792</v>
      </c>
      <c r="E9" s="28">
        <v>879</v>
      </c>
      <c r="F9" s="28">
        <v>0.85779294653014793</v>
      </c>
      <c r="G9" s="28">
        <v>0.85307017543859653</v>
      </c>
      <c r="H9" s="31">
        <v>0</v>
      </c>
      <c r="I9" s="32">
        <v>1327</v>
      </c>
      <c r="J9" s="29">
        <v>1309</v>
      </c>
      <c r="K9" s="28">
        <v>369.38</v>
      </c>
      <c r="L9" s="29">
        <v>941</v>
      </c>
      <c r="M9" s="28">
        <v>0.66050056882821395</v>
      </c>
      <c r="N9" s="28">
        <v>1.1004605263157896</v>
      </c>
      <c r="O9" s="27">
        <v>0</v>
      </c>
    </row>
    <row r="10" spans="1:15" x14ac:dyDescent="0.4">
      <c r="A10" s="33" t="s">
        <v>74</v>
      </c>
      <c r="B10" s="30">
        <v>1833</v>
      </c>
      <c r="C10" s="29">
        <v>1356</v>
      </c>
      <c r="D10" s="28">
        <v>56.996398559423767</v>
      </c>
      <c r="E10" s="28">
        <v>0</v>
      </c>
      <c r="F10" s="28">
        <v>0</v>
      </c>
      <c r="G10" s="28">
        <v>6.7189249720044794E-2</v>
      </c>
      <c r="H10" s="31">
        <v>0</v>
      </c>
      <c r="I10" s="32">
        <v>2200</v>
      </c>
      <c r="J10" s="29">
        <v>1342</v>
      </c>
      <c r="K10" s="28">
        <v>54.72</v>
      </c>
      <c r="L10" s="29">
        <v>0</v>
      </c>
      <c r="M10" s="28">
        <v>0</v>
      </c>
      <c r="N10" s="28">
        <v>6.9204927211646144E-2</v>
      </c>
      <c r="O10" s="27">
        <v>0</v>
      </c>
    </row>
    <row r="11" spans="1:15" x14ac:dyDescent="0.4">
      <c r="A11" s="33" t="s">
        <v>96</v>
      </c>
      <c r="B11" s="30">
        <v>540</v>
      </c>
      <c r="C11" s="29">
        <v>437</v>
      </c>
      <c r="D11" s="28">
        <v>295.83913043478259</v>
      </c>
      <c r="E11" s="28">
        <v>724</v>
      </c>
      <c r="F11" s="28">
        <v>0.71685082872928174</v>
      </c>
      <c r="G11" s="28">
        <v>0.70775095298602286</v>
      </c>
      <c r="H11" s="31">
        <v>0</v>
      </c>
      <c r="I11" s="32">
        <v>670</v>
      </c>
      <c r="J11" s="29">
        <v>441</v>
      </c>
      <c r="K11" s="28">
        <v>266.26</v>
      </c>
      <c r="L11" s="29">
        <v>862</v>
      </c>
      <c r="M11" s="28">
        <v>0.66667127071823207</v>
      </c>
      <c r="N11" s="28">
        <v>0.50250317662007615</v>
      </c>
      <c r="O11" s="27">
        <v>0</v>
      </c>
    </row>
    <row r="12" spans="1:15" x14ac:dyDescent="0.4">
      <c r="A12" s="33" t="s">
        <v>95</v>
      </c>
      <c r="B12" s="30">
        <v>948</v>
      </c>
      <c r="C12" s="29">
        <v>834</v>
      </c>
      <c r="D12" s="28">
        <v>314.03508771929825</v>
      </c>
      <c r="E12" s="28">
        <v>626</v>
      </c>
      <c r="F12" s="28">
        <v>0.65814696485623003</v>
      </c>
      <c r="G12" s="28">
        <v>0.65714285714285714</v>
      </c>
      <c r="H12" s="31">
        <v>0</v>
      </c>
      <c r="I12" s="32">
        <v>957</v>
      </c>
      <c r="J12" s="29">
        <v>1026</v>
      </c>
      <c r="K12" s="28">
        <v>348.58</v>
      </c>
      <c r="L12" s="29">
        <v>789</v>
      </c>
      <c r="M12" s="28">
        <v>0.62523961661341854</v>
      </c>
      <c r="N12" s="28">
        <v>0.64400000000000002</v>
      </c>
      <c r="O12" s="27">
        <v>0</v>
      </c>
    </row>
    <row r="13" spans="1:15" x14ac:dyDescent="0.4">
      <c r="A13" s="33" t="s">
        <v>94</v>
      </c>
      <c r="B13" s="30">
        <v>1500</v>
      </c>
      <c r="C13" s="29">
        <v>1260</v>
      </c>
      <c r="D13" s="28">
        <v>34.465600000000002</v>
      </c>
      <c r="E13" s="28">
        <v>0</v>
      </c>
      <c r="F13" s="28">
        <v>0</v>
      </c>
      <c r="G13" s="28">
        <v>5.7315233785822019E-2</v>
      </c>
      <c r="H13" s="31">
        <v>0</v>
      </c>
      <c r="I13" s="32">
        <v>1545</v>
      </c>
      <c r="J13" s="29">
        <v>1046</v>
      </c>
      <c r="K13" s="28">
        <v>31.71</v>
      </c>
      <c r="L13" s="29">
        <v>0</v>
      </c>
      <c r="M13" s="28">
        <v>0</v>
      </c>
      <c r="N13" s="28">
        <v>5.9607843137254903E-2</v>
      </c>
      <c r="O13" s="27">
        <v>0</v>
      </c>
    </row>
    <row r="14" spans="1:15" x14ac:dyDescent="0.4">
      <c r="A14" s="33" t="s">
        <v>93</v>
      </c>
      <c r="B14" s="30">
        <v>1828</v>
      </c>
      <c r="C14" s="29">
        <v>1481</v>
      </c>
      <c r="D14" s="28">
        <v>122.4789644012945</v>
      </c>
      <c r="E14" s="28">
        <v>433</v>
      </c>
      <c r="F14" s="28">
        <v>0.5889145496535797</v>
      </c>
      <c r="G14" s="28">
        <v>0.50080775444264947</v>
      </c>
      <c r="H14" s="31">
        <v>0</v>
      </c>
      <c r="I14" s="32">
        <v>1737</v>
      </c>
      <c r="J14" s="29">
        <v>1896</v>
      </c>
      <c r="K14" s="28">
        <v>122.48</v>
      </c>
      <c r="L14" s="29">
        <v>468</v>
      </c>
      <c r="M14" s="28">
        <v>0.62424942263279448</v>
      </c>
      <c r="N14" s="28">
        <v>0.42067851373182552</v>
      </c>
      <c r="O14" s="27">
        <v>0</v>
      </c>
    </row>
    <row r="15" spans="1:15" x14ac:dyDescent="0.4">
      <c r="A15" s="33" t="s">
        <v>92</v>
      </c>
      <c r="B15" s="30">
        <v>1085</v>
      </c>
      <c r="C15" s="29">
        <v>868</v>
      </c>
      <c r="D15" s="28">
        <v>335.53763440860217</v>
      </c>
      <c r="E15" s="28">
        <v>570</v>
      </c>
      <c r="F15" s="28">
        <v>0.84385964912280698</v>
      </c>
      <c r="G15" s="28">
        <v>0.84237288135593225</v>
      </c>
      <c r="H15" s="31">
        <v>0</v>
      </c>
      <c r="I15" s="32">
        <v>1194</v>
      </c>
      <c r="J15" s="29">
        <v>1102</v>
      </c>
      <c r="K15" s="28">
        <v>281.85000000000002</v>
      </c>
      <c r="L15" s="29">
        <v>564</v>
      </c>
      <c r="M15" s="28">
        <v>0.95356140350877183</v>
      </c>
      <c r="N15" s="28">
        <v>0.90976271186440694</v>
      </c>
      <c r="O15" s="27">
        <v>0</v>
      </c>
    </row>
    <row r="16" spans="1:15" x14ac:dyDescent="0.4">
      <c r="A16" s="33" t="s">
        <v>91</v>
      </c>
      <c r="B16" s="30">
        <v>954</v>
      </c>
      <c r="C16" s="29">
        <v>744</v>
      </c>
      <c r="D16" s="28">
        <v>504.28169014084506</v>
      </c>
      <c r="E16" s="28">
        <v>521</v>
      </c>
      <c r="F16" s="28">
        <v>0.88675623800383874</v>
      </c>
      <c r="G16" s="28">
        <v>0.875</v>
      </c>
      <c r="H16" s="31">
        <v>0</v>
      </c>
      <c r="I16" s="32">
        <v>1049</v>
      </c>
      <c r="J16" s="29">
        <v>603</v>
      </c>
      <c r="K16" s="28">
        <v>595.04999999999995</v>
      </c>
      <c r="L16" s="29">
        <v>537</v>
      </c>
      <c r="M16" s="28">
        <v>0.62072936660268707</v>
      </c>
      <c r="N16" s="28">
        <v>0.64749999999999996</v>
      </c>
      <c r="O16" s="27">
        <v>0</v>
      </c>
    </row>
    <row r="17" spans="1:15" x14ac:dyDescent="0.4">
      <c r="A17" s="33" t="s">
        <v>90</v>
      </c>
      <c r="B17" s="30">
        <v>815</v>
      </c>
      <c r="C17" s="29">
        <v>693</v>
      </c>
      <c r="D17" s="28">
        <v>268.5960591133005</v>
      </c>
      <c r="E17" s="28">
        <v>512</v>
      </c>
      <c r="F17" s="28">
        <v>0.625</v>
      </c>
      <c r="G17" s="28">
        <v>0.62337662337662336</v>
      </c>
      <c r="H17" s="31">
        <v>0</v>
      </c>
      <c r="I17" s="32">
        <v>766</v>
      </c>
      <c r="J17" s="29">
        <v>845</v>
      </c>
      <c r="K17" s="28">
        <v>333.06</v>
      </c>
      <c r="L17" s="29">
        <v>512</v>
      </c>
      <c r="M17" s="28">
        <v>0.74374999999999991</v>
      </c>
      <c r="N17" s="28">
        <v>0.74181818181818182</v>
      </c>
      <c r="O17" s="27">
        <v>0</v>
      </c>
    </row>
    <row r="18" spans="1:15" x14ac:dyDescent="0.4">
      <c r="A18" s="33" t="s">
        <v>89</v>
      </c>
      <c r="B18" s="30">
        <v>1324</v>
      </c>
      <c r="C18" s="29">
        <v>1019</v>
      </c>
      <c r="D18" s="28">
        <v>73.605978260869563</v>
      </c>
      <c r="E18" s="28">
        <v>311</v>
      </c>
      <c r="F18" s="28">
        <v>0.38585209003215432</v>
      </c>
      <c r="G18" s="28">
        <v>0.28265107212475632</v>
      </c>
      <c r="H18" s="31">
        <v>0</v>
      </c>
      <c r="I18" s="32">
        <v>1695</v>
      </c>
      <c r="J18" s="29">
        <v>764</v>
      </c>
      <c r="K18" s="28">
        <v>77.290000000000006</v>
      </c>
      <c r="L18" s="29">
        <v>252</v>
      </c>
      <c r="M18" s="28">
        <v>0.33954983922829579</v>
      </c>
      <c r="N18" s="28">
        <v>0.35896686159844055</v>
      </c>
      <c r="O18" s="27">
        <v>0</v>
      </c>
    </row>
    <row r="19" spans="1:15" x14ac:dyDescent="0.4">
      <c r="A19" s="33" t="s">
        <v>88</v>
      </c>
      <c r="B19" s="30">
        <v>769</v>
      </c>
      <c r="C19" s="29">
        <v>584</v>
      </c>
      <c r="D19" s="28">
        <v>323.07758620689657</v>
      </c>
      <c r="E19" s="28">
        <v>439</v>
      </c>
      <c r="F19" s="28">
        <v>0.77220956719817768</v>
      </c>
      <c r="G19" s="28">
        <v>0.76131687242798352</v>
      </c>
      <c r="H19" s="31">
        <v>0</v>
      </c>
      <c r="I19" s="32">
        <v>608</v>
      </c>
      <c r="J19" s="29">
        <v>619</v>
      </c>
      <c r="K19" s="28">
        <v>348.92</v>
      </c>
      <c r="L19" s="29">
        <v>518</v>
      </c>
      <c r="M19" s="28">
        <v>0.8262642369020502</v>
      </c>
      <c r="N19" s="28">
        <v>0.73847736625514404</v>
      </c>
      <c r="O19" s="27">
        <v>0</v>
      </c>
    </row>
    <row r="20" spans="1:15" x14ac:dyDescent="0.4">
      <c r="A20" s="33" t="s">
        <v>87</v>
      </c>
      <c r="B20" s="30">
        <v>1795</v>
      </c>
      <c r="C20" s="29">
        <v>1400</v>
      </c>
      <c r="D20" s="28">
        <v>656.73469387755097</v>
      </c>
      <c r="E20" s="28">
        <v>458</v>
      </c>
      <c r="F20" s="28">
        <v>0.90829694323144106</v>
      </c>
      <c r="G20" s="28">
        <v>0.8979166666666667</v>
      </c>
      <c r="H20" s="31">
        <v>0</v>
      </c>
      <c r="I20" s="32">
        <v>1400</v>
      </c>
      <c r="J20" s="29">
        <v>1316</v>
      </c>
      <c r="K20" s="28">
        <v>807.78</v>
      </c>
      <c r="L20" s="29">
        <v>527</v>
      </c>
      <c r="M20" s="28">
        <v>0.68122270742358082</v>
      </c>
      <c r="N20" s="28">
        <v>0.67343750000000002</v>
      </c>
      <c r="O20" s="27">
        <v>0</v>
      </c>
    </row>
    <row r="21" spans="1:15" x14ac:dyDescent="0.4">
      <c r="A21" s="33" t="s">
        <v>86</v>
      </c>
      <c r="B21" s="30">
        <v>1103</v>
      </c>
      <c r="C21" s="29">
        <v>871</v>
      </c>
      <c r="D21" s="28">
        <v>216.55102040816325</v>
      </c>
      <c r="E21" s="28">
        <v>455</v>
      </c>
      <c r="F21" s="28">
        <v>0.90329670329670331</v>
      </c>
      <c r="G21" s="28">
        <v>0.89596602972399153</v>
      </c>
      <c r="H21" s="31">
        <v>0</v>
      </c>
      <c r="I21" s="32">
        <v>1191</v>
      </c>
      <c r="J21" s="29">
        <v>645</v>
      </c>
      <c r="K21" s="28">
        <v>262.02999999999997</v>
      </c>
      <c r="L21" s="29">
        <v>319</v>
      </c>
      <c r="M21" s="28">
        <v>0.85813186813186815</v>
      </c>
      <c r="N21" s="28">
        <v>1.1020382165605096</v>
      </c>
      <c r="O21" s="27">
        <v>0</v>
      </c>
    </row>
    <row r="22" spans="1:15" x14ac:dyDescent="0.4">
      <c r="A22" s="33" t="s">
        <v>85</v>
      </c>
      <c r="B22" s="30">
        <v>766</v>
      </c>
      <c r="C22" s="29">
        <v>552</v>
      </c>
      <c r="D22" s="28">
        <v>386.03333333333336</v>
      </c>
      <c r="E22" s="28">
        <v>428</v>
      </c>
      <c r="F22" s="28">
        <v>0.82009345794392519</v>
      </c>
      <c r="G22" s="28">
        <v>0.8047722342733189</v>
      </c>
      <c r="H22" s="31">
        <v>0</v>
      </c>
      <c r="I22" s="32">
        <v>912</v>
      </c>
      <c r="J22" s="29">
        <v>431</v>
      </c>
      <c r="K22" s="28">
        <v>285.66000000000003</v>
      </c>
      <c r="L22" s="29">
        <v>402</v>
      </c>
      <c r="M22" s="28">
        <v>0.71348130841121493</v>
      </c>
      <c r="N22" s="28">
        <v>1.0140130151843818</v>
      </c>
      <c r="O22" s="27">
        <v>0</v>
      </c>
    </row>
    <row r="23" spans="1:15" x14ac:dyDescent="0.4">
      <c r="A23" s="33" t="s">
        <v>84</v>
      </c>
      <c r="B23" s="30">
        <v>947</v>
      </c>
      <c r="C23" s="29">
        <v>843</v>
      </c>
      <c r="D23" s="28">
        <v>19.333333333333332</v>
      </c>
      <c r="E23" s="28">
        <v>0</v>
      </c>
      <c r="F23" s="28">
        <v>0</v>
      </c>
      <c r="G23" s="28">
        <v>4.0540540540540543E-2</v>
      </c>
      <c r="H23" s="31">
        <v>0</v>
      </c>
      <c r="I23" s="32">
        <v>928</v>
      </c>
      <c r="J23" s="29">
        <v>708</v>
      </c>
      <c r="K23" s="28">
        <v>19.53</v>
      </c>
      <c r="L23" s="29">
        <v>0</v>
      </c>
      <c r="M23" s="28">
        <v>0</v>
      </c>
      <c r="N23" s="28">
        <v>3.1621621621621625E-2</v>
      </c>
      <c r="O23" s="27">
        <v>0</v>
      </c>
    </row>
    <row r="24" spans="1:15" x14ac:dyDescent="0.4">
      <c r="A24" s="33" t="s">
        <v>83</v>
      </c>
      <c r="B24" s="30">
        <v>1271</v>
      </c>
      <c r="C24" s="29">
        <v>941</v>
      </c>
      <c r="D24" s="28">
        <v>328.00617283950618</v>
      </c>
      <c r="E24" s="28">
        <v>353</v>
      </c>
      <c r="F24" s="28">
        <v>0.66572237960339942</v>
      </c>
      <c r="G24" s="28">
        <v>0.63431151241534989</v>
      </c>
      <c r="H24" s="31">
        <v>0</v>
      </c>
      <c r="I24" s="32">
        <v>1068</v>
      </c>
      <c r="J24" s="29">
        <v>1026</v>
      </c>
      <c r="K24" s="28">
        <v>334.57</v>
      </c>
      <c r="L24" s="29">
        <v>318</v>
      </c>
      <c r="M24" s="28">
        <v>0.83881019830028325</v>
      </c>
      <c r="N24" s="28">
        <v>0.52647855530474041</v>
      </c>
      <c r="O24" s="27">
        <v>0</v>
      </c>
    </row>
    <row r="25" spans="1:15" x14ac:dyDescent="0.4">
      <c r="A25" s="33" t="s">
        <v>82</v>
      </c>
      <c r="B25" s="30">
        <v>1971</v>
      </c>
      <c r="C25" s="29">
        <v>1774</v>
      </c>
      <c r="D25" s="28">
        <v>519.51351351351354</v>
      </c>
      <c r="E25" s="28">
        <v>410</v>
      </c>
      <c r="F25" s="28">
        <v>0.92195121951219516</v>
      </c>
      <c r="G25" s="28">
        <v>0.91435185185185186</v>
      </c>
      <c r="H25" s="31">
        <v>0</v>
      </c>
      <c r="I25" s="32">
        <v>1715</v>
      </c>
      <c r="J25" s="29">
        <v>2058</v>
      </c>
      <c r="K25" s="28">
        <v>368.85</v>
      </c>
      <c r="L25" s="29">
        <v>340</v>
      </c>
      <c r="M25" s="28">
        <v>0.9127317073170732</v>
      </c>
      <c r="N25" s="28">
        <v>1.0515046296296295</v>
      </c>
      <c r="O25" s="27">
        <v>0</v>
      </c>
    </row>
    <row r="26" spans="1:15" x14ac:dyDescent="0.4">
      <c r="A26" s="33" t="s">
        <v>81</v>
      </c>
      <c r="B26" s="30">
        <v>1255</v>
      </c>
      <c r="C26" s="29">
        <v>904</v>
      </c>
      <c r="D26" s="28">
        <v>9.7082352941176477</v>
      </c>
      <c r="E26" s="28">
        <v>0</v>
      </c>
      <c r="F26" s="28">
        <v>0</v>
      </c>
      <c r="G26" s="28">
        <v>9.324009324009324E-3</v>
      </c>
      <c r="H26" s="31">
        <v>0</v>
      </c>
      <c r="I26" s="32">
        <v>1506</v>
      </c>
      <c r="J26" s="29">
        <v>913</v>
      </c>
      <c r="K26" s="28">
        <v>11.36</v>
      </c>
      <c r="L26" s="29">
        <v>0</v>
      </c>
      <c r="M26" s="28">
        <v>0</v>
      </c>
      <c r="N26" s="28">
        <v>6.8065268065268065E-3</v>
      </c>
      <c r="O26" s="27">
        <v>0</v>
      </c>
    </row>
    <row r="27" spans="1:15" x14ac:dyDescent="0.4">
      <c r="A27" s="33" t="s">
        <v>80</v>
      </c>
      <c r="B27" s="30">
        <v>929</v>
      </c>
      <c r="C27" s="29">
        <v>660</v>
      </c>
      <c r="D27" s="28">
        <v>222.67910447761193</v>
      </c>
      <c r="E27" s="28">
        <v>365</v>
      </c>
      <c r="F27" s="28">
        <v>0.69589041095890414</v>
      </c>
      <c r="G27" s="28">
        <v>0.68396226415094341</v>
      </c>
      <c r="H27" s="31">
        <v>0</v>
      </c>
      <c r="I27" s="32">
        <v>780</v>
      </c>
      <c r="J27" s="29">
        <v>785</v>
      </c>
      <c r="K27" s="28">
        <v>184.82</v>
      </c>
      <c r="L27" s="29">
        <v>453</v>
      </c>
      <c r="M27" s="28">
        <v>0.5219178082191781</v>
      </c>
      <c r="N27" s="28">
        <v>0.78655660377358483</v>
      </c>
      <c r="O27" s="27">
        <v>0</v>
      </c>
    </row>
    <row r="28" spans="1:15" x14ac:dyDescent="0.4">
      <c r="A28" s="33" t="s">
        <v>79</v>
      </c>
      <c r="B28" s="30">
        <v>636</v>
      </c>
      <c r="C28" s="29">
        <v>528</v>
      </c>
      <c r="D28" s="28">
        <v>471.15909090909093</v>
      </c>
      <c r="E28" s="28">
        <v>404</v>
      </c>
      <c r="F28" s="28">
        <v>0.90346534653465349</v>
      </c>
      <c r="G28" s="28">
        <v>0.89622641509433965</v>
      </c>
      <c r="H28" s="31">
        <v>0</v>
      </c>
      <c r="I28" s="32">
        <v>477</v>
      </c>
      <c r="J28" s="29">
        <v>533</v>
      </c>
      <c r="K28" s="28">
        <v>372.22</v>
      </c>
      <c r="L28" s="29">
        <v>457</v>
      </c>
      <c r="M28" s="28">
        <v>1.0931930693069307</v>
      </c>
      <c r="N28" s="28">
        <v>0.73490566037735849</v>
      </c>
      <c r="O28" s="27">
        <v>0</v>
      </c>
    </row>
    <row r="29" spans="1:15" x14ac:dyDescent="0.4">
      <c r="A29" s="33" t="s">
        <v>78</v>
      </c>
      <c r="B29" s="30">
        <v>753</v>
      </c>
      <c r="C29" s="29">
        <v>595</v>
      </c>
      <c r="D29" s="28">
        <v>156.34375</v>
      </c>
      <c r="E29" s="28">
        <v>379</v>
      </c>
      <c r="F29" s="28">
        <v>0.70448548812664913</v>
      </c>
      <c r="G29" s="28">
        <v>0.68780487804878043</v>
      </c>
      <c r="H29" s="31">
        <v>0</v>
      </c>
      <c r="I29" s="32">
        <v>753</v>
      </c>
      <c r="J29" s="29">
        <v>458</v>
      </c>
      <c r="K29" s="28">
        <v>178.23</v>
      </c>
      <c r="L29" s="29">
        <v>349</v>
      </c>
      <c r="M29" s="28">
        <v>0.88765171503957796</v>
      </c>
      <c r="N29" s="28">
        <v>0.52960975609756089</v>
      </c>
      <c r="O29" s="27">
        <v>0</v>
      </c>
    </row>
    <row r="30" spans="1:15" x14ac:dyDescent="0.4">
      <c r="A30" s="33" t="s">
        <v>77</v>
      </c>
      <c r="B30" s="30">
        <v>1022</v>
      </c>
      <c r="C30" s="29">
        <v>767</v>
      </c>
      <c r="D30" s="28">
        <v>376.38095238095241</v>
      </c>
      <c r="E30" s="28">
        <v>371</v>
      </c>
      <c r="F30" s="28">
        <v>0.89757412398921832</v>
      </c>
      <c r="G30" s="28">
        <v>0.89393939393939392</v>
      </c>
      <c r="H30" s="31">
        <v>0</v>
      </c>
      <c r="I30" s="32">
        <v>767</v>
      </c>
      <c r="J30" s="29">
        <v>759</v>
      </c>
      <c r="K30" s="28">
        <v>391.44</v>
      </c>
      <c r="L30" s="29">
        <v>467</v>
      </c>
      <c r="M30" s="28">
        <v>0.72703504043126688</v>
      </c>
      <c r="N30" s="28">
        <v>0.77772727272727271</v>
      </c>
      <c r="O30" s="27">
        <v>0</v>
      </c>
    </row>
    <row r="31" spans="1:15" x14ac:dyDescent="0.4">
      <c r="A31" s="33" t="s">
        <v>76</v>
      </c>
      <c r="B31" s="30">
        <v>617</v>
      </c>
      <c r="C31" s="29">
        <v>438</v>
      </c>
      <c r="D31" s="28">
        <v>291.82222222222219</v>
      </c>
      <c r="E31" s="28">
        <v>374</v>
      </c>
      <c r="F31" s="28">
        <v>0.77272727272727271</v>
      </c>
      <c r="G31" s="28">
        <v>0.77215189873417722</v>
      </c>
      <c r="H31" s="31">
        <v>0</v>
      </c>
      <c r="I31" s="32">
        <v>605</v>
      </c>
      <c r="J31" s="29">
        <v>385</v>
      </c>
      <c r="K31" s="28">
        <v>204.28</v>
      </c>
      <c r="L31" s="29">
        <v>303</v>
      </c>
      <c r="M31" s="28">
        <v>0.86545454545454548</v>
      </c>
      <c r="N31" s="28">
        <v>0.81075949367088607</v>
      </c>
      <c r="O31" s="27">
        <v>0</v>
      </c>
    </row>
    <row r="32" spans="1:15" x14ac:dyDescent="0.4">
      <c r="A32" s="33" t="s">
        <v>75</v>
      </c>
      <c r="B32" s="30">
        <v>1606</v>
      </c>
      <c r="C32" s="29">
        <v>1285</v>
      </c>
      <c r="D32" s="28">
        <v>360.08219178082192</v>
      </c>
      <c r="E32" s="28">
        <v>359</v>
      </c>
      <c r="F32" s="28">
        <v>0.83565459610027859</v>
      </c>
      <c r="G32" s="28">
        <v>0.81038961038961044</v>
      </c>
      <c r="H32" s="31">
        <v>0</v>
      </c>
      <c r="I32" s="32">
        <v>1590</v>
      </c>
      <c r="J32" s="29">
        <v>912</v>
      </c>
      <c r="K32" s="28">
        <v>435.7</v>
      </c>
      <c r="L32" s="29">
        <v>355</v>
      </c>
      <c r="M32" s="28">
        <v>1.0612813370473537</v>
      </c>
      <c r="N32" s="28">
        <v>0.9238441558441558</v>
      </c>
      <c r="O32" s="27">
        <v>0</v>
      </c>
    </row>
    <row r="33" spans="1:15" x14ac:dyDescent="0.4">
      <c r="A33" s="33" t="s">
        <v>74</v>
      </c>
      <c r="B33" s="30">
        <v>519</v>
      </c>
      <c r="C33" s="29">
        <v>420</v>
      </c>
      <c r="D33" s="28">
        <v>104.21639344262294</v>
      </c>
      <c r="E33" s="28">
        <v>195</v>
      </c>
      <c r="F33" s="28">
        <v>0.23076923076923078</v>
      </c>
      <c r="G33" s="28">
        <v>0.20572916666666666</v>
      </c>
      <c r="H33" s="31">
        <v>0</v>
      </c>
      <c r="I33" s="32">
        <v>670</v>
      </c>
      <c r="J33" s="29">
        <v>307</v>
      </c>
      <c r="K33" s="28">
        <v>116.72</v>
      </c>
      <c r="L33" s="29">
        <v>187</v>
      </c>
      <c r="M33" s="28">
        <v>0.27461538461538459</v>
      </c>
      <c r="N33" s="28">
        <v>0.15635416666666666</v>
      </c>
      <c r="O33" s="27">
        <v>0</v>
      </c>
    </row>
    <row r="34" spans="1:15" x14ac:dyDescent="0.4">
      <c r="A34" s="33" t="s">
        <v>73</v>
      </c>
      <c r="B34" s="30">
        <v>1558</v>
      </c>
      <c r="C34" s="29">
        <v>1215</v>
      </c>
      <c r="D34" s="28">
        <v>308.62903225806451</v>
      </c>
      <c r="E34" s="28">
        <v>344</v>
      </c>
      <c r="F34" s="28">
        <v>0.68313953488372092</v>
      </c>
      <c r="G34" s="28">
        <v>0.67368421052631577</v>
      </c>
      <c r="H34" s="31">
        <v>0</v>
      </c>
      <c r="I34" s="32">
        <v>1979</v>
      </c>
      <c r="J34" s="29">
        <v>1130</v>
      </c>
      <c r="K34" s="28">
        <v>333.32</v>
      </c>
      <c r="L34" s="29">
        <v>382</v>
      </c>
      <c r="M34" s="28">
        <v>0.86758720930232558</v>
      </c>
      <c r="N34" s="28">
        <v>0.54568421052631577</v>
      </c>
      <c r="O34" s="27">
        <v>0</v>
      </c>
    </row>
    <row r="35" spans="1:15" x14ac:dyDescent="0.4">
      <c r="A35" s="33" t="s">
        <v>72</v>
      </c>
      <c r="B35" s="30">
        <v>1882</v>
      </c>
      <c r="C35" s="29">
        <v>1506</v>
      </c>
      <c r="D35" s="28">
        <v>372.90476190476193</v>
      </c>
      <c r="E35" s="28">
        <v>343</v>
      </c>
      <c r="F35" s="28">
        <v>0.84548104956268222</v>
      </c>
      <c r="G35" s="28">
        <v>0.83244680851063835</v>
      </c>
      <c r="H35" s="31">
        <v>0</v>
      </c>
      <c r="I35" s="32">
        <v>1581</v>
      </c>
      <c r="J35" s="29">
        <v>1145</v>
      </c>
      <c r="K35" s="28">
        <v>391.55</v>
      </c>
      <c r="L35" s="29">
        <v>271</v>
      </c>
      <c r="M35" s="28">
        <v>0.80320699708454812</v>
      </c>
      <c r="N35" s="28">
        <v>0.90736702127659585</v>
      </c>
      <c r="O35" s="27">
        <v>0</v>
      </c>
    </row>
    <row r="36" spans="1:15" x14ac:dyDescent="0.4">
      <c r="A36" s="33" t="s">
        <v>71</v>
      </c>
      <c r="B36" s="30">
        <v>1228</v>
      </c>
      <c r="C36" s="29">
        <v>995</v>
      </c>
      <c r="D36" s="28">
        <v>258.67441860465118</v>
      </c>
      <c r="E36" s="28">
        <v>348</v>
      </c>
      <c r="F36" s="28">
        <v>0.7816091954022989</v>
      </c>
      <c r="G36" s="28">
        <v>0.76819407008086249</v>
      </c>
      <c r="H36" s="31">
        <v>0</v>
      </c>
      <c r="I36" s="32">
        <v>1142</v>
      </c>
      <c r="J36" s="29">
        <v>1045</v>
      </c>
      <c r="K36" s="28">
        <v>261.26</v>
      </c>
      <c r="L36" s="29">
        <v>372</v>
      </c>
      <c r="M36" s="28">
        <v>0.78942528735632189</v>
      </c>
      <c r="N36" s="28">
        <v>0.96024258760107806</v>
      </c>
      <c r="O36" s="27">
        <v>0</v>
      </c>
    </row>
    <row r="37" spans="1:15" x14ac:dyDescent="0.4">
      <c r="A37" s="33" t="s">
        <v>70</v>
      </c>
      <c r="B37" s="30">
        <v>1583</v>
      </c>
      <c r="C37" s="29">
        <v>1361</v>
      </c>
      <c r="D37" s="28">
        <v>19.541538461538462</v>
      </c>
      <c r="E37" s="28">
        <v>0</v>
      </c>
      <c r="F37" s="28">
        <v>0</v>
      </c>
      <c r="G37" s="28">
        <v>0.11684782608695653</v>
      </c>
      <c r="H37" s="31">
        <v>0</v>
      </c>
      <c r="I37" s="32">
        <v>1472</v>
      </c>
      <c r="J37" s="29">
        <v>1606</v>
      </c>
      <c r="K37" s="28">
        <v>23.25</v>
      </c>
      <c r="L37" s="29">
        <v>0</v>
      </c>
      <c r="M37" s="28">
        <v>0</v>
      </c>
      <c r="N37" s="28">
        <v>0.12152173913043479</v>
      </c>
      <c r="O37" s="27">
        <v>0</v>
      </c>
    </row>
    <row r="38" spans="1:15" x14ac:dyDescent="0.4">
      <c r="A38" s="33" t="s">
        <v>69</v>
      </c>
      <c r="B38" s="30">
        <v>1715</v>
      </c>
      <c r="C38" s="29">
        <v>1389</v>
      </c>
      <c r="D38" s="28">
        <v>25.577712609970675</v>
      </c>
      <c r="E38" s="28">
        <v>0</v>
      </c>
      <c r="F38" s="28">
        <v>0</v>
      </c>
      <c r="G38" s="28">
        <v>6.0606060606060608E-2</v>
      </c>
      <c r="H38" s="31">
        <v>0</v>
      </c>
      <c r="I38" s="32">
        <v>1989</v>
      </c>
      <c r="J38" s="29">
        <v>1000</v>
      </c>
      <c r="K38" s="28">
        <v>18.93</v>
      </c>
      <c r="L38" s="29">
        <v>0</v>
      </c>
      <c r="M38" s="28">
        <v>0</v>
      </c>
      <c r="N38" s="28">
        <v>5.1515151515151514E-2</v>
      </c>
      <c r="O38" s="27">
        <v>0</v>
      </c>
    </row>
    <row r="39" spans="1:15" x14ac:dyDescent="0.4">
      <c r="A39" s="33" t="s">
        <v>68</v>
      </c>
      <c r="B39" s="30">
        <v>575</v>
      </c>
      <c r="C39" s="29">
        <v>449</v>
      </c>
      <c r="D39" s="28">
        <v>146.35</v>
      </c>
      <c r="E39" s="28">
        <v>314</v>
      </c>
      <c r="F39" s="28">
        <v>0.69426751592356684</v>
      </c>
      <c r="G39" s="28">
        <v>0.66942148760330578</v>
      </c>
      <c r="H39" s="31">
        <v>0</v>
      </c>
      <c r="I39" s="32">
        <v>403</v>
      </c>
      <c r="J39" s="29">
        <v>359</v>
      </c>
      <c r="K39" s="28">
        <v>147.81</v>
      </c>
      <c r="L39" s="29">
        <v>327</v>
      </c>
      <c r="M39" s="28">
        <v>0.80535031847133742</v>
      </c>
      <c r="N39" s="28">
        <v>0.77652892561983466</v>
      </c>
      <c r="O39" s="27">
        <v>0</v>
      </c>
    </row>
    <row r="40" spans="1:15" x14ac:dyDescent="0.4">
      <c r="A40" s="33" t="s">
        <v>67</v>
      </c>
      <c r="B40" s="30">
        <v>1369</v>
      </c>
      <c r="C40" s="29">
        <v>1082</v>
      </c>
      <c r="D40" s="28">
        <v>547.83673469387759</v>
      </c>
      <c r="E40" s="28">
        <v>351</v>
      </c>
      <c r="F40" s="28">
        <v>0.86609686609686609</v>
      </c>
      <c r="G40" s="28">
        <v>0.8642659279778393</v>
      </c>
      <c r="H40" s="31">
        <v>0</v>
      </c>
      <c r="I40" s="32">
        <v>1040</v>
      </c>
      <c r="J40" s="29">
        <v>1212</v>
      </c>
      <c r="K40" s="28">
        <v>630.01</v>
      </c>
      <c r="L40" s="29">
        <v>337</v>
      </c>
      <c r="M40" s="28">
        <v>0.88341880341880341</v>
      </c>
      <c r="N40" s="28">
        <v>0.64819944598337953</v>
      </c>
      <c r="O40" s="27">
        <v>0</v>
      </c>
    </row>
    <row r="41" spans="1:15" x14ac:dyDescent="0.4">
      <c r="A41" s="33" t="s">
        <v>66</v>
      </c>
      <c r="B41" s="30">
        <v>1806</v>
      </c>
      <c r="C41" s="29">
        <v>1535</v>
      </c>
      <c r="D41" s="28">
        <v>329.93548387096774</v>
      </c>
      <c r="E41" s="28">
        <v>329</v>
      </c>
      <c r="F41" s="28">
        <v>0.91185410334346506</v>
      </c>
      <c r="G41" s="28">
        <v>0.91066282420749278</v>
      </c>
      <c r="H41" s="31">
        <v>0</v>
      </c>
      <c r="I41" s="32">
        <v>1463</v>
      </c>
      <c r="J41" s="29">
        <v>1550</v>
      </c>
      <c r="K41" s="28">
        <v>409.12</v>
      </c>
      <c r="L41" s="29">
        <v>411</v>
      </c>
      <c r="M41" s="28">
        <v>0.81155015197568392</v>
      </c>
      <c r="N41" s="28">
        <v>0.91066282420749278</v>
      </c>
      <c r="O41" s="27">
        <v>0</v>
      </c>
    </row>
    <row r="42" spans="1:15" x14ac:dyDescent="0.4">
      <c r="A42" s="33" t="s">
        <v>65</v>
      </c>
      <c r="B42" s="30">
        <v>1140</v>
      </c>
      <c r="C42" s="29">
        <v>992</v>
      </c>
      <c r="D42" s="28">
        <v>241.81132075471697</v>
      </c>
      <c r="E42" s="28">
        <v>327</v>
      </c>
      <c r="F42" s="28">
        <v>0.85626911314984711</v>
      </c>
      <c r="G42" s="28">
        <v>0.84682080924855496</v>
      </c>
      <c r="H42" s="31">
        <v>0</v>
      </c>
      <c r="I42" s="32">
        <v>1402</v>
      </c>
      <c r="J42" s="29">
        <v>1210</v>
      </c>
      <c r="K42" s="28">
        <v>258.74</v>
      </c>
      <c r="L42" s="29">
        <v>409</v>
      </c>
      <c r="M42" s="28">
        <v>0.99327217125382261</v>
      </c>
      <c r="N42" s="28">
        <v>0.65205202312138733</v>
      </c>
      <c r="O42" s="27">
        <v>0</v>
      </c>
    </row>
    <row r="43" spans="1:15" x14ac:dyDescent="0.4">
      <c r="A43" s="33" t="s">
        <v>64</v>
      </c>
      <c r="B43" s="30">
        <v>1943</v>
      </c>
      <c r="C43" s="29">
        <v>1652</v>
      </c>
      <c r="D43" s="28">
        <v>276.81451612903226</v>
      </c>
      <c r="E43" s="28">
        <v>267</v>
      </c>
      <c r="F43" s="28">
        <v>0.6741573033707865</v>
      </c>
      <c r="G43" s="28">
        <v>0.62874251497005984</v>
      </c>
      <c r="H43" s="31">
        <v>0</v>
      </c>
      <c r="I43" s="32">
        <v>2273</v>
      </c>
      <c r="J43" s="29">
        <v>1322</v>
      </c>
      <c r="K43" s="28">
        <v>254.67</v>
      </c>
      <c r="L43" s="29">
        <v>200</v>
      </c>
      <c r="M43" s="28">
        <v>0.62696629213483146</v>
      </c>
      <c r="N43" s="28">
        <v>0.69790419161676653</v>
      </c>
      <c r="O43" s="27">
        <v>0</v>
      </c>
    </row>
    <row r="44" spans="1:15" x14ac:dyDescent="0.4">
      <c r="A44" s="33" t="s">
        <v>63</v>
      </c>
      <c r="B44" s="30">
        <v>878</v>
      </c>
      <c r="C44" s="29">
        <v>694</v>
      </c>
      <c r="D44" s="28">
        <v>284.14285714285717</v>
      </c>
      <c r="E44" s="28">
        <v>296</v>
      </c>
      <c r="F44" s="28">
        <v>0.86486486486486491</v>
      </c>
      <c r="G44" s="28">
        <v>0.85285285285285284</v>
      </c>
      <c r="H44" s="31">
        <v>0</v>
      </c>
      <c r="I44" s="32">
        <v>966</v>
      </c>
      <c r="J44" s="29">
        <v>701</v>
      </c>
      <c r="K44" s="28">
        <v>224.47</v>
      </c>
      <c r="L44" s="29">
        <v>246</v>
      </c>
      <c r="M44" s="28">
        <v>0.87351351351351358</v>
      </c>
      <c r="N44" s="28">
        <v>0.94666666666666677</v>
      </c>
      <c r="O44" s="27">
        <v>0</v>
      </c>
    </row>
    <row r="45" spans="1:15" x14ac:dyDescent="0.4">
      <c r="A45" s="33" t="s">
        <v>62</v>
      </c>
      <c r="B45" s="30">
        <v>1403</v>
      </c>
      <c r="C45" s="29">
        <v>1179</v>
      </c>
      <c r="D45" s="28">
        <v>47.696969696969695</v>
      </c>
      <c r="E45" s="28">
        <v>268</v>
      </c>
      <c r="F45" s="28">
        <v>0.19402985074626866</v>
      </c>
      <c r="G45" s="28">
        <v>0.19756838905775076</v>
      </c>
      <c r="H45" s="31">
        <v>0</v>
      </c>
      <c r="I45" s="32">
        <v>1221</v>
      </c>
      <c r="J45" s="29">
        <v>979</v>
      </c>
      <c r="K45" s="28">
        <v>51.51</v>
      </c>
      <c r="L45" s="29">
        <v>225</v>
      </c>
      <c r="M45" s="28">
        <v>0.24447761194029852</v>
      </c>
      <c r="N45" s="28">
        <v>0.21337386018237084</v>
      </c>
      <c r="O45" s="27">
        <v>0</v>
      </c>
    </row>
    <row r="46" spans="1:15" x14ac:dyDescent="0.4">
      <c r="A46" s="33" t="s">
        <v>61</v>
      </c>
      <c r="B46" s="30">
        <v>1492</v>
      </c>
      <c r="C46" s="29">
        <v>1223</v>
      </c>
      <c r="D46" s="28">
        <v>25.009615384615383</v>
      </c>
      <c r="E46" s="28">
        <v>0</v>
      </c>
      <c r="F46" s="28">
        <v>0</v>
      </c>
      <c r="G46" s="28">
        <v>0.04</v>
      </c>
      <c r="H46" s="31">
        <v>0</v>
      </c>
      <c r="I46" s="32">
        <v>1164</v>
      </c>
      <c r="J46" s="29">
        <v>1040</v>
      </c>
      <c r="K46" s="28">
        <v>25.51</v>
      </c>
      <c r="L46" s="29">
        <v>0</v>
      </c>
      <c r="M46" s="28">
        <v>0</v>
      </c>
      <c r="N46" s="28">
        <v>4.2800000000000005E-2</v>
      </c>
      <c r="O46" s="27">
        <v>0</v>
      </c>
    </row>
    <row r="47" spans="1:15" x14ac:dyDescent="0.4">
      <c r="A47" s="33" t="s">
        <v>60</v>
      </c>
      <c r="B47" s="30">
        <v>1544</v>
      </c>
      <c r="C47" s="29">
        <v>1328</v>
      </c>
      <c r="D47" s="28">
        <v>281.2</v>
      </c>
      <c r="E47" s="28">
        <v>307</v>
      </c>
      <c r="F47" s="28">
        <v>0.94136807817589574</v>
      </c>
      <c r="G47" s="28">
        <v>0.93788819875776397</v>
      </c>
      <c r="H47" s="31">
        <v>0</v>
      </c>
      <c r="I47" s="32">
        <v>1590</v>
      </c>
      <c r="J47" s="29">
        <v>1514</v>
      </c>
      <c r="K47" s="28">
        <v>286.82</v>
      </c>
      <c r="L47" s="29">
        <v>371</v>
      </c>
      <c r="M47" s="28">
        <v>0.86605863192182408</v>
      </c>
      <c r="N47" s="28">
        <v>0.9941614906832299</v>
      </c>
      <c r="O47" s="27">
        <v>0</v>
      </c>
    </row>
    <row r="48" spans="1:15" x14ac:dyDescent="0.4">
      <c r="A48" s="33" t="s">
        <v>59</v>
      </c>
      <c r="B48" s="30">
        <v>1754</v>
      </c>
      <c r="C48" s="29">
        <v>1298</v>
      </c>
      <c r="D48" s="28">
        <v>413.56862745098039</v>
      </c>
      <c r="E48" s="28">
        <v>305</v>
      </c>
      <c r="F48" s="28">
        <v>0.83934426229508197</v>
      </c>
      <c r="G48" s="28">
        <v>0.84112149532710279</v>
      </c>
      <c r="H48" s="31">
        <v>0</v>
      </c>
      <c r="I48" s="32">
        <v>1912</v>
      </c>
      <c r="J48" s="29">
        <v>1285</v>
      </c>
      <c r="K48" s="28">
        <v>306.04000000000002</v>
      </c>
      <c r="L48" s="29">
        <v>217</v>
      </c>
      <c r="M48" s="28">
        <v>0.67147540983606557</v>
      </c>
      <c r="N48" s="28">
        <v>0.95046728971962602</v>
      </c>
      <c r="O48" s="27">
        <v>0</v>
      </c>
    </row>
    <row r="49" spans="1:15" x14ac:dyDescent="0.4">
      <c r="A49" s="33" t="s">
        <v>58</v>
      </c>
      <c r="B49" s="30">
        <v>717</v>
      </c>
      <c r="C49" s="29">
        <v>631</v>
      </c>
      <c r="D49" s="28">
        <v>438.53846153846155</v>
      </c>
      <c r="E49" s="28">
        <v>281</v>
      </c>
      <c r="F49" s="28">
        <v>0.85409252669039148</v>
      </c>
      <c r="G49" s="28">
        <v>0.838006230529595</v>
      </c>
      <c r="H49" s="31">
        <v>0</v>
      </c>
      <c r="I49" s="32">
        <v>810</v>
      </c>
      <c r="J49" s="29">
        <v>757</v>
      </c>
      <c r="K49" s="28">
        <v>320.13</v>
      </c>
      <c r="L49" s="29">
        <v>292</v>
      </c>
      <c r="M49" s="28">
        <v>0.60640569395017796</v>
      </c>
      <c r="N49" s="28">
        <v>0.68716510903426786</v>
      </c>
      <c r="O49" s="27">
        <v>0</v>
      </c>
    </row>
    <row r="50" spans="1:15" x14ac:dyDescent="0.4">
      <c r="A50" s="33" t="s">
        <v>57</v>
      </c>
      <c r="B50" s="30">
        <v>1955</v>
      </c>
      <c r="C50" s="29">
        <v>1369</v>
      </c>
      <c r="D50" s="28">
        <v>65.300970873786412</v>
      </c>
      <c r="E50" s="28">
        <v>0</v>
      </c>
      <c r="F50" s="28">
        <v>0</v>
      </c>
      <c r="G50" s="28">
        <v>3.1347962382445138E-2</v>
      </c>
      <c r="H50" s="31">
        <v>0</v>
      </c>
      <c r="I50" s="32">
        <v>2053</v>
      </c>
      <c r="J50" s="29">
        <v>1218</v>
      </c>
      <c r="K50" s="28">
        <v>75.099999999999994</v>
      </c>
      <c r="L50" s="29">
        <v>0</v>
      </c>
      <c r="M50" s="28">
        <v>0</v>
      </c>
      <c r="N50" s="28">
        <v>3.7617554858934164E-2</v>
      </c>
      <c r="O50" s="27">
        <v>0</v>
      </c>
    </row>
    <row r="51" spans="1:15" x14ac:dyDescent="0.4">
      <c r="A51" s="33" t="s">
        <v>56</v>
      </c>
      <c r="B51" s="30">
        <v>1862</v>
      </c>
      <c r="C51" s="29">
        <v>1676</v>
      </c>
      <c r="D51" s="28">
        <v>244.25</v>
      </c>
      <c r="E51" s="28">
        <v>306</v>
      </c>
      <c r="F51" s="28">
        <v>0.93790849673202614</v>
      </c>
      <c r="G51" s="28">
        <v>0.93710691823899372</v>
      </c>
      <c r="H51" s="31">
        <v>0</v>
      </c>
      <c r="I51" s="32">
        <v>1397</v>
      </c>
      <c r="J51" s="29">
        <v>1441</v>
      </c>
      <c r="K51" s="28">
        <v>178.3</v>
      </c>
      <c r="L51" s="29">
        <v>294</v>
      </c>
      <c r="M51" s="28">
        <v>0.77846405228758164</v>
      </c>
      <c r="N51" s="28">
        <v>0.95584905660377362</v>
      </c>
      <c r="O51" s="27">
        <v>0</v>
      </c>
    </row>
    <row r="52" spans="1:15" x14ac:dyDescent="0.4">
      <c r="A52" s="26" t="s">
        <v>55</v>
      </c>
      <c r="B52" s="23">
        <v>524</v>
      </c>
      <c r="C52" s="22">
        <v>445</v>
      </c>
      <c r="D52" s="21">
        <v>309.72115384615387</v>
      </c>
      <c r="E52" s="21">
        <v>295</v>
      </c>
      <c r="F52" s="21">
        <v>0.68135593220338986</v>
      </c>
      <c r="G52" s="21">
        <v>0.67192429022082023</v>
      </c>
      <c r="H52" s="24">
        <v>0</v>
      </c>
      <c r="I52" s="25">
        <v>603</v>
      </c>
      <c r="J52" s="22">
        <v>432</v>
      </c>
      <c r="K52" s="21">
        <v>368.57</v>
      </c>
      <c r="L52" s="22">
        <v>236</v>
      </c>
      <c r="M52" s="21">
        <v>0.71542372881355942</v>
      </c>
      <c r="N52" s="21">
        <v>0.69208201892744481</v>
      </c>
      <c r="O52" s="20">
        <v>0</v>
      </c>
    </row>
  </sheetData>
  <phoneticPr fontId="2" type="noConversion"/>
  <pageMargins left="0.7" right="0.7" top="0.75" bottom="0.75" header="0.3" footer="0.3"/>
  <pageSetup paperSize="9" scale="50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43FC-E099-40D5-B3D3-3C9E2D54B2AF}">
  <sheetPr>
    <pageSetUpPr fitToPage="1"/>
  </sheetPr>
  <dimension ref="B1:G11"/>
  <sheetViews>
    <sheetView zoomScale="145" zoomScaleNormal="145" workbookViewId="0">
      <selection activeCell="C12" sqref="C12"/>
    </sheetView>
  </sheetViews>
  <sheetFormatPr defaultRowHeight="17.399999999999999" x14ac:dyDescent="0.4"/>
  <cols>
    <col min="1" max="1" width="3.796875" customWidth="1"/>
    <col min="2" max="2" width="15.09765625" customWidth="1"/>
    <col min="3" max="7" width="13.296875" customWidth="1"/>
  </cols>
  <sheetData>
    <row r="1" spans="2:7" ht="18" thickBot="1" x14ac:dyDescent="0.45"/>
    <row r="2" spans="2:7" ht="28.8" customHeight="1" thickBot="1" x14ac:dyDescent="0.45">
      <c r="B2" s="138" t="s">
        <v>130</v>
      </c>
      <c r="C2" s="138"/>
      <c r="D2" s="138"/>
      <c r="E2" s="138"/>
      <c r="F2" s="138"/>
      <c r="G2" s="138"/>
    </row>
    <row r="4" spans="2:7" x14ac:dyDescent="0.4">
      <c r="B4" s="69" t="s">
        <v>129</v>
      </c>
      <c r="C4" s="68" t="s">
        <v>128</v>
      </c>
      <c r="D4" s="67" t="s">
        <v>127</v>
      </c>
      <c r="E4" s="67" t="s">
        <v>126</v>
      </c>
      <c r="F4" s="67" t="s">
        <v>125</v>
      </c>
      <c r="G4" s="66" t="s">
        <v>124</v>
      </c>
    </row>
    <row r="5" spans="2:7" x14ac:dyDescent="0.4">
      <c r="B5" s="65" t="s">
        <v>123</v>
      </c>
      <c r="C5" s="64">
        <v>250</v>
      </c>
      <c r="D5" s="63">
        <v>210</v>
      </c>
      <c r="E5" s="63">
        <v>320</v>
      </c>
      <c r="F5" s="63">
        <v>175</v>
      </c>
      <c r="G5" s="62">
        <v>190</v>
      </c>
    </row>
    <row r="6" spans="2:7" x14ac:dyDescent="0.4">
      <c r="B6" s="57" t="s">
        <v>122</v>
      </c>
      <c r="C6" s="61">
        <v>35300000</v>
      </c>
      <c r="D6" s="61">
        <v>33000000</v>
      </c>
      <c r="E6" s="61">
        <v>27500000</v>
      </c>
      <c r="F6" s="61">
        <v>22100000</v>
      </c>
      <c r="G6" s="61">
        <v>24200000</v>
      </c>
    </row>
    <row r="7" spans="2:7" x14ac:dyDescent="0.4">
      <c r="B7" s="57" t="s">
        <v>121</v>
      </c>
      <c r="C7" s="61">
        <f>C6/C5</f>
        <v>141200</v>
      </c>
      <c r="D7" s="61">
        <f>D6/D5</f>
        <v>157142.85714285713</v>
      </c>
      <c r="E7" s="61">
        <f>E6/E5</f>
        <v>85937.5</v>
      </c>
      <c r="F7" s="61">
        <f>F6/F5</f>
        <v>126285.71428571429</v>
      </c>
      <c r="G7" s="61">
        <f>G6/G5</f>
        <v>127368.42105263157</v>
      </c>
    </row>
    <row r="8" spans="2:7" x14ac:dyDescent="0.4">
      <c r="B8" s="57" t="s">
        <v>120</v>
      </c>
      <c r="C8" s="60">
        <v>75000</v>
      </c>
      <c r="D8" s="59">
        <v>68000</v>
      </c>
      <c r="E8" s="59">
        <v>55000</v>
      </c>
      <c r="F8" s="59">
        <v>42000</v>
      </c>
      <c r="G8" s="58">
        <v>62500</v>
      </c>
    </row>
    <row r="9" spans="2:7" x14ac:dyDescent="0.4">
      <c r="B9" s="57" t="s">
        <v>119</v>
      </c>
      <c r="C9" s="56" t="s">
        <v>116</v>
      </c>
      <c r="D9" s="55" t="s">
        <v>118</v>
      </c>
      <c r="E9" s="55" t="s">
        <v>117</v>
      </c>
      <c r="F9" s="55" t="s">
        <v>117</v>
      </c>
      <c r="G9" s="54" t="s">
        <v>116</v>
      </c>
    </row>
    <row r="10" spans="2:7" ht="18" thickBot="1" x14ac:dyDescent="0.45">
      <c r="B10" s="53" t="s">
        <v>115</v>
      </c>
      <c r="C10" s="52">
        <v>1</v>
      </c>
      <c r="D10" s="51">
        <v>1</v>
      </c>
      <c r="E10" s="51">
        <v>4</v>
      </c>
      <c r="F10" s="51">
        <v>3</v>
      </c>
      <c r="G10" s="50">
        <v>1</v>
      </c>
    </row>
    <row r="11" spans="2:7" ht="18" thickBot="1" x14ac:dyDescent="0.45">
      <c r="B11" s="49" t="s">
        <v>114</v>
      </c>
      <c r="C11" s="48">
        <v>1</v>
      </c>
      <c r="D11" s="47">
        <v>2</v>
      </c>
      <c r="E11" s="47">
        <v>3</v>
      </c>
      <c r="F11" s="47">
        <v>4</v>
      </c>
      <c r="G11" s="46">
        <v>5</v>
      </c>
    </row>
  </sheetData>
  <mergeCells count="1">
    <mergeCell ref="B2:G2"/>
  </mergeCells>
  <phoneticPr fontId="2" type="noConversion"/>
  <pageMargins left="0.78740157480314965" right="0.70866141732283472" top="0.74803149606299213" bottom="0.74803149606299213" header="0.31496062992125984" footer="0.31496062992125984"/>
  <pageSetup paperSize="9" scale="9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FBA9-E5A8-4863-A934-D4A9B989C02E}">
  <dimension ref="A1:B43"/>
  <sheetViews>
    <sheetView tabSelected="1" workbookViewId="0">
      <selection activeCell="D5" sqref="D5"/>
    </sheetView>
  </sheetViews>
  <sheetFormatPr defaultRowHeight="17.399999999999999" x14ac:dyDescent="0.4"/>
  <cols>
    <col min="1" max="2" width="12.59765625" customWidth="1"/>
  </cols>
  <sheetData>
    <row r="1" spans="1:2" ht="7.2" customHeight="1" thickBot="1" x14ac:dyDescent="0.45"/>
    <row r="2" spans="1:2" ht="26.4" customHeight="1" thickBot="1" x14ac:dyDescent="0.45">
      <c r="A2" s="139" t="s">
        <v>182</v>
      </c>
      <c r="B2" s="139"/>
    </row>
    <row r="3" spans="1:2" ht="7.2" customHeight="1" x14ac:dyDescent="0.4"/>
    <row r="4" spans="1:2" x14ac:dyDescent="0.4">
      <c r="A4" s="70" t="s">
        <v>156</v>
      </c>
      <c r="B4" s="70" t="s">
        <v>157</v>
      </c>
    </row>
    <row r="5" spans="1:2" x14ac:dyDescent="0.4">
      <c r="A5" s="71" t="s">
        <v>151</v>
      </c>
      <c r="B5" s="71" t="s">
        <v>160</v>
      </c>
    </row>
    <row r="6" spans="1:2" x14ac:dyDescent="0.4">
      <c r="A6" s="71" t="s">
        <v>148</v>
      </c>
      <c r="B6" s="71" t="s">
        <v>166</v>
      </c>
    </row>
    <row r="7" spans="1:2" x14ac:dyDescent="0.4">
      <c r="A7" s="71" t="s">
        <v>147</v>
      </c>
      <c r="B7" s="71" t="s">
        <v>165</v>
      </c>
    </row>
    <row r="8" spans="1:2" x14ac:dyDescent="0.4">
      <c r="A8" s="71" t="s">
        <v>138</v>
      </c>
      <c r="B8" s="71" t="s">
        <v>165</v>
      </c>
    </row>
    <row r="9" spans="1:2" x14ac:dyDescent="0.4">
      <c r="A9" s="71" t="s">
        <v>144</v>
      </c>
      <c r="B9" s="71" t="s">
        <v>162</v>
      </c>
    </row>
    <row r="10" spans="1:2" x14ac:dyDescent="0.4">
      <c r="A10" s="71" t="s">
        <v>137</v>
      </c>
      <c r="B10" s="71" t="s">
        <v>164</v>
      </c>
    </row>
    <row r="11" spans="1:2" x14ac:dyDescent="0.4">
      <c r="A11" s="71" t="s">
        <v>132</v>
      </c>
      <c r="B11" s="71" t="s">
        <v>159</v>
      </c>
    </row>
    <row r="12" spans="1:2" x14ac:dyDescent="0.4">
      <c r="A12" s="71" t="s">
        <v>143</v>
      </c>
      <c r="B12" s="71" t="s">
        <v>161</v>
      </c>
    </row>
    <row r="13" spans="1:2" x14ac:dyDescent="0.4">
      <c r="A13" s="71" t="s">
        <v>149</v>
      </c>
      <c r="B13" s="71" t="s">
        <v>158</v>
      </c>
    </row>
    <row r="14" spans="1:2" x14ac:dyDescent="0.4">
      <c r="A14" s="71" t="s">
        <v>146</v>
      </c>
      <c r="B14" s="71" t="s">
        <v>164</v>
      </c>
    </row>
    <row r="15" spans="1:2" x14ac:dyDescent="0.4">
      <c r="A15" s="71" t="s">
        <v>152</v>
      </c>
      <c r="B15" s="71" t="s">
        <v>161</v>
      </c>
    </row>
    <row r="16" spans="1:2" x14ac:dyDescent="0.4">
      <c r="A16" s="71" t="s">
        <v>154</v>
      </c>
      <c r="B16" s="71" t="s">
        <v>163</v>
      </c>
    </row>
    <row r="17" spans="1:2" x14ac:dyDescent="0.4">
      <c r="A17" s="71" t="s">
        <v>134</v>
      </c>
      <c r="B17" s="71" t="s">
        <v>161</v>
      </c>
    </row>
    <row r="18" spans="1:2" x14ac:dyDescent="0.4">
      <c r="A18" s="71" t="s">
        <v>131</v>
      </c>
      <c r="B18" s="71" t="s">
        <v>158</v>
      </c>
    </row>
    <row r="19" spans="1:2" x14ac:dyDescent="0.4">
      <c r="A19" s="71" t="s">
        <v>140</v>
      </c>
      <c r="B19" s="71" t="s">
        <v>158</v>
      </c>
    </row>
    <row r="20" spans="1:2" x14ac:dyDescent="0.4">
      <c r="A20" s="71" t="s">
        <v>135</v>
      </c>
      <c r="B20" s="71" t="s">
        <v>162</v>
      </c>
    </row>
    <row r="21" spans="1:2" x14ac:dyDescent="0.4">
      <c r="A21" s="71" t="s">
        <v>150</v>
      </c>
      <c r="B21" s="71" t="s">
        <v>159</v>
      </c>
    </row>
    <row r="22" spans="1:2" x14ac:dyDescent="0.4">
      <c r="A22" s="71" t="s">
        <v>139</v>
      </c>
      <c r="B22" s="71" t="s">
        <v>166</v>
      </c>
    </row>
    <row r="23" spans="1:2" x14ac:dyDescent="0.4">
      <c r="A23" s="71" t="s">
        <v>142</v>
      </c>
      <c r="B23" s="71" t="s">
        <v>160</v>
      </c>
    </row>
    <row r="24" spans="1:2" x14ac:dyDescent="0.4">
      <c r="A24" s="71" t="s">
        <v>141</v>
      </c>
      <c r="B24" s="71" t="s">
        <v>159</v>
      </c>
    </row>
    <row r="25" spans="1:2" x14ac:dyDescent="0.4">
      <c r="A25" s="71" t="s">
        <v>153</v>
      </c>
      <c r="B25" s="71" t="s">
        <v>162</v>
      </c>
    </row>
    <row r="26" spans="1:2" x14ac:dyDescent="0.4">
      <c r="A26" s="71" t="s">
        <v>136</v>
      </c>
      <c r="B26" s="71" t="s">
        <v>163</v>
      </c>
    </row>
    <row r="27" spans="1:2" x14ac:dyDescent="0.4">
      <c r="A27" s="71" t="s">
        <v>145</v>
      </c>
      <c r="B27" s="71" t="s">
        <v>163</v>
      </c>
    </row>
    <row r="28" spans="1:2" x14ac:dyDescent="0.4">
      <c r="A28" s="71" t="s">
        <v>133</v>
      </c>
      <c r="B28" s="71" t="s">
        <v>160</v>
      </c>
    </row>
    <row r="29" spans="1:2" x14ac:dyDescent="0.4">
      <c r="A29" s="71" t="s">
        <v>167</v>
      </c>
      <c r="B29" s="71" t="s">
        <v>160</v>
      </c>
    </row>
    <row r="30" spans="1:2" x14ac:dyDescent="0.4">
      <c r="A30" s="71" t="s">
        <v>168</v>
      </c>
      <c r="B30" s="71" t="s">
        <v>166</v>
      </c>
    </row>
    <row r="31" spans="1:2" x14ac:dyDescent="0.4">
      <c r="A31" s="71" t="s">
        <v>169</v>
      </c>
      <c r="B31" s="71" t="s">
        <v>165</v>
      </c>
    </row>
    <row r="32" spans="1:2" x14ac:dyDescent="0.4">
      <c r="A32" s="71" t="s">
        <v>170</v>
      </c>
      <c r="B32" s="71" t="s">
        <v>165</v>
      </c>
    </row>
    <row r="33" spans="1:2" x14ac:dyDescent="0.4">
      <c r="A33" s="71" t="s">
        <v>171</v>
      </c>
      <c r="B33" s="71" t="s">
        <v>162</v>
      </c>
    </row>
    <row r="34" spans="1:2" x14ac:dyDescent="0.4">
      <c r="A34" s="71" t="s">
        <v>172</v>
      </c>
      <c r="B34" s="71" t="s">
        <v>164</v>
      </c>
    </row>
    <row r="35" spans="1:2" x14ac:dyDescent="0.4">
      <c r="A35" s="71" t="s">
        <v>173</v>
      </c>
      <c r="B35" s="71" t="s">
        <v>159</v>
      </c>
    </row>
    <row r="36" spans="1:2" x14ac:dyDescent="0.4">
      <c r="A36" s="71" t="s">
        <v>174</v>
      </c>
      <c r="B36" s="71" t="s">
        <v>161</v>
      </c>
    </row>
    <row r="37" spans="1:2" x14ac:dyDescent="0.4">
      <c r="A37" s="71" t="s">
        <v>175</v>
      </c>
      <c r="B37" s="71" t="s">
        <v>158</v>
      </c>
    </row>
    <row r="38" spans="1:2" x14ac:dyDescent="0.4">
      <c r="A38" s="71" t="s">
        <v>176</v>
      </c>
      <c r="B38" s="71" t="s">
        <v>164</v>
      </c>
    </row>
    <row r="39" spans="1:2" x14ac:dyDescent="0.4">
      <c r="A39" s="71" t="s">
        <v>177</v>
      </c>
      <c r="B39" s="71" t="s">
        <v>161</v>
      </c>
    </row>
    <row r="40" spans="1:2" x14ac:dyDescent="0.4">
      <c r="A40" s="71" t="s">
        <v>178</v>
      </c>
      <c r="B40" s="71" t="s">
        <v>163</v>
      </c>
    </row>
    <row r="41" spans="1:2" x14ac:dyDescent="0.4">
      <c r="A41" s="71" t="s">
        <v>179</v>
      </c>
      <c r="B41" s="71" t="s">
        <v>161</v>
      </c>
    </row>
    <row r="42" spans="1:2" x14ac:dyDescent="0.4">
      <c r="A42" s="71" t="s">
        <v>180</v>
      </c>
      <c r="B42" s="71" t="s">
        <v>158</v>
      </c>
    </row>
    <row r="43" spans="1:2" x14ac:dyDescent="0.4">
      <c r="A43" s="71" t="s">
        <v>181</v>
      </c>
      <c r="B43" s="71" t="s">
        <v>158</v>
      </c>
    </row>
  </sheetData>
  <autoFilter ref="A4:B28" xr:uid="{CFD6B9BC-6795-4FF5-8C52-EE2D42F31193}"/>
  <mergeCells count="1">
    <mergeCell ref="A2:B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견적서</vt:lpstr>
      <vt:lpstr>애널리틱스</vt:lpstr>
      <vt:lpstr>신규매장</vt:lpstr>
      <vt:lpstr>체육대회명단</vt:lpstr>
      <vt:lpstr>견적서!Print_Area</vt:lpstr>
      <vt:lpstr>신규매장!Print_Area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cp:lastPrinted>2021-03-17T13:35:17Z</cp:lastPrinted>
  <dcterms:created xsi:type="dcterms:W3CDTF">2021-03-11T15:20:31Z</dcterms:created>
  <dcterms:modified xsi:type="dcterms:W3CDTF">2021-03-17T13:36:05Z</dcterms:modified>
</cp:coreProperties>
</file>