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V:\00本部事務\01教育・学生支援部\06国際交流課\01学生派遣チーム\01　全学交換留学\01　募集ー結果ー辞退（学内）\2020-21\01秋募集\00募集要項検討\"/>
    </mc:Choice>
  </mc:AlternateContent>
  <bookViews>
    <workbookView xWindow="0" yWindow="0" windowWidth="28800" windowHeight="11400"/>
  </bookViews>
  <sheets>
    <sheet name="１-１申請書" sheetId="5" r:id="rId1"/>
    <sheet name="１-２(対象者のみ)跨る留学の留意点 " sheetId="24" r:id="rId2"/>
    <sheet name="2成績計算表" sheetId="21" r:id="rId3"/>
    <sheet name="3奨学金確認書" sheetId="12" r:id="rId4"/>
    <sheet name="【記入例】申請書" sheetId="22" r:id="rId5"/>
    <sheet name="大学作業用" sheetId="6" r:id="rId6"/>
    <sheet name="リスト" sheetId="7" state="hidden" r:id="rId7"/>
  </sheets>
  <definedNames>
    <definedName name="_xlnm._FilterDatabase" localSheetId="4" hidden="1">【記入例】申請書!$A$4:$Q$4</definedName>
    <definedName name="_xlnm._FilterDatabase" localSheetId="0" hidden="1">'１-１申請書'!$A$4:$Q$4</definedName>
    <definedName name="_xlnm._FilterDatabase" localSheetId="1" hidden="1">'１-２(対象者のみ)跨る留学の留意点 '!$A$10:$Q$10</definedName>
    <definedName name="_xlnm.Print_Area" localSheetId="4">【記入例】申請書!$A$1:$L$164</definedName>
    <definedName name="_xlnm.Print_Area" localSheetId="0">'１-１申請書'!$A$1:$L$164</definedName>
    <definedName name="_xlnm.Print_Area" localSheetId="1">'１-２(対象者のみ)跨る留学の留意点 '!$A$1:$L$26</definedName>
    <definedName name="_xlnm.Print_Area" localSheetId="2">'2成績計算表'!$A$1:$S$38</definedName>
    <definedName name="_xlnm.Print_Area" localSheetId="3">'3奨学金確認書'!$A$1:$X$59</definedName>
    <definedName name="_xlnm.Print_Area" localSheetId="5">大学作業用!$A$1:$AR$3</definedName>
    <definedName name="英語学部">リスト!$B$2:$B$28</definedName>
    <definedName name="英語協定校">リスト!$E$2:$E$84</definedName>
    <definedName name="学期">リスト!$H$2:$H$6</definedName>
    <definedName name="学年">リスト!$J$2:$J$16</definedName>
    <definedName name="学部・研究科">リスト!$C$2:$C$28</definedName>
    <definedName name="協定校">リスト!$F$2:$F$84</definedName>
    <definedName name="月">リスト!$N$2:$N$13</definedName>
    <definedName name="今回分協定校名英文">リスト!$AD$2:$AD$100</definedName>
    <definedName name="今回分協定校名和文">リスト!$AE$2:$AE$100</definedName>
    <definedName name="受給状況">リスト!$X$2:$X$4</definedName>
    <definedName name="年">リスト!$M$2:$M$32</definedName>
  </definedNames>
  <calcPr calcId="162913" concurrentCalc="0"/>
</workbook>
</file>

<file path=xl/calcChain.xml><?xml version="1.0" encoding="utf-8"?>
<calcChain xmlns="http://schemas.openxmlformats.org/spreadsheetml/2006/main">
  <c r="CX3" i="6" l="1"/>
  <c r="CW3" i="6"/>
  <c r="AY3" i="6"/>
  <c r="H2" i="24"/>
  <c r="Q3" i="12"/>
  <c r="DA3" i="6"/>
  <c r="AD3" i="6"/>
  <c r="V5" i="12"/>
  <c r="S4" i="12"/>
  <c r="O5" i="12"/>
  <c r="O4" i="12"/>
  <c r="F5" i="12"/>
  <c r="F4" i="12"/>
  <c r="M4" i="21"/>
  <c r="M3" i="21"/>
  <c r="E4" i="21"/>
  <c r="E3" i="21"/>
  <c r="C5" i="24"/>
  <c r="C7" i="24"/>
  <c r="C6" i="24"/>
  <c r="I83" i="5"/>
  <c r="J61" i="5"/>
  <c r="D56" i="5"/>
  <c r="I54" i="5"/>
  <c r="I7" i="5"/>
  <c r="BD3" i="6"/>
  <c r="AA3" i="6"/>
  <c r="DR3" i="6"/>
  <c r="DQ3" i="6"/>
  <c r="DP3" i="6"/>
  <c r="DO3" i="6"/>
  <c r="DN3" i="6"/>
  <c r="DM3" i="6"/>
  <c r="DL3" i="6"/>
  <c r="DK3" i="6"/>
  <c r="DJ3" i="6"/>
  <c r="DI3" i="6"/>
  <c r="DH3" i="6"/>
  <c r="DG3" i="6"/>
  <c r="DF3" i="6"/>
  <c r="DE3" i="6"/>
  <c r="DD3" i="6"/>
  <c r="DC3" i="6"/>
  <c r="DB3" i="6"/>
  <c r="CZ3" i="6"/>
  <c r="CY3" i="6"/>
  <c r="CV3" i="6"/>
  <c r="CU3" i="6"/>
  <c r="CT3" i="6"/>
  <c r="CS3" i="6"/>
  <c r="CR3" i="6"/>
  <c r="CQ3" i="6"/>
  <c r="CP3" i="6"/>
  <c r="CO3" i="6"/>
  <c r="CN3" i="6"/>
  <c r="CM3" i="6"/>
  <c r="CL3" i="6"/>
  <c r="CK3" i="6"/>
  <c r="CJ3" i="6"/>
  <c r="CI3" i="6"/>
  <c r="CH3" i="6"/>
  <c r="CG3" i="6"/>
  <c r="CF3" i="6"/>
  <c r="CE3" i="6"/>
  <c r="CD3" i="6"/>
  <c r="CC3" i="6"/>
  <c r="CB3" i="6"/>
  <c r="CA3" i="6"/>
  <c r="BZ3" i="6"/>
  <c r="BY3" i="6"/>
  <c r="BX3" i="6"/>
  <c r="BW3" i="6"/>
  <c r="BV3" i="6"/>
  <c r="BU3" i="6"/>
  <c r="BT3" i="6"/>
  <c r="BS3" i="6"/>
  <c r="BR3" i="6"/>
  <c r="BQ3" i="6"/>
  <c r="BP3" i="6"/>
  <c r="BO3" i="6"/>
  <c r="BN3" i="6"/>
  <c r="BM3" i="6"/>
  <c r="BL3" i="6"/>
  <c r="BK3" i="6"/>
  <c r="BJ3" i="6"/>
  <c r="BI3" i="6"/>
  <c r="BH3" i="6"/>
  <c r="BG3" i="6"/>
  <c r="BF3" i="6"/>
  <c r="BE3" i="6"/>
  <c r="BC3" i="6"/>
  <c r="BB3" i="6"/>
  <c r="BA3" i="6"/>
  <c r="AZ3" i="6"/>
  <c r="AX3" i="6"/>
  <c r="AW3" i="6"/>
  <c r="AV3" i="6"/>
  <c r="AU3" i="6"/>
  <c r="AT3" i="6"/>
  <c r="AS3" i="6"/>
  <c r="AR3" i="6"/>
  <c r="AQ3" i="6"/>
  <c r="AP3" i="6"/>
  <c r="AO3" i="6"/>
  <c r="AN3" i="6"/>
  <c r="AM3" i="6"/>
  <c r="AL3" i="6"/>
  <c r="AK3" i="6"/>
  <c r="AJ3" i="6"/>
  <c r="AI3" i="6"/>
  <c r="AH3" i="6"/>
  <c r="AG3" i="6"/>
  <c r="AF3" i="6"/>
  <c r="AE3" i="6"/>
  <c r="AC3" i="6"/>
  <c r="AB3" i="6"/>
  <c r="Z3" i="6"/>
  <c r="Y3" i="6"/>
  <c r="X3" i="6"/>
  <c r="W3" i="6"/>
  <c r="V3" i="6"/>
  <c r="U3" i="6"/>
  <c r="T3" i="6"/>
  <c r="S3" i="6"/>
  <c r="R3" i="6"/>
  <c r="Q3" i="6"/>
  <c r="P3" i="6"/>
  <c r="O3" i="6"/>
  <c r="N3" i="6"/>
  <c r="M3" i="6"/>
  <c r="L3" i="6"/>
  <c r="K3" i="6"/>
  <c r="J3" i="6"/>
  <c r="I3" i="6"/>
  <c r="H3" i="6"/>
  <c r="G3" i="6"/>
  <c r="F3" i="6"/>
  <c r="E3" i="6"/>
  <c r="D3" i="6"/>
  <c r="C3" i="6"/>
  <c r="B3" i="6"/>
  <c r="A3" i="6"/>
  <c r="I3" i="24"/>
  <c r="U26" i="22"/>
  <c r="C87" i="22"/>
  <c r="C86" i="22"/>
  <c r="C85" i="22"/>
  <c r="I83" i="22"/>
  <c r="D83" i="22"/>
  <c r="B83" i="22"/>
  <c r="J61" i="22"/>
  <c r="I54" i="22"/>
  <c r="D54" i="22"/>
  <c r="B54" i="22"/>
  <c r="U44" i="22"/>
  <c r="U35" i="22"/>
  <c r="I7" i="22"/>
  <c r="S21" i="21"/>
  <c r="S20" i="21"/>
  <c r="S19" i="21"/>
  <c r="S18" i="21"/>
  <c r="S17" i="21"/>
  <c r="S22" i="21"/>
  <c r="R22" i="21"/>
  <c r="S24" i="21"/>
  <c r="D57" i="5"/>
  <c r="K17" i="21"/>
  <c r="O17" i="21"/>
  <c r="K18" i="21"/>
  <c r="O18" i="21"/>
  <c r="O22" i="21"/>
  <c r="K22" i="21"/>
  <c r="M27" i="21"/>
  <c r="K19" i="21"/>
  <c r="O19" i="21"/>
  <c r="K20" i="21"/>
  <c r="O20" i="21"/>
  <c r="K21" i="21"/>
  <c r="O21" i="21"/>
  <c r="N17" i="21"/>
  <c r="N18" i="21"/>
  <c r="N19" i="21"/>
  <c r="N20" i="21"/>
  <c r="N21" i="21"/>
  <c r="N22" i="21"/>
  <c r="J22" i="21"/>
  <c r="M26" i="21"/>
  <c r="M17" i="21"/>
  <c r="M18" i="21"/>
  <c r="M19" i="21"/>
  <c r="M20" i="21"/>
  <c r="M21" i="21"/>
  <c r="M22" i="21"/>
  <c r="I22" i="21"/>
  <c r="M25" i="21"/>
  <c r="L17" i="21"/>
  <c r="L18" i="21"/>
  <c r="L19" i="21"/>
  <c r="L20" i="21"/>
  <c r="L21" i="21"/>
  <c r="L22" i="21"/>
  <c r="H22" i="21"/>
  <c r="M24" i="21"/>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21" i="7"/>
  <c r="AB11" i="7"/>
  <c r="AB12" i="7"/>
  <c r="AB13" i="7"/>
  <c r="AB14" i="7"/>
  <c r="AB20" i="7"/>
  <c r="AB15" i="7"/>
  <c r="AB16" i="7"/>
  <c r="AB17" i="7"/>
  <c r="AB18" i="7"/>
  <c r="AB19" i="7"/>
  <c r="AB5" i="7"/>
  <c r="AB6" i="7"/>
  <c r="AB7" i="7"/>
  <c r="AB3" i="7"/>
  <c r="AB4" i="7"/>
  <c r="AB8" i="7"/>
  <c r="AB9" i="7"/>
  <c r="AB10" i="7"/>
  <c r="AC31" i="7"/>
  <c r="AC49" i="7"/>
  <c r="AC6" i="7"/>
  <c r="U44" i="5"/>
  <c r="U35" i="5"/>
  <c r="U26" i="5"/>
  <c r="C87" i="5"/>
  <c r="C86" i="5"/>
  <c r="C85" i="5"/>
  <c r="D83" i="5"/>
  <c r="B83" i="5"/>
  <c r="D54" i="5"/>
  <c r="D3" i="24"/>
  <c r="B54" i="5"/>
  <c r="B3" i="24"/>
  <c r="AC40" i="7"/>
  <c r="AC53" i="7"/>
  <c r="AC85" i="7"/>
  <c r="AC55" i="7"/>
  <c r="AC73" i="7"/>
  <c r="AC29" i="7"/>
  <c r="AC39" i="7"/>
  <c r="AC3" i="7"/>
  <c r="AC58" i="7"/>
  <c r="AC59" i="7"/>
  <c r="AC26" i="7"/>
  <c r="AC10" i="7"/>
  <c r="AC32" i="7"/>
  <c r="AC100" i="7"/>
  <c r="AC28" i="7"/>
  <c r="AC16" i="7"/>
  <c r="AC41" i="7"/>
  <c r="AC74" i="7"/>
  <c r="AC56" i="7"/>
  <c r="AC20" i="7"/>
  <c r="AC45" i="7"/>
  <c r="AC79" i="7"/>
  <c r="AC80" i="7"/>
  <c r="AC98" i="7"/>
  <c r="AC88" i="7"/>
  <c r="AC19" i="7"/>
  <c r="AC96" i="7"/>
  <c r="AC77" i="7"/>
  <c r="AC13" i="7"/>
  <c r="AC50" i="7"/>
  <c r="AC90" i="7"/>
  <c r="AC15" i="7"/>
  <c r="AC70" i="7"/>
  <c r="AC30" i="7"/>
  <c r="AC91" i="7"/>
  <c r="AC65" i="7"/>
  <c r="AC89" i="7"/>
  <c r="AC78" i="7"/>
  <c r="AC54" i="7"/>
  <c r="AC48" i="7"/>
  <c r="AC25" i="7"/>
  <c r="AC51" i="7"/>
  <c r="AC14" i="7"/>
  <c r="AC66" i="7"/>
  <c r="AC33" i="7"/>
  <c r="AC86" i="7"/>
  <c r="AC9" i="7"/>
  <c r="AC46" i="7"/>
  <c r="AC17" i="7"/>
  <c r="AC67" i="7"/>
  <c r="AC42" i="7"/>
  <c r="AC52" i="7"/>
  <c r="AC76" i="7"/>
  <c r="AC7" i="7"/>
  <c r="AC27" i="7"/>
  <c r="AC81" i="7"/>
  <c r="AC95" i="7"/>
  <c r="AC18" i="7"/>
  <c r="AC64" i="7"/>
  <c r="AC71" i="7"/>
  <c r="AC62" i="7"/>
  <c r="AC24" i="7"/>
  <c r="AC37" i="7"/>
  <c r="AC22" i="7"/>
  <c r="AC38" i="7"/>
  <c r="AC69" i="7"/>
  <c r="AC44" i="7"/>
  <c r="AC11" i="7"/>
  <c r="AC84" i="7"/>
  <c r="AC36" i="7"/>
  <c r="AC68" i="7"/>
  <c r="AC5" i="7"/>
  <c r="AC72" i="7"/>
  <c r="AC60" i="7"/>
  <c r="AC8" i="7"/>
  <c r="AC93" i="7"/>
  <c r="AC35" i="7"/>
  <c r="AC94" i="7"/>
  <c r="AC43" i="7"/>
  <c r="AC4" i="7"/>
  <c r="AC57" i="7"/>
  <c r="AC61" i="7"/>
  <c r="AC34" i="7"/>
  <c r="AC12" i="7"/>
  <c r="AC21" i="7"/>
  <c r="AC75" i="7"/>
  <c r="AC82" i="7"/>
  <c r="AC97" i="7"/>
  <c r="AC87" i="7"/>
  <c r="AC63" i="7"/>
  <c r="AC92" i="7"/>
  <c r="AC99" i="7"/>
  <c r="AC83" i="7"/>
  <c r="AC47" i="7"/>
  <c r="AC23" i="7"/>
  <c r="AD9" i="7"/>
  <c r="AD54" i="7"/>
  <c r="AD34" i="7"/>
  <c r="AD64" i="7"/>
  <c r="AD46" i="7"/>
  <c r="AD100" i="7"/>
  <c r="AE93" i="7"/>
  <c r="AD35" i="7"/>
  <c r="AD29" i="7"/>
  <c r="AD96" i="7"/>
  <c r="AE8" i="7"/>
  <c r="AE72" i="7"/>
  <c r="AD37" i="7"/>
  <c r="AE45" i="7"/>
  <c r="AD20" i="7"/>
  <c r="AD53" i="7"/>
  <c r="AE4" i="7"/>
  <c r="AE49" i="7"/>
  <c r="AE50" i="7"/>
  <c r="AE44" i="7"/>
  <c r="AD44" i="7"/>
  <c r="AD47" i="7"/>
  <c r="AE85" i="7"/>
  <c r="AD3" i="7"/>
  <c r="AE14" i="7"/>
  <c r="AE35" i="7"/>
  <c r="AE10" i="7"/>
  <c r="AD14" i="7"/>
  <c r="AE37" i="7"/>
  <c r="AD11" i="7"/>
  <c r="AE55" i="7"/>
  <c r="AD48" i="7"/>
  <c r="AE22" i="7"/>
  <c r="AD24" i="7"/>
  <c r="AE43" i="7"/>
  <c r="AE63" i="7"/>
  <c r="AE11" i="7"/>
  <c r="AE52" i="7"/>
  <c r="AE56" i="7"/>
  <c r="AD8" i="7"/>
  <c r="AD39" i="7"/>
  <c r="AE53" i="7"/>
  <c r="AD89" i="7"/>
  <c r="AD71" i="7"/>
  <c r="AE47" i="7"/>
  <c r="AE36" i="7"/>
  <c r="AD28" i="7"/>
  <c r="AE31" i="7"/>
  <c r="AD67" i="7"/>
  <c r="AD86" i="7"/>
  <c r="AD88" i="7"/>
  <c r="AE74" i="7"/>
  <c r="AE28" i="7"/>
  <c r="AE88" i="7"/>
  <c r="AE24" i="7"/>
  <c r="AE34" i="7"/>
  <c r="AE98" i="7"/>
  <c r="AD50" i="7"/>
  <c r="AE48" i="7"/>
  <c r="AD82" i="7"/>
  <c r="AD63" i="7"/>
  <c r="AE82" i="7"/>
  <c r="AD45" i="7"/>
  <c r="AE77" i="7"/>
  <c r="AD31" i="7"/>
  <c r="AD66" i="7"/>
  <c r="AD17" i="7"/>
  <c r="AD60" i="7"/>
  <c r="AD6" i="7"/>
  <c r="AE70" i="7"/>
  <c r="AD52" i="7"/>
  <c r="AD33" i="7"/>
  <c r="AE97" i="7"/>
  <c r="AE90" i="7"/>
  <c r="AE40" i="7"/>
  <c r="AD78" i="7"/>
  <c r="AE32" i="7"/>
  <c r="AE73" i="7"/>
  <c r="AD57" i="7"/>
  <c r="AD38" i="7"/>
  <c r="AD36" i="7"/>
  <c r="AE61" i="7"/>
  <c r="AD23" i="7"/>
  <c r="AD5" i="7"/>
  <c r="AE62" i="7"/>
  <c r="AD51" i="7"/>
  <c r="AE79" i="7"/>
  <c r="AE69" i="7"/>
  <c r="AD93" i="7"/>
  <c r="AD55" i="7"/>
  <c r="AD18" i="7"/>
  <c r="AE12" i="7"/>
  <c r="AE80" i="7"/>
  <c r="AE25" i="7"/>
  <c r="AE58" i="7"/>
  <c r="AD84" i="7"/>
  <c r="AD81" i="7"/>
  <c r="AD30" i="7"/>
  <c r="AE89" i="7"/>
  <c r="AD70" i="7"/>
  <c r="AE20" i="7"/>
  <c r="AD77" i="7"/>
  <c r="AD94" i="7"/>
  <c r="AD91" i="7"/>
  <c r="AE96" i="7"/>
  <c r="AD56" i="7"/>
  <c r="AD62" i="7"/>
  <c r="AD15" i="7"/>
  <c r="AE17" i="7"/>
  <c r="AE64" i="7"/>
  <c r="AE6" i="7"/>
  <c r="AD99" i="7"/>
  <c r="AE65" i="7"/>
  <c r="AE16" i="7"/>
  <c r="AE100" i="7"/>
  <c r="AD87" i="7"/>
  <c r="AD74" i="7"/>
  <c r="AE39" i="7"/>
  <c r="AE29" i="7"/>
  <c r="AE75" i="7"/>
  <c r="AD61" i="7"/>
  <c r="AE19" i="7"/>
  <c r="AD21" i="7"/>
  <c r="AE83" i="7"/>
  <c r="AD16" i="7"/>
  <c r="AE60" i="7"/>
  <c r="AE46" i="7"/>
  <c r="AE68" i="7"/>
  <c r="AD58" i="7"/>
  <c r="AE5" i="7"/>
  <c r="AE84" i="7"/>
  <c r="AE13" i="7"/>
  <c r="AD49" i="7"/>
  <c r="AD27" i="7"/>
  <c r="AE91" i="7"/>
  <c r="AD65" i="7"/>
  <c r="AE81" i="7"/>
  <c r="AE9" i="7"/>
  <c r="AD83" i="7"/>
  <c r="AE71" i="7"/>
  <c r="AD4" i="7"/>
  <c r="AE99" i="7"/>
  <c r="AD25" i="7"/>
  <c r="AD7" i="7"/>
  <c r="AE87" i="7"/>
  <c r="AE41" i="7"/>
  <c r="AE59" i="7"/>
  <c r="AE21" i="7"/>
  <c r="AD10" i="7"/>
  <c r="AD79" i="7"/>
  <c r="AD32" i="7"/>
  <c r="AE42" i="7"/>
  <c r="AE27" i="7"/>
  <c r="AE94" i="7"/>
  <c r="AD41" i="7"/>
  <c r="AE18" i="7"/>
  <c r="AE67" i="7"/>
  <c r="AE7" i="7"/>
  <c r="AE92" i="7"/>
  <c r="AE76" i="7"/>
  <c r="AD97" i="7"/>
  <c r="AD68" i="7"/>
  <c r="AD85" i="7"/>
  <c r="AE26" i="7"/>
  <c r="AD22" i="7"/>
  <c r="AE33" i="7"/>
  <c r="AD42" i="7"/>
  <c r="AD73" i="7"/>
  <c r="AD72" i="7"/>
  <c r="AE86" i="7"/>
  <c r="AD69" i="7"/>
  <c r="AE38" i="7"/>
  <c r="AD12" i="7"/>
  <c r="AD13" i="7"/>
  <c r="AD98" i="7"/>
  <c r="AE95" i="7"/>
  <c r="AD40" i="7"/>
  <c r="AE23" i="7"/>
  <c r="AE78" i="7"/>
  <c r="AD92" i="7"/>
  <c r="AD80" i="7"/>
  <c r="AE66" i="7"/>
  <c r="AE54" i="7"/>
  <c r="AE30" i="7"/>
  <c r="AD19" i="7"/>
  <c r="AD43" i="7"/>
  <c r="AD59" i="7"/>
  <c r="AD26" i="7"/>
  <c r="AD75" i="7"/>
  <c r="AD95" i="7"/>
  <c r="AE15" i="7"/>
  <c r="AD90" i="7"/>
  <c r="AD76" i="7"/>
  <c r="AE3" i="7"/>
  <c r="AE57" i="7"/>
  <c r="AE51" i="7"/>
</calcChain>
</file>

<file path=xl/comments1.xml><?xml version="1.0" encoding="utf-8"?>
<comments xmlns="http://schemas.openxmlformats.org/spreadsheetml/2006/main">
  <authors>
    <author>叶　るみ</author>
    <author>作成者</author>
  </authors>
  <commentList>
    <comment ref="D1" authorId="0" shapeId="0">
      <text>
        <r>
          <rPr>
            <b/>
            <sz val="9"/>
            <color indexed="81"/>
            <rFont val="MS P ゴシック"/>
            <family val="3"/>
            <charset val="128"/>
          </rPr>
          <t xml:space="preserve">募集無しの協定校には 1　を記入する
</t>
        </r>
      </text>
    </comment>
    <comment ref="AB1" authorId="1" shapeId="0">
      <text>
        <r>
          <rPr>
            <b/>
            <sz val="9"/>
            <color indexed="81"/>
            <rFont val="ＭＳ Ｐゴシック"/>
            <family val="3"/>
            <charset val="128"/>
          </rPr>
          <t>左端の協定校リストで募集無しフラグの立っていないものの行数を取得、データをイコールで繋いでいるプルダウン用リスト、計算式が入っているので編集不可
※差しあたり１００校分計算式が入っている</t>
        </r>
      </text>
    </comment>
  </commentList>
</comments>
</file>

<file path=xl/sharedStrings.xml><?xml version="1.0" encoding="utf-8"?>
<sst xmlns="http://schemas.openxmlformats.org/spreadsheetml/2006/main" count="1054" uniqueCount="710">
  <si>
    <t>学部・研究科</t>
  </si>
  <si>
    <t>学科・専攻・科類</t>
  </si>
  <si>
    <t>【第一希望】大学名</t>
  </si>
  <si>
    <t>必要な語学条件</t>
  </si>
  <si>
    <t>【第二希望】大学名</t>
  </si>
  <si>
    <t>【第三希望】大学名</t>
  </si>
  <si>
    <t>学年：</t>
  </si>
  <si>
    <t>氏名：</t>
  </si>
  <si>
    <t>留学希望協定校</t>
  </si>
  <si>
    <t>生年月日</t>
    <rPh sb="0" eb="2">
      <t>セイネン</t>
    </rPh>
    <rPh sb="2" eb="4">
      <t>ガッピ</t>
    </rPh>
    <phoneticPr fontId="11"/>
  </si>
  <si>
    <t>性別</t>
    <rPh sb="0" eb="2">
      <t>セイベツ</t>
    </rPh>
    <phoneticPr fontId="11"/>
  </si>
  <si>
    <t>携帯電話番号</t>
    <rPh sb="0" eb="2">
      <t>ケイタイ</t>
    </rPh>
    <rPh sb="2" eb="4">
      <t>デンワ</t>
    </rPh>
    <rPh sb="4" eb="6">
      <t>バンゴウ</t>
    </rPh>
    <phoneticPr fontId="11"/>
  </si>
  <si>
    <t>住所</t>
    <phoneticPr fontId="11"/>
  </si>
  <si>
    <t>申請者との関係</t>
    <rPh sb="0" eb="3">
      <t>シンセイシャ</t>
    </rPh>
    <rPh sb="5" eb="7">
      <t>カンケイ</t>
    </rPh>
    <phoneticPr fontId="11"/>
  </si>
  <si>
    <t>氏名</t>
    <rPh sb="0" eb="2">
      <t>シメイ</t>
    </rPh>
    <phoneticPr fontId="11"/>
  </si>
  <si>
    <t>電話番号</t>
    <rPh sb="0" eb="2">
      <t>デンワ</t>
    </rPh>
    <rPh sb="2" eb="4">
      <t>バンゴウ</t>
    </rPh>
    <phoneticPr fontId="11"/>
  </si>
  <si>
    <t>入学</t>
    <rPh sb="0" eb="2">
      <t>ニュウガク</t>
    </rPh>
    <phoneticPr fontId="11"/>
  </si>
  <si>
    <t>卒業・修了予定</t>
    <phoneticPr fontId="11"/>
  </si>
  <si>
    <t>年</t>
    <rPh sb="0" eb="1">
      <t>ネン</t>
    </rPh>
    <phoneticPr fontId="11"/>
  </si>
  <si>
    <t>指導教員等氏名</t>
    <phoneticPr fontId="11"/>
  </si>
  <si>
    <t>（他の留学プログラムと併願している場合（予定も含む）は、プログラム名と留学先を記入）</t>
    <phoneticPr fontId="11"/>
  </si>
  <si>
    <t>入進学年月</t>
    <phoneticPr fontId="11"/>
  </si>
  <si>
    <t>月</t>
    <rPh sb="0" eb="1">
      <t>ツキ</t>
    </rPh>
    <phoneticPr fontId="11"/>
  </si>
  <si>
    <t>学年</t>
    <phoneticPr fontId="11"/>
  </si>
  <si>
    <t>学期まで</t>
    <rPh sb="0" eb="2">
      <t>ガッキ</t>
    </rPh>
    <phoneticPr fontId="11"/>
  </si>
  <si>
    <t>学期から</t>
    <rPh sb="0" eb="2">
      <t>ガッキ</t>
    </rPh>
    <phoneticPr fontId="11"/>
  </si>
  <si>
    <t>月</t>
    <rPh sb="0" eb="1">
      <t>ガツ</t>
    </rPh>
    <phoneticPr fontId="11"/>
  </si>
  <si>
    <t>希望する</t>
    <rPh sb="0" eb="2">
      <t>キボウ</t>
    </rPh>
    <phoneticPr fontId="11"/>
  </si>
  <si>
    <t>希望しない</t>
    <rPh sb="0" eb="2">
      <t>キボウ</t>
    </rPh>
    <phoneticPr fontId="11"/>
  </si>
  <si>
    <t>月まで</t>
    <rPh sb="0" eb="1">
      <t>ガツ</t>
    </rPh>
    <phoneticPr fontId="11"/>
  </si>
  <si>
    <t>月から</t>
    <rPh sb="0" eb="1">
      <t>ガツ</t>
    </rPh>
    <phoneticPr fontId="11"/>
  </si>
  <si>
    <t>【第二希望】大学名</t>
    <rPh sb="2" eb="3">
      <t>ニ</t>
    </rPh>
    <phoneticPr fontId="11"/>
  </si>
  <si>
    <t>【第三希望】大学名</t>
    <rPh sb="2" eb="3">
      <t>サン</t>
    </rPh>
    <phoneticPr fontId="11"/>
  </si>
  <si>
    <t>年生</t>
    <rPh sb="0" eb="2">
      <t>ネンセイ</t>
    </rPh>
    <phoneticPr fontId="11"/>
  </si>
  <si>
    <t>内定</t>
    <rPh sb="0" eb="2">
      <t>ナイテイ</t>
    </rPh>
    <phoneticPr fontId="11"/>
  </si>
  <si>
    <t>希望</t>
    <rPh sb="0" eb="2">
      <t>キボウ</t>
    </rPh>
    <phoneticPr fontId="11"/>
  </si>
  <si>
    <t>状態を選択</t>
    <rPh sb="3" eb="5">
      <t>センタク</t>
    </rPh>
    <phoneticPr fontId="11"/>
  </si>
  <si>
    <t>留学を希望する</t>
    <rPh sb="0" eb="2">
      <t>リュウガク</t>
    </rPh>
    <rPh sb="3" eb="5">
      <t>キボウ</t>
    </rPh>
    <phoneticPr fontId="11"/>
  </si>
  <si>
    <t>留学を希望しない</t>
    <rPh sb="0" eb="2">
      <t>リュウガク</t>
    </rPh>
    <rPh sb="3" eb="5">
      <t>キボウ</t>
    </rPh>
    <phoneticPr fontId="11"/>
  </si>
  <si>
    <t>内線</t>
    <rPh sb="0" eb="2">
      <t>ナイセン</t>
    </rPh>
    <phoneticPr fontId="11"/>
  </si>
  <si>
    <t>歳</t>
    <rPh sb="0" eb="1">
      <t>サイ</t>
    </rPh>
    <phoneticPr fontId="11"/>
  </si>
  <si>
    <t>国籍</t>
    <rPh sb="0" eb="2">
      <t>コクセキ</t>
    </rPh>
    <phoneticPr fontId="11"/>
  </si>
  <si>
    <t>日本永住許可
（外国籍の場合）</t>
    <rPh sb="0" eb="2">
      <t>ニホン</t>
    </rPh>
    <rPh sb="2" eb="4">
      <t>エイジュウ</t>
    </rPh>
    <rPh sb="4" eb="6">
      <t>キョカ</t>
    </rPh>
    <rPh sb="8" eb="9">
      <t>ソト</t>
    </rPh>
    <rPh sb="12" eb="14">
      <t>バアイ</t>
    </rPh>
    <phoneticPr fontId="11"/>
  </si>
  <si>
    <t>【第一希望】大学名</t>
    <phoneticPr fontId="11"/>
  </si>
  <si>
    <t>協定校での
留学期間</t>
    <phoneticPr fontId="11"/>
  </si>
  <si>
    <t>学部・研究科（英文名）</t>
    <phoneticPr fontId="11"/>
  </si>
  <si>
    <t>上記学部・研究科が交換留学生を受入可能であることを示すWebページのURL</t>
    <phoneticPr fontId="11"/>
  </si>
  <si>
    <t>※指導教員等がいる場合記入</t>
    <phoneticPr fontId="11"/>
  </si>
  <si>
    <t>留学前:東大の授業履修</t>
    <phoneticPr fontId="11"/>
  </si>
  <si>
    <t>留学後:東大の授業履修</t>
    <phoneticPr fontId="11"/>
  </si>
  <si>
    <t>※派遣時の所属学部・研究科にて確認の上記入</t>
    <rPh sb="19" eb="21">
      <t>キニュウ</t>
    </rPh>
    <phoneticPr fontId="11"/>
  </si>
  <si>
    <t>①学内選考を通過した場合、学生同士の情報交換のため、本学から同じ協定校に
内定した他の学生にあなたの氏名・メールアドレスを提供することを希望しますか？</t>
    <phoneticPr fontId="11"/>
  </si>
  <si>
    <t>所属
(学部・研究科)：</t>
    <phoneticPr fontId="11"/>
  </si>
  <si>
    <t>1．氏名</t>
    <phoneticPr fontId="11"/>
  </si>
  <si>
    <t>E-mail（携帯不可）</t>
    <phoneticPr fontId="11"/>
  </si>
  <si>
    <t>1学年（2学期分）の
留学を希望する場合</t>
    <phoneticPr fontId="11"/>
  </si>
  <si>
    <t>提出日</t>
    <rPh sb="0" eb="2">
      <t>テイシュツ</t>
    </rPh>
    <rPh sb="2" eb="3">
      <t>ビ</t>
    </rPh>
    <phoneticPr fontId="11"/>
  </si>
  <si>
    <t>１学期のみ派遣可となった場合：</t>
    <rPh sb="12" eb="14">
      <t>バアイ</t>
    </rPh>
    <phoneticPr fontId="11"/>
  </si>
  <si>
    <t>パスポート
英語表記</t>
    <rPh sb="6" eb="8">
      <t>エイゴ</t>
    </rPh>
    <rPh sb="8" eb="10">
      <t>ヒョウキ</t>
    </rPh>
    <phoneticPr fontId="11"/>
  </si>
  <si>
    <t>ソウル大学校</t>
  </si>
  <si>
    <t>香港大学</t>
  </si>
  <si>
    <t>北京大学</t>
  </si>
  <si>
    <t>国立交通大学</t>
  </si>
  <si>
    <t>法学部</t>
    <phoneticPr fontId="11"/>
  </si>
  <si>
    <t>医学部</t>
    <phoneticPr fontId="11"/>
  </si>
  <si>
    <t>工学部</t>
    <phoneticPr fontId="11"/>
  </si>
  <si>
    <t>文学部</t>
    <phoneticPr fontId="11"/>
  </si>
  <si>
    <t>理学部</t>
    <phoneticPr fontId="11"/>
  </si>
  <si>
    <t>農学部</t>
    <phoneticPr fontId="11"/>
  </si>
  <si>
    <t>経済学部</t>
    <phoneticPr fontId="11"/>
  </si>
  <si>
    <t>教養学部</t>
    <phoneticPr fontId="11"/>
  </si>
  <si>
    <t>教育学部</t>
    <phoneticPr fontId="11"/>
  </si>
  <si>
    <t>薬学部</t>
    <phoneticPr fontId="11"/>
  </si>
  <si>
    <t>人文社会系研究科</t>
    <phoneticPr fontId="11"/>
  </si>
  <si>
    <t>教育学研究科</t>
    <phoneticPr fontId="11"/>
  </si>
  <si>
    <t>法学政治学研究科</t>
    <phoneticPr fontId="11"/>
  </si>
  <si>
    <t>経済学研究科</t>
    <phoneticPr fontId="11"/>
  </si>
  <si>
    <t>総合文化研究科</t>
    <phoneticPr fontId="11"/>
  </si>
  <si>
    <t>理学系研究科</t>
    <phoneticPr fontId="11"/>
  </si>
  <si>
    <t>工学系研究科</t>
    <phoneticPr fontId="11"/>
  </si>
  <si>
    <t>農学生命科学研究科</t>
    <phoneticPr fontId="11"/>
  </si>
  <si>
    <t>医学系研究科</t>
    <phoneticPr fontId="11"/>
  </si>
  <si>
    <t>薬学系研究科</t>
    <phoneticPr fontId="11"/>
  </si>
  <si>
    <t>数理科学研究科</t>
    <phoneticPr fontId="11"/>
  </si>
  <si>
    <t>新領域創成科学研究科</t>
    <phoneticPr fontId="11"/>
  </si>
  <si>
    <t>情報理工学系研究科</t>
    <phoneticPr fontId="11"/>
  </si>
  <si>
    <t>学際情報学府</t>
    <phoneticPr fontId="11"/>
  </si>
  <si>
    <t>公共政策学教育部</t>
    <phoneticPr fontId="11"/>
  </si>
  <si>
    <t>上海交通大学</t>
  </si>
  <si>
    <t>南開大学</t>
  </si>
  <si>
    <t>高麗大学校</t>
  </si>
  <si>
    <t>延世大学校</t>
  </si>
  <si>
    <t>サンパウロ大学</t>
  </si>
  <si>
    <t>アデレード大学</t>
  </si>
  <si>
    <t>コペンハーゲン大学</t>
  </si>
  <si>
    <t>ケルン大学</t>
  </si>
  <si>
    <t>ベルリン自由大学</t>
  </si>
  <si>
    <t>フローニンゲン大学</t>
  </si>
  <si>
    <t>ウプサラ大学</t>
  </si>
  <si>
    <t>ストックホルム大学</t>
  </si>
  <si>
    <t>学部・研究科</t>
    <rPh sb="0" eb="2">
      <t>ガクブ</t>
    </rPh>
    <rPh sb="3" eb="6">
      <t>ケンキュウカ</t>
    </rPh>
    <phoneticPr fontId="11"/>
  </si>
  <si>
    <t>【学部】</t>
    <rPh sb="1" eb="3">
      <t>ガクブ</t>
    </rPh>
    <phoneticPr fontId="11"/>
  </si>
  <si>
    <t>【研究科】</t>
    <rPh sb="1" eb="4">
      <t>ケンキュウカ</t>
    </rPh>
    <phoneticPr fontId="11"/>
  </si>
  <si>
    <t>第１希望開始月</t>
    <rPh sb="4" eb="6">
      <t>カイシ</t>
    </rPh>
    <rPh sb="6" eb="7">
      <t>ツキ</t>
    </rPh>
    <phoneticPr fontId="11"/>
  </si>
  <si>
    <t>第１希望終了年</t>
    <rPh sb="4" eb="6">
      <t>シュウリョウ</t>
    </rPh>
    <rPh sb="6" eb="7">
      <t>ネン</t>
    </rPh>
    <phoneticPr fontId="11"/>
  </si>
  <si>
    <t>第１希望終了月</t>
    <rPh sb="4" eb="6">
      <t>シュウリョウ</t>
    </rPh>
    <rPh sb="6" eb="7">
      <t>ツキ</t>
    </rPh>
    <phoneticPr fontId="11"/>
  </si>
  <si>
    <t>第１希望必要語学条件</t>
    <rPh sb="4" eb="6">
      <t>ヒツヨウ</t>
    </rPh>
    <rPh sb="6" eb="8">
      <t>ゴガク</t>
    </rPh>
    <rPh sb="8" eb="10">
      <t>ジョウケン</t>
    </rPh>
    <phoneticPr fontId="11"/>
  </si>
  <si>
    <t>第２希望開始年</t>
    <rPh sb="0" eb="1">
      <t>ダイ</t>
    </rPh>
    <rPh sb="2" eb="4">
      <t>キボウ</t>
    </rPh>
    <rPh sb="4" eb="6">
      <t>カイシ</t>
    </rPh>
    <rPh sb="6" eb="7">
      <t>ネン</t>
    </rPh>
    <phoneticPr fontId="11"/>
  </si>
  <si>
    <t>第２希望開始月</t>
    <rPh sb="4" eb="6">
      <t>カイシ</t>
    </rPh>
    <rPh sb="6" eb="7">
      <t>ツキ</t>
    </rPh>
    <phoneticPr fontId="11"/>
  </si>
  <si>
    <t>第２希望終了年</t>
    <rPh sb="4" eb="6">
      <t>シュウリョウ</t>
    </rPh>
    <rPh sb="6" eb="7">
      <t>ネン</t>
    </rPh>
    <phoneticPr fontId="11"/>
  </si>
  <si>
    <t>第２希望終了月</t>
    <rPh sb="4" eb="6">
      <t>シュウリョウ</t>
    </rPh>
    <rPh sb="6" eb="7">
      <t>ツキ</t>
    </rPh>
    <phoneticPr fontId="11"/>
  </si>
  <si>
    <t>第２希望必要語学条件</t>
    <rPh sb="4" eb="6">
      <t>ヒツヨウ</t>
    </rPh>
    <rPh sb="6" eb="8">
      <t>ゴガク</t>
    </rPh>
    <rPh sb="8" eb="10">
      <t>ジョウケン</t>
    </rPh>
    <phoneticPr fontId="11"/>
  </si>
  <si>
    <t>第３希望開始年</t>
    <rPh sb="0" eb="1">
      <t>ダイ</t>
    </rPh>
    <rPh sb="2" eb="4">
      <t>キボウ</t>
    </rPh>
    <rPh sb="4" eb="6">
      <t>カイシ</t>
    </rPh>
    <rPh sb="6" eb="7">
      <t>ネン</t>
    </rPh>
    <phoneticPr fontId="11"/>
  </si>
  <si>
    <t>第３希望開始月</t>
    <rPh sb="4" eb="6">
      <t>カイシ</t>
    </rPh>
    <rPh sb="6" eb="7">
      <t>ツキ</t>
    </rPh>
    <phoneticPr fontId="11"/>
  </si>
  <si>
    <t>第３希望終了年</t>
    <rPh sb="4" eb="6">
      <t>シュウリョウ</t>
    </rPh>
    <rPh sb="6" eb="7">
      <t>ネン</t>
    </rPh>
    <phoneticPr fontId="11"/>
  </si>
  <si>
    <t>第３希望終了月</t>
    <rPh sb="4" eb="6">
      <t>シュウリョウ</t>
    </rPh>
    <rPh sb="6" eb="7">
      <t>ツキ</t>
    </rPh>
    <phoneticPr fontId="11"/>
  </si>
  <si>
    <t>第３希望必要語学条件</t>
    <rPh sb="4" eb="6">
      <t>ヒツヨウ</t>
    </rPh>
    <rPh sb="6" eb="8">
      <t>ゴガク</t>
    </rPh>
    <rPh sb="8" eb="10">
      <t>ジョウケン</t>
    </rPh>
    <phoneticPr fontId="11"/>
  </si>
  <si>
    <t>Shanghai Jiao Tong University</t>
  </si>
  <si>
    <t>Tsinghua University</t>
  </si>
  <si>
    <t>Peking University</t>
  </si>
  <si>
    <t>The University of Hong Kong</t>
  </si>
  <si>
    <t>Korea University</t>
  </si>
  <si>
    <t>Seoul National University</t>
  </si>
  <si>
    <t>Chulalongkorn University</t>
  </si>
  <si>
    <t>チュラロンコン大学</t>
  </si>
  <si>
    <t>Universidade de São Paulo</t>
  </si>
  <si>
    <t>The University of Adelaide</t>
  </si>
  <si>
    <t>シドニー大学</t>
  </si>
  <si>
    <t>メルボルン大学</t>
  </si>
  <si>
    <t>モナシュ大学</t>
  </si>
  <si>
    <t>Monash University</t>
  </si>
  <si>
    <t>University of Auckland</t>
  </si>
  <si>
    <t>オークランド大学</t>
  </si>
  <si>
    <t>University of Copenhagen</t>
  </si>
  <si>
    <t>University of Cologne</t>
  </si>
  <si>
    <t>Free University of Berlin</t>
  </si>
  <si>
    <t>University of Groningen</t>
  </si>
  <si>
    <t>ライデン大学</t>
  </si>
  <si>
    <t>Leiden University</t>
  </si>
  <si>
    <t>KTH Royal Institute of Technology</t>
  </si>
  <si>
    <t>Stockholm University</t>
  </si>
  <si>
    <t>Lund University</t>
  </si>
  <si>
    <t>ルンド大学</t>
  </si>
  <si>
    <t>University of Geneva</t>
  </si>
  <si>
    <t>ジュネーヴ大学</t>
  </si>
  <si>
    <t>ETH Zurich</t>
  </si>
  <si>
    <t>オタゴ大学</t>
  </si>
  <si>
    <t>University of Otago</t>
  </si>
  <si>
    <t>Faculty of Medicine</t>
    <phoneticPr fontId="22"/>
  </si>
  <si>
    <t>Faculty of Engineering</t>
    <phoneticPr fontId="22"/>
  </si>
  <si>
    <t>Faculty of Letters</t>
    <phoneticPr fontId="22"/>
  </si>
  <si>
    <t>Faculty of Science</t>
    <phoneticPr fontId="22"/>
  </si>
  <si>
    <t>Faculty of Agriculture</t>
    <phoneticPr fontId="22"/>
  </si>
  <si>
    <t>Faculty of Economics</t>
    <phoneticPr fontId="22"/>
  </si>
  <si>
    <t>College of Arts and Sciences</t>
    <phoneticPr fontId="22"/>
  </si>
  <si>
    <t>Faculty of Education</t>
    <phoneticPr fontId="22"/>
  </si>
  <si>
    <t>Faculty of Pharmaceutical Sciences</t>
    <phoneticPr fontId="22"/>
  </si>
  <si>
    <t>Graduate School of Engineering</t>
    <phoneticPr fontId="22"/>
  </si>
  <si>
    <t>Graduate School of Humanities and Sociology</t>
    <phoneticPr fontId="22"/>
  </si>
  <si>
    <t>Graduate School of Education</t>
    <phoneticPr fontId="22"/>
  </si>
  <si>
    <t>Graduate School of Law and Politics</t>
    <phoneticPr fontId="22"/>
  </si>
  <si>
    <t>Graduate School of Economics</t>
    <phoneticPr fontId="22"/>
  </si>
  <si>
    <t>Graduate School of Arts and Sciences</t>
    <phoneticPr fontId="22"/>
  </si>
  <si>
    <t>Graduate School of Science</t>
    <phoneticPr fontId="22"/>
  </si>
  <si>
    <t>Graduate School of Agricultural and Life Sciences</t>
    <phoneticPr fontId="22"/>
  </si>
  <si>
    <t>Graduate School of Medicine</t>
    <phoneticPr fontId="22"/>
  </si>
  <si>
    <t>Graduate School of Pharmaceutical Sciences</t>
    <phoneticPr fontId="22"/>
  </si>
  <si>
    <t>Graduate School of Mathematical Sciences</t>
    <phoneticPr fontId="22"/>
  </si>
  <si>
    <t>Graduate School of Frontier Sciences</t>
    <phoneticPr fontId="22"/>
  </si>
  <si>
    <t>Graduate School of Information Sciences</t>
    <phoneticPr fontId="22"/>
  </si>
  <si>
    <t>Graduate School of Public Policy</t>
    <phoneticPr fontId="22"/>
  </si>
  <si>
    <t>Faculty of Law</t>
    <phoneticPr fontId="22"/>
  </si>
  <si>
    <t>【Faculty】</t>
    <phoneticPr fontId="11"/>
  </si>
  <si>
    <t>【Graduate School】</t>
    <phoneticPr fontId="11"/>
  </si>
  <si>
    <t>【大学】</t>
    <rPh sb="1" eb="3">
      <t>ダイガク</t>
    </rPh>
    <phoneticPr fontId="11"/>
  </si>
  <si>
    <t>【University】</t>
    <phoneticPr fontId="11"/>
  </si>
  <si>
    <t>英語学部</t>
    <rPh sb="0" eb="2">
      <t>エイゴ</t>
    </rPh>
    <rPh sb="2" eb="4">
      <t>ガクブ</t>
    </rPh>
    <phoneticPr fontId="11"/>
  </si>
  <si>
    <t>協定校</t>
    <rPh sb="0" eb="2">
      <t>キョウテイ</t>
    </rPh>
    <rPh sb="2" eb="3">
      <t>コウ</t>
    </rPh>
    <phoneticPr fontId="11"/>
  </si>
  <si>
    <t>英語協定校</t>
    <rPh sb="0" eb="2">
      <t>エイゴ</t>
    </rPh>
    <rPh sb="2" eb="4">
      <t>キョウテイ</t>
    </rPh>
    <rPh sb="4" eb="5">
      <t>コウ</t>
    </rPh>
    <phoneticPr fontId="11"/>
  </si>
  <si>
    <t>漢字</t>
    <rPh sb="0" eb="2">
      <t>カンジ</t>
    </rPh>
    <phoneticPr fontId="11"/>
  </si>
  <si>
    <t>学期</t>
    <rPh sb="0" eb="2">
      <t>ガッキ</t>
    </rPh>
    <phoneticPr fontId="11"/>
  </si>
  <si>
    <t>学部2</t>
    <rPh sb="0" eb="2">
      <t>ガクブ</t>
    </rPh>
    <phoneticPr fontId="11"/>
  </si>
  <si>
    <t>学部1</t>
    <rPh sb="0" eb="2">
      <t>ガクブ</t>
    </rPh>
    <phoneticPr fontId="11"/>
  </si>
  <si>
    <t>学部3</t>
    <rPh sb="0" eb="2">
      <t>ガクブ</t>
    </rPh>
    <phoneticPr fontId="11"/>
  </si>
  <si>
    <t>学部4</t>
    <rPh sb="0" eb="2">
      <t>ガクブ</t>
    </rPh>
    <phoneticPr fontId="11"/>
  </si>
  <si>
    <t>修士1</t>
    <rPh sb="0" eb="2">
      <t>シュウシ</t>
    </rPh>
    <phoneticPr fontId="11"/>
  </si>
  <si>
    <t>修士2</t>
    <rPh sb="0" eb="2">
      <t>シュウシ</t>
    </rPh>
    <phoneticPr fontId="11"/>
  </si>
  <si>
    <t>博士1</t>
    <rPh sb="0" eb="2">
      <t>ハクシ</t>
    </rPh>
    <phoneticPr fontId="11"/>
  </si>
  <si>
    <t>博士2</t>
    <rPh sb="0" eb="2">
      <t>ハクシ</t>
    </rPh>
    <phoneticPr fontId="11"/>
  </si>
  <si>
    <t>博士3</t>
    <rPh sb="0" eb="2">
      <t>ハクシ</t>
    </rPh>
    <phoneticPr fontId="11"/>
  </si>
  <si>
    <t>専門職1</t>
    <rPh sb="0" eb="2">
      <t>センモン</t>
    </rPh>
    <rPh sb="2" eb="3">
      <t>ショク</t>
    </rPh>
    <phoneticPr fontId="11"/>
  </si>
  <si>
    <t>専門職2</t>
    <rPh sb="0" eb="2">
      <t>センモン</t>
    </rPh>
    <rPh sb="2" eb="3">
      <t>ショク</t>
    </rPh>
    <phoneticPr fontId="11"/>
  </si>
  <si>
    <t>専門職3</t>
    <rPh sb="0" eb="2">
      <t>センモン</t>
    </rPh>
    <rPh sb="2" eb="3">
      <t>ショク</t>
    </rPh>
    <phoneticPr fontId="11"/>
  </si>
  <si>
    <t>成績評価係数計算表</t>
    <rPh sb="0" eb="2">
      <t>セイセキ</t>
    </rPh>
    <rPh sb="2" eb="4">
      <t>ヒョウカ</t>
    </rPh>
    <rPh sb="4" eb="6">
      <t>ケイスウ</t>
    </rPh>
    <rPh sb="6" eb="8">
      <t>ケイサン</t>
    </rPh>
    <rPh sb="8" eb="9">
      <t>ヒョウ</t>
    </rPh>
    <phoneticPr fontId="19"/>
  </si>
  <si>
    <t>学部・研究科</t>
    <rPh sb="0" eb="2">
      <t>ガクブ</t>
    </rPh>
    <rPh sb="3" eb="6">
      <t>ケンキュウカ</t>
    </rPh>
    <phoneticPr fontId="19"/>
  </si>
  <si>
    <t>学年</t>
    <rPh sb="0" eb="2">
      <t>ガクネン</t>
    </rPh>
    <phoneticPr fontId="19"/>
  </si>
  <si>
    <t>氏名</t>
    <rPh sb="0" eb="2">
      <t>シメイ</t>
    </rPh>
    <phoneticPr fontId="19"/>
  </si>
  <si>
    <t>学籍番号</t>
    <rPh sb="0" eb="2">
      <t>ガクセキ</t>
    </rPh>
    <rPh sb="2" eb="4">
      <t>バンゴウ</t>
    </rPh>
    <phoneticPr fontId="19"/>
  </si>
  <si>
    <t>学歴</t>
    <rPh sb="0" eb="2">
      <t>ガクレキ</t>
    </rPh>
    <phoneticPr fontId="19"/>
  </si>
  <si>
    <t>学部</t>
    <rPh sb="0" eb="2">
      <t>ガクブ</t>
    </rPh>
    <phoneticPr fontId="19"/>
  </si>
  <si>
    <t>大学</t>
    <rPh sb="0" eb="2">
      <t>ダイガク</t>
    </rPh>
    <phoneticPr fontId="19"/>
  </si>
  <si>
    <t>大学院修士課程
専門職学位課程</t>
    <rPh sb="0" eb="3">
      <t>ダイガクイン</t>
    </rPh>
    <rPh sb="3" eb="5">
      <t>シュウシ</t>
    </rPh>
    <rPh sb="5" eb="7">
      <t>カテイ</t>
    </rPh>
    <rPh sb="8" eb="10">
      <t>センモン</t>
    </rPh>
    <rPh sb="10" eb="11">
      <t>ショク</t>
    </rPh>
    <rPh sb="11" eb="13">
      <t>ガクイ</t>
    </rPh>
    <rPh sb="13" eb="15">
      <t>カテイ</t>
    </rPh>
    <phoneticPr fontId="19"/>
  </si>
  <si>
    <t>大学院</t>
    <rPh sb="0" eb="3">
      <t>ダイガクイン</t>
    </rPh>
    <phoneticPr fontId="19"/>
  </si>
  <si>
    <t>研究科</t>
    <rPh sb="0" eb="3">
      <t>ケンキュウカ</t>
    </rPh>
    <phoneticPr fontId="19"/>
  </si>
  <si>
    <t>大学院博士課程</t>
    <rPh sb="0" eb="3">
      <t>ダイガクイン</t>
    </rPh>
    <rPh sb="3" eb="5">
      <t>ハカセ</t>
    </rPh>
    <rPh sb="5" eb="7">
      <t>カテイ</t>
    </rPh>
    <phoneticPr fontId="19"/>
  </si>
  <si>
    <t>＜大学入学後全学期分＞</t>
    <rPh sb="1" eb="3">
      <t>ダイガク</t>
    </rPh>
    <rPh sb="3" eb="5">
      <t>ニュウガク</t>
    </rPh>
    <rPh sb="5" eb="6">
      <t>ゴ</t>
    </rPh>
    <rPh sb="6" eb="7">
      <t>ゼン</t>
    </rPh>
    <rPh sb="7" eb="9">
      <t>ガッキ</t>
    </rPh>
    <rPh sb="9" eb="10">
      <t>ブン</t>
    </rPh>
    <phoneticPr fontId="19"/>
  </si>
  <si>
    <t>成績評価</t>
    <rPh sb="0" eb="2">
      <t>セイセキ</t>
    </rPh>
    <rPh sb="2" eb="4">
      <t>ヒョウカ</t>
    </rPh>
    <phoneticPr fontId="19"/>
  </si>
  <si>
    <t>①
成績評価
ポイント</t>
    <rPh sb="2" eb="4">
      <t>セイセキ</t>
    </rPh>
    <rPh sb="4" eb="6">
      <t>ヒョウカ</t>
    </rPh>
    <phoneticPr fontId="19"/>
  </si>
  <si>
    <t>③ポイント×単位数
（①×②）</t>
    <rPh sb="6" eb="9">
      <t>タンイスウ</t>
    </rPh>
    <phoneticPr fontId="19"/>
  </si>
  <si>
    <t>成績評価
ポイント</t>
    <rPh sb="0" eb="2">
      <t>セイセキ</t>
    </rPh>
    <rPh sb="2" eb="4">
      <t>ヒョウカ</t>
    </rPh>
    <phoneticPr fontId="19"/>
  </si>
  <si>
    <r>
      <t xml:space="preserve">前年度分
</t>
    </r>
    <r>
      <rPr>
        <sz val="11"/>
        <color indexed="10"/>
        <rFont val="ＭＳ Ｐゴシック"/>
        <family val="3"/>
        <charset val="128"/>
      </rPr>
      <t>単位数</t>
    </r>
    <rPh sb="0" eb="3">
      <t>ゼンネンド</t>
    </rPh>
    <rPh sb="3" eb="4">
      <t>ブン</t>
    </rPh>
    <rPh sb="5" eb="8">
      <t>タンイスウ</t>
    </rPh>
    <phoneticPr fontId="19"/>
  </si>
  <si>
    <r>
      <t xml:space="preserve">前年度分
</t>
    </r>
    <r>
      <rPr>
        <sz val="11"/>
        <color indexed="10"/>
        <rFont val="ＭＳ Ｐゴシック"/>
        <family val="3"/>
        <charset val="128"/>
      </rPr>
      <t>ポイント×単位数</t>
    </r>
    <rPh sb="0" eb="3">
      <t>ゼンネンド</t>
    </rPh>
    <rPh sb="3" eb="4">
      <t>ブン</t>
    </rPh>
    <rPh sb="10" eb="13">
      <t>タンイスウ</t>
    </rPh>
    <phoneticPr fontId="19"/>
  </si>
  <si>
    <t>4段階</t>
    <rPh sb="1" eb="3">
      <t>ダンカイ</t>
    </rPh>
    <phoneticPr fontId="19"/>
  </si>
  <si>
    <t>5段階</t>
    <rPh sb="1" eb="3">
      <t>ダンカイ</t>
    </rPh>
    <phoneticPr fontId="19"/>
  </si>
  <si>
    <t>100点満点</t>
    <rPh sb="3" eb="4">
      <t>テン</t>
    </rPh>
    <rPh sb="4" eb="6">
      <t>マンテン</t>
    </rPh>
    <phoneticPr fontId="19"/>
  </si>
  <si>
    <t>修士</t>
    <rPh sb="0" eb="2">
      <t>シュウシ</t>
    </rPh>
    <phoneticPr fontId="19"/>
  </si>
  <si>
    <t>博士</t>
    <rPh sb="0" eb="2">
      <t>ハクシ</t>
    </rPh>
    <phoneticPr fontId="19"/>
  </si>
  <si>
    <t>合計</t>
    <rPh sb="0" eb="2">
      <t>ゴウケイ</t>
    </rPh>
    <phoneticPr fontId="19"/>
  </si>
  <si>
    <t>A</t>
    <phoneticPr fontId="19"/>
  </si>
  <si>
    <t>S</t>
    <phoneticPr fontId="19"/>
  </si>
  <si>
    <t>100-90</t>
    <phoneticPr fontId="19"/>
  </si>
  <si>
    <t>優</t>
    <rPh sb="0" eb="1">
      <t>ユウ</t>
    </rPh>
    <phoneticPr fontId="19"/>
  </si>
  <si>
    <t>A</t>
    <phoneticPr fontId="19"/>
  </si>
  <si>
    <t>B</t>
    <phoneticPr fontId="19"/>
  </si>
  <si>
    <t>89-80</t>
    <phoneticPr fontId="19"/>
  </si>
  <si>
    <t>良</t>
    <rPh sb="0" eb="1">
      <t>リョウ</t>
    </rPh>
    <phoneticPr fontId="19"/>
  </si>
  <si>
    <t>B</t>
    <phoneticPr fontId="19"/>
  </si>
  <si>
    <t>C</t>
    <phoneticPr fontId="19"/>
  </si>
  <si>
    <t>79-70</t>
    <phoneticPr fontId="19"/>
  </si>
  <si>
    <t>可</t>
    <rPh sb="0" eb="1">
      <t>カ</t>
    </rPh>
    <phoneticPr fontId="19"/>
  </si>
  <si>
    <t>D</t>
    <phoneticPr fontId="19"/>
  </si>
  <si>
    <t>69-60</t>
    <phoneticPr fontId="19"/>
  </si>
  <si>
    <t>不可</t>
    <rPh sb="0" eb="2">
      <t>フカ</t>
    </rPh>
    <phoneticPr fontId="19"/>
  </si>
  <si>
    <t>F</t>
    <phoneticPr fontId="19"/>
  </si>
  <si>
    <t>59～</t>
    <phoneticPr fontId="19"/>
  </si>
  <si>
    <t>④成績評価係数
　　　　　　　　申請書に記載→</t>
    <phoneticPr fontId="19"/>
  </si>
  <si>
    <t>前年度成績評価係数</t>
    <rPh sb="0" eb="3">
      <t>ゼンネンド</t>
    </rPh>
    <rPh sb="3" eb="5">
      <t>セイセキ</t>
    </rPh>
    <phoneticPr fontId="19"/>
  </si>
  <si>
    <t>通算</t>
    <rPh sb="0" eb="2">
      <t>ツウサン</t>
    </rPh>
    <phoneticPr fontId="19"/>
  </si>
  <si>
    <t>※小数点第三位が四捨五入されます</t>
    <rPh sb="1" eb="3">
      <t>ショウスウ</t>
    </rPh>
    <rPh sb="3" eb="4">
      <t>テン</t>
    </rPh>
    <rPh sb="4" eb="5">
      <t>ダイ</t>
    </rPh>
    <rPh sb="5" eb="7">
      <t>サンイ</t>
    </rPh>
    <rPh sb="8" eb="12">
      <t>シシャゴニュウ</t>
    </rPh>
    <phoneticPr fontId="19"/>
  </si>
  <si>
    <t>【成績評価係数の算出方法】</t>
    <rPh sb="1" eb="3">
      <t>セイセキ</t>
    </rPh>
    <rPh sb="3" eb="5">
      <t>ヒョウカ</t>
    </rPh>
    <rPh sb="5" eb="7">
      <t>ケイスウ</t>
    </rPh>
    <rPh sb="8" eb="10">
      <t>サンシュツ</t>
    </rPh>
    <rPh sb="10" eb="12">
      <t>ホウホウ</t>
    </rPh>
    <phoneticPr fontId="19"/>
  </si>
  <si>
    <t>①4段階評価（「優、良、可、不可」など）はそれぞれ（3,2,1,0）という数値に換算します。</t>
    <rPh sb="2" eb="4">
      <t>ダンカイ</t>
    </rPh>
    <rPh sb="4" eb="6">
      <t>ヒョウカ</t>
    </rPh>
    <rPh sb="8" eb="9">
      <t>ユウ</t>
    </rPh>
    <rPh sb="10" eb="11">
      <t>リョウ</t>
    </rPh>
    <rPh sb="12" eb="13">
      <t>カ</t>
    </rPh>
    <rPh sb="14" eb="16">
      <t>フカ</t>
    </rPh>
    <rPh sb="37" eb="39">
      <t>スウチ</t>
    </rPh>
    <rPh sb="40" eb="42">
      <t>カンサン</t>
    </rPh>
    <phoneticPr fontId="19"/>
  </si>
  <si>
    <t>　 5段階評価（「A、B、C、D、F」など）はそれぞれ（3,3,2,1,0）という数値に換算します。</t>
    <rPh sb="3" eb="5">
      <t>ダンカイ</t>
    </rPh>
    <rPh sb="5" eb="7">
      <t>ヒョウカ</t>
    </rPh>
    <rPh sb="41" eb="43">
      <t>スウチ</t>
    </rPh>
    <rPh sb="44" eb="46">
      <t>カンサン</t>
    </rPh>
    <phoneticPr fontId="19"/>
  </si>
  <si>
    <r>
      <t>②成績評価毎に</t>
    </r>
    <r>
      <rPr>
        <u/>
        <sz val="10"/>
        <rFont val="ＭＳ Ｐゴシック"/>
        <family val="3"/>
        <charset val="128"/>
      </rPr>
      <t>単位数（※授業科目数ではありません。単位数です。）</t>
    </r>
    <r>
      <rPr>
        <sz val="10"/>
        <rFont val="ＭＳ Ｐゴシック"/>
        <family val="3"/>
        <charset val="128"/>
      </rPr>
      <t>を数えあげ、単位数欄に入力します。</t>
    </r>
    <rPh sb="1" eb="3">
      <t>セイセキ</t>
    </rPh>
    <rPh sb="3" eb="5">
      <t>ヒョウカ</t>
    </rPh>
    <rPh sb="5" eb="6">
      <t>ゴト</t>
    </rPh>
    <rPh sb="7" eb="10">
      <t>タンイスウ</t>
    </rPh>
    <rPh sb="33" eb="34">
      <t>カゾ</t>
    </rPh>
    <rPh sb="38" eb="41">
      <t>タンイスウ</t>
    </rPh>
    <rPh sb="41" eb="42">
      <t>ラン</t>
    </rPh>
    <rPh sb="43" eb="45">
      <t>ニュウリョク</t>
    </rPh>
    <phoneticPr fontId="19"/>
  </si>
  <si>
    <t>③、④は自動的に計算され表示されるため、すでに入力されている計算式を変えないで下さい。</t>
    <rPh sb="4" eb="7">
      <t>ジドウテキ</t>
    </rPh>
    <rPh sb="8" eb="10">
      <t>ケイサン</t>
    </rPh>
    <rPh sb="12" eb="14">
      <t>ヒョウジ</t>
    </rPh>
    <rPh sb="23" eb="25">
      <t>ニュウリョク</t>
    </rPh>
    <rPh sb="30" eb="32">
      <t>ケイサン</t>
    </rPh>
    <rPh sb="32" eb="33">
      <t>シキ</t>
    </rPh>
    <rPh sb="34" eb="35">
      <t>カ</t>
    </rPh>
    <rPh sb="39" eb="40">
      <t>クダ</t>
    </rPh>
    <phoneticPr fontId="19"/>
  </si>
  <si>
    <t>※成績評価のうち、合格、不合格の２段階評価の場合は、計算に含めないで算出してください。
※成績証明書に記載されているものについて計算してください。成績証明書に記載されていない単位については証明ができないため、計算に含めないでください。</t>
    <rPh sb="1" eb="5">
      <t>セイセキヒョウカ</t>
    </rPh>
    <rPh sb="9" eb="11">
      <t>ゴウカク</t>
    </rPh>
    <rPh sb="17" eb="19">
      <t>ダンカイ</t>
    </rPh>
    <rPh sb="19" eb="21">
      <t>ヒョウカ</t>
    </rPh>
    <rPh sb="22" eb="24">
      <t>バアイ</t>
    </rPh>
    <rPh sb="26" eb="28">
      <t>ケイサン</t>
    </rPh>
    <rPh sb="29" eb="30">
      <t>フク</t>
    </rPh>
    <rPh sb="34" eb="36">
      <t>サンシュツ</t>
    </rPh>
    <rPh sb="45" eb="47">
      <t>セイセキ</t>
    </rPh>
    <rPh sb="47" eb="50">
      <t>ショウメイショ</t>
    </rPh>
    <rPh sb="51" eb="53">
      <t>キサイ</t>
    </rPh>
    <rPh sb="64" eb="66">
      <t>ケイサン</t>
    </rPh>
    <rPh sb="73" eb="75">
      <t>セイセキ</t>
    </rPh>
    <rPh sb="75" eb="78">
      <t>ショウメイショ</t>
    </rPh>
    <rPh sb="79" eb="81">
      <t>キサイ</t>
    </rPh>
    <rPh sb="87" eb="89">
      <t>タンイ</t>
    </rPh>
    <rPh sb="94" eb="96">
      <t>ショウメイ</t>
    </rPh>
    <rPh sb="104" eb="106">
      <t>ケイサン</t>
    </rPh>
    <rPh sb="107" eb="108">
      <t>フク</t>
    </rPh>
    <phoneticPr fontId="19"/>
  </si>
  <si>
    <t>（参考）
計算式：
　［(「評価ポイント３の単位数」×３)＋(「評価ポイント２の単位数」×２)＋(「評価ポイント１の単位数」×１)＋(「評価ポイント０の単位数」×０) ］÷総登録単位数</t>
    <rPh sb="1" eb="3">
      <t>サンコウ</t>
    </rPh>
    <rPh sb="5" eb="7">
      <t>ケイサン</t>
    </rPh>
    <rPh sb="7" eb="8">
      <t>シキ</t>
    </rPh>
    <rPh sb="86" eb="87">
      <t>ソウ</t>
    </rPh>
    <rPh sb="87" eb="89">
      <t>トウロク</t>
    </rPh>
    <rPh sb="89" eb="92">
      <t>タンイスウ</t>
    </rPh>
    <phoneticPr fontId="19"/>
  </si>
  <si>
    <t>フリガナ</t>
    <phoneticPr fontId="11"/>
  </si>
  <si>
    <t>　※「成績評価係数計算表」より自動反映</t>
    <rPh sb="15" eb="17">
      <t>ジドウ</t>
    </rPh>
    <rPh sb="17" eb="19">
      <t>ハンエイ</t>
    </rPh>
    <phoneticPr fontId="11"/>
  </si>
  <si>
    <t>Ａ１</t>
    <phoneticPr fontId="11"/>
  </si>
  <si>
    <t>Ａ２</t>
    <phoneticPr fontId="11"/>
  </si>
  <si>
    <t>Ｓ１</t>
    <phoneticPr fontId="11"/>
  </si>
  <si>
    <t>Ｓ２</t>
    <phoneticPr fontId="11"/>
  </si>
  <si>
    <t>Ｗ</t>
    <phoneticPr fontId="11"/>
  </si>
  <si>
    <t>学籍番号</t>
    <rPh sb="0" eb="2">
      <t>ガクセキ</t>
    </rPh>
    <rPh sb="2" eb="4">
      <t>バンゴウ</t>
    </rPh>
    <phoneticPr fontId="11"/>
  </si>
  <si>
    <t>マラヤ大学</t>
  </si>
  <si>
    <t>チリ大学</t>
  </si>
  <si>
    <t>チリ・カトリック大学</t>
  </si>
  <si>
    <t>トロント大学</t>
  </si>
  <si>
    <t>マギル大学</t>
  </si>
  <si>
    <t>イリノイ大学アーバナ・シャンペーン校</t>
  </si>
  <si>
    <t>スウァスモアカレッジ</t>
  </si>
  <si>
    <t>ヘルシンキ大学</t>
  </si>
  <si>
    <t>エコール・ポリテクニーク</t>
  </si>
  <si>
    <t>ストラスブール大学</t>
  </si>
  <si>
    <t>サンクトペテルブルク大学</t>
  </si>
  <si>
    <t>清華大学</t>
  </si>
  <si>
    <t>サウサンプトン大学</t>
  </si>
  <si>
    <t>シェフィールド大学</t>
  </si>
  <si>
    <t>ダラム大学</t>
  </si>
  <si>
    <t>University of Malaya</t>
  </si>
  <si>
    <t>The University of Chile</t>
  </si>
  <si>
    <t xml:space="preserve">Pontificia Universidad Católica de Chile </t>
  </si>
  <si>
    <t>University of Toronto</t>
  </si>
  <si>
    <t>University of Illinois at Urbana-Champaign</t>
  </si>
  <si>
    <t>Swarthmore College</t>
  </si>
  <si>
    <t>University of Helsinki</t>
  </si>
  <si>
    <t>University of Strasbourg</t>
  </si>
  <si>
    <t>Sciences Po</t>
  </si>
  <si>
    <t>Saint Petersburg State University</t>
  </si>
  <si>
    <t>University of Exeter</t>
  </si>
  <si>
    <t>University of Southampton</t>
  </si>
  <si>
    <t>The University of Sheffield</t>
  </si>
  <si>
    <t>Durham University</t>
  </si>
  <si>
    <t>希望学期</t>
    <rPh sb="0" eb="2">
      <t>キボウ</t>
    </rPh>
    <rPh sb="2" eb="4">
      <t>ガッキ</t>
    </rPh>
    <phoneticPr fontId="11"/>
  </si>
  <si>
    <t>Autumn&amp;Spring</t>
  </si>
  <si>
    <t>Autumn</t>
  </si>
  <si>
    <t>Spring</t>
  </si>
  <si>
    <t>携帯</t>
    <rPh sb="0" eb="2">
      <t>ケイタイ</t>
    </rPh>
    <phoneticPr fontId="6"/>
  </si>
  <si>
    <t>E-mail</t>
  </si>
  <si>
    <t>奨学金受給希望状況確認書</t>
  </si>
  <si>
    <t>私は、以下の資格・要件を満たしています。</t>
  </si>
  <si>
    <t xml:space="preserve">①派遣先大学等所在国・地域への派遣プログラム参加に必要な査証を確実に取得し得る者 </t>
  </si>
  <si>
    <t>所属学部・研究科</t>
    <phoneticPr fontId="11"/>
  </si>
  <si>
    <t>直筆署名</t>
    <rPh sb="0" eb="2">
      <t>ジキヒツ</t>
    </rPh>
    <rPh sb="2" eb="4">
      <t>ショメイ</t>
    </rPh>
    <phoneticPr fontId="11"/>
  </si>
  <si>
    <t>申請書に自動反映↑</t>
    <rPh sb="4" eb="6">
      <t>ジドウ</t>
    </rPh>
    <rPh sb="6" eb="8">
      <t>ハンエイ</t>
    </rPh>
    <phoneticPr fontId="19"/>
  </si>
  <si>
    <t>アンケート調査への協力、参加・進路状況調査等の依頼に協力できる者</t>
  </si>
  <si>
    <t>を本学から提供することを了承できる者</t>
  </si>
  <si>
    <t>①上記の家計基準に合致する</t>
    <rPh sb="1" eb="3">
      <t>ジョウキ</t>
    </rPh>
    <rPh sb="4" eb="6">
      <t>カケイ</t>
    </rPh>
    <rPh sb="6" eb="8">
      <t>キジュン</t>
    </rPh>
    <rPh sb="9" eb="11">
      <t>ガッチ</t>
    </rPh>
    <phoneticPr fontId="11"/>
  </si>
  <si>
    <t>②上記の家計基準表の上限を超えているが、経済的理由により自費のみでの留学が困難である。</t>
  </si>
  <si>
    <t>Graduate School of Interdisciplinary Information Studies</t>
    <phoneticPr fontId="22"/>
  </si>
  <si>
    <t>私は、以下の項目が事実であることを誓約します。本確認書の内容が事実と異なることが判明した場合や、</t>
    <phoneticPr fontId="11"/>
  </si>
  <si>
    <t>資格・要件を満たせなかった場合は、奨学金を速やかに返還するとともに、返還を求められたとしても</t>
    <phoneticPr fontId="11"/>
  </si>
  <si>
    <t>不服を申し立てません。</t>
  </si>
  <si>
    <t>③奨学金支給団体および東京大学が指定する報告書類に十分な内容を記載し、指定の期日までに提出できる者。</t>
  </si>
  <si>
    <t>また、派遣終了後のフォローアップや派遣中にも行われうる懇親会等のイベントへの出席、報告書の提出、</t>
  </si>
  <si>
    <t>④奨学金支給団体から依頼があった場合に、学内選考時に提出した情報（氏名・連絡先・所属等）</t>
  </si>
  <si>
    <t>現在と同じ</t>
    <rPh sb="0" eb="2">
      <t>ゲンザイ</t>
    </rPh>
    <rPh sb="3" eb="4">
      <t>オナ</t>
    </rPh>
    <phoneticPr fontId="11"/>
  </si>
  <si>
    <t>学年</t>
    <rPh sb="0" eb="2">
      <t>ガクネン</t>
    </rPh>
    <phoneticPr fontId="11"/>
  </si>
  <si>
    <t>B1</t>
    <phoneticPr fontId="11"/>
  </si>
  <si>
    <t>B2</t>
    <phoneticPr fontId="11"/>
  </si>
  <si>
    <t>B3</t>
  </si>
  <si>
    <t>B4</t>
  </si>
  <si>
    <t>M1</t>
    <phoneticPr fontId="11"/>
  </si>
  <si>
    <t>M2</t>
    <phoneticPr fontId="11"/>
  </si>
  <si>
    <t>D1</t>
    <phoneticPr fontId="11"/>
  </si>
  <si>
    <t>D2</t>
    <phoneticPr fontId="11"/>
  </si>
  <si>
    <t>D3</t>
    <phoneticPr fontId="11"/>
  </si>
  <si>
    <t>英語学年</t>
    <rPh sb="0" eb="2">
      <t>エイゴ</t>
    </rPh>
    <rPh sb="2" eb="4">
      <t>ガクネン</t>
    </rPh>
    <phoneticPr fontId="11"/>
  </si>
  <si>
    <t>年</t>
    <rPh sb="0" eb="1">
      <t>ネン</t>
    </rPh>
    <phoneticPr fontId="11"/>
  </si>
  <si>
    <t>月</t>
    <rPh sb="0" eb="1">
      <t>ツキ</t>
    </rPh>
    <phoneticPr fontId="11"/>
  </si>
  <si>
    <t xml:space="preserve">②派遣プログラム終了後、東京大学に戻り学業を継続する者又は東京大学の学位を取得する者 </t>
    <rPh sb="12" eb="14">
      <t>トウキョウ</t>
    </rPh>
    <rPh sb="29" eb="31">
      <t>トウキョウ</t>
    </rPh>
    <phoneticPr fontId="11"/>
  </si>
  <si>
    <t>学年</t>
    <phoneticPr fontId="11"/>
  </si>
  <si>
    <t>Pr1</t>
  </si>
  <si>
    <t>Pr2</t>
  </si>
  <si>
    <t>Pr3</t>
  </si>
  <si>
    <t>National Chiao Tung University</t>
  </si>
  <si>
    <t>National Taiwan University(NTU)</t>
  </si>
  <si>
    <t xml:space="preserve">Nankai University </t>
  </si>
  <si>
    <t>Gadjah Mada University</t>
  </si>
  <si>
    <t>Pohang University of Science and Technology(POSTECH)</t>
  </si>
  <si>
    <t xml:space="preserve">Yonsei University </t>
  </si>
  <si>
    <t>National University of Singapore(NUS)</t>
  </si>
  <si>
    <t>University of British Columbia(UBC)</t>
  </si>
  <si>
    <t xml:space="preserve">McGill University </t>
  </si>
  <si>
    <t>Yale University(Fox International Fellowship Program)</t>
  </si>
  <si>
    <t>Princeton University(Undergraduate student exchange)</t>
  </si>
  <si>
    <t>Princeton University (Graduate student exchange)</t>
  </si>
  <si>
    <t>The Australian National University(ANU)</t>
  </si>
  <si>
    <t>The University of Queensland(UQ)</t>
  </si>
  <si>
    <t>The University of Sydney</t>
  </si>
  <si>
    <t>The University of New South Wales(UNSW)</t>
  </si>
  <si>
    <t>The University of Melbourne</t>
  </si>
  <si>
    <t>École Polytechnique</t>
  </si>
  <si>
    <t>EHESS(École des hautes études en sciences sociales)</t>
  </si>
  <si>
    <t>Ludwig Maximilians University of Munich(LMU)</t>
  </si>
  <si>
    <t>University College Dublin(UCD)</t>
  </si>
  <si>
    <t>Uppsala University</t>
  </si>
  <si>
    <t>University College London(UCL)</t>
  </si>
  <si>
    <t>SOAS, University of London</t>
  </si>
  <si>
    <t>国立台湾大学(NTU)</t>
  </si>
  <si>
    <t>ガジャマダ大学</t>
  </si>
  <si>
    <t>浦項工科大学校(POSTECH)</t>
  </si>
  <si>
    <t>フィリピン大学</t>
  </si>
  <si>
    <t>シンガポール国立大学(NUS)</t>
  </si>
  <si>
    <t>ブリティッシュ・コロンビア大学(UBC)</t>
  </si>
  <si>
    <t>プリンストン大学（学部）</t>
  </si>
  <si>
    <t>プリンストン大学（大学院）</t>
  </si>
  <si>
    <t>オーストラリア国立大学(ANU)</t>
  </si>
  <si>
    <t>クィーンズランド大学(UQ)</t>
  </si>
  <si>
    <t>ニューサウスウェールズ大学(UNSW)</t>
  </si>
  <si>
    <t>EHESS(社会科学高等研究院)</t>
  </si>
  <si>
    <t>パリ政治学院(シアンスポ)</t>
  </si>
  <si>
    <t>ミュンヘン・ルートヴィヒ=マクシミリアン大学(LMU)</t>
  </si>
  <si>
    <t>ユニバーシティ・カレッジ・ダブリン(UCD)</t>
  </si>
  <si>
    <t>スウェーデン王立工科大学(KTH)</t>
  </si>
  <si>
    <t>スイス連邦工科大学チューリッヒ(ETH)</t>
  </si>
  <si>
    <t>エクセター大学</t>
  </si>
  <si>
    <t>ユニバーシティ・カレッジ・ロンドン(UCL)</t>
  </si>
  <si>
    <t>ロンドン大学東洋アフリカ学院(SOAS)</t>
  </si>
  <si>
    <t>学籍番号</t>
  </si>
  <si>
    <t>3．本人の連絡先</t>
    <phoneticPr fontId="11"/>
  </si>
  <si>
    <t>4．家族等関係者
の連絡先</t>
    <phoneticPr fontId="11"/>
  </si>
  <si>
    <t>5．現在の
所属・学年</t>
    <phoneticPr fontId="11"/>
  </si>
  <si>
    <t>6．派遣時の
所属・学年</t>
    <phoneticPr fontId="11"/>
  </si>
  <si>
    <t>8．留学希望
協定校
※留学期間は
協定校の学年歴
を調べて記入
すること</t>
    <phoneticPr fontId="11"/>
  </si>
  <si>
    <t>9．成績評価係数</t>
    <phoneticPr fontId="11"/>
  </si>
  <si>
    <t>11．併願状況</t>
    <phoneticPr fontId="11"/>
  </si>
  <si>
    <t>12．特記事項</t>
    <phoneticPr fontId="11"/>
  </si>
  <si>
    <t>13.個人情報の確認</t>
    <phoneticPr fontId="11"/>
  </si>
  <si>
    <t>国費留学生か？</t>
    <rPh sb="0" eb="2">
      <t>コクヒ</t>
    </rPh>
    <rPh sb="2" eb="5">
      <t>リュウガクセイ</t>
    </rPh>
    <phoneticPr fontId="11"/>
  </si>
  <si>
    <t>男</t>
  </si>
  <si>
    <t>年齢(自動)</t>
    <rPh sb="0" eb="2">
      <t>ネンレイ</t>
    </rPh>
    <rPh sb="3" eb="5">
      <t>ジドウ</t>
    </rPh>
    <phoneticPr fontId="11"/>
  </si>
  <si>
    <t>年</t>
    <rPh sb="0" eb="1">
      <t>ネン</t>
    </rPh>
    <phoneticPr fontId="11"/>
  </si>
  <si>
    <t>日本</t>
    <rPh sb="0" eb="2">
      <t>ニホン</t>
    </rPh>
    <phoneticPr fontId="11"/>
  </si>
  <si>
    <t>ポルトガル語</t>
    <phoneticPr fontId="11"/>
  </si>
  <si>
    <t>スペイン語</t>
    <rPh sb="4" eb="5">
      <t>ゴ</t>
    </rPh>
    <phoneticPr fontId="11"/>
  </si>
  <si>
    <t>韓国語</t>
    <rPh sb="0" eb="3">
      <t>カンコクゴ</t>
    </rPh>
    <phoneticPr fontId="11"/>
  </si>
  <si>
    <t>中国語</t>
    <rPh sb="0" eb="3">
      <t>チュウゴクゴ</t>
    </rPh>
    <phoneticPr fontId="11"/>
  </si>
  <si>
    <t>ロシア語</t>
    <rPh sb="3" eb="4">
      <t>ゴ</t>
    </rPh>
    <phoneticPr fontId="11"/>
  </si>
  <si>
    <t>ドイツ語</t>
    <rPh sb="3" eb="4">
      <t>ゴ</t>
    </rPh>
    <phoneticPr fontId="11"/>
  </si>
  <si>
    <t>英語以外の言語を使用</t>
    <rPh sb="0" eb="2">
      <t>エイゴ</t>
    </rPh>
    <rPh sb="2" eb="4">
      <t>イガイ</t>
    </rPh>
    <rPh sb="5" eb="7">
      <t>ゲンゴ</t>
    </rPh>
    <rPh sb="8" eb="10">
      <t>シヨウ</t>
    </rPh>
    <phoneticPr fontId="11"/>
  </si>
  <si>
    <t>フランス語</t>
    <rPh sb="4" eb="5">
      <t>ゴ</t>
    </rPh>
    <phoneticPr fontId="11"/>
  </si>
  <si>
    <t>英語</t>
    <rPh sb="0" eb="2">
      <t>エイゴ</t>
    </rPh>
    <phoneticPr fontId="11"/>
  </si>
  <si>
    <t>使用言語</t>
    <rPh sb="0" eb="2">
      <t>シヨウ</t>
    </rPh>
    <rPh sb="2" eb="4">
      <t>ゲンゴ</t>
    </rPh>
    <phoneticPr fontId="11"/>
  </si>
  <si>
    <t>第一希望校</t>
    <rPh sb="0" eb="2">
      <t>ダイイチ</t>
    </rPh>
    <rPh sb="2" eb="4">
      <t>キボウ</t>
    </rPh>
    <rPh sb="4" eb="5">
      <t>コウ</t>
    </rPh>
    <phoneticPr fontId="11"/>
  </si>
  <si>
    <t>第二希望校</t>
    <rPh sb="0" eb="1">
      <t>ダイ</t>
    </rPh>
    <rPh sb="1" eb="2">
      <t>ニ</t>
    </rPh>
    <rPh sb="2" eb="4">
      <t>キボウ</t>
    </rPh>
    <rPh sb="4" eb="5">
      <t>コウ</t>
    </rPh>
    <phoneticPr fontId="11"/>
  </si>
  <si>
    <t>第三希望校</t>
    <rPh sb="0" eb="1">
      <t>ダイ</t>
    </rPh>
    <rPh sb="1" eb="2">
      <t>サン</t>
    </rPh>
    <rPh sb="2" eb="4">
      <t>キボウ</t>
    </rPh>
    <rPh sb="4" eb="5">
      <t>コウ</t>
    </rPh>
    <phoneticPr fontId="11"/>
  </si>
  <si>
    <t>S</t>
    <phoneticPr fontId="11"/>
  </si>
  <si>
    <t>W</t>
    <phoneticPr fontId="11"/>
  </si>
  <si>
    <t>英語使用の場合入力</t>
    <rPh sb="0" eb="2">
      <t>エイゴ</t>
    </rPh>
    <rPh sb="2" eb="4">
      <t>シヨウ</t>
    </rPh>
    <rPh sb="5" eb="7">
      <t>バアイ</t>
    </rPh>
    <rPh sb="7" eb="9">
      <t>ニュウリョク</t>
    </rPh>
    <phoneticPr fontId="11"/>
  </si>
  <si>
    <t>スコア提出不要の場合、理由を入力</t>
    <rPh sb="14" eb="16">
      <t>ニュウリョク</t>
    </rPh>
    <phoneticPr fontId="11"/>
  </si>
  <si>
    <t>英語以外の言語の
試験スコア等</t>
    <rPh sb="0" eb="2">
      <t>エイゴ</t>
    </rPh>
    <rPh sb="2" eb="4">
      <t>イガイ</t>
    </rPh>
    <rPh sb="5" eb="7">
      <t>ゲンゴ</t>
    </rPh>
    <rPh sb="9" eb="11">
      <t>シケン</t>
    </rPh>
    <rPh sb="14" eb="15">
      <t>トウ</t>
    </rPh>
    <phoneticPr fontId="11"/>
  </si>
  <si>
    <t>10．語学能力
※留学先で学習・研究に使用する言語について記入すること</t>
    <rPh sb="29" eb="31">
      <t>キニュウ</t>
    </rPh>
    <phoneticPr fontId="11"/>
  </si>
  <si>
    <t>性別</t>
    <rPh sb="0" eb="2">
      <t>セイベツ</t>
    </rPh>
    <phoneticPr fontId="19"/>
  </si>
  <si>
    <t>学科・専攻・科類</t>
    <rPh sb="0" eb="2">
      <t>ガッカ</t>
    </rPh>
    <rPh sb="3" eb="5">
      <t>センコウ</t>
    </rPh>
    <rPh sb="6" eb="7">
      <t>カ</t>
    </rPh>
    <rPh sb="7" eb="8">
      <t>ルイ</t>
    </rPh>
    <phoneticPr fontId="19"/>
  </si>
  <si>
    <t>大学名（和文）</t>
    <rPh sb="0" eb="2">
      <t>ダイガク</t>
    </rPh>
    <rPh sb="2" eb="3">
      <t>メイ</t>
    </rPh>
    <rPh sb="4" eb="6">
      <t>ワブン</t>
    </rPh>
    <phoneticPr fontId="19"/>
  </si>
  <si>
    <t>学部・研究科（英文）</t>
    <rPh sb="0" eb="2">
      <t>ガクブ</t>
    </rPh>
    <rPh sb="3" eb="6">
      <t>ケンキュウカ</t>
    </rPh>
    <rPh sb="7" eb="9">
      <t>エイブン</t>
    </rPh>
    <phoneticPr fontId="19"/>
  </si>
  <si>
    <t>希望
学期</t>
    <rPh sb="0" eb="2">
      <t>キボウ</t>
    </rPh>
    <rPh sb="3" eb="5">
      <t>ガッキ</t>
    </rPh>
    <phoneticPr fontId="19"/>
  </si>
  <si>
    <t>1学期のみ派遣可の場合</t>
    <rPh sb="1" eb="3">
      <t>ガッキ</t>
    </rPh>
    <rPh sb="5" eb="7">
      <t>ハケン</t>
    </rPh>
    <rPh sb="7" eb="8">
      <t>カ</t>
    </rPh>
    <rPh sb="9" eb="11">
      <t>バアイ</t>
    </rPh>
    <phoneticPr fontId="19"/>
  </si>
  <si>
    <t>R</t>
    <phoneticPr fontId="11"/>
  </si>
  <si>
    <t>L</t>
    <phoneticPr fontId="11"/>
  </si>
  <si>
    <t>T</t>
    <phoneticPr fontId="11"/>
  </si>
  <si>
    <t>英語スコア
提出不要
理由</t>
    <rPh sb="0" eb="2">
      <t>エイゴ</t>
    </rPh>
    <rPh sb="6" eb="8">
      <t>テイシュツ</t>
    </rPh>
    <rPh sb="8" eb="10">
      <t>フヨウ</t>
    </rPh>
    <rPh sb="11" eb="13">
      <t>リユウ</t>
    </rPh>
    <phoneticPr fontId="11"/>
  </si>
  <si>
    <t>英語以外の言語の試験スコア等</t>
    <rPh sb="0" eb="2">
      <t>エイゴ</t>
    </rPh>
    <rPh sb="2" eb="4">
      <t>イガイ</t>
    </rPh>
    <rPh sb="5" eb="7">
      <t>ゲンゴ</t>
    </rPh>
    <rPh sb="8" eb="10">
      <t>シケン</t>
    </rPh>
    <rPh sb="13" eb="14">
      <t>ナド</t>
    </rPh>
    <phoneticPr fontId="11"/>
  </si>
  <si>
    <t>母</t>
    <rPh sb="0" eb="1">
      <t>ハハ</t>
    </rPh>
    <phoneticPr fontId="11"/>
  </si>
  <si>
    <r>
      <t>7．</t>
    </r>
    <r>
      <rPr>
        <sz val="9"/>
        <color theme="1"/>
        <rFont val="ＭＳ 明朝"/>
        <family val="1"/>
        <charset val="128"/>
      </rPr>
      <t>留学した場合
の入学から
卒業・修了
までの予定</t>
    </r>
    <phoneticPr fontId="11"/>
  </si>
  <si>
    <t>　受験年月日</t>
    <rPh sb="1" eb="3">
      <t>ジュケン</t>
    </rPh>
    <rPh sb="3" eb="6">
      <t>ネンガッピ</t>
    </rPh>
    <phoneticPr fontId="11"/>
  </si>
  <si>
    <t>YES</t>
  </si>
  <si>
    <t>氏名（漢字）</t>
    <rPh sb="0" eb="2">
      <t>シメイ</t>
    </rPh>
    <rPh sb="3" eb="5">
      <t>カンジ</t>
    </rPh>
    <phoneticPr fontId="19"/>
  </si>
  <si>
    <t>氏名（フリガナ）</t>
    <rPh sb="0" eb="2">
      <t>シメイ</t>
    </rPh>
    <phoneticPr fontId="11"/>
  </si>
  <si>
    <t>パスポート英語表記</t>
    <rPh sb="5" eb="7">
      <t>エイゴ</t>
    </rPh>
    <rPh sb="7" eb="9">
      <t>ヒョウキ</t>
    </rPh>
    <phoneticPr fontId="19"/>
  </si>
  <si>
    <t>日本永住許可
（外国籍の場合）</t>
    <rPh sb="0" eb="2">
      <t>ニホン</t>
    </rPh>
    <rPh sb="2" eb="4">
      <t>エイジュウ</t>
    </rPh>
    <rPh sb="4" eb="6">
      <t>キョカ</t>
    </rPh>
    <rPh sb="8" eb="11">
      <t>ガイコクセキ</t>
    </rPh>
    <rPh sb="12" eb="14">
      <t>バアイ</t>
    </rPh>
    <phoneticPr fontId="5"/>
  </si>
  <si>
    <t>国費留学生か</t>
    <rPh sb="0" eb="2">
      <t>コクヒ</t>
    </rPh>
    <rPh sb="2" eb="5">
      <t>リュウガクセイ</t>
    </rPh>
    <phoneticPr fontId="11"/>
  </si>
  <si>
    <t>年齢</t>
    <rPh sb="0" eb="2">
      <t>ネンレイ</t>
    </rPh>
    <phoneticPr fontId="11"/>
  </si>
  <si>
    <t>入進学年</t>
    <rPh sb="0" eb="3">
      <t>ニュウシンガク</t>
    </rPh>
    <rPh sb="3" eb="4">
      <t>ネン</t>
    </rPh>
    <phoneticPr fontId="11"/>
  </si>
  <si>
    <t>入進学月</t>
    <rPh sb="0" eb="3">
      <t>ニュウシンガク</t>
    </rPh>
    <rPh sb="3" eb="4">
      <t>ゲツ</t>
    </rPh>
    <phoneticPr fontId="11"/>
  </si>
  <si>
    <t>現在の所属・学年</t>
    <rPh sb="0" eb="2">
      <t>ゲンザイ</t>
    </rPh>
    <rPh sb="3" eb="5">
      <t>ショゾク</t>
    </rPh>
    <rPh sb="6" eb="8">
      <t>ガクネン</t>
    </rPh>
    <phoneticPr fontId="19"/>
  </si>
  <si>
    <t>派遣時の所属・学年</t>
    <rPh sb="0" eb="2">
      <t>ハケン</t>
    </rPh>
    <rPh sb="2" eb="3">
      <t>ジ</t>
    </rPh>
    <rPh sb="4" eb="6">
      <t>ショゾク</t>
    </rPh>
    <rPh sb="7" eb="9">
      <t>ガクネン</t>
    </rPh>
    <phoneticPr fontId="19"/>
  </si>
  <si>
    <t>状態</t>
    <rPh sb="0" eb="2">
      <t>ジョウタイ</t>
    </rPh>
    <phoneticPr fontId="11"/>
  </si>
  <si>
    <t>留学した場合の入学から卒業・修了までの予定</t>
    <rPh sb="0" eb="2">
      <t>リュウガク</t>
    </rPh>
    <rPh sb="4" eb="6">
      <t>バアイ</t>
    </rPh>
    <rPh sb="7" eb="9">
      <t>ニュウガク</t>
    </rPh>
    <rPh sb="11" eb="13">
      <t>ソツギョウ</t>
    </rPh>
    <rPh sb="14" eb="16">
      <t>シュウリョウ</t>
    </rPh>
    <rPh sb="19" eb="21">
      <t>ヨテイ</t>
    </rPh>
    <phoneticPr fontId="11"/>
  </si>
  <si>
    <t>留学前：東大の授業履修（年）</t>
    <rPh sb="0" eb="2">
      <t>リュウガク</t>
    </rPh>
    <rPh sb="2" eb="3">
      <t>マエ</t>
    </rPh>
    <rPh sb="4" eb="6">
      <t>トウダイ</t>
    </rPh>
    <rPh sb="7" eb="9">
      <t>ジュギョウ</t>
    </rPh>
    <rPh sb="9" eb="11">
      <t>リシュウ</t>
    </rPh>
    <rPh sb="12" eb="13">
      <t>ネン</t>
    </rPh>
    <phoneticPr fontId="11"/>
  </si>
  <si>
    <t>入学（年）</t>
    <rPh sb="0" eb="2">
      <t>ニュウガク</t>
    </rPh>
    <rPh sb="3" eb="4">
      <t>ネン</t>
    </rPh>
    <phoneticPr fontId="11"/>
  </si>
  <si>
    <t>入学（月）</t>
    <rPh sb="0" eb="2">
      <t>ニュウガク</t>
    </rPh>
    <rPh sb="3" eb="4">
      <t>ゲツ</t>
    </rPh>
    <phoneticPr fontId="11"/>
  </si>
  <si>
    <t>留学前：東大の授業履修（学年）</t>
    <rPh sb="0" eb="2">
      <t>リュウガク</t>
    </rPh>
    <rPh sb="2" eb="3">
      <t>マエ</t>
    </rPh>
    <rPh sb="4" eb="6">
      <t>トウダイ</t>
    </rPh>
    <rPh sb="7" eb="9">
      <t>ジュギョウ</t>
    </rPh>
    <rPh sb="9" eb="11">
      <t>リシュウ</t>
    </rPh>
    <rPh sb="12" eb="14">
      <t>ガクネン</t>
    </rPh>
    <phoneticPr fontId="11"/>
  </si>
  <si>
    <t>留学前：東大の授業履修（学期まで）</t>
    <rPh sb="0" eb="2">
      <t>リュウガク</t>
    </rPh>
    <rPh sb="2" eb="3">
      <t>マエ</t>
    </rPh>
    <rPh sb="4" eb="6">
      <t>トウダイ</t>
    </rPh>
    <rPh sb="7" eb="9">
      <t>ジュギョウ</t>
    </rPh>
    <rPh sb="9" eb="11">
      <t>リシュウ</t>
    </rPh>
    <rPh sb="12" eb="14">
      <t>ガッキ</t>
    </rPh>
    <phoneticPr fontId="11"/>
  </si>
  <si>
    <t>留学後：東大の授業履修（年）</t>
    <rPh sb="0" eb="2">
      <t>リュウガク</t>
    </rPh>
    <rPh sb="2" eb="3">
      <t>ゴ</t>
    </rPh>
    <rPh sb="4" eb="6">
      <t>トウダイ</t>
    </rPh>
    <rPh sb="7" eb="9">
      <t>ジュギョウ</t>
    </rPh>
    <rPh sb="9" eb="11">
      <t>リシュウ</t>
    </rPh>
    <rPh sb="12" eb="13">
      <t>ネン</t>
    </rPh>
    <phoneticPr fontId="11"/>
  </si>
  <si>
    <t>留学後：東大の授業履修（学年）</t>
    <rPh sb="0" eb="2">
      <t>リュウガク</t>
    </rPh>
    <rPh sb="2" eb="3">
      <t>アト</t>
    </rPh>
    <rPh sb="4" eb="6">
      <t>トウダイ</t>
    </rPh>
    <rPh sb="7" eb="9">
      <t>ジュギョウ</t>
    </rPh>
    <rPh sb="9" eb="11">
      <t>リシュウ</t>
    </rPh>
    <rPh sb="12" eb="14">
      <t>ガクネン</t>
    </rPh>
    <phoneticPr fontId="11"/>
  </si>
  <si>
    <t>留学後：東大の授業履修（学期まで）</t>
    <rPh sb="0" eb="2">
      <t>リュウガク</t>
    </rPh>
    <rPh sb="2" eb="3">
      <t>アト</t>
    </rPh>
    <rPh sb="4" eb="6">
      <t>トウダイ</t>
    </rPh>
    <rPh sb="7" eb="9">
      <t>ジュギョウ</t>
    </rPh>
    <rPh sb="9" eb="11">
      <t>リシュウ</t>
    </rPh>
    <rPh sb="12" eb="14">
      <t>ガッキ</t>
    </rPh>
    <phoneticPr fontId="11"/>
  </si>
  <si>
    <t>卒業・修了
予定（年）</t>
    <rPh sb="0" eb="2">
      <t>ソツギョウ</t>
    </rPh>
    <rPh sb="3" eb="5">
      <t>シュウリョウ</t>
    </rPh>
    <rPh sb="6" eb="8">
      <t>ヨテイ</t>
    </rPh>
    <rPh sb="9" eb="10">
      <t>ネン</t>
    </rPh>
    <phoneticPr fontId="11"/>
  </si>
  <si>
    <t>卒業・修了
予定（月）</t>
    <rPh sb="0" eb="2">
      <t>ソツギョウ</t>
    </rPh>
    <rPh sb="3" eb="5">
      <t>シュウリョウ</t>
    </rPh>
    <rPh sb="6" eb="8">
      <t>ヨテイ</t>
    </rPh>
    <rPh sb="9" eb="10">
      <t>ゲツ</t>
    </rPh>
    <phoneticPr fontId="11"/>
  </si>
  <si>
    <t>留学希望協定校
第１希望</t>
    <rPh sb="0" eb="2">
      <t>リュウガク</t>
    </rPh>
    <rPh sb="2" eb="4">
      <t>キボウ</t>
    </rPh>
    <rPh sb="4" eb="7">
      <t>キョウテイコウ</t>
    </rPh>
    <rPh sb="8" eb="9">
      <t>ダイ</t>
    </rPh>
    <rPh sb="10" eb="12">
      <t>キボウ</t>
    </rPh>
    <phoneticPr fontId="19"/>
  </si>
  <si>
    <t>留学希望協定校
第２希望</t>
    <rPh sb="0" eb="2">
      <t>リュウガク</t>
    </rPh>
    <rPh sb="2" eb="4">
      <t>キボウ</t>
    </rPh>
    <rPh sb="4" eb="7">
      <t>キョウテイコウ</t>
    </rPh>
    <rPh sb="8" eb="9">
      <t>ダイ</t>
    </rPh>
    <rPh sb="10" eb="12">
      <t>キボウ</t>
    </rPh>
    <phoneticPr fontId="19"/>
  </si>
  <si>
    <t>留学希望協定校
第３希望</t>
    <rPh sb="0" eb="2">
      <t>リュウガク</t>
    </rPh>
    <rPh sb="2" eb="4">
      <t>キボウ</t>
    </rPh>
    <rPh sb="4" eb="7">
      <t>キョウテイコウ</t>
    </rPh>
    <rPh sb="8" eb="9">
      <t>ダイ</t>
    </rPh>
    <rPh sb="10" eb="12">
      <t>キボウ</t>
    </rPh>
    <phoneticPr fontId="19"/>
  </si>
  <si>
    <t>東大　花子</t>
    <rPh sb="0" eb="2">
      <t>トウダイ</t>
    </rPh>
    <rPh sb="3" eb="5">
      <t>ハナコ</t>
    </rPh>
    <phoneticPr fontId="11"/>
  </si>
  <si>
    <t>Total</t>
    <phoneticPr fontId="11"/>
  </si>
  <si>
    <t>IELTS</t>
    <phoneticPr fontId="11"/>
  </si>
  <si>
    <t>東大　太郎</t>
    <rPh sb="0" eb="2">
      <t>トウダイ</t>
    </rPh>
    <rPh sb="3" eb="5">
      <t>タロウ</t>
    </rPh>
    <phoneticPr fontId="11"/>
  </si>
  <si>
    <t>1学期のみ派遣可の場合
（開始年）</t>
    <rPh sb="13" eb="15">
      <t>カイシ</t>
    </rPh>
    <rPh sb="15" eb="16">
      <t>ネン</t>
    </rPh>
    <phoneticPr fontId="11"/>
  </si>
  <si>
    <t>1学期のみ派遣可の場合
（開始月）</t>
    <rPh sb="13" eb="15">
      <t>カイシ</t>
    </rPh>
    <rPh sb="15" eb="16">
      <t>ゲツ</t>
    </rPh>
    <phoneticPr fontId="11"/>
  </si>
  <si>
    <t>1学期のみ派遣可の場合
（終了年）</t>
    <rPh sb="13" eb="15">
      <t>シュウリョウ</t>
    </rPh>
    <rPh sb="15" eb="16">
      <t>ネン</t>
    </rPh>
    <phoneticPr fontId="11"/>
  </si>
  <si>
    <t>1学期のみ派遣可の場合
（終了月）</t>
    <rPh sb="13" eb="15">
      <t>シュウリョウ</t>
    </rPh>
    <rPh sb="15" eb="16">
      <t>ゲツ</t>
    </rPh>
    <phoneticPr fontId="11"/>
  </si>
  <si>
    <t>第1希望　1学年の留学を希望する場合</t>
    <rPh sb="0" eb="1">
      <t>ダイ</t>
    </rPh>
    <rPh sb="2" eb="4">
      <t>キボウ</t>
    </rPh>
    <rPh sb="6" eb="8">
      <t>ガクネン</t>
    </rPh>
    <rPh sb="9" eb="11">
      <t>リュウガク</t>
    </rPh>
    <rPh sb="12" eb="14">
      <t>キボウ</t>
    </rPh>
    <rPh sb="16" eb="18">
      <t>バアイ</t>
    </rPh>
    <phoneticPr fontId="11"/>
  </si>
  <si>
    <t>第2希望　1学年の留学を希望する場合</t>
    <rPh sb="0" eb="1">
      <t>ダイ</t>
    </rPh>
    <rPh sb="2" eb="4">
      <t>キボウ</t>
    </rPh>
    <rPh sb="6" eb="8">
      <t>ガクネン</t>
    </rPh>
    <rPh sb="9" eb="11">
      <t>リュウガク</t>
    </rPh>
    <rPh sb="12" eb="14">
      <t>キボウ</t>
    </rPh>
    <rPh sb="16" eb="18">
      <t>バアイ</t>
    </rPh>
    <phoneticPr fontId="11"/>
  </si>
  <si>
    <t>第3希望　1学年の留学を希望する場合</t>
    <rPh sb="0" eb="1">
      <t>ダイ</t>
    </rPh>
    <rPh sb="2" eb="4">
      <t>キボウ</t>
    </rPh>
    <rPh sb="6" eb="8">
      <t>ガクネン</t>
    </rPh>
    <rPh sb="9" eb="11">
      <t>リュウガク</t>
    </rPh>
    <rPh sb="12" eb="14">
      <t>キボウ</t>
    </rPh>
    <rPh sb="16" eb="18">
      <t>バアイ</t>
    </rPh>
    <phoneticPr fontId="11"/>
  </si>
  <si>
    <t>成績
評価係数</t>
    <rPh sb="0" eb="2">
      <t>セイセキ</t>
    </rPh>
    <rPh sb="3" eb="5">
      <t>ヒョウカ</t>
    </rPh>
    <rPh sb="5" eb="7">
      <t>ケイスウ</t>
    </rPh>
    <phoneticPr fontId="6"/>
  </si>
  <si>
    <t>語学</t>
    <rPh sb="0" eb="2">
      <t>ゴガク</t>
    </rPh>
    <phoneticPr fontId="11"/>
  </si>
  <si>
    <t>IELTS</t>
    <phoneticPr fontId="11"/>
  </si>
  <si>
    <t>英語による学位取得コース</t>
    <rPh sb="0" eb="2">
      <t>エイゴ</t>
    </rPh>
    <rPh sb="5" eb="7">
      <t>ガクイ</t>
    </rPh>
    <rPh sb="7" eb="9">
      <t>シュトク</t>
    </rPh>
    <phoneticPr fontId="11"/>
  </si>
  <si>
    <t>使用言語
第1希望校</t>
    <rPh sb="0" eb="2">
      <t>シヨウ</t>
    </rPh>
    <rPh sb="2" eb="4">
      <t>ゲンゴ</t>
    </rPh>
    <rPh sb="5" eb="6">
      <t>ダイ</t>
    </rPh>
    <rPh sb="7" eb="10">
      <t>キボウコウ</t>
    </rPh>
    <phoneticPr fontId="11"/>
  </si>
  <si>
    <t>使用言語
第2希望校</t>
    <rPh sb="0" eb="2">
      <t>シヨウ</t>
    </rPh>
    <rPh sb="2" eb="4">
      <t>ゲンゴ</t>
    </rPh>
    <rPh sb="5" eb="6">
      <t>ダイ</t>
    </rPh>
    <rPh sb="7" eb="10">
      <t>キボウコウ</t>
    </rPh>
    <phoneticPr fontId="11"/>
  </si>
  <si>
    <t>使用言語
第3希望校</t>
    <rPh sb="0" eb="2">
      <t>シヨウ</t>
    </rPh>
    <rPh sb="2" eb="4">
      <t>ゲンゴ</t>
    </rPh>
    <rPh sb="5" eb="6">
      <t>ダイ</t>
    </rPh>
    <rPh sb="7" eb="10">
      <t>キボウコウ</t>
    </rPh>
    <phoneticPr fontId="11"/>
  </si>
  <si>
    <t>協定校での留学期間</t>
    <rPh sb="0" eb="3">
      <t>キョウテイコウ</t>
    </rPh>
    <rPh sb="5" eb="7">
      <t>リュウガク</t>
    </rPh>
    <rPh sb="7" eb="9">
      <t>キカン</t>
    </rPh>
    <phoneticPr fontId="11"/>
  </si>
  <si>
    <t>第１希望開始年</t>
    <rPh sb="4" eb="6">
      <t>カイシ</t>
    </rPh>
    <rPh sb="6" eb="7">
      <t>ネン</t>
    </rPh>
    <phoneticPr fontId="11"/>
  </si>
  <si>
    <t>第1希望
上記学部研究科が交換留学生受入可能であることを示すWebページURL</t>
    <rPh sb="0" eb="1">
      <t>ダイ</t>
    </rPh>
    <rPh sb="2" eb="4">
      <t>キボウ</t>
    </rPh>
    <rPh sb="5" eb="7">
      <t>ジョウキ</t>
    </rPh>
    <rPh sb="7" eb="9">
      <t>ガクブ</t>
    </rPh>
    <rPh sb="9" eb="12">
      <t>ケンキュウカ</t>
    </rPh>
    <rPh sb="13" eb="15">
      <t>コウカン</t>
    </rPh>
    <rPh sb="15" eb="17">
      <t>リュウガク</t>
    </rPh>
    <rPh sb="17" eb="18">
      <t>セイ</t>
    </rPh>
    <rPh sb="18" eb="20">
      <t>ウケイレ</t>
    </rPh>
    <rPh sb="20" eb="22">
      <t>カノウ</t>
    </rPh>
    <rPh sb="28" eb="29">
      <t>シメ</t>
    </rPh>
    <phoneticPr fontId="11"/>
  </si>
  <si>
    <t>第2希望
上記学部研究科が交換留学生受入可能であることを示すWebページURL</t>
    <rPh sb="0" eb="1">
      <t>ダイ</t>
    </rPh>
    <rPh sb="2" eb="4">
      <t>キボウ</t>
    </rPh>
    <rPh sb="5" eb="7">
      <t>ジョウキ</t>
    </rPh>
    <rPh sb="7" eb="9">
      <t>ガクブ</t>
    </rPh>
    <rPh sb="9" eb="12">
      <t>ケンキュウカ</t>
    </rPh>
    <rPh sb="13" eb="15">
      <t>コウカン</t>
    </rPh>
    <rPh sb="15" eb="17">
      <t>リュウガク</t>
    </rPh>
    <rPh sb="17" eb="18">
      <t>セイ</t>
    </rPh>
    <rPh sb="18" eb="20">
      <t>ウケイレ</t>
    </rPh>
    <rPh sb="20" eb="22">
      <t>カノウ</t>
    </rPh>
    <rPh sb="28" eb="29">
      <t>シメ</t>
    </rPh>
    <phoneticPr fontId="11"/>
  </si>
  <si>
    <t>第3希望
上記学部研究科が交換留学生受入可能であることを示すWebページURL</t>
    <rPh sb="0" eb="1">
      <t>ダイ</t>
    </rPh>
    <rPh sb="2" eb="4">
      <t>キボウ</t>
    </rPh>
    <rPh sb="5" eb="7">
      <t>ジョウキ</t>
    </rPh>
    <rPh sb="7" eb="9">
      <t>ガクブ</t>
    </rPh>
    <rPh sb="9" eb="12">
      <t>ケンキュウカ</t>
    </rPh>
    <rPh sb="13" eb="15">
      <t>コウカン</t>
    </rPh>
    <rPh sb="15" eb="17">
      <t>リュウガク</t>
    </rPh>
    <rPh sb="17" eb="18">
      <t>セイ</t>
    </rPh>
    <rPh sb="18" eb="20">
      <t>ウケイレ</t>
    </rPh>
    <rPh sb="20" eb="22">
      <t>カノウ</t>
    </rPh>
    <rPh sb="28" eb="29">
      <t>シメ</t>
    </rPh>
    <phoneticPr fontId="11"/>
  </si>
  <si>
    <t>併願状況</t>
    <rPh sb="0" eb="2">
      <t>ヘイガン</t>
    </rPh>
    <rPh sb="2" eb="4">
      <t>ジョウキョウ</t>
    </rPh>
    <phoneticPr fontId="11"/>
  </si>
  <si>
    <t>個人情報の確認</t>
    <rPh sb="0" eb="2">
      <t>コジン</t>
    </rPh>
    <rPh sb="2" eb="4">
      <t>ジョウホウ</t>
    </rPh>
    <rPh sb="5" eb="7">
      <t>カクニン</t>
    </rPh>
    <phoneticPr fontId="11"/>
  </si>
  <si>
    <t>特記事項</t>
    <rPh sb="0" eb="2">
      <t>トッキ</t>
    </rPh>
    <rPh sb="2" eb="4">
      <t>ジコウ</t>
    </rPh>
    <phoneticPr fontId="11"/>
  </si>
  <si>
    <t>本人の連絡先</t>
    <rPh sb="0" eb="2">
      <t>ホンニン</t>
    </rPh>
    <rPh sb="3" eb="6">
      <t>レンラクサキ</t>
    </rPh>
    <phoneticPr fontId="11"/>
  </si>
  <si>
    <t>現在の所属学年</t>
    <rPh sb="0" eb="2">
      <t>ゲンザイ</t>
    </rPh>
    <rPh sb="3" eb="5">
      <t>ショゾク</t>
    </rPh>
    <rPh sb="5" eb="7">
      <t>ガクネン</t>
    </rPh>
    <phoneticPr fontId="11"/>
  </si>
  <si>
    <t>派遣時の所属学年</t>
    <rPh sb="0" eb="2">
      <t>ハケン</t>
    </rPh>
    <rPh sb="2" eb="3">
      <t>ジ</t>
    </rPh>
    <rPh sb="4" eb="6">
      <t>ショゾク</t>
    </rPh>
    <rPh sb="6" eb="8">
      <t>ガクネン</t>
    </rPh>
    <phoneticPr fontId="11"/>
  </si>
  <si>
    <t>TOEFL iBT受験年月日</t>
    <rPh sb="9" eb="11">
      <t>ジュケン</t>
    </rPh>
    <rPh sb="11" eb="14">
      <t>ネンガッピ</t>
    </rPh>
    <phoneticPr fontId="11"/>
  </si>
  <si>
    <t>IELTS受験年月日</t>
    <rPh sb="5" eb="7">
      <t>ジュケン</t>
    </rPh>
    <rPh sb="7" eb="10">
      <t>ネンガッピ</t>
    </rPh>
    <phoneticPr fontId="11"/>
  </si>
  <si>
    <t>大学入学後全学期</t>
    <rPh sb="0" eb="2">
      <t>ダイガク</t>
    </rPh>
    <rPh sb="2" eb="4">
      <t>ニュウガク</t>
    </rPh>
    <rPh sb="4" eb="5">
      <t>ゴ</t>
    </rPh>
    <rPh sb="5" eb="6">
      <t>ゼン</t>
    </rPh>
    <rPh sb="6" eb="8">
      <t>ガッキ</t>
    </rPh>
    <phoneticPr fontId="11"/>
  </si>
  <si>
    <t>前年度</t>
    <rPh sb="0" eb="3">
      <t>ゼンネンド</t>
    </rPh>
    <phoneticPr fontId="11"/>
  </si>
  <si>
    <t>前年度</t>
    <rPh sb="0" eb="3">
      <t>ゼンネンド</t>
    </rPh>
    <phoneticPr fontId="19"/>
  </si>
  <si>
    <t>基本情報</t>
    <rPh sb="0" eb="2">
      <t>キホン</t>
    </rPh>
    <rPh sb="2" eb="4">
      <t>ジョウホウ</t>
    </rPh>
    <phoneticPr fontId="11"/>
  </si>
  <si>
    <t>国籍</t>
    <rPh sb="0" eb="2">
      <t>コクセキ</t>
    </rPh>
    <phoneticPr fontId="11"/>
  </si>
  <si>
    <t>大学入学後全学期</t>
    <rPh sb="0" eb="2">
      <t>ダイガク</t>
    </rPh>
    <rPh sb="2" eb="4">
      <t>ニュウガク</t>
    </rPh>
    <rPh sb="4" eb="5">
      <t>ゴ</t>
    </rPh>
    <rPh sb="5" eb="6">
      <t>ゼン</t>
    </rPh>
    <rPh sb="6" eb="8">
      <t>ガッキ</t>
    </rPh>
    <phoneticPr fontId="6"/>
  </si>
  <si>
    <t>1学期のみ派遣可の場合
（希望
学期）</t>
    <rPh sb="13" eb="15">
      <t>キボウ</t>
    </rPh>
    <rPh sb="16" eb="18">
      <t>ガッキ</t>
    </rPh>
    <phoneticPr fontId="11"/>
  </si>
  <si>
    <t>左記
希望学期</t>
    <rPh sb="0" eb="2">
      <t>サキ</t>
    </rPh>
    <rPh sb="3" eb="5">
      <t>キボウ</t>
    </rPh>
    <rPh sb="5" eb="7">
      <t>ガッキ</t>
    </rPh>
    <phoneticPr fontId="11"/>
  </si>
  <si>
    <t>TOEFL</t>
    <phoneticPr fontId="11"/>
  </si>
  <si>
    <t>英語スコアが
提出不要の場合の理由</t>
    <rPh sb="0" eb="2">
      <t>エイゴ</t>
    </rPh>
    <rPh sb="9" eb="11">
      <t>フヨウ</t>
    </rPh>
    <rPh sb="12" eb="14">
      <t>バアイ</t>
    </rPh>
    <rPh sb="15" eb="17">
      <t>リユウ</t>
    </rPh>
    <phoneticPr fontId="11"/>
  </si>
  <si>
    <t>TOEFL/IELTS</t>
    <phoneticPr fontId="11"/>
  </si>
  <si>
    <t>TOEFL/IELTS以外の英語スコア</t>
    <rPh sb="11" eb="13">
      <t>イガイ</t>
    </rPh>
    <rPh sb="14" eb="16">
      <t>エイゴ</t>
    </rPh>
    <phoneticPr fontId="11"/>
  </si>
  <si>
    <t>英語状態</t>
    <rPh sb="0" eb="2">
      <t>エイゴ</t>
    </rPh>
    <rPh sb="2" eb="4">
      <t>ジョウタイ</t>
    </rPh>
    <phoneticPr fontId="11"/>
  </si>
  <si>
    <t>Same as current</t>
  </si>
  <si>
    <t>Tentatively offered</t>
  </si>
  <si>
    <t>Requested</t>
  </si>
  <si>
    <t>スコア提出不要理由英文</t>
    <rPh sb="3" eb="5">
      <t>テイシュツ</t>
    </rPh>
    <rPh sb="5" eb="7">
      <t>フヨウ</t>
    </rPh>
    <rPh sb="7" eb="9">
      <t>リユウ</t>
    </rPh>
    <rPh sb="9" eb="11">
      <t>エイブン</t>
    </rPh>
    <phoneticPr fontId="11"/>
  </si>
  <si>
    <t>スコア提出不要理由</t>
    <rPh sb="3" eb="5">
      <t>テイシュツ</t>
    </rPh>
    <rPh sb="5" eb="7">
      <t>フヨウ</t>
    </rPh>
    <rPh sb="7" eb="9">
      <t>リユウ</t>
    </rPh>
    <phoneticPr fontId="11"/>
  </si>
  <si>
    <t>【If submission is not required, please select the reason】</t>
    <phoneticPr fontId="11"/>
  </si>
  <si>
    <t>【提出不要の場合、理由を選択してください。】</t>
    <rPh sb="1" eb="3">
      <t>テイシュツ</t>
    </rPh>
    <rPh sb="3" eb="5">
      <t>フヨウ</t>
    </rPh>
    <rPh sb="6" eb="8">
      <t>バアイ</t>
    </rPh>
    <rPh sb="9" eb="11">
      <t>リユウ</t>
    </rPh>
    <rPh sb="12" eb="14">
      <t>センタク</t>
    </rPh>
    <phoneticPr fontId="11"/>
  </si>
  <si>
    <t>Working language other than English</t>
    <phoneticPr fontId="11"/>
  </si>
  <si>
    <t>使用語学英文</t>
    <rPh sb="0" eb="2">
      <t>シヨウ</t>
    </rPh>
    <rPh sb="2" eb="4">
      <t>ゴガク</t>
    </rPh>
    <rPh sb="4" eb="6">
      <t>エイブン</t>
    </rPh>
    <phoneticPr fontId="11"/>
  </si>
  <si>
    <t>使用語学</t>
    <rPh sb="0" eb="2">
      <t>シヨウ</t>
    </rPh>
    <rPh sb="2" eb="4">
      <t>ゴガク</t>
    </rPh>
    <phoneticPr fontId="11"/>
  </si>
  <si>
    <t>English</t>
    <phoneticPr fontId="11"/>
  </si>
  <si>
    <t>French</t>
    <phoneticPr fontId="11"/>
  </si>
  <si>
    <t>German</t>
    <phoneticPr fontId="11"/>
  </si>
  <si>
    <t>Russian</t>
    <phoneticPr fontId="11"/>
  </si>
  <si>
    <t>Chinese</t>
    <phoneticPr fontId="11"/>
  </si>
  <si>
    <t>Korean</t>
    <phoneticPr fontId="11"/>
  </si>
  <si>
    <t>Spanish</t>
    <phoneticPr fontId="11"/>
  </si>
  <si>
    <t>Portuguese</t>
    <phoneticPr fontId="11"/>
  </si>
  <si>
    <t>奨学金受給希望</t>
    <rPh sb="0" eb="3">
      <t>ショウガクキン</t>
    </rPh>
    <rPh sb="3" eb="5">
      <t>ジュキュウ</t>
    </rPh>
    <rPh sb="5" eb="7">
      <t>キボウ</t>
    </rPh>
    <phoneticPr fontId="11"/>
  </si>
  <si>
    <t>経済状況英語</t>
    <rPh sb="0" eb="2">
      <t>ケイザイ</t>
    </rPh>
    <rPh sb="2" eb="4">
      <t>ジョウキョウ</t>
    </rPh>
    <rPh sb="4" eb="6">
      <t>エイゴ</t>
    </rPh>
    <phoneticPr fontId="11"/>
  </si>
  <si>
    <t>経済状況</t>
    <rPh sb="0" eb="2">
      <t>ケイザイ</t>
    </rPh>
    <rPh sb="2" eb="4">
      <t>ジョウキョウ</t>
    </rPh>
    <phoneticPr fontId="11"/>
  </si>
  <si>
    <r>
      <rPr>
        <sz val="11"/>
        <color theme="1"/>
        <rFont val="Arial Unicode MS"/>
        <family val="3"/>
        <charset val="128"/>
      </rPr>
      <t>②</t>
    </r>
    <r>
      <rPr>
        <sz val="11"/>
        <color theme="1"/>
        <rFont val="Times New Roman"/>
        <family val="1"/>
      </rPr>
      <t xml:space="preserve"> My household’s income exceeds the maximum annual income given in the table above, but I have difficulty in self-financing overseas study for financial reasons.</t>
    </r>
  </si>
  <si>
    <t>B5</t>
  </si>
  <si>
    <t>学部5</t>
    <rPh sb="0" eb="2">
      <t>ガクブ</t>
    </rPh>
    <phoneticPr fontId="11"/>
  </si>
  <si>
    <t>B6</t>
  </si>
  <si>
    <t>学部6</t>
    <rPh sb="0" eb="2">
      <t>ガクブ</t>
    </rPh>
    <phoneticPr fontId="11"/>
  </si>
  <si>
    <t>D4</t>
  </si>
  <si>
    <t>博士4</t>
    <rPh sb="0" eb="2">
      <t>ハクシ</t>
    </rPh>
    <phoneticPr fontId="11"/>
  </si>
  <si>
    <t>申請時期</t>
    <rPh sb="0" eb="2">
      <t>シンセイ</t>
    </rPh>
    <rPh sb="2" eb="4">
      <t>ジキ</t>
    </rPh>
    <phoneticPr fontId="11"/>
  </si>
  <si>
    <t>奨学金受給希望:
希望する○
しない×</t>
    <rPh sb="0" eb="3">
      <t>ショウガクキン</t>
    </rPh>
    <rPh sb="3" eb="5">
      <t>ジュキュウ</t>
    </rPh>
    <rPh sb="5" eb="7">
      <t>キボウ</t>
    </rPh>
    <rPh sb="9" eb="11">
      <t>キボウ</t>
    </rPh>
    <phoneticPr fontId="11"/>
  </si>
  <si>
    <t>受給状況</t>
    <rPh sb="0" eb="2">
      <t>ジュキュウ</t>
    </rPh>
    <rPh sb="2" eb="4">
      <t>ジョウキョウ</t>
    </rPh>
    <phoneticPr fontId="11"/>
  </si>
  <si>
    <t>上で「受給申請中・受給申請予定」を選んだ場合、選考結果が判明する見込時期</t>
    <rPh sb="3" eb="5">
      <t>ジュキュウ</t>
    </rPh>
    <rPh sb="5" eb="8">
      <t>シンセイチュウ</t>
    </rPh>
    <rPh sb="9" eb="11">
      <t>ジュキュウ</t>
    </rPh>
    <rPh sb="11" eb="13">
      <t>シンセイ</t>
    </rPh>
    <rPh sb="13" eb="15">
      <t>ヨテイ</t>
    </rPh>
    <rPh sb="17" eb="18">
      <t>エラ</t>
    </rPh>
    <rPh sb="20" eb="22">
      <t>バアイ</t>
    </rPh>
    <rPh sb="23" eb="25">
      <t>センコウ</t>
    </rPh>
    <rPh sb="25" eb="27">
      <t>ケッカ</t>
    </rPh>
    <rPh sb="28" eb="30">
      <t>ハンメイ</t>
    </rPh>
    <rPh sb="32" eb="34">
      <t>ミコ</t>
    </rPh>
    <rPh sb="34" eb="36">
      <t>ジキ</t>
    </rPh>
    <phoneticPr fontId="11"/>
  </si>
  <si>
    <t>年</t>
    <rPh sb="0" eb="1">
      <t>ネン</t>
    </rPh>
    <phoneticPr fontId="2"/>
  </si>
  <si>
    <t>月</t>
    <rPh sb="0" eb="1">
      <t>ツキ</t>
    </rPh>
    <phoneticPr fontId="2"/>
  </si>
  <si>
    <t>頃</t>
    <rPh sb="0" eb="1">
      <t>コロ</t>
    </rPh>
    <phoneticPr fontId="2"/>
  </si>
  <si>
    <t>上記以外の奨学金について</t>
    <rPh sb="0" eb="2">
      <t>ジョウキ</t>
    </rPh>
    <rPh sb="2" eb="4">
      <t>イガイ</t>
    </rPh>
    <rPh sb="5" eb="8">
      <t>ショウガクキン</t>
    </rPh>
    <phoneticPr fontId="11"/>
  </si>
  <si>
    <t>奨学金名称</t>
    <rPh sb="0" eb="3">
      <t>ショウガクキン</t>
    </rPh>
    <rPh sb="3" eb="5">
      <t>メイショウ</t>
    </rPh>
    <phoneticPr fontId="11"/>
  </si>
  <si>
    <t>奨学金月額</t>
    <rPh sb="0" eb="3">
      <t>ショウガクキン</t>
    </rPh>
    <rPh sb="3" eb="5">
      <t>ゲツガク</t>
    </rPh>
    <phoneticPr fontId="11"/>
  </si>
  <si>
    <t>奨学金支給団体側における奨学金併給許可（必ず担当者に確認すること）</t>
    <phoneticPr fontId="11"/>
  </si>
  <si>
    <t>奨学金名称</t>
    <rPh sb="3" eb="5">
      <t>メイショウ</t>
    </rPh>
    <phoneticPr fontId="11"/>
  </si>
  <si>
    <t>奨学金受給額</t>
    <rPh sb="0" eb="3">
      <t>ショウガクキン</t>
    </rPh>
    <rPh sb="3" eb="5">
      <t>ジュキュウ</t>
    </rPh>
    <rPh sb="5" eb="6">
      <t>ガク</t>
    </rPh>
    <phoneticPr fontId="11"/>
  </si>
  <si>
    <t>奨学金支給団体側における奨学金併給許可（必ず担当者に確認すること）</t>
    <phoneticPr fontId="11"/>
  </si>
  <si>
    <t>奨学金</t>
    <phoneticPr fontId="11"/>
  </si>
  <si>
    <t>学業のための奨学金
JASSO</t>
    <rPh sb="0" eb="2">
      <t>ガクギョウ</t>
    </rPh>
    <rPh sb="6" eb="9">
      <t>ショウガクキン</t>
    </rPh>
    <phoneticPr fontId="11"/>
  </si>
  <si>
    <t>学業のための奨学金
ＪＡＳＳＯ以外の奨学金</t>
    <phoneticPr fontId="11"/>
  </si>
  <si>
    <t>留学プログラムのための奨学金</t>
    <rPh sb="0" eb="2">
      <t>リュウガク</t>
    </rPh>
    <rPh sb="11" eb="14">
      <t>ショウガクキン</t>
    </rPh>
    <phoneticPr fontId="11"/>
  </si>
  <si>
    <t>ＪＡＳＳＯ第一種第二種受給状況</t>
    <rPh sb="5" eb="6">
      <t>ダイ</t>
    </rPh>
    <rPh sb="6" eb="8">
      <t>イッシュ</t>
    </rPh>
    <rPh sb="8" eb="9">
      <t>ダイ</t>
    </rPh>
    <rPh sb="9" eb="11">
      <t>ニシュ</t>
    </rPh>
    <rPh sb="11" eb="13">
      <t>ジュキュウ</t>
    </rPh>
    <rPh sb="13" eb="15">
      <t>ジョウキョウ</t>
    </rPh>
    <phoneticPr fontId="11"/>
  </si>
  <si>
    <t>選考結果判明見込時期
年</t>
    <rPh sb="0" eb="2">
      <t>センコウ</t>
    </rPh>
    <rPh sb="2" eb="4">
      <t>ケッカ</t>
    </rPh>
    <rPh sb="4" eb="6">
      <t>ハンメイ</t>
    </rPh>
    <rPh sb="6" eb="8">
      <t>ミコ</t>
    </rPh>
    <rPh sb="8" eb="10">
      <t>ジキ</t>
    </rPh>
    <rPh sb="11" eb="12">
      <t>ネン</t>
    </rPh>
    <phoneticPr fontId="11"/>
  </si>
  <si>
    <t>選考結果判明見込時期
月</t>
    <rPh sb="0" eb="2">
      <t>センコウ</t>
    </rPh>
    <rPh sb="2" eb="4">
      <t>ケッカ</t>
    </rPh>
    <rPh sb="4" eb="6">
      <t>ハンメイ</t>
    </rPh>
    <rPh sb="6" eb="8">
      <t>ミコ</t>
    </rPh>
    <rPh sb="8" eb="10">
      <t>ジキ</t>
    </rPh>
    <rPh sb="11" eb="12">
      <t>ゲツ</t>
    </rPh>
    <phoneticPr fontId="11"/>
  </si>
  <si>
    <t>奨学金
名称</t>
    <rPh sb="4" eb="6">
      <t>メイショウ</t>
    </rPh>
    <phoneticPr fontId="11"/>
  </si>
  <si>
    <t xml:space="preserve">
併給許可</t>
    <rPh sb="1" eb="3">
      <t>ヘイキュウ</t>
    </rPh>
    <rPh sb="3" eb="5">
      <t>キョカ</t>
    </rPh>
    <phoneticPr fontId="11"/>
  </si>
  <si>
    <t>併給許可</t>
    <rPh sb="0" eb="2">
      <t>ヘイキュウ</t>
    </rPh>
    <rPh sb="2" eb="4">
      <t>キョカ</t>
    </rPh>
    <phoneticPr fontId="11"/>
  </si>
  <si>
    <t>受給状況英文</t>
    <rPh sb="0" eb="2">
      <t>ジュキュウ</t>
    </rPh>
    <rPh sb="2" eb="4">
      <t>ジョウキョウ</t>
    </rPh>
    <rPh sb="4" eb="6">
      <t>エイブン</t>
    </rPh>
    <phoneticPr fontId="11"/>
  </si>
  <si>
    <t>Not Receiving</t>
    <phoneticPr fontId="11"/>
  </si>
  <si>
    <t>受給予定無し</t>
    <phoneticPr fontId="11"/>
  </si>
  <si>
    <t>Applying or Planning to apply</t>
    <phoneticPr fontId="11"/>
  </si>
  <si>
    <t>受給申請中・受給申請予定</t>
    <rPh sb="6" eb="8">
      <t>ジュキュウ</t>
    </rPh>
    <rPh sb="8" eb="10">
      <t>シンセイ</t>
    </rPh>
    <rPh sb="10" eb="12">
      <t>ヨテイ</t>
    </rPh>
    <phoneticPr fontId="11"/>
  </si>
  <si>
    <t>Receiving</t>
    <phoneticPr fontId="11"/>
  </si>
  <si>
    <t>受給決定済・受給中</t>
    <phoneticPr fontId="11"/>
  </si>
  <si>
    <t>＜前年度分＞</t>
    <rPh sb="1" eb="2">
      <t>マエ</t>
    </rPh>
    <rPh sb="2" eb="4">
      <t>ネンド</t>
    </rPh>
    <rPh sb="4" eb="5">
      <t>ブン</t>
    </rPh>
    <phoneticPr fontId="19"/>
  </si>
  <si>
    <t>エル・コレヒオ・デ・メヒコ</t>
  </si>
  <si>
    <t>イェール大学(Fox International Fellowship Program)</t>
  </si>
  <si>
    <t>グルノーブル・アルプ大学</t>
    <rPh sb="10" eb="12">
      <t>ダイガク</t>
    </rPh>
    <phoneticPr fontId="2"/>
  </si>
  <si>
    <t>El Colegio de Mexico</t>
  </si>
  <si>
    <t>Universite Grenoble Alpes</t>
  </si>
  <si>
    <t>①学内選考を通過した場合、学生同士の情報交換のため、本学から同じ協定校に
内定した他の学生にあなたの氏名・メールアドレスを提供することを希望しますか？</t>
    <phoneticPr fontId="11"/>
  </si>
  <si>
    <t>②参加決定後に「過去の参加者と連絡を取って話を聞きたい」という学生からの
依頼があった場合、本学からその学生にあなたの氏名・メールアドレスを教えてよいですか?　</t>
    <phoneticPr fontId="11"/>
  </si>
  <si>
    <t>14．私は、募集要項をよく読み、記載の事項を全て確認しました。また、留学時に所属する部局の担当部署から、
留学に関しての留意点の説明を受け、納得した上で標記募集に申請します。（下に、自筆署名あるいは記名捺印のこと。）</t>
    <phoneticPr fontId="11"/>
  </si>
  <si>
    <r>
      <t>　　</t>
    </r>
    <r>
      <rPr>
        <sz val="14"/>
        <color theme="1"/>
        <rFont val="ＭＳ 明朝"/>
        <family val="1"/>
        <charset val="128"/>
      </rPr>
      <t>申請者</t>
    </r>
    <r>
      <rPr>
        <u/>
        <sz val="10"/>
        <color theme="1"/>
        <rFont val="ＭＳ 明朝"/>
        <family val="1"/>
        <charset val="128"/>
      </rPr>
      <t>　学生氏名　　　　　　　　　　　　　　　　　　                      　　　　　　　　　　　</t>
    </r>
    <phoneticPr fontId="11"/>
  </si>
  <si>
    <t>所属
(学部・研究科)：</t>
    <phoneticPr fontId="11"/>
  </si>
  <si>
    <t>DO NOT 
edit</t>
  </si>
  <si>
    <t>University of the Philippines</t>
  </si>
  <si>
    <r>
      <t>派遣時所属部局担当者</t>
    </r>
    <r>
      <rPr>
        <u/>
        <sz val="10"/>
        <color theme="1"/>
        <rFont val="ＭＳ 明朝"/>
        <family val="1"/>
        <charset val="128"/>
      </rPr>
      <t>　所属／職／氏名　　　　　　　　　　　　　　　　　　　　　　　　　　　　　　　　　　　　　</t>
    </r>
    <phoneticPr fontId="11"/>
  </si>
  <si>
    <t>Spring&amp;Autumn</t>
    <phoneticPr fontId="11"/>
  </si>
  <si>
    <t>２セメ希望か</t>
    <rPh sb="3" eb="5">
      <t>キボウ</t>
    </rPh>
    <phoneticPr fontId="11"/>
  </si>
  <si>
    <t>2．基本情報</t>
    <phoneticPr fontId="11"/>
  </si>
  <si>
    <t>英語スコア（TOEFL,IELTS以外）English test scores other than TOEFL or IELTS</t>
    <rPh sb="0" eb="2">
      <t>エイゴ</t>
    </rPh>
    <rPh sb="17" eb="19">
      <t>イガイ</t>
    </rPh>
    <phoneticPr fontId="11"/>
  </si>
  <si>
    <t>前年度成績評価係数</t>
    <phoneticPr fontId="11"/>
  </si>
  <si>
    <r>
      <t>（外国籍の場合）</t>
    </r>
    <r>
      <rPr>
        <sz val="8"/>
        <color theme="1"/>
        <rFont val="ＭＳ 明朝"/>
        <family val="1"/>
        <charset val="128"/>
      </rPr>
      <t>日本永住許可の有無</t>
    </r>
    <rPh sb="1" eb="4">
      <t>ガイコクセキ</t>
    </rPh>
    <rPh sb="5" eb="7">
      <t>バアイ</t>
    </rPh>
    <rPh sb="8" eb="10">
      <t>ニホン</t>
    </rPh>
    <rPh sb="10" eb="12">
      <t>エイジュウ</t>
    </rPh>
    <rPh sb="12" eb="14">
      <t>キョカ</t>
    </rPh>
    <rPh sb="15" eb="17">
      <t>ウム</t>
    </rPh>
    <phoneticPr fontId="11"/>
  </si>
  <si>
    <t>１．奨学金受給を希望するか</t>
    <rPh sb="2" eb="5">
      <t>ショウガクキン</t>
    </rPh>
    <rPh sb="5" eb="7">
      <t>ジュキュウ</t>
    </rPh>
    <rPh sb="8" eb="10">
      <t>キボウ</t>
    </rPh>
    <phoneticPr fontId="11"/>
  </si>
  <si>
    <t>２．経済状況について</t>
    <phoneticPr fontId="11"/>
  </si>
  <si>
    <t>３．東京大学での学業のための奨学金の受給状況</t>
    <rPh sb="18" eb="20">
      <t>ジュキュウ</t>
    </rPh>
    <phoneticPr fontId="11"/>
  </si>
  <si>
    <t>４．全学交換留学プログラム参加のための他団体からの奨学金の受給状況</t>
    <rPh sb="2" eb="4">
      <t>ゼンガク</t>
    </rPh>
    <rPh sb="4" eb="6">
      <t>コウカン</t>
    </rPh>
    <phoneticPr fontId="11"/>
  </si>
  <si>
    <t>※希望しないを選んだ場合、以下の２以降は記入不要</t>
    <rPh sb="1" eb="3">
      <t>キボウ</t>
    </rPh>
    <rPh sb="7" eb="8">
      <t>エラ</t>
    </rPh>
    <rPh sb="10" eb="12">
      <t>バアイ</t>
    </rPh>
    <rPh sb="13" eb="15">
      <t>イカ</t>
    </rPh>
    <rPh sb="17" eb="19">
      <t>イコウ</t>
    </rPh>
    <rPh sb="20" eb="22">
      <t>キニュウ</t>
    </rPh>
    <rPh sb="22" eb="24">
      <t>フヨウ</t>
    </rPh>
    <phoneticPr fontId="11"/>
  </si>
  <si>
    <t>（次のページへ続く）</t>
  </si>
  <si>
    <t>南京大学</t>
    <rPh sb="0" eb="2">
      <t>ナンキン</t>
    </rPh>
    <rPh sb="2" eb="4">
      <t>ダイガク</t>
    </rPh>
    <phoneticPr fontId="2"/>
  </si>
  <si>
    <t>復旦大学</t>
  </si>
  <si>
    <t>ジョンズ・ホプキンス大学</t>
  </si>
  <si>
    <t>ワシントン大学</t>
    <rPh sb="5" eb="7">
      <t>ダイガク</t>
    </rPh>
    <phoneticPr fontId="2"/>
  </si>
  <si>
    <t>トリニティカレッジ・ダブリン</t>
  </si>
  <si>
    <t>ローマ大学ラ・サピエンツァ</t>
    <rPh sb="3" eb="5">
      <t>ダイガク</t>
    </rPh>
    <phoneticPr fontId="2"/>
  </si>
  <si>
    <t>ウォーリック大学</t>
    <rPh sb="6" eb="8">
      <t>ダイガク</t>
    </rPh>
    <phoneticPr fontId="2"/>
  </si>
  <si>
    <t>Nanjing University</t>
  </si>
  <si>
    <t>Fudan University</t>
  </si>
  <si>
    <t>Johns Hopkins University</t>
  </si>
  <si>
    <t>University of Washington</t>
  </si>
  <si>
    <t>Trinity College Dublin</t>
  </si>
  <si>
    <t xml:space="preserve">Sapienza University of Rome </t>
  </si>
  <si>
    <t>University of Warwick</t>
  </si>
  <si>
    <t>５．その他</t>
    <phoneticPr fontId="11"/>
  </si>
  <si>
    <t>〒</t>
    <phoneticPr fontId="11"/>
  </si>
  <si>
    <t>Engineering Department</t>
    <phoneticPr fontId="11"/>
  </si>
  <si>
    <t>Swedish</t>
    <phoneticPr fontId="11"/>
  </si>
  <si>
    <t>スウェーデン語</t>
    <rPh sb="6" eb="7">
      <t>ゴ</t>
    </rPh>
    <phoneticPr fontId="11"/>
  </si>
  <si>
    <t>英語協定校【University】</t>
    <phoneticPr fontId="11"/>
  </si>
  <si>
    <t>協定校【大学】</t>
    <phoneticPr fontId="11"/>
  </si>
  <si>
    <t>I will accept the shorter period</t>
  </si>
  <si>
    <t>I withdraw the application</t>
    <phoneticPr fontId="11"/>
  </si>
  <si>
    <t xml:space="preserve">If only one semester is allowed </t>
    <phoneticPr fontId="11"/>
  </si>
  <si>
    <t>二学期分希望</t>
    <rPh sb="0" eb="3">
      <t>ニガッキ</t>
    </rPh>
    <rPh sb="3" eb="4">
      <t>ブン</t>
    </rPh>
    <rPh sb="4" eb="6">
      <t>キボウ</t>
    </rPh>
    <phoneticPr fontId="11"/>
  </si>
  <si>
    <t>香港科技大学</t>
    <rPh sb="0" eb="2">
      <t>ホンコン</t>
    </rPh>
    <rPh sb="2" eb="4">
      <t>カギ</t>
    </rPh>
    <rPh sb="4" eb="6">
      <t>ダイガク</t>
    </rPh>
    <phoneticPr fontId="11"/>
  </si>
  <si>
    <t>募集無し</t>
    <rPh sb="0" eb="1">
      <t>ツノル</t>
    </rPh>
    <rPh sb="1" eb="2">
      <t>シュウ</t>
    </rPh>
    <rPh sb="2" eb="3">
      <t>ナ</t>
    </rPh>
    <phoneticPr fontId="11"/>
  </si>
  <si>
    <t>The Hong Kong University of Science and Technology</t>
    <phoneticPr fontId="11"/>
  </si>
  <si>
    <t>National Autonomous University of Mexico</t>
    <phoneticPr fontId="11"/>
  </si>
  <si>
    <t>メキシコ国立自治大学（UNAM）</t>
    <rPh sb="4" eb="6">
      <t>コクリツ</t>
    </rPh>
    <rPh sb="6" eb="8">
      <t>ジチ</t>
    </rPh>
    <rPh sb="8" eb="10">
      <t>ダイガク</t>
    </rPh>
    <phoneticPr fontId="11"/>
  </si>
  <si>
    <t>Northeastern University</t>
    <phoneticPr fontId="11"/>
  </si>
  <si>
    <t>ノースイースタン大学</t>
    <rPh sb="8" eb="10">
      <t>ダイガク</t>
    </rPh>
    <phoneticPr fontId="11"/>
  </si>
  <si>
    <t>University of Glasgow</t>
    <phoneticPr fontId="11"/>
  </si>
  <si>
    <t>グラスゴー大学</t>
    <rPh sb="5" eb="7">
      <t>ダイガク</t>
    </rPh>
    <phoneticPr fontId="11"/>
  </si>
  <si>
    <t>Submit documents that prove you had a primary and secondery education taught in English (Only when partner schools allow it)</t>
    <phoneticPr fontId="11"/>
  </si>
  <si>
    <t>※状況に応じ、本学において｢経済的理由により自費のみでの派遣プログラムへの参加が困難な者｣</t>
    <rPh sb="7" eb="9">
      <t>ホンガク</t>
    </rPh>
    <phoneticPr fontId="11"/>
  </si>
  <si>
    <t>　として認める者も対象とする。</t>
  </si>
  <si>
    <t>Nanyang Technological University</t>
    <phoneticPr fontId="11"/>
  </si>
  <si>
    <t>ナンヤン工科大学</t>
    <rPh sb="4" eb="6">
      <t>コウカ</t>
    </rPh>
    <rPh sb="6" eb="8">
      <t>ダイガク</t>
    </rPh>
    <phoneticPr fontId="11"/>
  </si>
  <si>
    <t>（その他特に記載すべき事項があれば記入。申請時に留学中の場合は本欄に留学先・留学プログラム・留学期間を記入すること。また、既往症や通院中・治療中の症状など、健康面に不安がある場合はその症状を記入すること。）</t>
    <rPh sb="4" eb="5">
      <t>トク</t>
    </rPh>
    <rPh sb="61" eb="64">
      <t>キオウショウ</t>
    </rPh>
    <rPh sb="65" eb="68">
      <t>ツウインチュウ</t>
    </rPh>
    <rPh sb="69" eb="71">
      <t>チリョウ</t>
    </rPh>
    <rPh sb="71" eb="72">
      <t>チュウ</t>
    </rPh>
    <rPh sb="73" eb="75">
      <t>ショウジョウ</t>
    </rPh>
    <rPh sb="78" eb="81">
      <t>ケンコウメン</t>
    </rPh>
    <rPh sb="82" eb="84">
      <t>フアン</t>
    </rPh>
    <rPh sb="87" eb="89">
      <t>バアイ</t>
    </rPh>
    <rPh sb="92" eb="94">
      <t>ショウジョウ</t>
    </rPh>
    <rPh sb="95" eb="97">
      <t>キニュウ</t>
    </rPh>
    <phoneticPr fontId="11"/>
  </si>
  <si>
    <r>
      <t>15．私は、留学に関しての留意点</t>
    </r>
    <r>
      <rPr>
        <sz val="10"/>
        <color theme="1"/>
        <rFont val="ＭＳ 明朝"/>
        <family val="1"/>
        <charset val="128"/>
      </rPr>
      <t>を上記学生に説明しました。
（下に、説明を行った部署の担当者による自筆署名あるいは記名捺印をお願いします。）</t>
    </r>
    <phoneticPr fontId="11"/>
  </si>
  <si>
    <t xml:space="preserve">Other </t>
    <phoneticPr fontId="11"/>
  </si>
  <si>
    <t>University of Victoria</t>
    <phoneticPr fontId="11"/>
  </si>
  <si>
    <t>ビクトリア大学</t>
    <rPh sb="5" eb="7">
      <t>ダイガク</t>
    </rPh>
    <phoneticPr fontId="11"/>
  </si>
  <si>
    <t>Universidad Autónoma de Madrid</t>
    <phoneticPr fontId="11"/>
  </si>
  <si>
    <t>マドリード自治大学</t>
    <rPh sb="5" eb="7">
      <t>ジチ</t>
    </rPh>
    <rPh sb="7" eb="9">
      <t>ダイガク</t>
    </rPh>
    <phoneticPr fontId="11"/>
  </si>
  <si>
    <t>Italian</t>
    <phoneticPr fontId="11"/>
  </si>
  <si>
    <t>イタリア語</t>
    <rPh sb="4" eb="5">
      <t>ゴ</t>
    </rPh>
    <phoneticPr fontId="11"/>
  </si>
  <si>
    <t>工学部</t>
    <rPh sb="0" eb="3">
      <t>コウガクブ</t>
    </rPh>
    <phoneticPr fontId="11"/>
  </si>
  <si>
    <t>16.　略歴・性格・特技等（日本語又は英語）</t>
    <phoneticPr fontId="11"/>
  </si>
  <si>
    <r>
      <t>18.　</t>
    </r>
    <r>
      <rPr>
        <b/>
        <sz val="10"/>
        <color theme="1" tint="4.9989318521683403E-2"/>
        <rFont val="ＭＳ 明朝"/>
        <family val="1"/>
        <charset val="128"/>
      </rPr>
      <t>派遣先</t>
    </r>
    <r>
      <rPr>
        <b/>
        <sz val="10"/>
        <color theme="1"/>
        <rFont val="ＭＳ 明朝"/>
        <family val="1"/>
        <charset val="128"/>
      </rPr>
      <t>での学習・研究計画（日本語又は英語）　</t>
    </r>
    <r>
      <rPr>
        <sz val="9"/>
        <color rgb="FFFF0000"/>
        <rFont val="ＭＳ 明朝"/>
        <family val="1"/>
        <charset val="128"/>
      </rPr>
      <t/>
    </r>
    <rPh sb="4" eb="7">
      <t>ハケンサキ</t>
    </rPh>
    <rPh sb="9" eb="11">
      <t>ガクシュウ</t>
    </rPh>
    <phoneticPr fontId="11"/>
  </si>
  <si>
    <t>東京大学全学交換留学（グローバルキャンパス推進本部担当）派遣候補学生　学内申請書</t>
    <rPh sb="21" eb="23">
      <t>スイシン</t>
    </rPh>
    <phoneticPr fontId="11"/>
  </si>
  <si>
    <t>17.　留学を希望する理由（日本語又は英語）</t>
    <phoneticPr fontId="11"/>
  </si>
  <si>
    <r>
      <t>19.　留学後の計画・進路（日本語又は英語）　</t>
    </r>
    <r>
      <rPr>
        <sz val="9"/>
        <color rgb="FFFF0000"/>
        <rFont val="ＭＳ 明朝"/>
        <family val="1"/>
        <charset val="128"/>
      </rPr>
      <t/>
    </r>
    <rPh sb="4" eb="7">
      <t>リュウガクゴ</t>
    </rPh>
    <rPh sb="8" eb="10">
      <t>ケイカク</t>
    </rPh>
    <rPh sb="11" eb="13">
      <t>シンロ</t>
    </rPh>
    <phoneticPr fontId="11"/>
  </si>
  <si>
    <t>上記学部・研究科が交換留学生を受入可能であることを示すWebページのURL</t>
    <phoneticPr fontId="11"/>
  </si>
  <si>
    <t>第一～第三希望の大学にすべて不採択だった場合、他の協定校への留学を希望しますか？※第一～第三希望すべてを記入しなければ「希望する」は選択できません。</t>
    <rPh sb="0" eb="2">
      <t>ダイイチ</t>
    </rPh>
    <rPh sb="3" eb="5">
      <t>ダイサン</t>
    </rPh>
    <rPh sb="5" eb="7">
      <t>キボウ</t>
    </rPh>
    <rPh sb="8" eb="10">
      <t>ダイガク</t>
    </rPh>
    <rPh sb="14" eb="15">
      <t>フ</t>
    </rPh>
    <rPh sb="15" eb="17">
      <t>サイタク</t>
    </rPh>
    <rPh sb="20" eb="22">
      <t>バアイ</t>
    </rPh>
    <rPh sb="23" eb="24">
      <t>ホカ</t>
    </rPh>
    <rPh sb="25" eb="28">
      <t>キョウテイ</t>
    </rPh>
    <rPh sb="30" eb="32">
      <t>リュウガク</t>
    </rPh>
    <rPh sb="33" eb="35">
      <t>キボウ</t>
    </rPh>
    <rPh sb="41" eb="43">
      <t>ダイイチ</t>
    </rPh>
    <rPh sb="44" eb="46">
      <t>ダイサン</t>
    </rPh>
    <rPh sb="46" eb="48">
      <t>キボウ</t>
    </rPh>
    <rPh sb="52" eb="54">
      <t>キニュウ</t>
    </rPh>
    <rPh sb="60" eb="62">
      <t>キボウ</t>
    </rPh>
    <rPh sb="66" eb="68">
      <t>センタク</t>
    </rPh>
    <phoneticPr fontId="11"/>
  </si>
  <si>
    <t>トウダイ　タロウ</t>
    <phoneticPr fontId="11"/>
  </si>
  <si>
    <t>http://XXX</t>
    <phoneticPr fontId="11"/>
  </si>
  <si>
    <t>14．私は、募集要項をよく読み、記載の事項を全て確認しました。また、留学時に所属する部局の担当部署から、
留学に関しての留意点の説明を受け、納得した上で標記募集に応募します。（下に、自筆署名あるいは記名捺印のこと。）</t>
    <rPh sb="81" eb="83">
      <t>オウボ</t>
    </rPh>
    <phoneticPr fontId="11"/>
  </si>
  <si>
    <t>○○の症状のため、2017年8月より通院中。留学には支障がない旨、医師には確認済み。</t>
    <phoneticPr fontId="11"/>
  </si>
  <si>
    <t>申請時
所属学部・研究科</t>
    <rPh sb="0" eb="3">
      <t>シンセイジ</t>
    </rPh>
    <rPh sb="4" eb="6">
      <t>ショゾク</t>
    </rPh>
    <rPh sb="6" eb="8">
      <t>ガクブ</t>
    </rPh>
    <rPh sb="9" eb="12">
      <t>ケンキュウカ</t>
    </rPh>
    <phoneticPr fontId="19"/>
  </si>
  <si>
    <t>留学時
所属学部・研究科</t>
    <rPh sb="0" eb="2">
      <t>リュウガク</t>
    </rPh>
    <rPh sb="2" eb="3">
      <t>ジ</t>
    </rPh>
    <rPh sb="4" eb="6">
      <t>ショゾク</t>
    </rPh>
    <rPh sb="6" eb="8">
      <t>ガクブ</t>
    </rPh>
    <rPh sb="9" eb="12">
      <t>ケンキュウカ</t>
    </rPh>
    <phoneticPr fontId="19"/>
  </si>
  <si>
    <t>内定者との連絡交換　
個人情報選択①</t>
    <rPh sb="0" eb="3">
      <t>ナイテイシャ</t>
    </rPh>
    <rPh sb="5" eb="7">
      <t>レンラク</t>
    </rPh>
    <rPh sb="7" eb="9">
      <t>コウカン</t>
    </rPh>
    <rPh sb="12" eb="14">
      <t>コジン</t>
    </rPh>
    <rPh sb="14" eb="16">
      <t>ジョウホウ</t>
    </rPh>
    <rPh sb="16" eb="18">
      <t>センタク</t>
    </rPh>
    <phoneticPr fontId="11"/>
  </si>
  <si>
    <t>後輩からの連絡
個人情報選択②</t>
    <rPh sb="0" eb="2">
      <t>コウハイ</t>
    </rPh>
    <rPh sb="5" eb="7">
      <t>レンラク</t>
    </rPh>
    <rPh sb="9" eb="11">
      <t>コジン</t>
    </rPh>
    <rPh sb="11" eb="13">
      <t>ジョウホウ</t>
    </rPh>
    <rPh sb="13" eb="15">
      <t>センタク</t>
    </rPh>
    <phoneticPr fontId="11"/>
  </si>
  <si>
    <t>他の協定校への留学を希望するか</t>
    <phoneticPr fontId="11"/>
  </si>
  <si>
    <t>他の協定校への留学を希望するか</t>
    <phoneticPr fontId="11"/>
  </si>
  <si>
    <t>R</t>
    <phoneticPr fontId="11"/>
  </si>
  <si>
    <t>山田 太郎</t>
    <rPh sb="0" eb="2">
      <t>ヤマダ</t>
    </rPh>
    <rPh sb="3" eb="5">
      <t>タロウ</t>
    </rPh>
    <phoneticPr fontId="11"/>
  </si>
  <si>
    <t>略歴（海外渡航歴等）、課外／社会活動、性格、特技等について申請者がアピールしたいことを記入　※年号は西暦で統一すること。</t>
    <rPh sb="0" eb="2">
      <t>リャクレキ</t>
    </rPh>
    <rPh sb="3" eb="5">
      <t>カイガイ</t>
    </rPh>
    <rPh sb="5" eb="8">
      <t>トコウレキ</t>
    </rPh>
    <rPh sb="8" eb="9">
      <t>トウ</t>
    </rPh>
    <rPh sb="11" eb="13">
      <t>カガイ</t>
    </rPh>
    <rPh sb="14" eb="16">
      <t>シャカイ</t>
    </rPh>
    <rPh sb="16" eb="18">
      <t>カツドウ</t>
    </rPh>
    <rPh sb="19" eb="21">
      <t>セイカク</t>
    </rPh>
    <rPh sb="22" eb="24">
      <t>トクギ</t>
    </rPh>
    <rPh sb="24" eb="25">
      <t>ナド</t>
    </rPh>
    <rPh sb="29" eb="32">
      <t>シンセイシャ</t>
    </rPh>
    <rPh sb="43" eb="45">
      <t>キニュウ</t>
    </rPh>
    <phoneticPr fontId="11"/>
  </si>
  <si>
    <t>略歴（海外渡航歴等）、課外／社会活動、性格、特技等について申請者がアピールしたいことを記入　
※年号は西暦で統一すること。</t>
    <rPh sb="0" eb="2">
      <t>リャクレキ</t>
    </rPh>
    <rPh sb="3" eb="5">
      <t>カイガイ</t>
    </rPh>
    <rPh sb="5" eb="8">
      <t>トコウレキ</t>
    </rPh>
    <rPh sb="8" eb="9">
      <t>トウ</t>
    </rPh>
    <rPh sb="11" eb="13">
      <t>カガイ</t>
    </rPh>
    <rPh sb="14" eb="16">
      <t>シャカイ</t>
    </rPh>
    <rPh sb="16" eb="18">
      <t>カツドウ</t>
    </rPh>
    <rPh sb="19" eb="21">
      <t>セイカク</t>
    </rPh>
    <rPh sb="22" eb="24">
      <t>トクギ</t>
    </rPh>
    <rPh sb="24" eb="25">
      <t>ナド</t>
    </rPh>
    <rPh sb="29" eb="32">
      <t>シンセイシャ</t>
    </rPh>
    <rPh sb="43" eb="45">
      <t>キニュウ</t>
    </rPh>
    <phoneticPr fontId="11"/>
  </si>
  <si>
    <t>姓名の順番で入力すること</t>
    <rPh sb="0" eb="2">
      <t>セイメイ</t>
    </rPh>
    <rPh sb="3" eb="5">
      <t>ジュンバン</t>
    </rPh>
    <rPh sb="6" eb="8">
      <t>ニュウリョク</t>
    </rPh>
    <phoneticPr fontId="11"/>
  </si>
  <si>
    <t>学科・専攻・科類は直接入力</t>
    <rPh sb="0" eb="2">
      <t>ガッカ</t>
    </rPh>
    <rPh sb="3" eb="5">
      <t>センコウ</t>
    </rPh>
    <rPh sb="6" eb="7">
      <t>カ</t>
    </rPh>
    <rPh sb="7" eb="8">
      <t>ルイ</t>
    </rPh>
    <rPh sb="9" eb="11">
      <t>チョクセツ</t>
    </rPh>
    <rPh sb="11" eb="13">
      <t>ニュウリョク</t>
    </rPh>
    <phoneticPr fontId="11"/>
  </si>
  <si>
    <t>ロンドン・スクール・オブ・エコノミクス・アンド・ポリティカル・サイエンス(LSE)</t>
  </si>
  <si>
    <t>London School of Economics and Political Science (LSE)</t>
  </si>
  <si>
    <t>Yes, I do.</t>
    <phoneticPr fontId="11"/>
  </si>
  <si>
    <t xml:space="preserve"> No I do not.</t>
    <phoneticPr fontId="11"/>
  </si>
  <si>
    <t>todai.taro@mail.u-tokyo.ac.jp</t>
    <phoneticPr fontId="11"/>
  </si>
  <si>
    <t>東京都文京区本郷7-3-1</t>
    <rPh sb="0" eb="3">
      <t>トウキョウト</t>
    </rPh>
    <rPh sb="3" eb="6">
      <t>ブンキョウク</t>
    </rPh>
    <rPh sb="6" eb="8">
      <t>ホンゴウ</t>
    </rPh>
    <phoneticPr fontId="11"/>
  </si>
  <si>
    <t>03-123-4567</t>
  </si>
  <si>
    <t>〒123-4567</t>
    <phoneticPr fontId="11"/>
  </si>
  <si>
    <t>〒123-6789</t>
  </si>
  <si>
    <t>東京都目黒区駒場1-2-3</t>
    <rPh sb="0" eb="3">
      <t>トウキョウト</t>
    </rPh>
    <rPh sb="3" eb="5">
      <t>メグロ</t>
    </rPh>
    <rPh sb="5" eb="6">
      <t>ク</t>
    </rPh>
    <rPh sb="6" eb="8">
      <t>コマバ</t>
    </rPh>
    <phoneticPr fontId="11"/>
  </si>
  <si>
    <t>08031459782</t>
    <phoneticPr fontId="11"/>
  </si>
  <si>
    <t>intention to study at another university</t>
    <phoneticPr fontId="11"/>
  </si>
  <si>
    <t>英語による学位取得可能なコース・
プログラムに現在在籍している場合の
コース・プログラム名</t>
    <rPh sb="0" eb="2">
      <t>エイゴ</t>
    </rPh>
    <rPh sb="5" eb="7">
      <t>ガクイ</t>
    </rPh>
    <rPh sb="7" eb="9">
      <t>シュトク</t>
    </rPh>
    <rPh sb="9" eb="11">
      <t>カノウ</t>
    </rPh>
    <rPh sb="23" eb="25">
      <t>ゲンザイ</t>
    </rPh>
    <rPh sb="25" eb="27">
      <t>ザイセキ</t>
    </rPh>
    <rPh sb="31" eb="33">
      <t>バアイ</t>
    </rPh>
    <rPh sb="44" eb="45">
      <t>メイ</t>
    </rPh>
    <phoneticPr fontId="11"/>
  </si>
  <si>
    <t>日本学生支援機構第一種・第二種奨学金について</t>
    <phoneticPr fontId="11"/>
  </si>
  <si>
    <t>※留学する場合、届けが必要になる場合があるので、各学部／研究科の担当係に連絡すること。</t>
    <rPh sb="1" eb="3">
      <t>リュウガク</t>
    </rPh>
    <rPh sb="5" eb="7">
      <t>バアイ</t>
    </rPh>
    <rPh sb="8" eb="9">
      <t>トド</t>
    </rPh>
    <rPh sb="11" eb="13">
      <t>ヒツヨウ</t>
    </rPh>
    <rPh sb="16" eb="18">
      <t>バアイ</t>
    </rPh>
    <rPh sb="24" eb="27">
      <t>カクガクブ</t>
    </rPh>
    <rPh sb="28" eb="31">
      <t>ケンキュウカ</t>
    </rPh>
    <rPh sb="32" eb="34">
      <t>タントウ</t>
    </rPh>
    <rPh sb="34" eb="35">
      <t>カカリ</t>
    </rPh>
    <rPh sb="36" eb="38">
      <t>レンラク</t>
    </rPh>
    <phoneticPr fontId="11"/>
  </si>
  <si>
    <t>第一希望～第三希望の大学にすべて不採択だった場合、他の協定校への留学を希望しますか？※第一希望～第三希望すべてを記入しなければ「希望する」は選択できません。</t>
    <rPh sb="0" eb="2">
      <t>ダイイチ</t>
    </rPh>
    <rPh sb="2" eb="4">
      <t>キボウ</t>
    </rPh>
    <rPh sb="5" eb="7">
      <t>ダイサン</t>
    </rPh>
    <rPh sb="7" eb="9">
      <t>キボウ</t>
    </rPh>
    <rPh sb="10" eb="12">
      <t>ダイガク</t>
    </rPh>
    <rPh sb="16" eb="17">
      <t>フ</t>
    </rPh>
    <rPh sb="17" eb="19">
      <t>サイタク</t>
    </rPh>
    <rPh sb="22" eb="24">
      <t>バアイ</t>
    </rPh>
    <rPh sb="25" eb="26">
      <t>ホカ</t>
    </rPh>
    <rPh sb="27" eb="30">
      <t>キョウテイ</t>
    </rPh>
    <rPh sb="32" eb="34">
      <t>リュウガク</t>
    </rPh>
    <rPh sb="35" eb="37">
      <t>キボウ</t>
    </rPh>
    <rPh sb="43" eb="45">
      <t>ダイイチ</t>
    </rPh>
    <rPh sb="45" eb="47">
      <t>キボウ</t>
    </rPh>
    <rPh sb="48" eb="50">
      <t>ダイサン</t>
    </rPh>
    <rPh sb="50" eb="52">
      <t>キボウ</t>
    </rPh>
    <rPh sb="56" eb="58">
      <t>キニュウ</t>
    </rPh>
    <rPh sb="64" eb="66">
      <t>キボウ</t>
    </rPh>
    <rPh sb="70" eb="72">
      <t>センタク</t>
    </rPh>
    <phoneticPr fontId="11"/>
  </si>
  <si>
    <t>原則として下記家計基準(第二種奨学金在学採用)に合致する者を優先とする。</t>
    <rPh sb="0" eb="2">
      <t>ゲンソク</t>
    </rPh>
    <rPh sb="5" eb="7">
      <t>カキ</t>
    </rPh>
    <rPh sb="7" eb="9">
      <t>カケイ</t>
    </rPh>
    <rPh sb="9" eb="11">
      <t>キジュン</t>
    </rPh>
    <rPh sb="24" eb="26">
      <t>ガッチ</t>
    </rPh>
    <rPh sb="28" eb="29">
      <t>モノ</t>
    </rPh>
    <rPh sb="30" eb="32">
      <t>ユウセン</t>
    </rPh>
    <phoneticPr fontId="11"/>
  </si>
  <si>
    <t>大学院学生:</t>
    <rPh sb="0" eb="3">
      <t>ダイガクイン</t>
    </rPh>
    <rPh sb="3" eb="5">
      <t>ガクセイ</t>
    </rPh>
    <phoneticPr fontId="11"/>
  </si>
  <si>
    <t>学部学生　:</t>
    <rPh sb="0" eb="2">
      <t>ガクブ</t>
    </rPh>
    <rPh sb="2" eb="4">
      <t>ガクセイ</t>
    </rPh>
    <phoneticPr fontId="11"/>
  </si>
  <si>
    <t>https://www.jasso.go.jp/shogakukin/moshikomi/zaigaku/koho_kettei/in/index.html</t>
    <phoneticPr fontId="11"/>
  </si>
  <si>
    <t>https://www.jasso.go.jp/shogakukin/moshikomi/zaigaku/koho_kettei/daigaku/index.html</t>
    <phoneticPr fontId="11"/>
  </si>
  <si>
    <t>英語で初中等教育を受けたことを証明する書類等を提出（協定校が語学能力証明書とみなしている場合のみ）</t>
    <rPh sb="21" eb="22">
      <t>ナド</t>
    </rPh>
    <phoneticPr fontId="11"/>
  </si>
  <si>
    <t>化学生命工学科</t>
    <phoneticPr fontId="11"/>
  </si>
  <si>
    <t>Spring&amp;Autumn</t>
  </si>
  <si>
    <t>HSK４級</t>
    <phoneticPr fontId="11"/>
  </si>
  <si>
    <t>MIT部局間交換留学プログラムに併願中（2020年9月～2020年12月）。</t>
    <phoneticPr fontId="11"/>
  </si>
  <si>
    <t>http://XXX</t>
    <phoneticPr fontId="11"/>
  </si>
  <si>
    <t>インドネシア大学</t>
    <phoneticPr fontId="11"/>
  </si>
  <si>
    <t>Universitas Indonesia</t>
    <phoneticPr fontId="11"/>
  </si>
  <si>
    <t>浙江大学</t>
    <phoneticPr fontId="11"/>
  </si>
  <si>
    <t>Zhejiang University</t>
    <phoneticPr fontId="11"/>
  </si>
  <si>
    <t>英語による学位取得可能なコース・プログラムに現在在籍している（協定校が基準を設けていない場合、設けているが提出不要と明示している場合のみ）</t>
    <rPh sb="47" eb="48">
      <t>モウ</t>
    </rPh>
    <rPh sb="53" eb="55">
      <t>テイシュツ</t>
    </rPh>
    <rPh sb="55" eb="57">
      <t>フヨウ</t>
    </rPh>
    <rPh sb="58" eb="60">
      <t>メイジ</t>
    </rPh>
    <rPh sb="64" eb="66">
      <t>バアイ</t>
    </rPh>
    <phoneticPr fontId="11"/>
  </si>
  <si>
    <t>Enrolled on degree course/program offered in English at the University of Tokyo（Only when the partner university does not set any language requirements, or when the partner university sets language requirements but does not require submission of them)</t>
    <phoneticPr fontId="11"/>
  </si>
  <si>
    <t>〒</t>
    <phoneticPr fontId="11"/>
  </si>
  <si>
    <t>　</t>
    <phoneticPr fontId="11"/>
  </si>
  <si>
    <t>The Fung Scholarships</t>
    <phoneticPr fontId="11"/>
  </si>
  <si>
    <t>受給希望
希望する:○
希望しない:×</t>
    <rPh sb="0" eb="2">
      <t>ジュキュウ</t>
    </rPh>
    <rPh sb="2" eb="4">
      <t>キボウ</t>
    </rPh>
    <rPh sb="5" eb="7">
      <t>キボウ</t>
    </rPh>
    <rPh sb="12" eb="14">
      <t>キボウ</t>
    </rPh>
    <phoneticPr fontId="11"/>
  </si>
  <si>
    <t>15．私は、留学に関しての留意点を上記学生に説明しました。
（下に、説明を行った部署の担当者による自筆署名あるいは記名捺印をお願いします。）</t>
    <phoneticPr fontId="11"/>
  </si>
  <si>
    <t>東京大学全学交換留学（グローバルキャンパス推進本部担当）派遣候補学生　学内申請書
学部前期課程と後期課程に跨る留学に関しての留意点</t>
    <rPh sb="21" eb="23">
      <t>スイシン</t>
    </rPh>
    <rPh sb="58" eb="59">
      <t>カン</t>
    </rPh>
    <rPh sb="62" eb="65">
      <t>リュウイテン</t>
    </rPh>
    <phoneticPr fontId="11"/>
  </si>
  <si>
    <t>私は、学部前期課程と後期課程に跨る留学に関しての留意点を上記学生に説明しました。</t>
    <rPh sb="20" eb="21">
      <t>カン</t>
    </rPh>
    <phoneticPr fontId="11"/>
  </si>
  <si>
    <t>私は、学部前期課程と後期課程に跨る留学に関しての留意点を上記学生に説明しました。
（下に、説明を行った部署の担当者による自筆署名あるいは記名捺印をお願いします。）</t>
    <rPh sb="20" eb="21">
      <t>カン</t>
    </rPh>
    <phoneticPr fontId="11"/>
  </si>
  <si>
    <r>
      <t>留学開始時所属部局担当者</t>
    </r>
    <r>
      <rPr>
        <u/>
        <sz val="10"/>
        <color theme="1"/>
        <rFont val="ＭＳ 明朝"/>
        <family val="1"/>
        <charset val="128"/>
      </rPr>
      <t>　所属／職／氏名　　　　　　　　　　　　　　　　　　　　　　　　　　　　　　　　　　　　　</t>
    </r>
    <rPh sb="0" eb="2">
      <t>リュウガク</t>
    </rPh>
    <rPh sb="2" eb="4">
      <t>カイシ</t>
    </rPh>
    <phoneticPr fontId="11"/>
  </si>
  <si>
    <t>※本枠内に収まる範囲内で記載すること。設定を変更しないこと。
※どちらの言語で記入したかは、選考には影響しない。</t>
    <phoneticPr fontId="11"/>
  </si>
  <si>
    <t>　※本枠内に収まる範囲内で記載すること。設定を変更しないこと。
　※どちらの言語で記入したかは、選考には影響しない。</t>
    <phoneticPr fontId="11"/>
  </si>
  <si>
    <r>
      <t>進学希望学部・学科担当者</t>
    </r>
    <r>
      <rPr>
        <u/>
        <sz val="10"/>
        <color theme="1"/>
        <rFont val="ＭＳ 明朝"/>
        <family val="1"/>
        <charset val="128"/>
      </rPr>
      <t>　所属／職／氏名　　　　　　　　　　　　　　　　　　　　　　　　　　　　　　　　　　　　　</t>
    </r>
    <rPh sb="0" eb="2">
      <t>シンガク</t>
    </rPh>
    <rPh sb="2" eb="4">
      <t>キボウ</t>
    </rPh>
    <rPh sb="4" eb="6">
      <t>ガクブ</t>
    </rPh>
    <rPh sb="7" eb="9">
      <t>ガッカ</t>
    </rPh>
    <phoneticPr fontId="11"/>
  </si>
  <si>
    <t>・青色部分を入力してください。成績評価係数が自動計算されます。
・大学学部１年次から応募時に至るまでに修得した成績の平均点（成績評価係数）の算出が求められます。
・大学院学生は、学部と大学院の成績を通算して成績評価係数を算出します。</t>
    <rPh sb="33" eb="35">
      <t>ダイガク</t>
    </rPh>
    <rPh sb="35" eb="37">
      <t>ガクブ</t>
    </rPh>
    <rPh sb="38" eb="40">
      <t>ネンジ</t>
    </rPh>
    <rPh sb="42" eb="44">
      <t>オウボ</t>
    </rPh>
    <rPh sb="44" eb="45">
      <t>ジ</t>
    </rPh>
    <rPh sb="46" eb="47">
      <t>イタ</t>
    </rPh>
    <rPh sb="51" eb="53">
      <t>シュウトク</t>
    </rPh>
    <rPh sb="55" eb="57">
      <t>セイセキ</t>
    </rPh>
    <rPh sb="58" eb="61">
      <t>ヘイキンテン</t>
    </rPh>
    <rPh sb="62" eb="66">
      <t>セイセキヒョウカ</t>
    </rPh>
    <rPh sb="66" eb="68">
      <t>ケイスウ</t>
    </rPh>
    <rPh sb="70" eb="72">
      <t>サンシュツ</t>
    </rPh>
    <rPh sb="73" eb="74">
      <t>モト</t>
    </rPh>
    <rPh sb="85" eb="86">
      <t>ガク</t>
    </rPh>
    <rPh sb="96" eb="98">
      <t>セイセキ</t>
    </rPh>
    <rPh sb="99" eb="101">
      <t>ツウサン</t>
    </rPh>
    <phoneticPr fontId="19"/>
  </si>
  <si>
    <r>
      <t xml:space="preserve">②単位数（成績評価毎の合計）
</t>
    </r>
    <r>
      <rPr>
        <sz val="11"/>
        <color indexed="10"/>
        <rFont val="ＭＳ Ｐゴシック"/>
        <family val="3"/>
        <charset val="128"/>
      </rPr>
      <t xml:space="preserve">※授業科目数ではありません。
</t>
    </r>
    <r>
      <rPr>
        <u/>
        <sz val="11"/>
        <color indexed="10"/>
        <rFont val="ＭＳ Ｐゴシック"/>
        <family val="3"/>
        <charset val="128"/>
      </rPr>
      <t>単位数</t>
    </r>
    <r>
      <rPr>
        <sz val="11"/>
        <color indexed="10"/>
        <rFont val="ＭＳ Ｐゴシック"/>
        <family val="3"/>
        <charset val="128"/>
      </rPr>
      <t>です。</t>
    </r>
    <rPh sb="1" eb="4">
      <t>タンイスウ</t>
    </rPh>
    <rPh sb="5" eb="7">
      <t>セイセキ</t>
    </rPh>
    <rPh sb="7" eb="9">
      <t>ヒョウカ</t>
    </rPh>
    <rPh sb="9" eb="10">
      <t>ゴト</t>
    </rPh>
    <rPh sb="11" eb="13">
      <t>ゴウケイ</t>
    </rPh>
    <phoneticPr fontId="19"/>
  </si>
  <si>
    <r>
      <t>成績評価係数は、</t>
    </r>
    <r>
      <rPr>
        <u/>
        <sz val="10"/>
        <rFont val="ＭＳ Ｐゴシック"/>
        <family val="3"/>
        <charset val="128"/>
      </rPr>
      <t>成績証明書に基づき</t>
    </r>
    <r>
      <rPr>
        <sz val="10"/>
        <rFont val="ＭＳ Ｐゴシック"/>
        <family val="3"/>
        <charset val="128"/>
      </rPr>
      <t>、次のように算出して下さい。</t>
    </r>
    <rPh sb="0" eb="2">
      <t>セイセキ</t>
    </rPh>
    <rPh sb="2" eb="4">
      <t>ヒョウカ</t>
    </rPh>
    <rPh sb="4" eb="6">
      <t>ケイスウ</t>
    </rPh>
    <rPh sb="8" eb="10">
      <t>セイセキ</t>
    </rPh>
    <rPh sb="10" eb="13">
      <t>ショウメイショ</t>
    </rPh>
    <rPh sb="14" eb="15">
      <t>モト</t>
    </rPh>
    <rPh sb="18" eb="19">
      <t>ツギ</t>
    </rPh>
    <rPh sb="23" eb="25">
      <t>サンシュツ</t>
    </rPh>
    <rPh sb="27" eb="28">
      <t>クダ</t>
    </rPh>
    <phoneticPr fontId="19"/>
  </si>
  <si>
    <t>TODAI TARO</t>
    <phoneticPr fontId="11"/>
  </si>
  <si>
    <t>Ｓ２</t>
  </si>
  <si>
    <t>Ａ１</t>
  </si>
  <si>
    <t>Faculty of Engineering</t>
    <phoneticPr fontId="11"/>
  </si>
  <si>
    <t>TOEFL iBT 90</t>
    <phoneticPr fontId="11"/>
  </si>
  <si>
    <t>TOEFL iBT 89</t>
    <phoneticPr fontId="11"/>
  </si>
  <si>
    <t>Engineering</t>
    <phoneticPr fontId="11"/>
  </si>
  <si>
    <t>TOEFL iBT 92</t>
    <phoneticPr fontId="11"/>
  </si>
  <si>
    <t>＜略歴＞
2015年8月 オーストラリア（シドニー）滞在（高校のプログラムで１か月のホームステイ）
2017年3月 茨城県立水戸第一高等学校卒業
2017年4月 東京大学理科Ⅰ類入学
2017年7月～8月　オーストラリア国立大学　夏季短期プログラム参加（夏季体験活動等プログラムへ個人で参加）
2017年9月 インドネシア、マレーシア、タイ等東南アジア諸国を周遊
2019年4月 東京大学工学部化学生命工学科進学
＜性格・特技＞</t>
    <rPh sb="1" eb="3">
      <t>リャクレキ</t>
    </rPh>
    <rPh sb="29" eb="31">
      <t>コウコウ</t>
    </rPh>
    <rPh sb="40" eb="41">
      <t>ゲツ</t>
    </rPh>
    <rPh sb="85" eb="87">
      <t>リカ</t>
    </rPh>
    <rPh sb="151" eb="152">
      <t>ネン</t>
    </rPh>
    <rPh sb="153" eb="154">
      <t>ガツ</t>
    </rPh>
    <rPh sb="170" eb="171">
      <t>ナド</t>
    </rPh>
    <rPh sb="171" eb="173">
      <t>トウナン</t>
    </rPh>
    <rPh sb="176" eb="178">
      <t>ショコク</t>
    </rPh>
    <rPh sb="179" eb="181">
      <t>シュウユウ</t>
    </rPh>
    <rPh sb="194" eb="197">
      <t>コウガクブ</t>
    </rPh>
    <rPh sb="197" eb="199">
      <t>カガク</t>
    </rPh>
    <rPh sb="199" eb="201">
      <t>セイメイ</t>
    </rPh>
    <rPh sb="201" eb="203">
      <t>コウガク</t>
    </rPh>
    <rPh sb="203" eb="204">
      <t>カ</t>
    </rPh>
    <rPh sb="204" eb="206">
      <t>シンガク</t>
    </rPh>
    <phoneticPr fontId="11"/>
  </si>
  <si>
    <t>　これは例です。記入の際は「改行」「段落分け」「段落前／後のスペース」「段落始まりの字下げ（インデント）」等を活用し、要点をまとめて読みやすく記入してください。読む方の目線になって申請書を書き、審査する方の印象に残る書面作りをしましょう。内容だけでなく、全体の見やすさも、理解のしやすい情報の伝わりやすい書類として重要です。明朝１２ｐｔで記入すると、1行あたりの字数はこの程度になります。しかし、このままただ書き連ねていくと、字がどんどん詰まっていき、読みにくい文章に見えてしまいます。
　エクセルの１セル内での改行はAlt+Enterキーで行います。関連のある内容によって段落を分け、また必要に応じ段落前スペースを入れ、全体をすっきりと読みやすくすることが出来ます。段落の冒頭の字下げ（インデント）も、段落分けの効果をアップさせます。</t>
    <phoneticPr fontId="11"/>
  </si>
  <si>
    <t>TOEFL　iBT</t>
    <phoneticPr fontId="11"/>
  </si>
  <si>
    <t>ボアジチ大学（ボスフォラス）大学</t>
    <phoneticPr fontId="11"/>
  </si>
  <si>
    <t>Boğaziçi University</t>
    <phoneticPr fontId="11"/>
  </si>
  <si>
    <r>
      <t xml:space="preserve">本部国際交流課担当者 </t>
    </r>
    <r>
      <rPr>
        <u/>
        <sz val="10"/>
        <rFont val="ＭＳ 明朝"/>
        <family val="1"/>
        <charset val="128"/>
      </rPr>
      <t>職／氏名</t>
    </r>
    <rPh sb="0" eb="2">
      <t>ホンブ</t>
    </rPh>
    <rPh sb="2" eb="4">
      <t>コクサイ</t>
    </rPh>
    <rPh sb="4" eb="6">
      <t>コウリュウ</t>
    </rPh>
    <rPh sb="6" eb="7">
      <t>カ</t>
    </rPh>
    <phoneticPr fontId="11"/>
  </si>
  <si>
    <r>
      <t xml:space="preserve">教養学部前期課程担当者 </t>
    </r>
    <r>
      <rPr>
        <u/>
        <sz val="10"/>
        <rFont val="ＭＳ 明朝"/>
        <family val="1"/>
        <charset val="128"/>
      </rPr>
      <t>所属／職／氏名　　　　　　　　　　　　</t>
    </r>
    <rPh sb="0" eb="2">
      <t>キョウヨウ</t>
    </rPh>
    <rPh sb="2" eb="4">
      <t>ガクブ</t>
    </rPh>
    <rPh sb="3" eb="4">
      <t>シンガク</t>
    </rPh>
    <rPh sb="4" eb="6">
      <t>ゼンキ</t>
    </rPh>
    <rPh sb="6" eb="8">
      <t>カテイ</t>
    </rPh>
    <rPh sb="12" eb="14">
      <t>ショゾク</t>
    </rPh>
    <phoneticPr fontId="11"/>
  </si>
  <si>
    <r>
      <rPr>
        <sz val="11"/>
        <color theme="1"/>
        <rFont val="Arial Unicode MS"/>
        <family val="3"/>
        <charset val="128"/>
      </rPr>
      <t>①</t>
    </r>
    <r>
      <rPr>
        <sz val="11"/>
        <color theme="1"/>
        <rFont val="Times New Roman"/>
        <family val="1"/>
      </rPr>
      <t xml:space="preserve"> My family’s income meets the above criteria</t>
    </r>
    <phoneticPr fontId="11"/>
  </si>
  <si>
    <t>University of California, Santa Cruz</t>
    <phoneticPr fontId="11"/>
  </si>
  <si>
    <t>カリフォルニア大学サンタクルーズ校</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</si>
</sst>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General&quot;歳&quot;"/>
    <numFmt numFmtId="177" formatCode="yyyy&quot;年&quot;m&quot;月&quot;d&quot;日&quot;&quot;現&quot;&quot;在&quot;"/>
    <numFmt numFmtId="178" formatCode="[$-F800]dddd\,\ mmmm\ dd\,\ yyyy"/>
    <numFmt numFmtId="179" formatCode="0.00_);[Red]\(0.00\)"/>
    <numFmt numFmtId="180" formatCode="0.00_ "/>
    <numFmt numFmtId="181" formatCode="0.0_ "/>
    <numFmt numFmtId="182" formatCode="0_ "/>
    <numFmt numFmtId="183" formatCode="yyyy&quot;年&quot;m&quot;月&quot;d&quot;日&quot;;@"/>
  </numFmts>
  <fonts count="49">
    <font>
      <sz val="11"/>
      <color theme="1"/>
      <name val="ＭＳ Ｐゴシック"/>
      <family val="2"/>
      <scheme val="minor"/>
    </font>
    <font>
      <sz val="12"/>
      <color theme="1"/>
      <name val="ＭＳ 明朝"/>
      <family val="1"/>
      <charset val="128"/>
    </font>
    <font>
      <sz val="10"/>
      <color theme="1"/>
      <name val="ＭＳ 明朝"/>
      <family val="1"/>
      <charset val="128"/>
    </font>
    <font>
      <sz val="10"/>
      <color rgb="FF000000"/>
      <name val="ＭＳ 明朝"/>
      <family val="1"/>
      <charset val="128"/>
    </font>
    <font>
      <sz val="9"/>
      <color rgb="FF000000"/>
      <name val="ＭＳ 明朝"/>
      <family val="1"/>
      <charset val="128"/>
    </font>
    <font>
      <sz val="8"/>
      <color theme="1"/>
      <name val="ＭＳ 明朝"/>
      <family val="1"/>
      <charset val="128"/>
    </font>
    <font>
      <sz val="14"/>
      <color theme="1"/>
      <name val="ＭＳ 明朝"/>
      <family val="1"/>
      <charset val="128"/>
    </font>
    <font>
      <u/>
      <sz val="10"/>
      <color theme="1"/>
      <name val="ＭＳ 明朝"/>
      <family val="1"/>
      <charset val="128"/>
    </font>
    <font>
      <sz val="10.5"/>
      <color theme="1"/>
      <name val="ＭＳ 明朝"/>
      <family val="1"/>
      <charset val="128"/>
    </font>
    <font>
      <b/>
      <sz val="10"/>
      <color theme="1"/>
      <name val="ＭＳ 明朝"/>
      <family val="1"/>
      <charset val="128"/>
    </font>
    <font>
      <sz val="9"/>
      <color rgb="FFFF0000"/>
      <name val="ＭＳ 明朝"/>
      <family val="1"/>
      <charset val="128"/>
    </font>
    <font>
      <sz val="6"/>
      <name val="ＭＳ Ｐゴシック"/>
      <family val="3"/>
      <charset val="128"/>
      <scheme val="minor"/>
    </font>
    <font>
      <u/>
      <sz val="11"/>
      <color theme="10"/>
      <name val="ＭＳ Ｐゴシック"/>
      <family val="2"/>
      <scheme val="minor"/>
    </font>
    <font>
      <sz val="9"/>
      <color theme="1"/>
      <name val="ＭＳ 明朝"/>
      <family val="1"/>
      <charset val="128"/>
    </font>
    <font>
      <sz val="8"/>
      <color rgb="FF000000"/>
      <name val="ＭＳ 明朝"/>
      <family val="1"/>
      <charset val="128"/>
    </font>
    <font>
      <sz val="11"/>
      <color theme="1"/>
      <name val="ＭＳ 明朝"/>
      <family val="1"/>
      <charset val="128"/>
    </font>
    <font>
      <u/>
      <sz val="10"/>
      <color theme="10"/>
      <name val="ＭＳ 明朝"/>
      <family val="1"/>
      <charset val="128"/>
    </font>
    <font>
      <sz val="11"/>
      <color theme="1"/>
      <name val="ＭＳ Ｐゴシック"/>
      <family val="3"/>
      <charset val="128"/>
      <scheme val="minor"/>
    </font>
    <font>
      <sz val="10"/>
      <name val="ＭＳ Ｐゴシック"/>
      <family val="3"/>
      <charset val="128"/>
    </font>
    <font>
      <sz val="6"/>
      <name val="ＭＳ Ｐゴシック"/>
      <family val="3"/>
      <charset val="128"/>
    </font>
    <font>
      <sz val="10"/>
      <color theme="1"/>
      <name val="ＭＳ Ｐゴシック"/>
      <family val="3"/>
      <charset val="128"/>
      <scheme val="minor"/>
    </font>
    <font>
      <sz val="10"/>
      <name val="ＭＳ Ｐゴシック"/>
      <family val="3"/>
      <charset val="128"/>
      <scheme val="minor"/>
    </font>
    <font>
      <sz val="6"/>
      <name val="ＭＳ Ｐゴシック"/>
      <family val="2"/>
      <charset val="128"/>
      <scheme val="minor"/>
    </font>
    <font>
      <sz val="11"/>
      <name val="ＭＳ Ｐゴシック"/>
      <family val="3"/>
      <charset val="128"/>
    </font>
    <font>
      <b/>
      <sz val="12"/>
      <name val="ＭＳ Ｐゴシック"/>
      <family val="3"/>
      <charset val="128"/>
    </font>
    <font>
      <sz val="11"/>
      <color rgb="FFFF0000"/>
      <name val="ＭＳ Ｐゴシック"/>
      <family val="3"/>
      <charset val="128"/>
    </font>
    <font>
      <sz val="11"/>
      <color indexed="10"/>
      <name val="ＭＳ Ｐゴシック"/>
      <family val="3"/>
      <charset val="128"/>
    </font>
    <font>
      <u/>
      <sz val="11"/>
      <color indexed="10"/>
      <name val="ＭＳ Ｐゴシック"/>
      <family val="3"/>
      <charset val="128"/>
    </font>
    <font>
      <u/>
      <sz val="10"/>
      <name val="ＭＳ Ｐゴシック"/>
      <family val="3"/>
      <charset val="128"/>
    </font>
    <font>
      <u/>
      <sz val="10"/>
      <color rgb="FFFF0000"/>
      <name val="ＭＳ Ｐゴシック"/>
      <family val="3"/>
      <charset val="128"/>
    </font>
    <font>
      <sz val="10"/>
      <color theme="1"/>
      <name val="ＭＳ Ｐゴシック"/>
      <family val="2"/>
      <scheme val="minor"/>
    </font>
    <font>
      <b/>
      <sz val="10"/>
      <color theme="1"/>
      <name val="ＭＳ Ｐゴシック"/>
      <family val="3"/>
      <charset val="128"/>
      <scheme val="minor"/>
    </font>
    <font>
      <sz val="11"/>
      <color rgb="FF000000"/>
      <name val="ＭＳ 明朝"/>
      <family val="1"/>
      <charset val="128"/>
    </font>
    <font>
      <sz val="11"/>
      <color theme="1"/>
      <name val="Times New Roman"/>
      <family val="1"/>
    </font>
    <font>
      <sz val="11"/>
      <color theme="1"/>
      <name val="Arial Unicode MS"/>
      <family val="3"/>
      <charset val="128"/>
    </font>
    <font>
      <b/>
      <sz val="9"/>
      <color indexed="81"/>
      <name val="ＭＳ Ｐゴシック"/>
      <family val="3"/>
      <charset val="128"/>
    </font>
    <font>
      <b/>
      <sz val="10"/>
      <color theme="1" tint="4.9989318521683403E-2"/>
      <name val="ＭＳ 明朝"/>
      <family val="1"/>
      <charset val="128"/>
    </font>
    <font>
      <sz val="9"/>
      <name val="ＭＳ Ｐゴシック"/>
      <family val="3"/>
      <charset val="128"/>
      <scheme val="minor"/>
    </font>
    <font>
      <sz val="6"/>
      <color theme="1"/>
      <name val="ＭＳ 明朝"/>
      <family val="1"/>
      <charset val="128"/>
    </font>
    <font>
      <b/>
      <sz val="11"/>
      <color theme="1"/>
      <name val="ＭＳ Ｐゴシック"/>
      <family val="3"/>
      <charset val="128"/>
      <scheme val="major"/>
    </font>
    <font>
      <sz val="8"/>
      <name val="ＭＳ 明朝"/>
      <family val="1"/>
      <charset val="128"/>
    </font>
    <font>
      <sz val="10"/>
      <name val="ＭＳ 明朝"/>
      <family val="1"/>
      <charset val="128"/>
    </font>
    <font>
      <sz val="11"/>
      <color theme="0" tint="-0.34998626667073579"/>
      <name val="ＭＳ 明朝"/>
      <family val="1"/>
      <charset val="128"/>
    </font>
    <font>
      <b/>
      <sz val="9"/>
      <color indexed="81"/>
      <name val="MS P ゴシック"/>
      <family val="3"/>
      <charset val="128"/>
    </font>
    <font>
      <b/>
      <sz val="11"/>
      <name val="ＭＳ Ｐゴシック"/>
      <family val="3"/>
      <charset val="128"/>
      <scheme val="major"/>
    </font>
    <font>
      <sz val="12"/>
      <name val="ＭＳ 明朝"/>
      <family val="1"/>
      <charset val="128"/>
    </font>
    <font>
      <sz val="11"/>
      <name val="ＭＳ 明朝"/>
      <family val="1"/>
      <charset val="128"/>
    </font>
    <font>
      <u/>
      <sz val="10"/>
      <name val="ＭＳ 明朝"/>
      <family val="1"/>
      <charset val="128"/>
    </font>
    <font>
      <sz val="9"/>
      <name val="ＭＳ 明朝"/>
      <family val="1"/>
      <charset val="128"/>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99"/>
        <bgColor indexed="64"/>
      </patternFill>
    </fill>
  </fills>
  <borders count="6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64"/>
      </right>
      <top style="hair">
        <color indexed="64"/>
      </top>
      <bottom style="thin">
        <color indexed="64"/>
      </bottom>
      <diagonal/>
    </border>
    <border>
      <left/>
      <right/>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2" fillId="0" borderId="0" applyNumberFormat="0" applyFill="0" applyBorder="0" applyAlignment="0" applyProtection="0"/>
    <xf numFmtId="0" fontId="17" fillId="0" borderId="0">
      <alignment vertical="center"/>
    </xf>
    <xf numFmtId="0" fontId="23" fillId="0" borderId="0">
      <alignment vertical="center"/>
    </xf>
  </cellStyleXfs>
  <cellXfs count="637">
    <xf numFmtId="0" fontId="0" fillId="0" borderId="0" xfId="0"/>
    <xf numFmtId="0" fontId="15" fillId="0" borderId="0" xfId="0" applyFont="1"/>
    <xf numFmtId="0" fontId="15" fillId="0" borderId="0" xfId="0" applyFont="1" applyBorder="1"/>
    <xf numFmtId="0" fontId="20" fillId="0" borderId="0" xfId="0" applyFont="1"/>
    <xf numFmtId="0" fontId="20" fillId="0" borderId="2" xfId="0" applyFont="1" applyBorder="1"/>
    <xf numFmtId="0" fontId="23" fillId="0" borderId="0" xfId="3" applyProtection="1">
      <alignment vertical="center"/>
      <protection locked="0"/>
    </xf>
    <xf numFmtId="0" fontId="23" fillId="0" borderId="0" xfId="3" applyFill="1" applyBorder="1" applyProtection="1">
      <alignment vertical="center"/>
    </xf>
    <xf numFmtId="0" fontId="18" fillId="0" borderId="0" xfId="3" applyFont="1" applyFill="1" applyBorder="1" applyAlignment="1" applyProtection="1">
      <alignment horizontal="left" vertical="center" wrapText="1"/>
    </xf>
    <xf numFmtId="0" fontId="18" fillId="0" borderId="0" xfId="3" applyFont="1" applyFill="1" applyBorder="1" applyAlignment="1" applyProtection="1">
      <alignment horizontal="right" vertical="center" wrapText="1"/>
    </xf>
    <xf numFmtId="0" fontId="23" fillId="0" borderId="0" xfId="3" applyFill="1" applyBorder="1" applyProtection="1">
      <alignment vertical="center"/>
      <protection locked="0"/>
    </xf>
    <xf numFmtId="0" fontId="25" fillId="0" borderId="0" xfId="3" applyFont="1" applyFill="1" applyBorder="1" applyAlignment="1" applyProtection="1">
      <alignment horizontal="left" vertical="center"/>
    </xf>
    <xf numFmtId="0" fontId="23" fillId="0" borderId="0" xfId="3">
      <alignment vertical="center"/>
    </xf>
    <xf numFmtId="0" fontId="23" fillId="0" borderId="0" xfId="3" applyFill="1" applyProtection="1">
      <alignment vertical="center"/>
    </xf>
    <xf numFmtId="0" fontId="23" fillId="4" borderId="2" xfId="3" applyFill="1" applyBorder="1" applyAlignment="1" applyProtection="1">
      <alignment horizontal="center" vertical="center" shrinkToFit="1"/>
    </xf>
    <xf numFmtId="0" fontId="23" fillId="0" borderId="0" xfId="3" applyFill="1">
      <alignment vertical="center"/>
    </xf>
    <xf numFmtId="0" fontId="23" fillId="0" borderId="2" xfId="3" applyBorder="1" applyAlignment="1" applyProtection="1">
      <alignment horizontal="center" vertical="center"/>
    </xf>
    <xf numFmtId="0" fontId="23" fillId="0" borderId="3" xfId="3" applyBorder="1" applyAlignment="1" applyProtection="1">
      <alignment horizontal="center" vertical="center"/>
    </xf>
    <xf numFmtId="0" fontId="23" fillId="0" borderId="0" xfId="3" applyBorder="1" applyAlignment="1" applyProtection="1">
      <alignment horizontal="center" vertical="center"/>
    </xf>
    <xf numFmtId="0" fontId="23" fillId="0" borderId="0" xfId="3" applyAlignment="1" applyProtection="1">
      <alignment horizontal="right" vertical="center"/>
    </xf>
    <xf numFmtId="0" fontId="23" fillId="0" borderId="2" xfId="3" applyFill="1" applyBorder="1" applyProtection="1">
      <alignment vertical="center"/>
    </xf>
    <xf numFmtId="180" fontId="23" fillId="5" borderId="2" xfId="3" applyNumberFormat="1" applyFill="1" applyBorder="1" applyProtection="1">
      <alignment vertical="center"/>
    </xf>
    <xf numFmtId="0" fontId="23" fillId="0" borderId="5" xfId="3" applyFill="1" applyBorder="1" applyProtection="1">
      <alignment vertical="center"/>
    </xf>
    <xf numFmtId="0" fontId="23" fillId="5" borderId="18" xfId="3" applyFill="1" applyBorder="1" applyAlignment="1" applyProtection="1">
      <alignment horizontal="left" vertical="center"/>
    </xf>
    <xf numFmtId="0" fontId="23" fillId="0" borderId="0" xfId="3" applyAlignment="1" applyProtection="1">
      <alignment vertical="center" shrinkToFit="1"/>
    </xf>
    <xf numFmtId="0" fontId="18" fillId="0" borderId="0" xfId="3" applyFont="1" applyProtection="1">
      <alignment vertical="center"/>
    </xf>
    <xf numFmtId="0" fontId="20" fillId="0" borderId="3" xfId="0" applyFont="1" applyBorder="1" applyAlignment="1">
      <alignment horizontal="left" vertical="center"/>
    </xf>
    <xf numFmtId="0" fontId="20" fillId="0" borderId="5" xfId="0" applyFont="1" applyBorder="1"/>
    <xf numFmtId="0" fontId="30" fillId="0" borderId="2" xfId="0" applyFont="1" applyBorder="1"/>
    <xf numFmtId="0" fontId="15" fillId="0" borderId="0" xfId="0" applyFont="1" applyFill="1"/>
    <xf numFmtId="0" fontId="30" fillId="0" borderId="2" xfId="0" applyFont="1" applyFill="1" applyBorder="1"/>
    <xf numFmtId="0" fontId="2" fillId="0" borderId="0" xfId="0" applyFont="1"/>
    <xf numFmtId="0" fontId="23" fillId="6" borderId="2" xfId="3" applyNumberFormat="1" applyFill="1" applyBorder="1" applyAlignment="1" applyProtection="1">
      <alignment horizontal="center" vertical="center"/>
      <protection locked="0"/>
    </xf>
    <xf numFmtId="0" fontId="23" fillId="6" borderId="2" xfId="3" applyFill="1" applyBorder="1" applyAlignment="1" applyProtection="1">
      <alignment horizontal="center" vertical="center"/>
      <protection locked="0"/>
    </xf>
    <xf numFmtId="0" fontId="31" fillId="0" borderId="2" xfId="0" applyFont="1" applyFill="1" applyBorder="1"/>
    <xf numFmtId="0" fontId="1" fillId="0" borderId="0" xfId="0" applyFont="1" applyFill="1" applyAlignment="1">
      <alignment horizontal="right" vertical="center"/>
    </xf>
    <xf numFmtId="0" fontId="1" fillId="0" borderId="0" xfId="0" applyFont="1" applyFill="1" applyAlignment="1">
      <alignment horizontal="left" vertical="center"/>
    </xf>
    <xf numFmtId="0" fontId="15" fillId="0" borderId="0" xfId="0" applyFont="1" applyFill="1" applyAlignment="1"/>
    <xf numFmtId="0" fontId="15" fillId="0" borderId="0" xfId="0" applyFont="1" applyFill="1" applyAlignment="1">
      <alignment horizontal="left"/>
    </xf>
    <xf numFmtId="0" fontId="2" fillId="0" borderId="9" xfId="0" applyFont="1" applyFill="1" applyBorder="1" applyAlignment="1">
      <alignment vertical="center"/>
    </xf>
    <xf numFmtId="0" fontId="2" fillId="0" borderId="0" xfId="0" applyFont="1" applyFill="1" applyBorder="1" applyAlignment="1">
      <alignment vertical="center"/>
    </xf>
    <xf numFmtId="176" fontId="15" fillId="0" borderId="0" xfId="0" applyNumberFormat="1" applyFont="1" applyFill="1"/>
    <xf numFmtId="0" fontId="15" fillId="0" borderId="0" xfId="0" applyFont="1" applyFill="1" applyBorder="1"/>
    <xf numFmtId="0" fontId="2" fillId="0" borderId="11" xfId="0" applyFont="1" applyFill="1" applyBorder="1" applyAlignment="1">
      <alignment horizontal="left" vertical="center"/>
    </xf>
    <xf numFmtId="0" fontId="2" fillId="0" borderId="0" xfId="0" applyFont="1" applyFill="1" applyBorder="1" applyAlignment="1">
      <alignment horizontal="left" vertical="center"/>
    </xf>
    <xf numFmtId="0" fontId="8" fillId="0" borderId="0" xfId="0" applyFont="1" applyFill="1" applyAlignment="1">
      <alignment horizontal="justify" vertical="center"/>
    </xf>
    <xf numFmtId="0" fontId="1" fillId="0" borderId="11" xfId="0" applyFont="1" applyFill="1" applyBorder="1" applyAlignment="1">
      <alignment horizontal="justify" vertical="center"/>
    </xf>
    <xf numFmtId="0" fontId="1" fillId="0" borderId="14" xfId="0" applyFont="1" applyFill="1" applyBorder="1" applyAlignment="1">
      <alignment horizontal="justify" vertical="center"/>
    </xf>
    <xf numFmtId="0" fontId="15" fillId="0" borderId="0" xfId="0" applyFont="1" applyFill="1" applyAlignment="1">
      <alignment vertical="center"/>
    </xf>
    <xf numFmtId="0" fontId="15" fillId="0" borderId="0" xfId="0" applyFont="1" applyFill="1" applyAlignment="1">
      <alignment horizontal="left" vertical="center"/>
    </xf>
    <xf numFmtId="0" fontId="2" fillId="7" borderId="2" xfId="0" applyFont="1" applyFill="1" applyBorder="1" applyAlignment="1">
      <alignment horizontal="left" vertical="center"/>
    </xf>
    <xf numFmtId="0" fontId="2" fillId="7" borderId="3" xfId="0" applyFont="1" applyFill="1" applyBorder="1" applyAlignment="1">
      <alignment horizontal="left" vertical="center"/>
    </xf>
    <xf numFmtId="0" fontId="2" fillId="7" borderId="3" xfId="0" applyFont="1" applyFill="1" applyBorder="1" applyAlignment="1">
      <alignment vertical="center"/>
    </xf>
    <xf numFmtId="0" fontId="3" fillId="7" borderId="2" xfId="0" applyFont="1" applyFill="1" applyBorder="1" applyAlignment="1">
      <alignment horizontal="left" vertical="center"/>
    </xf>
    <xf numFmtId="0" fontId="3" fillId="7" borderId="3" xfId="0" applyFont="1" applyFill="1" applyBorder="1" applyAlignment="1">
      <alignment horizontal="left" vertical="center"/>
    </xf>
    <xf numFmtId="0" fontId="2" fillId="7" borderId="3" xfId="0" applyFont="1" applyFill="1" applyBorder="1" applyAlignment="1">
      <alignment horizontal="left" vertical="center" wrapText="1"/>
    </xf>
    <xf numFmtId="0" fontId="3" fillId="7" borderId="3" xfId="0" applyFont="1" applyFill="1" applyBorder="1" applyAlignment="1">
      <alignment vertical="center"/>
    </xf>
    <xf numFmtId="0" fontId="5" fillId="7" borderId="2" xfId="0" applyFont="1" applyFill="1" applyBorder="1" applyAlignment="1">
      <alignment horizontal="left" vertical="center" wrapText="1"/>
    </xf>
    <xf numFmtId="0" fontId="2" fillId="7" borderId="2" xfId="0" applyFont="1" applyFill="1" applyBorder="1" applyAlignment="1">
      <alignment vertical="center"/>
    </xf>
    <xf numFmtId="0" fontId="3" fillId="0" borderId="25" xfId="0" applyNumberFormat="1" applyFont="1" applyFill="1" applyBorder="1" applyAlignment="1">
      <alignment horizontal="right" vertical="center"/>
    </xf>
    <xf numFmtId="0" fontId="14" fillId="7" borderId="2" xfId="0" applyFont="1" applyFill="1" applyBorder="1" applyAlignment="1">
      <alignment horizontal="left" vertical="center"/>
    </xf>
    <xf numFmtId="0" fontId="16" fillId="7" borderId="4" xfId="1" applyFont="1" applyFill="1" applyBorder="1" applyAlignment="1">
      <alignment vertical="center"/>
    </xf>
    <xf numFmtId="0" fontId="2" fillId="7" borderId="11" xfId="0" applyFont="1" applyFill="1" applyBorder="1" applyAlignment="1">
      <alignment vertical="center"/>
    </xf>
    <xf numFmtId="0" fontId="2" fillId="7" borderId="14" xfId="0" applyFont="1" applyFill="1" applyBorder="1" applyAlignment="1">
      <alignment vertical="center"/>
    </xf>
    <xf numFmtId="0" fontId="3" fillId="0" borderId="38" xfId="0" applyFont="1" applyFill="1" applyBorder="1" applyAlignment="1">
      <alignment vertical="center"/>
    </xf>
    <xf numFmtId="0" fontId="2" fillId="7" borderId="11" xfId="0" applyFont="1" applyFill="1" applyBorder="1" applyAlignment="1">
      <alignment horizontal="left" vertical="center"/>
    </xf>
    <xf numFmtId="0" fontId="2" fillId="7" borderId="11" xfId="0" applyFont="1" applyFill="1" applyBorder="1" applyAlignment="1"/>
    <xf numFmtId="0" fontId="2" fillId="7" borderId="14" xfId="0" applyFont="1" applyFill="1" applyBorder="1" applyAlignment="1">
      <alignment horizontal="left" vertical="center"/>
    </xf>
    <xf numFmtId="0" fontId="2" fillId="7" borderId="26" xfId="0" applyFont="1" applyFill="1" applyBorder="1" applyAlignment="1">
      <alignment horizontal="left" vertical="center"/>
    </xf>
    <xf numFmtId="0" fontId="2" fillId="7" borderId="12" xfId="0" applyFont="1" applyFill="1" applyBorder="1" applyAlignment="1">
      <alignment horizontal="left" vertical="center"/>
    </xf>
    <xf numFmtId="0" fontId="2" fillId="7" borderId="26" xfId="0" applyFont="1" applyFill="1" applyBorder="1" applyAlignment="1">
      <alignment horizontal="center" vertical="center"/>
    </xf>
    <xf numFmtId="0" fontId="4" fillId="0" borderId="25" xfId="0" applyFont="1" applyFill="1" applyBorder="1" applyAlignment="1">
      <alignment horizontal="left" vertical="center"/>
    </xf>
    <xf numFmtId="0" fontId="3" fillId="7" borderId="26" xfId="0" applyFont="1" applyFill="1" applyBorder="1" applyAlignment="1">
      <alignment horizontal="left" vertical="center"/>
    </xf>
    <xf numFmtId="0" fontId="3" fillId="7" borderId="26" xfId="0" applyFont="1" applyFill="1" applyBorder="1" applyAlignment="1">
      <alignment vertical="center"/>
    </xf>
    <xf numFmtId="0" fontId="13" fillId="7" borderId="2" xfId="0" applyFont="1" applyFill="1" applyBorder="1" applyAlignment="1">
      <alignment horizontal="center" vertical="center" wrapText="1"/>
    </xf>
    <xf numFmtId="0" fontId="2" fillId="7" borderId="2" xfId="0" applyFont="1" applyFill="1" applyBorder="1" applyAlignment="1">
      <alignment horizontal="right" vertical="center"/>
    </xf>
    <xf numFmtId="0" fontId="15" fillId="7" borderId="25" xfId="0" applyFont="1" applyFill="1" applyBorder="1" applyAlignment="1">
      <alignment vertical="center"/>
    </xf>
    <xf numFmtId="0" fontId="32" fillId="7" borderId="25" xfId="0" applyFont="1" applyFill="1" applyBorder="1" applyAlignment="1">
      <alignment vertical="center"/>
    </xf>
    <xf numFmtId="0" fontId="15" fillId="7" borderId="26" xfId="0" applyFont="1" applyFill="1" applyBorder="1" applyAlignment="1">
      <alignment vertical="center"/>
    </xf>
    <xf numFmtId="0" fontId="32" fillId="7" borderId="26" xfId="0" applyFont="1" applyFill="1" applyBorder="1" applyAlignment="1">
      <alignment vertical="center"/>
    </xf>
    <xf numFmtId="0" fontId="3" fillId="7" borderId="40" xfId="0" applyFont="1" applyFill="1" applyBorder="1" applyAlignment="1">
      <alignment horizontal="justify" vertical="center"/>
    </xf>
    <xf numFmtId="0" fontId="3" fillId="7" borderId="31" xfId="0" applyFont="1" applyFill="1" applyBorder="1" applyAlignment="1">
      <alignment horizontal="justify" vertical="center"/>
    </xf>
    <xf numFmtId="0" fontId="3" fillId="7" borderId="32" xfId="0" applyFont="1" applyFill="1" applyBorder="1" applyAlignment="1">
      <alignment horizontal="justify" vertical="center"/>
    </xf>
    <xf numFmtId="0" fontId="9" fillId="7" borderId="16" xfId="0" applyFont="1" applyFill="1" applyBorder="1" applyAlignment="1">
      <alignment vertical="center"/>
    </xf>
    <xf numFmtId="0" fontId="15" fillId="7" borderId="12" xfId="0" applyFont="1" applyFill="1" applyBorder="1" applyAlignment="1"/>
    <xf numFmtId="0" fontId="15" fillId="7" borderId="13" xfId="0" applyFont="1" applyFill="1" applyBorder="1" applyAlignment="1"/>
    <xf numFmtId="0" fontId="3" fillId="7" borderId="29" xfId="0" applyFont="1" applyFill="1" applyBorder="1" applyAlignment="1">
      <alignment vertical="center"/>
    </xf>
    <xf numFmtId="0" fontId="3" fillId="7" borderId="30" xfId="0" applyFont="1" applyFill="1" applyBorder="1" applyAlignment="1">
      <alignment vertical="center"/>
    </xf>
    <xf numFmtId="177" fontId="3" fillId="7" borderId="26" xfId="0" applyNumberFormat="1" applyFont="1" applyFill="1" applyBorder="1" applyAlignment="1">
      <alignment vertical="center"/>
    </xf>
    <xf numFmtId="0" fontId="21" fillId="0" borderId="2" xfId="2" applyFont="1" applyFill="1" applyBorder="1" applyAlignment="1" applyProtection="1">
      <alignment horizontal="left" vertical="center" wrapText="1"/>
      <protection locked="0"/>
    </xf>
    <xf numFmtId="0" fontId="21" fillId="0" borderId="2" xfId="2" applyFont="1" applyFill="1" applyBorder="1" applyAlignment="1" applyProtection="1">
      <alignment horizontal="center" vertical="center" wrapText="1"/>
    </xf>
    <xf numFmtId="0" fontId="21" fillId="0" borderId="2" xfId="2" applyNumberFormat="1" applyFont="1" applyFill="1" applyBorder="1" applyAlignment="1" applyProtection="1">
      <alignment horizontal="center" vertical="center" wrapText="1"/>
    </xf>
    <xf numFmtId="49" fontId="21" fillId="0" borderId="2" xfId="2" applyNumberFormat="1" applyFont="1" applyFill="1" applyBorder="1" applyAlignment="1" applyProtection="1">
      <alignment horizontal="center" vertical="center" wrapText="1"/>
    </xf>
    <xf numFmtId="0" fontId="21" fillId="0" borderId="2" xfId="2" applyFont="1" applyFill="1" applyBorder="1" applyAlignment="1" applyProtection="1">
      <alignment horizontal="left" vertical="center" wrapText="1"/>
    </xf>
    <xf numFmtId="0" fontId="21" fillId="0" borderId="4" xfId="2" applyNumberFormat="1" applyFont="1" applyFill="1" applyBorder="1" applyAlignment="1" applyProtection="1">
      <alignment horizontal="center" vertical="center" wrapText="1"/>
    </xf>
    <xf numFmtId="0" fontId="21" fillId="0" borderId="17" xfId="2" applyNumberFormat="1" applyFont="1" applyFill="1" applyBorder="1" applyAlignment="1" applyProtection="1">
      <alignment horizontal="center" vertical="center" wrapText="1"/>
    </xf>
    <xf numFmtId="0" fontId="21" fillId="0" borderId="3" xfId="2" applyNumberFormat="1" applyFont="1" applyFill="1" applyBorder="1" applyAlignment="1" applyProtection="1">
      <alignment horizontal="center" vertical="center" wrapText="1"/>
    </xf>
    <xf numFmtId="0" fontId="21" fillId="0" borderId="2" xfId="2" applyNumberFormat="1" applyFont="1" applyFill="1" applyBorder="1" applyAlignment="1">
      <alignment horizontal="center" vertical="center" wrapText="1"/>
    </xf>
    <xf numFmtId="0" fontId="21" fillId="0" borderId="51" xfId="2" applyNumberFormat="1" applyFont="1" applyFill="1" applyBorder="1" applyAlignment="1">
      <alignment horizontal="center" vertical="center" wrapText="1"/>
    </xf>
    <xf numFmtId="0" fontId="21" fillId="0" borderId="21" xfId="2" applyNumberFormat="1" applyFont="1" applyFill="1" applyBorder="1" applyAlignment="1">
      <alignment horizontal="center" vertical="center" wrapText="1"/>
    </xf>
    <xf numFmtId="0" fontId="21" fillId="0" borderId="4" xfId="2" applyFont="1" applyFill="1" applyBorder="1" applyAlignment="1" applyProtection="1">
      <alignment horizontal="center" vertical="center" wrapText="1"/>
    </xf>
    <xf numFmtId="0" fontId="20" fillId="0" borderId="0" xfId="2" applyFont="1" applyAlignment="1" applyProtection="1">
      <alignment horizontal="center" vertical="center"/>
    </xf>
    <xf numFmtId="0" fontId="20" fillId="0" borderId="52" xfId="2" applyFont="1" applyBorder="1" applyAlignment="1" applyProtection="1">
      <alignment vertical="center" wrapText="1"/>
    </xf>
    <xf numFmtId="0" fontId="20" fillId="0" borderId="12" xfId="2" applyFont="1" applyBorder="1" applyAlignment="1" applyProtection="1">
      <alignment horizontal="center" vertical="center" wrapText="1"/>
    </xf>
    <xf numFmtId="0" fontId="20" fillId="0" borderId="0" xfId="2" applyFont="1" applyAlignment="1" applyProtection="1">
      <alignment vertical="center" wrapText="1"/>
    </xf>
    <xf numFmtId="0" fontId="20" fillId="0" borderId="1" xfId="2" applyFont="1" applyBorder="1" applyAlignment="1" applyProtection="1">
      <alignment vertical="center" wrapText="1"/>
    </xf>
    <xf numFmtId="0" fontId="20" fillId="0" borderId="0" xfId="2" applyFont="1" applyAlignment="1" applyProtection="1">
      <alignment vertical="center"/>
    </xf>
    <xf numFmtId="0" fontId="20" fillId="0" borderId="0" xfId="0" applyFont="1" applyAlignment="1"/>
    <xf numFmtId="0" fontId="20" fillId="0" borderId="2" xfId="0" applyFont="1" applyBorder="1" applyAlignment="1">
      <alignment horizontal="center" vertical="center" wrapText="1"/>
    </xf>
    <xf numFmtId="14" fontId="21" fillId="0" borderId="2" xfId="2" applyNumberFormat="1" applyFont="1" applyFill="1" applyBorder="1" applyAlignment="1" applyProtection="1">
      <alignment horizontal="left" vertical="center" wrapText="1"/>
    </xf>
    <xf numFmtId="0" fontId="21" fillId="0" borderId="2" xfId="2" applyNumberFormat="1" applyFont="1" applyFill="1" applyBorder="1" applyAlignment="1" applyProtection="1">
      <alignment horizontal="left" vertical="center" wrapText="1"/>
    </xf>
    <xf numFmtId="0" fontId="20" fillId="0" borderId="13" xfId="2" applyFont="1" applyBorder="1" applyAlignment="1" applyProtection="1">
      <alignment vertical="center" wrapText="1"/>
    </xf>
    <xf numFmtId="0" fontId="20" fillId="0" borderId="8" xfId="2" applyFont="1" applyBorder="1" applyAlignment="1" applyProtection="1">
      <alignment vertical="center" wrapText="1"/>
    </xf>
    <xf numFmtId="0" fontId="20" fillId="0" borderId="12" xfId="2" applyFont="1" applyBorder="1" applyAlignment="1" applyProtection="1">
      <alignment vertical="center" wrapText="1"/>
    </xf>
    <xf numFmtId="0" fontId="20" fillId="0" borderId="3" xfId="2" applyFont="1" applyBorder="1" applyAlignment="1" applyProtection="1">
      <alignment vertical="center" wrapText="1"/>
    </xf>
    <xf numFmtId="0" fontId="21" fillId="0" borderId="3" xfId="2" applyNumberFormat="1" applyFont="1" applyFill="1" applyBorder="1" applyAlignment="1">
      <alignment horizontal="center" vertical="center" wrapText="1"/>
    </xf>
    <xf numFmtId="0" fontId="20" fillId="0" borderId="12" xfId="0" applyFont="1" applyBorder="1" applyAlignment="1">
      <alignment vertical="center" wrapText="1"/>
    </xf>
    <xf numFmtId="0" fontId="20" fillId="0" borderId="4" xfId="2" applyFont="1" applyBorder="1" applyAlignment="1" applyProtection="1">
      <alignment vertical="center" wrapText="1"/>
    </xf>
    <xf numFmtId="0" fontId="20" fillId="0" borderId="8" xfId="2" applyFont="1" applyBorder="1" applyAlignment="1" applyProtection="1">
      <alignment vertical="center"/>
    </xf>
    <xf numFmtId="0" fontId="20" fillId="0" borderId="8" xfId="2" applyFont="1" applyBorder="1" applyAlignment="1" applyProtection="1">
      <alignment horizontal="left" vertical="center"/>
    </xf>
    <xf numFmtId="0" fontId="21" fillId="0" borderId="3" xfId="2" applyFont="1" applyFill="1" applyBorder="1" applyAlignment="1" applyProtection="1">
      <alignment horizontal="left" vertical="center" wrapText="1"/>
      <protection locked="0"/>
    </xf>
    <xf numFmtId="0" fontId="21" fillId="0" borderId="51" xfId="2" applyFont="1" applyFill="1" applyBorder="1" applyAlignment="1" applyProtection="1">
      <alignment horizontal="left" vertical="center" wrapText="1"/>
      <protection locked="0"/>
    </xf>
    <xf numFmtId="179" fontId="21" fillId="0" borderId="4" xfId="2" applyNumberFormat="1" applyFont="1" applyFill="1" applyBorder="1" applyAlignment="1" applyProtection="1">
      <alignment horizontal="left" vertical="center" wrapText="1"/>
      <protection locked="0"/>
    </xf>
    <xf numFmtId="0" fontId="21" fillId="0" borderId="2" xfId="2" applyNumberFormat="1" applyFont="1" applyFill="1" applyBorder="1" applyAlignment="1" applyProtection="1">
      <alignment horizontal="left" vertical="center" wrapText="1"/>
      <protection locked="0"/>
    </xf>
    <xf numFmtId="179" fontId="21" fillId="0" borderId="2" xfId="2" applyNumberFormat="1" applyFont="1" applyFill="1" applyBorder="1" applyAlignment="1" applyProtection="1">
      <alignment horizontal="left" vertical="center" wrapText="1"/>
      <protection locked="0"/>
    </xf>
    <xf numFmtId="179" fontId="21" fillId="0" borderId="3" xfId="2" applyNumberFormat="1" applyFont="1" applyFill="1" applyBorder="1" applyAlignment="1" applyProtection="1">
      <alignment horizontal="left" vertical="center" wrapText="1"/>
      <protection locked="0"/>
    </xf>
    <xf numFmtId="0" fontId="21" fillId="0" borderId="4" xfId="2" applyFont="1" applyFill="1" applyBorder="1" applyAlignment="1" applyProtection="1">
      <alignment horizontal="left" vertical="center" wrapText="1"/>
    </xf>
    <xf numFmtId="0" fontId="21" fillId="0" borderId="2" xfId="2" applyFont="1" applyFill="1" applyBorder="1" applyAlignment="1">
      <alignment horizontal="left" vertical="center" wrapText="1"/>
    </xf>
    <xf numFmtId="0" fontId="21" fillId="0" borderId="3" xfId="2" applyFont="1" applyFill="1" applyBorder="1" applyAlignment="1">
      <alignment horizontal="left" vertical="center" wrapText="1"/>
    </xf>
    <xf numFmtId="0" fontId="21" fillId="0" borderId="0" xfId="2" applyFont="1" applyFill="1" applyAlignment="1" applyProtection="1">
      <alignment horizontal="left" vertical="center" wrapText="1"/>
    </xf>
    <xf numFmtId="0" fontId="21" fillId="0" borderId="0" xfId="2" applyFont="1" applyFill="1" applyAlignment="1" applyProtection="1">
      <alignment horizontal="center" wrapText="1"/>
    </xf>
    <xf numFmtId="0" fontId="30" fillId="0" borderId="0" xfId="0" applyFont="1"/>
    <xf numFmtId="0" fontId="30" fillId="0" borderId="3" xfId="0" applyFont="1" applyBorder="1"/>
    <xf numFmtId="0" fontId="30" fillId="0" borderId="2" xfId="0" applyFont="1" applyBorder="1" applyAlignment="1">
      <alignment vertical="center"/>
    </xf>
    <xf numFmtId="0" fontId="30" fillId="0" borderId="2" xfId="0" applyFont="1" applyFill="1" applyBorder="1" applyAlignment="1">
      <alignment vertical="center"/>
    </xf>
    <xf numFmtId="0" fontId="3" fillId="0" borderId="41"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181" fontId="3" fillId="0" borderId="41" xfId="0" applyNumberFormat="1" applyFont="1" applyFill="1" applyBorder="1" applyAlignment="1" applyProtection="1">
      <alignment horizontal="center" vertical="center"/>
      <protection locked="0"/>
    </xf>
    <xf numFmtId="181" fontId="3" fillId="0" borderId="26" xfId="0" applyNumberFormat="1" applyFont="1" applyFill="1" applyBorder="1" applyAlignment="1" applyProtection="1">
      <alignment horizontal="center" vertical="center"/>
      <protection locked="0"/>
    </xf>
    <xf numFmtId="0" fontId="30" fillId="0" borderId="2" xfId="0" applyFont="1" applyBorder="1" applyAlignment="1">
      <alignment horizontal="left" vertical="center" wrapText="1"/>
    </xf>
    <xf numFmtId="0" fontId="30" fillId="0" borderId="4" xfId="0" applyFont="1" applyBorder="1"/>
    <xf numFmtId="0" fontId="30" fillId="0" borderId="1" xfId="0" applyFont="1" applyBorder="1"/>
    <xf numFmtId="0" fontId="30" fillId="0" borderId="1" xfId="0" applyFont="1" applyBorder="1" applyAlignment="1">
      <alignment horizontal="left" vertical="center" wrapText="1"/>
    </xf>
    <xf numFmtId="0" fontId="30" fillId="0" borderId="3" xfId="0" applyFont="1" applyBorder="1" applyAlignment="1">
      <alignment horizontal="left" vertical="center" wrapText="1"/>
    </xf>
    <xf numFmtId="0" fontId="30" fillId="0" borderId="0" xfId="0" applyFont="1" applyFill="1" applyBorder="1"/>
    <xf numFmtId="0" fontId="30" fillId="0" borderId="0" xfId="0" applyFont="1" applyBorder="1"/>
    <xf numFmtId="0" fontId="30" fillId="0" borderId="2" xfId="0" applyFont="1" applyFill="1" applyBorder="1" applyAlignment="1">
      <alignment horizontal="left" vertical="center" wrapText="1"/>
    </xf>
    <xf numFmtId="0" fontId="0" fillId="0" borderId="0" xfId="0" applyBorder="1"/>
    <xf numFmtId="0" fontId="0" fillId="0" borderId="0" xfId="0" applyFill="1" applyBorder="1"/>
    <xf numFmtId="0" fontId="0" fillId="0" borderId="2" xfId="0" applyBorder="1"/>
    <xf numFmtId="0" fontId="15" fillId="0" borderId="2" xfId="0" applyFont="1" applyBorder="1"/>
    <xf numFmtId="0" fontId="33" fillId="0" borderId="2" xfId="0" applyFont="1" applyBorder="1"/>
    <xf numFmtId="0" fontId="15" fillId="0" borderId="2" xfId="0" applyFont="1" applyBorder="1" applyAlignment="1">
      <alignment horizontal="left" vertical="center" wrapText="1"/>
    </xf>
    <xf numFmtId="0" fontId="33" fillId="0" borderId="2" xfId="0" applyFont="1" applyBorder="1" applyAlignment="1">
      <alignment horizontal="left" vertical="center" wrapText="1"/>
    </xf>
    <xf numFmtId="0" fontId="18" fillId="0" borderId="2" xfId="2" applyFont="1" applyFill="1" applyBorder="1" applyAlignment="1" applyProtection="1">
      <alignment horizontal="center" vertical="center" wrapText="1"/>
    </xf>
    <xf numFmtId="0" fontId="20" fillId="0" borderId="2" xfId="2" applyFont="1" applyBorder="1" applyAlignment="1" applyProtection="1">
      <alignment horizontal="right" vertical="center" wrapText="1"/>
    </xf>
    <xf numFmtId="0" fontId="2" fillId="0" borderId="0" xfId="0" applyFont="1" applyAlignment="1">
      <alignment horizontal="center"/>
    </xf>
    <xf numFmtId="0" fontId="2" fillId="0" borderId="0" xfId="0" applyFont="1" applyBorder="1"/>
    <xf numFmtId="0" fontId="2" fillId="0" borderId="0" xfId="0" applyFont="1" applyFill="1" applyBorder="1" applyAlignment="1"/>
    <xf numFmtId="0" fontId="2" fillId="0" borderId="0" xfId="0" applyFont="1" applyBorder="1" applyAlignment="1">
      <alignment horizontal="center"/>
    </xf>
    <xf numFmtId="0" fontId="2" fillId="0" borderId="0" xfId="0" applyFont="1" applyFill="1" applyBorder="1" applyAlignment="1">
      <alignment horizontal="center"/>
    </xf>
    <xf numFmtId="0" fontId="2" fillId="0" borderId="0" xfId="0" applyFont="1" applyFill="1"/>
    <xf numFmtId="0" fontId="2" fillId="0" borderId="11" xfId="0" applyFont="1" applyBorder="1"/>
    <xf numFmtId="180" fontId="2" fillId="0" borderId="0" xfId="0" applyNumberFormat="1" applyFont="1" applyAlignment="1"/>
    <xf numFmtId="0" fontId="2" fillId="0" borderId="0" xfId="0" applyFont="1" applyFill="1" applyBorder="1" applyAlignment="1">
      <alignment horizontal="left"/>
    </xf>
    <xf numFmtId="0" fontId="2" fillId="0" borderId="0" xfId="0" applyFont="1" applyBorder="1" applyAlignment="1">
      <alignment horizontal="left" vertical="top"/>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Fill="1" applyBorder="1" applyAlignment="1">
      <alignment horizontal="center" vertical="center"/>
    </xf>
    <xf numFmtId="0" fontId="20" fillId="0" borderId="3" xfId="2" applyFont="1" applyBorder="1" applyProtection="1">
      <alignment vertical="center"/>
    </xf>
    <xf numFmtId="0" fontId="20" fillId="0" borderId="3" xfId="2" applyFont="1" applyFill="1" applyBorder="1" applyProtection="1">
      <alignment vertical="center"/>
    </xf>
    <xf numFmtId="0" fontId="30" fillId="8" borderId="2" xfId="0" applyFont="1" applyFill="1" applyBorder="1"/>
    <xf numFmtId="0" fontId="30" fillId="5" borderId="7" xfId="0" applyFont="1" applyFill="1" applyBorder="1" applyAlignment="1"/>
    <xf numFmtId="0" fontId="30" fillId="5" borderId="2" xfId="0" applyFont="1" applyFill="1" applyBorder="1"/>
    <xf numFmtId="0" fontId="2" fillId="0" borderId="2" xfId="0" applyFont="1" applyFill="1" applyBorder="1" applyAlignment="1">
      <alignment horizontal="left" vertical="center"/>
    </xf>
    <xf numFmtId="0" fontId="2" fillId="0" borderId="11" xfId="0" applyFont="1" applyFill="1" applyBorder="1" applyAlignment="1">
      <alignment horizontal="justify" vertical="center"/>
    </xf>
    <xf numFmtId="0" fontId="2" fillId="0" borderId="14" xfId="0" applyFont="1" applyFill="1" applyBorder="1" applyAlignment="1">
      <alignment horizontal="justify" vertical="center"/>
    </xf>
    <xf numFmtId="0" fontId="8" fillId="0" borderId="0" xfId="0" applyFont="1" applyFill="1" applyAlignment="1">
      <alignment horizontal="left" vertical="center"/>
    </xf>
    <xf numFmtId="0" fontId="2" fillId="7" borderId="37" xfId="0" applyFont="1" applyFill="1" applyBorder="1" applyAlignment="1">
      <alignment horizontal="center" vertical="center"/>
    </xf>
    <xf numFmtId="0" fontId="2" fillId="7" borderId="57" xfId="0" applyFont="1" applyFill="1" applyBorder="1" applyAlignment="1">
      <alignment vertical="center"/>
    </xf>
    <xf numFmtId="0" fontId="2" fillId="7" borderId="39" xfId="0" applyFont="1" applyFill="1" applyBorder="1" applyAlignment="1">
      <alignment vertical="center"/>
    </xf>
    <xf numFmtId="0" fontId="3" fillId="7" borderId="27" xfId="0" applyFont="1" applyFill="1" applyBorder="1" applyAlignment="1">
      <alignment vertical="center"/>
    </xf>
    <xf numFmtId="0" fontId="3" fillId="0" borderId="26" xfId="0" applyFont="1" applyFill="1" applyBorder="1" applyAlignment="1">
      <alignment horizontal="left" vertical="center"/>
    </xf>
    <xf numFmtId="0" fontId="2" fillId="0" borderId="26" xfId="0" applyFont="1" applyFill="1" applyBorder="1" applyAlignment="1">
      <alignment horizontal="left" vertical="center"/>
    </xf>
    <xf numFmtId="0" fontId="2" fillId="6" borderId="2" xfId="0" applyFont="1" applyFill="1" applyBorder="1" applyAlignment="1" applyProtection="1">
      <alignment horizontal="center"/>
      <protection locked="0"/>
    </xf>
    <xf numFmtId="0" fontId="3" fillId="0" borderId="28" xfId="0" applyFont="1" applyFill="1" applyBorder="1" applyAlignment="1" applyProtection="1">
      <alignment vertical="center"/>
      <protection locked="0"/>
    </xf>
    <xf numFmtId="0" fontId="3" fillId="0" borderId="29" xfId="0" applyFont="1" applyFill="1" applyBorder="1" applyAlignment="1" applyProtection="1">
      <alignment vertical="center"/>
      <protection locked="0"/>
    </xf>
    <xf numFmtId="0" fontId="3" fillId="0" borderId="25" xfId="0" applyFont="1" applyFill="1" applyBorder="1" applyAlignment="1" applyProtection="1">
      <alignment vertical="center"/>
      <protection locked="0"/>
    </xf>
    <xf numFmtId="0" fontId="3" fillId="0" borderId="26" xfId="0" applyFont="1" applyFill="1" applyBorder="1" applyAlignment="1" applyProtection="1">
      <alignment vertical="center"/>
      <protection locked="0"/>
    </xf>
    <xf numFmtId="0" fontId="3" fillId="0" borderId="10" xfId="0" applyFont="1" applyFill="1" applyBorder="1" applyAlignment="1" applyProtection="1">
      <alignment vertical="center"/>
      <protection locked="0"/>
    </xf>
    <xf numFmtId="0" fontId="4" fillId="0" borderId="26" xfId="0" applyFont="1" applyFill="1" applyBorder="1" applyAlignment="1" applyProtection="1">
      <alignment vertical="center"/>
      <protection locked="0"/>
    </xf>
    <xf numFmtId="0" fontId="3" fillId="0" borderId="11" xfId="0" applyFont="1" applyFill="1" applyBorder="1" applyAlignment="1" applyProtection="1">
      <alignment vertical="center"/>
      <protection locked="0"/>
    </xf>
    <xf numFmtId="0" fontId="2" fillId="0" borderId="26" xfId="0" applyFont="1" applyFill="1" applyBorder="1" applyAlignment="1" applyProtection="1">
      <alignment horizontal="center" vertical="center"/>
      <protection locked="0"/>
    </xf>
    <xf numFmtId="0" fontId="3" fillId="0" borderId="9" xfId="0" applyFont="1" applyFill="1" applyBorder="1" applyAlignment="1" applyProtection="1">
      <alignment horizontal="left" vertical="center"/>
      <protection locked="0"/>
    </xf>
    <xf numFmtId="0" fontId="3" fillId="0" borderId="10" xfId="0" applyFont="1" applyFill="1" applyBorder="1" applyAlignment="1" applyProtection="1">
      <alignment horizontal="left" vertical="center"/>
      <protection locked="0"/>
    </xf>
    <xf numFmtId="0" fontId="3" fillId="0" borderId="26" xfId="0" applyFont="1" applyFill="1" applyBorder="1" applyAlignment="1" applyProtection="1">
      <alignment horizontal="center" vertical="center"/>
    </xf>
    <xf numFmtId="0" fontId="2" fillId="0" borderId="4" xfId="0" applyFont="1" applyBorder="1" applyAlignment="1" applyProtection="1">
      <alignment horizontal="center" vertical="center"/>
    </xf>
    <xf numFmtId="0" fontId="37" fillId="0" borderId="3" xfId="2" applyNumberFormat="1" applyFont="1" applyFill="1" applyBorder="1" applyAlignment="1" applyProtection="1">
      <alignment horizontal="center" vertical="center" wrapText="1"/>
    </xf>
    <xf numFmtId="0" fontId="3" fillId="0" borderId="26" xfId="0" applyFont="1" applyFill="1" applyBorder="1" applyAlignment="1">
      <alignment horizontal="left" vertical="center"/>
    </xf>
    <xf numFmtId="0" fontId="2" fillId="0" borderId="26" xfId="0" applyFont="1" applyFill="1" applyBorder="1" applyAlignment="1">
      <alignment horizontal="left" vertical="center"/>
    </xf>
    <xf numFmtId="0" fontId="2" fillId="7" borderId="59" xfId="0" applyFont="1" applyFill="1" applyBorder="1" applyAlignment="1">
      <alignment horizontal="center" vertical="center"/>
    </xf>
    <xf numFmtId="0" fontId="2" fillId="7" borderId="60" xfId="0" applyFont="1" applyFill="1" applyBorder="1" applyAlignment="1">
      <alignment horizontal="center" vertical="center"/>
    </xf>
    <xf numFmtId="0" fontId="8" fillId="0" borderId="0" xfId="0" applyFont="1" applyFill="1" applyAlignment="1">
      <alignment horizontal="left" vertical="center"/>
    </xf>
    <xf numFmtId="0" fontId="20" fillId="0" borderId="1" xfId="0" applyFont="1" applyBorder="1" applyAlignment="1">
      <alignment vertical="center" wrapText="1"/>
    </xf>
    <xf numFmtId="0" fontId="20" fillId="0" borderId="21" xfId="2" applyFont="1" applyBorder="1" applyAlignment="1" applyProtection="1">
      <alignment vertical="center" wrapText="1"/>
    </xf>
    <xf numFmtId="179" fontId="21" fillId="5" borderId="17" xfId="2" applyNumberFormat="1" applyFont="1" applyFill="1" applyBorder="1" applyAlignment="1" applyProtection="1">
      <alignment horizontal="left" vertical="center" wrapText="1"/>
      <protection locked="0"/>
    </xf>
    <xf numFmtId="179" fontId="21" fillId="2" borderId="2" xfId="2" applyNumberFormat="1" applyFont="1" applyFill="1" applyBorder="1" applyAlignment="1">
      <alignment horizontal="left" vertical="center" wrapText="1"/>
    </xf>
    <xf numFmtId="0" fontId="21" fillId="0" borderId="51" xfId="2" applyFont="1" applyFill="1" applyBorder="1" applyAlignment="1">
      <alignment horizontal="left" vertical="center" wrapText="1"/>
    </xf>
    <xf numFmtId="0" fontId="30" fillId="0" borderId="2" xfId="0" applyFont="1" applyBorder="1" applyAlignment="1">
      <alignment wrapText="1"/>
    </xf>
    <xf numFmtId="0" fontId="30" fillId="0" borderId="2" xfId="0" applyFont="1" applyBorder="1" applyAlignment="1">
      <alignment horizontal="left" vertical="top" wrapText="1"/>
    </xf>
    <xf numFmtId="0" fontId="3" fillId="0" borderId="0" xfId="0" applyFont="1" applyBorder="1" applyAlignment="1">
      <alignment vertical="center" wrapText="1"/>
    </xf>
    <xf numFmtId="49" fontId="2" fillId="0" borderId="11" xfId="0" applyNumberFormat="1" applyFont="1" applyFill="1" applyBorder="1" applyAlignment="1" applyProtection="1">
      <alignment horizontal="left" vertical="center"/>
      <protection locked="0"/>
    </xf>
    <xf numFmtId="0" fontId="2" fillId="7" borderId="12" xfId="0" applyFont="1" applyFill="1" applyBorder="1" applyAlignment="1">
      <alignment horizontal="left" vertical="center"/>
    </xf>
    <xf numFmtId="0" fontId="3" fillId="7" borderId="2" xfId="0" applyFont="1" applyFill="1" applyBorder="1" applyAlignment="1">
      <alignment horizontal="left" vertical="center"/>
    </xf>
    <xf numFmtId="0" fontId="2" fillId="0" borderId="2" xfId="0" applyFont="1" applyFill="1" applyBorder="1" applyAlignment="1">
      <alignment horizontal="left" vertical="center"/>
    </xf>
    <xf numFmtId="0" fontId="2" fillId="7" borderId="37" xfId="0" applyFont="1" applyFill="1" applyBorder="1" applyAlignment="1">
      <alignment horizontal="center" vertical="center"/>
    </xf>
    <xf numFmtId="0" fontId="2" fillId="7" borderId="12" xfId="0" applyFont="1" applyFill="1" applyBorder="1" applyAlignment="1">
      <alignment horizontal="left" vertical="center"/>
    </xf>
    <xf numFmtId="0" fontId="2" fillId="7" borderId="11" xfId="0" applyFont="1" applyFill="1" applyBorder="1" applyAlignment="1">
      <alignment horizontal="left" vertical="center"/>
    </xf>
    <xf numFmtId="0" fontId="2" fillId="7" borderId="14" xfId="0" applyFont="1" applyFill="1" applyBorder="1" applyAlignment="1">
      <alignment horizontal="left" vertical="center"/>
    </xf>
    <xf numFmtId="0" fontId="2" fillId="7" borderId="26" xfId="0" applyFont="1" applyFill="1" applyBorder="1" applyAlignment="1">
      <alignment horizontal="center" vertical="center"/>
    </xf>
    <xf numFmtId="0" fontId="2" fillId="0" borderId="11" xfId="0" applyFont="1" applyFill="1" applyBorder="1" applyAlignment="1">
      <alignment horizontal="justify" vertical="center"/>
    </xf>
    <xf numFmtId="0" fontId="2" fillId="0" borderId="14" xfId="0" applyFont="1" applyFill="1" applyBorder="1" applyAlignment="1">
      <alignment horizontal="justify" vertical="center"/>
    </xf>
    <xf numFmtId="0" fontId="3" fillId="0" borderId="26" xfId="0" applyFont="1" applyFill="1" applyBorder="1" applyAlignment="1">
      <alignment horizontal="left" vertical="center"/>
    </xf>
    <xf numFmtId="0" fontId="2" fillId="0" borderId="26" xfId="0" applyFont="1" applyFill="1" applyBorder="1" applyAlignment="1">
      <alignment horizontal="left" vertical="center"/>
    </xf>
    <xf numFmtId="0" fontId="42" fillId="0" borderId="0" xfId="0" applyFont="1" applyFill="1"/>
    <xf numFmtId="0" fontId="20" fillId="0" borderId="14" xfId="2" applyFont="1" applyBorder="1" applyAlignment="1" applyProtection="1">
      <alignment vertical="center" wrapText="1"/>
    </xf>
    <xf numFmtId="0" fontId="20" fillId="0" borderId="11" xfId="2" applyFont="1" applyBorder="1" applyAlignment="1" applyProtection="1">
      <alignment vertical="center" wrapText="1"/>
    </xf>
    <xf numFmtId="0" fontId="21" fillId="0" borderId="1" xfId="2" applyNumberFormat="1" applyFont="1" applyFill="1" applyBorder="1" applyAlignment="1">
      <alignment horizontal="center" vertical="center" wrapText="1"/>
    </xf>
    <xf numFmtId="0" fontId="20" fillId="0" borderId="2" xfId="2" applyFont="1" applyBorder="1" applyAlignment="1" applyProtection="1">
      <alignment vertical="center" wrapText="1"/>
    </xf>
    <xf numFmtId="182" fontId="20" fillId="0" borderId="2" xfId="2" applyNumberFormat="1" applyFont="1" applyBorder="1" applyAlignment="1" applyProtection="1">
      <alignment horizontal="right" vertical="center" wrapText="1"/>
    </xf>
    <xf numFmtId="0" fontId="20" fillId="0" borderId="1" xfId="2" applyFont="1" applyBorder="1" applyAlignment="1" applyProtection="1">
      <alignment vertical="center"/>
    </xf>
    <xf numFmtId="0" fontId="20" fillId="0" borderId="2" xfId="0" applyFont="1" applyBorder="1" applyAlignment="1">
      <alignment shrinkToFit="1"/>
    </xf>
    <xf numFmtId="0" fontId="3" fillId="0" borderId="28" xfId="0" applyFont="1" applyFill="1" applyBorder="1" applyAlignment="1">
      <alignment vertical="center"/>
    </xf>
    <xf numFmtId="0" fontId="30" fillId="0" borderId="6" xfId="0" applyFont="1" applyFill="1" applyBorder="1" applyAlignment="1">
      <alignment vertical="center" wrapText="1"/>
    </xf>
    <xf numFmtId="0" fontId="0" fillId="0" borderId="2" xfId="0" applyBorder="1" applyAlignment="1" applyProtection="1">
      <alignment vertical="center" wrapText="1"/>
      <protection locked="0"/>
    </xf>
    <xf numFmtId="0" fontId="2" fillId="0" borderId="0" xfId="0" applyFont="1" applyBorder="1" applyAlignment="1">
      <alignment vertical="center" shrinkToFit="1"/>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0" xfId="0" applyFont="1" applyFill="1" applyBorder="1" applyAlignment="1" applyProtection="1">
      <alignment horizontal="center"/>
      <protection locked="0"/>
    </xf>
    <xf numFmtId="0" fontId="12" fillId="0" borderId="0" xfId="1" applyFill="1" applyAlignment="1" applyProtection="1">
      <alignment vertical="center"/>
      <protection locked="0"/>
    </xf>
    <xf numFmtId="0" fontId="21" fillId="0" borderId="5" xfId="2" applyFont="1" applyFill="1" applyBorder="1" applyAlignment="1" applyProtection="1">
      <alignment horizontal="center" vertical="center" wrapText="1"/>
    </xf>
    <xf numFmtId="0" fontId="45" fillId="0" borderId="0" xfId="0" applyFont="1" applyFill="1" applyAlignment="1">
      <alignment horizontal="right" vertical="center"/>
    </xf>
    <xf numFmtId="0" fontId="45" fillId="0" borderId="0" xfId="0" applyFont="1" applyFill="1" applyAlignment="1">
      <alignment horizontal="left" vertical="center"/>
    </xf>
    <xf numFmtId="0" fontId="46" fillId="0" borderId="0" xfId="0" applyFont="1" applyFill="1" applyAlignment="1"/>
    <xf numFmtId="0" fontId="45" fillId="0" borderId="61" xfId="0" applyFont="1" applyFill="1" applyBorder="1" applyAlignment="1">
      <alignment horizontal="justify" vertical="center"/>
    </xf>
    <xf numFmtId="0" fontId="45" fillId="0" borderId="68" xfId="0" applyFont="1" applyFill="1" applyBorder="1" applyAlignment="1">
      <alignment horizontal="justify" vertical="center"/>
    </xf>
    <xf numFmtId="0" fontId="2" fillId="0" borderId="2" xfId="0" applyFont="1" applyFill="1" applyBorder="1" applyAlignment="1">
      <alignment horizontal="left" vertical="center"/>
    </xf>
    <xf numFmtId="0" fontId="46" fillId="0" borderId="0" xfId="0" applyFont="1" applyFill="1" applyBorder="1" applyAlignment="1" applyProtection="1">
      <alignment horizontal="center"/>
    </xf>
    <xf numFmtId="0" fontId="23" fillId="0" borderId="4" xfId="3" applyBorder="1" applyAlignment="1" applyProtection="1">
      <alignment horizontal="center" vertical="center"/>
    </xf>
    <xf numFmtId="0" fontId="23" fillId="4" borderId="2" xfId="3" applyFill="1" applyBorder="1" applyAlignment="1" applyProtection="1">
      <alignment horizontal="center" vertical="center" wrapText="1"/>
    </xf>
    <xf numFmtId="0" fontId="23" fillId="0" borderId="0" xfId="3" applyProtection="1">
      <alignment vertical="center"/>
    </xf>
    <xf numFmtId="179" fontId="21" fillId="0" borderId="12" xfId="2" applyNumberFormat="1" applyFont="1" applyFill="1" applyBorder="1" applyAlignment="1" applyProtection="1">
      <alignment horizontal="right" vertical="center" wrapText="1"/>
      <protection locked="0"/>
    </xf>
    <xf numFmtId="0" fontId="21" fillId="0" borderId="12" xfId="2" applyFont="1" applyFill="1" applyBorder="1" applyAlignment="1" applyProtection="1">
      <alignment horizontal="right" vertical="center" wrapText="1"/>
    </xf>
    <xf numFmtId="0" fontId="1" fillId="0" borderId="61" xfId="0" applyFont="1" applyFill="1" applyBorder="1" applyAlignment="1">
      <alignment horizontal="justify" vertical="center"/>
    </xf>
    <xf numFmtId="0" fontId="1" fillId="0" borderId="68" xfId="0" applyFont="1" applyFill="1" applyBorder="1" applyAlignment="1">
      <alignment horizontal="justify" vertical="center"/>
    </xf>
    <xf numFmtId="14" fontId="20" fillId="0" borderId="8" xfId="2" applyNumberFormat="1" applyFont="1" applyBorder="1" applyAlignment="1" applyProtection="1">
      <alignment horizontal="left" vertical="center" wrapText="1"/>
    </xf>
    <xf numFmtId="14" fontId="21" fillId="0" borderId="2" xfId="2" applyNumberFormat="1" applyFont="1" applyFill="1" applyBorder="1" applyAlignment="1" applyProtection="1">
      <alignment horizontal="center" vertical="center" wrapText="1"/>
    </xf>
    <xf numFmtId="14" fontId="20" fillId="0" borderId="0" xfId="2" applyNumberFormat="1" applyFont="1" applyAlignment="1" applyProtection="1">
      <alignment horizontal="center" vertical="center"/>
    </xf>
    <xf numFmtId="0" fontId="48" fillId="7" borderId="10" xfId="0" applyFont="1" applyFill="1" applyBorder="1" applyAlignment="1">
      <alignment horizontal="left" vertical="center" wrapText="1"/>
    </xf>
    <xf numFmtId="0" fontId="41" fillId="7" borderId="11" xfId="0" applyFont="1" applyFill="1" applyBorder="1" applyAlignment="1">
      <alignment horizontal="left" vertical="center"/>
    </xf>
    <xf numFmtId="0" fontId="41" fillId="7" borderId="14" xfId="0" applyFont="1" applyFill="1" applyBorder="1" applyAlignment="1">
      <alignment horizontal="left" vertical="center"/>
    </xf>
    <xf numFmtId="49" fontId="1" fillId="0" borderId="8" xfId="0" applyNumberFormat="1" applyFont="1" applyFill="1" applyBorder="1" applyAlignment="1" applyProtection="1">
      <alignment horizontal="left" vertical="top" wrapText="1"/>
      <protection locked="0"/>
    </xf>
    <xf numFmtId="49" fontId="1" fillId="0" borderId="12" xfId="0" applyNumberFormat="1" applyFont="1" applyFill="1" applyBorder="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49" fontId="1" fillId="0" borderId="9"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5" xfId="0" applyNumberFormat="1" applyFont="1" applyFill="1" applyBorder="1" applyAlignment="1" applyProtection="1">
      <alignment horizontal="left" vertical="top" wrapText="1"/>
      <protection locked="0"/>
    </xf>
    <xf numFmtId="49" fontId="1" fillId="0" borderId="10" xfId="0" applyNumberFormat="1" applyFont="1" applyFill="1" applyBorder="1" applyAlignment="1" applyProtection="1">
      <alignment horizontal="left" vertical="top" wrapText="1"/>
      <protection locked="0"/>
    </xf>
    <xf numFmtId="49" fontId="1" fillId="0" borderId="11" xfId="0" applyNumberFormat="1" applyFont="1" applyFill="1" applyBorder="1" applyAlignment="1" applyProtection="1">
      <alignment horizontal="left" vertical="top" wrapText="1"/>
      <protection locked="0"/>
    </xf>
    <xf numFmtId="49" fontId="1" fillId="0" borderId="14" xfId="0" applyNumberFormat="1" applyFont="1" applyFill="1" applyBorder="1" applyAlignment="1" applyProtection="1">
      <alignment horizontal="left" vertical="top" wrapText="1"/>
      <protection locked="0"/>
    </xf>
    <xf numFmtId="0" fontId="48" fillId="7" borderId="11" xfId="0" applyFont="1" applyFill="1" applyBorder="1" applyAlignment="1">
      <alignment horizontal="left" vertical="center" wrapText="1"/>
    </xf>
    <xf numFmtId="0" fontId="48" fillId="7" borderId="14" xfId="0" applyFont="1" applyFill="1" applyBorder="1" applyAlignment="1">
      <alignment horizontal="left" vertical="center" wrapText="1"/>
    </xf>
    <xf numFmtId="0" fontId="39" fillId="0" borderId="0" xfId="0" applyFont="1" applyFill="1" applyAlignment="1">
      <alignment horizontal="center" vertical="center"/>
    </xf>
    <xf numFmtId="0" fontId="4" fillId="7" borderId="5" xfId="0" applyFont="1" applyFill="1" applyBorder="1" applyAlignment="1">
      <alignment horizontal="left" vertical="center"/>
    </xf>
    <xf numFmtId="0" fontId="4" fillId="7" borderId="7" xfId="0" applyFont="1" applyFill="1" applyBorder="1" applyAlignment="1">
      <alignment horizontal="left" vertical="center"/>
    </xf>
    <xf numFmtId="183" fontId="15" fillId="0" borderId="11" xfId="0" applyNumberFormat="1" applyFont="1" applyFill="1" applyBorder="1" applyAlignment="1" applyProtection="1">
      <alignment horizontal="center"/>
      <protection locked="0"/>
    </xf>
    <xf numFmtId="0" fontId="12" fillId="0" borderId="32" xfId="1" applyFill="1" applyBorder="1" applyAlignment="1" applyProtection="1">
      <alignment horizontal="left" vertical="center" wrapText="1"/>
      <protection locked="0"/>
    </xf>
    <xf numFmtId="0" fontId="16" fillId="0" borderId="32" xfId="1" applyFont="1" applyFill="1" applyBorder="1" applyAlignment="1" applyProtection="1">
      <alignment horizontal="left" vertical="center" wrapText="1"/>
      <protection locked="0"/>
    </xf>
    <xf numFmtId="0" fontId="3" fillId="0" borderId="8" xfId="0" applyFont="1" applyFill="1" applyBorder="1" applyAlignment="1" applyProtection="1">
      <alignment horizontal="left" vertical="center"/>
      <protection locked="0"/>
    </xf>
    <xf numFmtId="0" fontId="3" fillId="0" borderId="12" xfId="0" applyFont="1" applyFill="1" applyBorder="1" applyAlignment="1" applyProtection="1">
      <alignment horizontal="left" vertical="center"/>
      <protection locked="0"/>
    </xf>
    <xf numFmtId="0" fontId="3" fillId="0" borderId="13" xfId="0" applyFont="1" applyFill="1" applyBorder="1" applyAlignment="1" applyProtection="1">
      <alignment horizontal="left" vertical="center"/>
      <protection locked="0"/>
    </xf>
    <xf numFmtId="0" fontId="2" fillId="0" borderId="31" xfId="0" applyFont="1" applyFill="1" applyBorder="1" applyAlignment="1" applyProtection="1">
      <alignment horizontal="left" vertical="center"/>
      <protection locked="0"/>
    </xf>
    <xf numFmtId="0" fontId="2" fillId="0" borderId="39" xfId="0" applyFont="1" applyFill="1" applyBorder="1" applyAlignment="1" applyProtection="1">
      <alignment horizontal="left" vertical="center"/>
      <protection locked="0"/>
    </xf>
    <xf numFmtId="0" fontId="3" fillId="0" borderId="31"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26" xfId="0" applyFont="1" applyFill="1" applyBorder="1" applyAlignment="1" applyProtection="1">
      <alignment horizontal="left" vertical="center"/>
      <protection locked="0"/>
    </xf>
    <xf numFmtId="0" fontId="3" fillId="0" borderId="27" xfId="0" applyFont="1" applyFill="1" applyBorder="1" applyAlignment="1" applyProtection="1">
      <alignment horizontal="left" vertical="center"/>
      <protection locked="0"/>
    </xf>
    <xf numFmtId="0" fontId="3" fillId="7" borderId="5"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left" vertical="center"/>
    </xf>
    <xf numFmtId="0" fontId="2" fillId="0" borderId="7" xfId="0" applyFont="1" applyFill="1" applyBorder="1" applyAlignment="1" applyProtection="1">
      <alignment horizontal="left" vertical="center"/>
      <protection locked="0"/>
    </xf>
    <xf numFmtId="0" fontId="3" fillId="0" borderId="8" xfId="0" applyFont="1" applyFill="1" applyBorder="1" applyAlignment="1" applyProtection="1">
      <alignment horizontal="left" vertical="center" shrinkToFit="1"/>
      <protection locked="0"/>
    </xf>
    <xf numFmtId="0" fontId="3" fillId="0" borderId="12" xfId="0" applyFont="1" applyFill="1" applyBorder="1" applyAlignment="1" applyProtection="1">
      <alignment horizontal="left" vertical="center" shrinkToFit="1"/>
      <protection locked="0"/>
    </xf>
    <xf numFmtId="0" fontId="3" fillId="0" borderId="13" xfId="0" applyFont="1" applyFill="1" applyBorder="1" applyAlignment="1" applyProtection="1">
      <alignment horizontal="left" vertical="center" shrinkToFit="1"/>
      <protection locked="0"/>
    </xf>
    <xf numFmtId="0" fontId="3" fillId="7" borderId="8" xfId="0" applyFont="1" applyFill="1" applyBorder="1" applyAlignment="1">
      <alignment horizontal="left" vertical="center" wrapText="1"/>
    </xf>
    <xf numFmtId="0" fontId="3" fillId="7" borderId="10" xfId="0" applyFont="1" applyFill="1" applyBorder="1" applyAlignment="1">
      <alignment horizontal="left" vertical="center"/>
    </xf>
    <xf numFmtId="0" fontId="2" fillId="0" borderId="25" xfId="0" applyFont="1" applyFill="1" applyBorder="1" applyAlignment="1" applyProtection="1">
      <alignment horizontal="left" vertical="center"/>
      <protection locked="0"/>
    </xf>
    <xf numFmtId="0" fontId="2" fillId="0" borderId="26" xfId="0" applyFont="1" applyFill="1" applyBorder="1" applyAlignment="1" applyProtection="1">
      <alignment horizontal="left" vertical="center"/>
      <protection locked="0"/>
    </xf>
    <xf numFmtId="0" fontId="2" fillId="0" borderId="27" xfId="0" applyFont="1" applyFill="1" applyBorder="1" applyAlignment="1" applyProtection="1">
      <alignment horizontal="left" vertical="center"/>
      <protection locked="0"/>
    </xf>
    <xf numFmtId="0" fontId="2" fillId="0" borderId="28" xfId="0" applyFont="1" applyFill="1" applyBorder="1" applyAlignment="1" applyProtection="1">
      <alignment horizontal="left" vertical="center"/>
      <protection locked="0"/>
    </xf>
    <xf numFmtId="0" fontId="2" fillId="0" borderId="29" xfId="0" applyFont="1" applyFill="1" applyBorder="1" applyAlignment="1" applyProtection="1">
      <alignment horizontal="left" vertical="center"/>
      <protection locked="0"/>
    </xf>
    <xf numFmtId="0" fontId="2" fillId="0" borderId="30" xfId="0" applyFont="1" applyFill="1" applyBorder="1" applyAlignment="1" applyProtection="1">
      <alignment horizontal="left" vertical="center"/>
      <protection locked="0"/>
    </xf>
    <xf numFmtId="180" fontId="2" fillId="0" borderId="12" xfId="0" applyNumberFormat="1" applyFont="1" applyFill="1" applyBorder="1" applyAlignment="1">
      <alignment horizontal="center" vertical="center"/>
    </xf>
    <xf numFmtId="180" fontId="2" fillId="0" borderId="11" xfId="0" applyNumberFormat="1" applyFont="1" applyFill="1" applyBorder="1" applyAlignment="1">
      <alignment horizontal="center" vertical="center"/>
    </xf>
    <xf numFmtId="0" fontId="2" fillId="0" borderId="2" xfId="0" applyFont="1" applyFill="1" applyBorder="1" applyAlignment="1">
      <alignment horizontal="left" vertical="center"/>
    </xf>
    <xf numFmtId="0" fontId="3" fillId="0" borderId="25" xfId="0" applyFont="1" applyFill="1" applyBorder="1" applyAlignment="1" applyProtection="1">
      <alignment horizontal="left" vertical="center" wrapText="1"/>
      <protection locked="0"/>
    </xf>
    <xf numFmtId="0" fontId="3" fillId="0" borderId="26" xfId="0" applyFont="1" applyFill="1" applyBorder="1" applyAlignment="1" applyProtection="1">
      <alignment horizontal="left" vertical="center" wrapText="1"/>
      <protection locked="0"/>
    </xf>
    <xf numFmtId="0" fontId="3" fillId="0" borderId="27" xfId="0" applyFont="1" applyFill="1" applyBorder="1" applyAlignment="1" applyProtection="1">
      <alignment horizontal="left" vertical="center" wrapText="1"/>
      <protection locked="0"/>
    </xf>
    <xf numFmtId="14" fontId="3" fillId="0" borderId="44" xfId="0" applyNumberFormat="1" applyFont="1" applyFill="1" applyBorder="1" applyAlignment="1" applyProtection="1">
      <alignment horizontal="center" vertical="center" shrinkToFit="1"/>
      <protection locked="0"/>
    </xf>
    <xf numFmtId="14" fontId="3" fillId="0" borderId="27" xfId="0" applyNumberFormat="1" applyFont="1" applyFill="1" applyBorder="1" applyAlignment="1" applyProtection="1">
      <alignment horizontal="center" vertical="center" shrinkToFit="1"/>
      <protection locked="0"/>
    </xf>
    <xf numFmtId="0" fontId="15" fillId="7" borderId="8" xfId="0" applyFont="1" applyFill="1" applyBorder="1" applyAlignment="1">
      <alignment horizontal="center" vertical="center"/>
    </xf>
    <xf numFmtId="0" fontId="15" fillId="7" borderId="13" xfId="0" applyFont="1" applyFill="1" applyBorder="1" applyAlignment="1">
      <alignment horizontal="center" vertical="center"/>
    </xf>
    <xf numFmtId="0" fontId="15" fillId="7" borderId="9" xfId="0" applyFont="1" applyFill="1" applyBorder="1" applyAlignment="1">
      <alignment horizontal="center" vertical="center"/>
    </xf>
    <xf numFmtId="0" fontId="15" fillId="7" borderId="15" xfId="0" applyFont="1" applyFill="1" applyBorder="1" applyAlignment="1">
      <alignment horizontal="center" vertical="center"/>
    </xf>
    <xf numFmtId="0" fontId="15" fillId="7" borderId="10" xfId="0" applyFont="1" applyFill="1" applyBorder="1" applyAlignment="1">
      <alignment horizontal="center" vertical="center"/>
    </xf>
    <xf numFmtId="0" fontId="15" fillId="7" borderId="14" xfId="0" applyFont="1" applyFill="1" applyBorder="1" applyAlignment="1">
      <alignment horizontal="center" vertical="center"/>
    </xf>
    <xf numFmtId="0" fontId="32" fillId="0" borderId="25" xfId="0" applyFont="1" applyFill="1" applyBorder="1" applyAlignment="1" applyProtection="1">
      <alignment horizontal="center" vertical="center"/>
      <protection locked="0"/>
    </xf>
    <xf numFmtId="0" fontId="32" fillId="0" borderId="26" xfId="0" applyFont="1" applyFill="1" applyBorder="1" applyAlignment="1" applyProtection="1">
      <alignment horizontal="center" vertical="center"/>
      <protection locked="0"/>
    </xf>
    <xf numFmtId="0" fontId="32" fillId="0" borderId="27" xfId="0" applyFont="1" applyFill="1" applyBorder="1" applyAlignment="1" applyProtection="1">
      <alignment horizontal="center" vertical="center"/>
      <protection locked="0"/>
    </xf>
    <xf numFmtId="0" fontId="15" fillId="7" borderId="3" xfId="0" applyFont="1" applyFill="1" applyBorder="1" applyAlignment="1">
      <alignment horizontal="center" vertical="center"/>
    </xf>
    <xf numFmtId="0" fontId="15" fillId="7" borderId="4"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14" xfId="0" applyFont="1" applyFill="1" applyBorder="1" applyAlignment="1">
      <alignment horizontal="center" vertical="center"/>
    </xf>
    <xf numFmtId="180" fontId="2" fillId="7" borderId="45" xfId="0" applyNumberFormat="1" applyFont="1" applyFill="1" applyBorder="1" applyAlignment="1">
      <alignment horizontal="center" vertical="center"/>
    </xf>
    <xf numFmtId="180" fontId="2" fillId="7" borderId="46" xfId="0" applyNumberFormat="1" applyFont="1" applyFill="1" applyBorder="1" applyAlignment="1">
      <alignment horizontal="center" vertical="center"/>
    </xf>
    <xf numFmtId="0" fontId="2" fillId="7" borderId="9" xfId="0" applyFont="1" applyFill="1" applyBorder="1" applyAlignment="1">
      <alignment horizontal="left" vertical="center" wrapText="1"/>
    </xf>
    <xf numFmtId="0" fontId="2" fillId="7" borderId="0"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9" fillId="7" borderId="8" xfId="0" applyFont="1" applyFill="1" applyBorder="1" applyAlignment="1">
      <alignment horizontal="left" vertical="center"/>
    </xf>
    <xf numFmtId="0" fontId="9" fillId="7" borderId="12" xfId="0" applyFont="1" applyFill="1" applyBorder="1" applyAlignment="1">
      <alignment horizontal="left" vertical="center"/>
    </xf>
    <xf numFmtId="0" fontId="9" fillId="7" borderId="13" xfId="0" applyFont="1" applyFill="1" applyBorder="1" applyAlignment="1">
      <alignment horizontal="left" vertical="center"/>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4" xfId="0" applyFont="1"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wrapText="1"/>
    </xf>
    <xf numFmtId="180" fontId="2" fillId="7" borderId="55" xfId="0" applyNumberFormat="1" applyFont="1" applyFill="1" applyBorder="1" applyAlignment="1">
      <alignment horizontal="center" vertical="center"/>
    </xf>
    <xf numFmtId="180" fontId="2" fillId="7" borderId="56" xfId="0" applyNumberFormat="1" applyFont="1" applyFill="1" applyBorder="1" applyAlignment="1">
      <alignment horizontal="center" vertical="center"/>
    </xf>
    <xf numFmtId="0" fontId="3" fillId="0" borderId="58" xfId="0" applyFont="1" applyFill="1" applyBorder="1" applyAlignment="1" applyProtection="1">
      <alignment horizontal="center" vertical="center"/>
      <protection locked="0"/>
    </xf>
    <xf numFmtId="0" fontId="3" fillId="0" borderId="29" xfId="0" applyFont="1" applyFill="1" applyBorder="1" applyAlignment="1" applyProtection="1">
      <alignment horizontal="center" vertical="center"/>
      <protection locked="0"/>
    </xf>
    <xf numFmtId="0" fontId="3" fillId="0" borderId="30" xfId="0" applyFont="1" applyFill="1" applyBorder="1" applyAlignment="1" applyProtection="1">
      <alignment horizontal="center" vertical="center"/>
      <protection locked="0"/>
    </xf>
    <xf numFmtId="0" fontId="2" fillId="7" borderId="53" xfId="0" applyFont="1" applyFill="1" applyBorder="1" applyAlignment="1">
      <alignment horizontal="center" vertical="center"/>
    </xf>
    <xf numFmtId="0" fontId="2" fillId="7" borderId="37" xfId="0" applyFont="1" applyFill="1" applyBorder="1" applyAlignment="1">
      <alignment horizontal="center" vertical="center"/>
    </xf>
    <xf numFmtId="0" fontId="3" fillId="0" borderId="28" xfId="0" applyFont="1" applyFill="1" applyBorder="1" applyAlignment="1" applyProtection="1">
      <alignment horizontal="center" vertical="center"/>
      <protection locked="0"/>
    </xf>
    <xf numFmtId="0" fontId="3" fillId="0" borderId="49" xfId="0" applyFont="1" applyFill="1" applyBorder="1" applyAlignment="1" applyProtection="1">
      <alignment horizontal="center" vertical="center"/>
      <protection locked="0"/>
    </xf>
    <xf numFmtId="0" fontId="2" fillId="0" borderId="11" xfId="0" applyFont="1" applyFill="1" applyBorder="1" applyAlignment="1" applyProtection="1">
      <alignment horizontal="justify" vertical="center"/>
      <protection locked="0"/>
    </xf>
    <xf numFmtId="0" fontId="2" fillId="0" borderId="14" xfId="0" applyFont="1" applyFill="1" applyBorder="1" applyAlignment="1" applyProtection="1">
      <alignment horizontal="justify" vertical="center"/>
      <protection locked="0"/>
    </xf>
    <xf numFmtId="0" fontId="2" fillId="0" borderId="0" xfId="0" applyFont="1" applyFill="1" applyBorder="1" applyAlignment="1" applyProtection="1">
      <alignment horizontal="justify" vertical="center"/>
      <protection locked="0"/>
    </xf>
    <xf numFmtId="0" fontId="2" fillId="0" borderId="15" xfId="0" applyFont="1" applyFill="1" applyBorder="1" applyAlignment="1" applyProtection="1">
      <alignment horizontal="justify" vertical="center"/>
      <protection locked="0"/>
    </xf>
    <xf numFmtId="0" fontId="5" fillId="7" borderId="9" xfId="0" applyFont="1" applyFill="1" applyBorder="1" applyAlignment="1">
      <alignment horizontal="left" vertical="center" wrapText="1"/>
    </xf>
    <xf numFmtId="0" fontId="5" fillId="7" borderId="0" xfId="0" applyFont="1" applyFill="1" applyBorder="1" applyAlignment="1">
      <alignment horizontal="left" vertical="center"/>
    </xf>
    <xf numFmtId="0" fontId="5" fillId="7" borderId="15" xfId="0" applyFont="1" applyFill="1" applyBorder="1" applyAlignment="1">
      <alignment horizontal="left" vertical="center"/>
    </xf>
    <xf numFmtId="0" fontId="3" fillId="0" borderId="9"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3" fillId="0" borderId="15" xfId="0" applyFont="1" applyFill="1" applyBorder="1" applyAlignment="1" applyProtection="1">
      <alignment horizontal="left" vertical="top" wrapText="1"/>
      <protection locked="0"/>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7" borderId="8"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2" fillId="7" borderId="13" xfId="0" applyFont="1" applyFill="1" applyBorder="1" applyAlignment="1">
      <alignment horizontal="left" vertical="center" wrapText="1"/>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3" fillId="7" borderId="2" xfId="0" applyFont="1" applyFill="1" applyBorder="1" applyAlignment="1">
      <alignment horizontal="justify" vertical="center"/>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40" fillId="7" borderId="8" xfId="0" applyFont="1" applyFill="1" applyBorder="1" applyAlignment="1">
      <alignment horizontal="left" vertical="center" wrapText="1"/>
    </xf>
    <xf numFmtId="0" fontId="40" fillId="7" borderId="12" xfId="0" applyFont="1" applyFill="1" applyBorder="1" applyAlignment="1">
      <alignment horizontal="left" vertical="center" wrapText="1"/>
    </xf>
    <xf numFmtId="0" fontId="40" fillId="7" borderId="13" xfId="0" applyFont="1" applyFill="1" applyBorder="1" applyAlignment="1">
      <alignment horizontal="left" vertical="center" wrapText="1"/>
    </xf>
    <xf numFmtId="0" fontId="3" fillId="0" borderId="48" xfId="0" applyFont="1" applyFill="1" applyBorder="1" applyAlignment="1">
      <alignment horizontal="left" vertical="center"/>
    </xf>
    <xf numFmtId="0" fontId="3" fillId="0" borderId="46" xfId="0" applyFont="1" applyFill="1" applyBorder="1" applyAlignment="1">
      <alignment horizontal="left" vertical="center"/>
    </xf>
    <xf numFmtId="0" fontId="3" fillId="0" borderId="47" xfId="0" applyFont="1" applyFill="1" applyBorder="1" applyAlignment="1">
      <alignment horizontal="left" vertical="center"/>
    </xf>
    <xf numFmtId="0" fontId="3" fillId="0" borderId="42" xfId="0" applyFont="1" applyFill="1" applyBorder="1" applyAlignment="1">
      <alignment horizontal="left" vertical="center"/>
    </xf>
    <xf numFmtId="0" fontId="3" fillId="0" borderId="41" xfId="0" applyFont="1" applyFill="1" applyBorder="1" applyAlignment="1">
      <alignment horizontal="left" vertical="center"/>
    </xf>
    <xf numFmtId="0" fontId="3" fillId="0" borderId="43" xfId="0" applyFont="1" applyFill="1" applyBorder="1" applyAlignment="1">
      <alignment horizontal="left" vertical="center"/>
    </xf>
    <xf numFmtId="0" fontId="3" fillId="0" borderId="49" xfId="0" applyFont="1" applyFill="1" applyBorder="1" applyAlignment="1">
      <alignment horizontal="left" vertical="center"/>
    </xf>
    <xf numFmtId="0" fontId="3" fillId="0" borderId="50" xfId="0" applyFont="1" applyFill="1" applyBorder="1" applyAlignment="1">
      <alignment horizontal="left" vertical="center"/>
    </xf>
    <xf numFmtId="0" fontId="3" fillId="0" borderId="36" xfId="0" applyFont="1" applyFill="1" applyBorder="1" applyAlignment="1">
      <alignment horizontal="left" vertical="center"/>
    </xf>
    <xf numFmtId="0" fontId="5" fillId="7" borderId="8" xfId="0" applyFont="1" applyFill="1" applyBorder="1" applyAlignment="1">
      <alignment horizontal="left" vertical="center" wrapText="1"/>
    </xf>
    <xf numFmtId="0" fontId="5" fillId="7" borderId="12" xfId="0" applyFont="1" applyFill="1" applyBorder="1" applyAlignment="1">
      <alignment horizontal="left" vertical="center"/>
    </xf>
    <xf numFmtId="0" fontId="5" fillId="7" borderId="13" xfId="0" applyFont="1" applyFill="1" applyBorder="1" applyAlignment="1">
      <alignment horizontal="left" vertical="center"/>
    </xf>
    <xf numFmtId="0" fontId="48" fillId="7" borderId="9" xfId="0" applyFont="1" applyFill="1" applyBorder="1" applyAlignment="1">
      <alignment horizontal="left" vertical="center" wrapText="1"/>
    </xf>
    <xf numFmtId="0" fontId="48" fillId="7" borderId="0" xfId="0" applyFont="1" applyFill="1" applyBorder="1" applyAlignment="1">
      <alignment horizontal="left" vertical="center"/>
    </xf>
    <xf numFmtId="0" fontId="48" fillId="7" borderId="15" xfId="0" applyFont="1" applyFill="1" applyBorder="1" applyAlignment="1">
      <alignment horizontal="left" vertical="center"/>
    </xf>
    <xf numFmtId="0" fontId="2" fillId="7" borderId="28" xfId="0" applyFont="1" applyFill="1" applyBorder="1" applyAlignment="1">
      <alignment horizontal="left" vertical="center" wrapText="1"/>
    </xf>
    <xf numFmtId="0" fontId="2" fillId="7" borderId="29" xfId="0" applyFont="1" applyFill="1" applyBorder="1" applyAlignment="1">
      <alignment horizontal="left" vertical="center"/>
    </xf>
    <xf numFmtId="0" fontId="2" fillId="7" borderId="30" xfId="0" applyFont="1" applyFill="1" applyBorder="1" applyAlignment="1">
      <alignment horizontal="left" vertical="center"/>
    </xf>
    <xf numFmtId="49" fontId="2" fillId="0" borderId="8" xfId="0" applyNumberFormat="1" applyFont="1" applyFill="1" applyBorder="1" applyAlignment="1" applyProtection="1">
      <alignment horizontal="left" vertical="center"/>
      <protection locked="0"/>
    </xf>
    <xf numFmtId="49" fontId="2" fillId="0" borderId="12" xfId="0" applyNumberFormat="1" applyFont="1" applyFill="1" applyBorder="1" applyAlignment="1" applyProtection="1">
      <alignment horizontal="left" vertical="center"/>
      <protection locked="0"/>
    </xf>
    <xf numFmtId="49" fontId="2" fillId="0" borderId="13" xfId="0" applyNumberFormat="1" applyFont="1" applyFill="1" applyBorder="1" applyAlignment="1" applyProtection="1">
      <alignment horizontal="left" vertical="center"/>
      <protection locked="0"/>
    </xf>
    <xf numFmtId="0" fontId="3" fillId="7" borderId="2"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0" borderId="28" xfId="0" applyFont="1" applyFill="1" applyBorder="1" applyAlignment="1" applyProtection="1">
      <alignment horizontal="left" vertical="center" wrapText="1"/>
      <protection locked="0"/>
    </xf>
    <xf numFmtId="0" fontId="3" fillId="0" borderId="29" xfId="0" applyFont="1" applyFill="1" applyBorder="1" applyAlignment="1" applyProtection="1">
      <alignment horizontal="left" vertical="center" wrapText="1"/>
      <protection locked="0"/>
    </xf>
    <xf numFmtId="0" fontId="3" fillId="0" borderId="30" xfId="0" applyFont="1" applyFill="1" applyBorder="1" applyAlignment="1" applyProtection="1">
      <alignment horizontal="left" vertical="center" wrapText="1"/>
      <protection locked="0"/>
    </xf>
    <xf numFmtId="0" fontId="2" fillId="0" borderId="12" xfId="0" applyFont="1" applyFill="1" applyBorder="1" applyAlignment="1" applyProtection="1">
      <alignment horizontal="center" vertical="center"/>
    </xf>
    <xf numFmtId="0" fontId="2" fillId="0" borderId="13" xfId="0" applyFont="1" applyFill="1" applyBorder="1" applyAlignment="1" applyProtection="1">
      <alignment horizontal="center" vertical="center"/>
    </xf>
    <xf numFmtId="0" fontId="3" fillId="7" borderId="9"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0" borderId="53" xfId="0" applyFont="1" applyFill="1" applyBorder="1" applyAlignment="1" applyProtection="1">
      <alignment horizontal="left" vertical="center"/>
      <protection locked="0"/>
    </xf>
    <xf numFmtId="0" fontId="3" fillId="0" borderId="37" xfId="0" applyFont="1" applyFill="1" applyBorder="1" applyAlignment="1" applyProtection="1">
      <alignment horizontal="left" vertical="center"/>
      <protection locked="0"/>
    </xf>
    <xf numFmtId="0" fontId="3" fillId="0" borderId="54" xfId="0" applyFont="1" applyFill="1" applyBorder="1" applyAlignment="1" applyProtection="1">
      <alignment horizontal="left" vertical="center"/>
      <protection locked="0"/>
    </xf>
    <xf numFmtId="0" fontId="3" fillId="7" borderId="28" xfId="0" applyFont="1" applyFill="1" applyBorder="1" applyAlignment="1">
      <alignment horizontal="right" vertical="center"/>
    </xf>
    <xf numFmtId="0" fontId="3" fillId="7" borderId="30" xfId="0" applyFont="1" applyFill="1" applyBorder="1" applyAlignment="1">
      <alignment horizontal="right" vertical="center"/>
    </xf>
    <xf numFmtId="0" fontId="4" fillId="7" borderId="8" xfId="0" applyFont="1" applyFill="1" applyBorder="1" applyAlignment="1">
      <alignment horizontal="right" vertical="center"/>
    </xf>
    <xf numFmtId="0" fontId="4" fillId="7" borderId="13" xfId="0" applyFont="1" applyFill="1" applyBorder="1" applyAlignment="1">
      <alignment horizontal="right" vertical="center"/>
    </xf>
    <xf numFmtId="0" fontId="12" fillId="0" borderId="5" xfId="1" applyFill="1" applyBorder="1" applyAlignment="1" applyProtection="1">
      <alignment horizontal="left" vertical="center"/>
      <protection locked="0"/>
    </xf>
    <xf numFmtId="0" fontId="16" fillId="0" borderId="5" xfId="1" applyFont="1" applyFill="1" applyBorder="1" applyAlignment="1" applyProtection="1">
      <alignment horizontal="left" vertical="center"/>
      <protection locked="0"/>
    </xf>
    <xf numFmtId="49" fontId="3" fillId="0" borderId="8" xfId="0" applyNumberFormat="1" applyFont="1" applyFill="1" applyBorder="1" applyAlignment="1" applyProtection="1">
      <alignment horizontal="left" vertical="center"/>
      <protection locked="0"/>
    </xf>
    <xf numFmtId="49" fontId="3" fillId="0" borderId="12" xfId="0" applyNumberFormat="1" applyFont="1" applyFill="1" applyBorder="1" applyAlignment="1" applyProtection="1">
      <alignment horizontal="left" vertical="center"/>
      <protection locked="0"/>
    </xf>
    <xf numFmtId="49" fontId="3" fillId="0" borderId="13" xfId="0" applyNumberFormat="1" applyFont="1" applyFill="1" applyBorder="1" applyAlignment="1" applyProtection="1">
      <alignment horizontal="left" vertical="center"/>
      <protection locked="0"/>
    </xf>
    <xf numFmtId="0" fontId="3" fillId="0" borderId="22"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3" xfId="0" applyFont="1" applyFill="1" applyBorder="1" applyAlignment="1" applyProtection="1">
      <alignment horizontal="left" vertical="center"/>
      <protection locked="0"/>
    </xf>
    <xf numFmtId="0" fontId="3" fillId="0" borderId="34" xfId="0" applyFont="1" applyFill="1" applyBorder="1" applyAlignment="1" applyProtection="1">
      <alignment horizontal="left" vertical="center"/>
      <protection locked="0"/>
    </xf>
    <xf numFmtId="0" fontId="3" fillId="0" borderId="35" xfId="0" applyFont="1" applyFill="1" applyBorder="1" applyAlignment="1" applyProtection="1">
      <alignment horizontal="left" vertical="center"/>
      <protection locked="0"/>
    </xf>
    <xf numFmtId="0" fontId="3" fillId="0" borderId="28" xfId="0" applyFont="1" applyFill="1" applyBorder="1" applyAlignment="1" applyProtection="1">
      <alignment horizontal="left" vertical="center"/>
      <protection locked="0"/>
    </xf>
    <xf numFmtId="0" fontId="3" fillId="0" borderId="29" xfId="0" applyFont="1" applyFill="1" applyBorder="1" applyAlignment="1" applyProtection="1">
      <alignment horizontal="left" vertical="center"/>
      <protection locked="0"/>
    </xf>
    <xf numFmtId="0" fontId="3" fillId="0" borderId="11" xfId="0" applyFont="1" applyFill="1" applyBorder="1" applyAlignment="1" applyProtection="1">
      <alignment horizontal="left" vertical="center"/>
      <protection locked="0"/>
    </xf>
    <xf numFmtId="0" fontId="3" fillId="0" borderId="30" xfId="0" applyFont="1" applyFill="1" applyBorder="1" applyAlignment="1" applyProtection="1">
      <alignment horizontal="left" vertical="center"/>
      <protection locked="0"/>
    </xf>
    <xf numFmtId="177" fontId="14" fillId="7" borderId="44" xfId="0" applyNumberFormat="1" applyFont="1" applyFill="1" applyBorder="1" applyAlignment="1">
      <alignment horizontal="center" vertical="center"/>
    </xf>
    <xf numFmtId="177" fontId="14" fillId="7" borderId="27" xfId="0" applyNumberFormat="1" applyFont="1" applyFill="1" applyBorder="1" applyAlignment="1">
      <alignment horizontal="center" vertical="center"/>
    </xf>
    <xf numFmtId="0" fontId="2" fillId="7" borderId="8" xfId="0" applyFont="1" applyFill="1" applyBorder="1" applyAlignment="1">
      <alignment horizontal="left" vertical="center"/>
    </xf>
    <xf numFmtId="0" fontId="2" fillId="7" borderId="12" xfId="0" applyFont="1" applyFill="1" applyBorder="1" applyAlignment="1">
      <alignment horizontal="left" vertical="center"/>
    </xf>
    <xf numFmtId="0" fontId="2" fillId="7" borderId="13" xfId="0" applyFont="1" applyFill="1" applyBorder="1" applyAlignment="1">
      <alignment horizontal="left" vertical="center"/>
    </xf>
    <xf numFmtId="0" fontId="2" fillId="7" borderId="10" xfId="0" applyFont="1" applyFill="1" applyBorder="1" applyAlignment="1">
      <alignment horizontal="left" vertical="center"/>
    </xf>
    <xf numFmtId="0" fontId="2" fillId="7" borderId="11" xfId="0" applyFont="1" applyFill="1" applyBorder="1" applyAlignment="1">
      <alignment horizontal="left" vertical="center"/>
    </xf>
    <xf numFmtId="0" fontId="2" fillId="7" borderId="14" xfId="0" applyFont="1" applyFill="1" applyBorder="1" applyAlignment="1">
      <alignment horizontal="left" vertical="center"/>
    </xf>
    <xf numFmtId="0" fontId="2" fillId="7" borderId="5" xfId="0" applyFont="1" applyFill="1" applyBorder="1" applyAlignment="1">
      <alignment horizontal="left" vertical="center"/>
    </xf>
    <xf numFmtId="0" fontId="2" fillId="7" borderId="6" xfId="0" applyFont="1" applyFill="1" applyBorder="1" applyAlignment="1">
      <alignment horizontal="left" vertical="center"/>
    </xf>
    <xf numFmtId="0" fontId="2" fillId="7" borderId="7" xfId="0" applyFont="1" applyFill="1" applyBorder="1" applyAlignment="1">
      <alignment horizontal="left" vertical="center"/>
    </xf>
    <xf numFmtId="0" fontId="2" fillId="0" borderId="5" xfId="0" applyFont="1" applyFill="1" applyBorder="1" applyAlignment="1" applyProtection="1">
      <alignment horizontal="left" vertical="center"/>
      <protection locked="0"/>
    </xf>
    <xf numFmtId="0" fontId="3" fillId="0" borderId="36" xfId="0" applyFont="1" applyFill="1" applyBorder="1" applyAlignment="1" applyProtection="1">
      <alignment horizontal="left" vertical="center"/>
      <protection locked="0"/>
    </xf>
    <xf numFmtId="0" fontId="3" fillId="0" borderId="32" xfId="0" applyFont="1" applyFill="1" applyBorder="1" applyAlignment="1" applyProtection="1">
      <alignment horizontal="left" vertical="center"/>
      <protection locked="0"/>
    </xf>
    <xf numFmtId="0" fontId="3" fillId="0" borderId="7" xfId="0" applyFont="1" applyFill="1" applyBorder="1" applyAlignment="1" applyProtection="1">
      <alignment horizontal="left" vertical="center"/>
      <protection locked="0"/>
    </xf>
    <xf numFmtId="178" fontId="3" fillId="0" borderId="25" xfId="0" applyNumberFormat="1" applyFont="1" applyFill="1" applyBorder="1" applyAlignment="1" applyProtection="1">
      <alignment horizontal="left" vertical="center" shrinkToFit="1"/>
      <protection locked="0"/>
    </xf>
    <xf numFmtId="178" fontId="3" fillId="0" borderId="26" xfId="0" applyNumberFormat="1" applyFont="1" applyFill="1" applyBorder="1" applyAlignment="1" applyProtection="1">
      <alignment horizontal="left" vertical="center" shrinkToFit="1"/>
      <protection locked="0"/>
    </xf>
    <xf numFmtId="178" fontId="3" fillId="0" borderId="27" xfId="0" applyNumberFormat="1" applyFont="1" applyFill="1" applyBorder="1" applyAlignment="1" applyProtection="1">
      <alignment horizontal="left" vertical="center" shrinkToFit="1"/>
      <protection locked="0"/>
    </xf>
    <xf numFmtId="0" fontId="3" fillId="7" borderId="5"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2" fillId="0" borderId="22" xfId="0" applyFont="1" applyFill="1" applyBorder="1" applyAlignment="1" applyProtection="1">
      <alignment horizontal="left" vertical="center"/>
      <protection locked="0"/>
    </xf>
    <xf numFmtId="0" fontId="2" fillId="0" borderId="23" xfId="0" applyFont="1" applyFill="1" applyBorder="1" applyAlignment="1" applyProtection="1">
      <alignment horizontal="left" vertical="center"/>
      <protection locked="0"/>
    </xf>
    <xf numFmtId="0" fontId="2" fillId="0" borderId="24" xfId="0" applyFont="1" applyFill="1" applyBorder="1" applyAlignment="1" applyProtection="1">
      <alignment horizontal="left" vertical="center"/>
      <protection locked="0"/>
    </xf>
    <xf numFmtId="49" fontId="3" fillId="0" borderId="33" xfId="0" applyNumberFormat="1" applyFont="1" applyFill="1" applyBorder="1" applyAlignment="1" applyProtection="1">
      <alignment horizontal="left" vertical="center"/>
      <protection locked="0"/>
    </xf>
    <xf numFmtId="49" fontId="3" fillId="0" borderId="34"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35" xfId="0" applyNumberFormat="1" applyFont="1" applyFill="1" applyBorder="1" applyAlignment="1" applyProtection="1">
      <alignment horizontal="left" vertical="center"/>
      <protection locked="0"/>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3" fillId="7" borderId="7" xfId="0" applyFont="1" applyFill="1" applyBorder="1" applyAlignment="1">
      <alignment horizontal="left" vertical="center" wrapText="1"/>
    </xf>
    <xf numFmtId="0" fontId="2" fillId="7" borderId="2" xfId="0" applyFont="1" applyFill="1" applyBorder="1" applyAlignment="1">
      <alignment horizontal="left" vertical="center" wrapText="1"/>
    </xf>
    <xf numFmtId="0" fontId="5" fillId="7" borderId="3"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41" fillId="2" borderId="3" xfId="1" applyFont="1" applyFill="1" applyBorder="1" applyAlignment="1" applyProtection="1">
      <alignment horizontal="center" vertical="center"/>
      <protection locked="0"/>
    </xf>
    <xf numFmtId="0" fontId="41" fillId="2" borderId="1" xfId="1" applyFont="1" applyFill="1" applyBorder="1" applyAlignment="1" applyProtection="1">
      <alignment horizontal="center" vertical="center"/>
      <protection locked="0"/>
    </xf>
    <xf numFmtId="0" fontId="41" fillId="2" borderId="4" xfId="1" applyFont="1" applyFill="1" applyBorder="1" applyAlignment="1" applyProtection="1">
      <alignment horizontal="center" vertical="center"/>
      <protection locked="0"/>
    </xf>
    <xf numFmtId="0" fontId="44" fillId="0" borderId="0" xfId="0" applyFont="1" applyFill="1" applyAlignment="1">
      <alignment horizontal="center" vertical="center" wrapText="1"/>
    </xf>
    <xf numFmtId="0" fontId="44" fillId="0" borderId="0" xfId="0" applyFont="1" applyFill="1" applyAlignment="1">
      <alignment horizontal="center" vertical="center"/>
    </xf>
    <xf numFmtId="183" fontId="46" fillId="0" borderId="0" xfId="0" applyNumberFormat="1" applyFont="1" applyFill="1" applyBorder="1" applyAlignment="1" applyProtection="1">
      <alignment horizontal="center"/>
    </xf>
    <xf numFmtId="0" fontId="1" fillId="0" borderId="67" xfId="0" applyFont="1" applyFill="1" applyBorder="1" applyAlignment="1">
      <alignment horizontal="center" vertical="center"/>
    </xf>
    <xf numFmtId="0" fontId="1" fillId="0" borderId="61" xfId="0" applyFont="1" applyFill="1" applyBorder="1" applyAlignment="1">
      <alignment horizontal="center" vertical="center"/>
    </xf>
    <xf numFmtId="0" fontId="41" fillId="7" borderId="62" xfId="0" applyFont="1" applyFill="1" applyBorder="1" applyAlignment="1">
      <alignment horizontal="left" vertical="center" wrapText="1"/>
    </xf>
    <xf numFmtId="0" fontId="41" fillId="7" borderId="63" xfId="0" applyFont="1" applyFill="1" applyBorder="1" applyAlignment="1">
      <alignment horizontal="left" vertical="center" wrapText="1"/>
    </xf>
    <xf numFmtId="0" fontId="41" fillId="7" borderId="64" xfId="0" applyFont="1" applyFill="1" applyBorder="1" applyAlignment="1">
      <alignment horizontal="left" vertical="center" wrapText="1"/>
    </xf>
    <xf numFmtId="0" fontId="41" fillId="7" borderId="65" xfId="0" applyFont="1" applyFill="1" applyBorder="1" applyAlignment="1">
      <alignment horizontal="left" vertical="center" wrapText="1"/>
    </xf>
    <xf numFmtId="0" fontId="41" fillId="7" borderId="0" xfId="0" applyFont="1" applyFill="1" applyBorder="1" applyAlignment="1">
      <alignment horizontal="left" vertical="center" wrapText="1"/>
    </xf>
    <xf numFmtId="0" fontId="41" fillId="7" borderId="66" xfId="0" applyFont="1" applyFill="1" applyBorder="1" applyAlignment="1">
      <alignment horizontal="left" vertical="center" wrapText="1"/>
    </xf>
    <xf numFmtId="0" fontId="45" fillId="0" borderId="67" xfId="0" applyFont="1" applyFill="1" applyBorder="1" applyAlignment="1">
      <alignment horizontal="center" vertical="center"/>
    </xf>
    <xf numFmtId="0" fontId="45" fillId="0" borderId="61" xfId="0" applyFont="1" applyFill="1" applyBorder="1" applyAlignment="1">
      <alignment horizontal="center" vertical="center"/>
    </xf>
    <xf numFmtId="0" fontId="2" fillId="7" borderId="65" xfId="0" applyFont="1" applyFill="1" applyBorder="1" applyAlignment="1">
      <alignment horizontal="left" vertical="center" wrapText="1"/>
    </xf>
    <xf numFmtId="0" fontId="2" fillId="7" borderId="66" xfId="0" applyFont="1" applyFill="1" applyBorder="1" applyAlignment="1">
      <alignment horizontal="left" vertical="center" wrapText="1"/>
    </xf>
    <xf numFmtId="0" fontId="18" fillId="0" borderId="11" xfId="3" applyFont="1" applyBorder="1" applyAlignment="1" applyProtection="1">
      <alignment horizontal="left" vertical="center" wrapText="1"/>
    </xf>
    <xf numFmtId="0" fontId="23" fillId="0" borderId="11" xfId="3" applyBorder="1" applyAlignment="1" applyProtection="1">
      <alignment horizontal="left" vertical="center" wrapText="1"/>
    </xf>
    <xf numFmtId="0" fontId="18" fillId="4" borderId="2" xfId="3" applyFont="1" applyFill="1" applyBorder="1" applyAlignment="1" applyProtection="1">
      <alignment horizontal="left" vertical="center" wrapText="1"/>
    </xf>
    <xf numFmtId="0" fontId="18" fillId="6" borderId="3" xfId="3" applyFont="1" applyFill="1" applyBorder="1" applyAlignment="1" applyProtection="1">
      <alignment horizontal="right" vertical="center" shrinkToFit="1"/>
      <protection locked="0"/>
    </xf>
    <xf numFmtId="0" fontId="18" fillId="6" borderId="1" xfId="3" applyFont="1" applyFill="1" applyBorder="1" applyAlignment="1" applyProtection="1">
      <alignment horizontal="right" vertical="center" shrinkToFit="1"/>
      <protection locked="0"/>
    </xf>
    <xf numFmtId="0" fontId="23" fillId="6" borderId="4" xfId="3" applyFill="1" applyBorder="1" applyAlignment="1" applyProtection="1">
      <alignment horizontal="right" vertical="center" shrinkToFit="1"/>
      <protection locked="0"/>
    </xf>
    <xf numFmtId="0" fontId="23" fillId="3" borderId="3" xfId="3" applyFont="1" applyFill="1" applyBorder="1" applyAlignment="1" applyProtection="1">
      <alignment horizontal="center" vertical="center"/>
    </xf>
    <xf numFmtId="0" fontId="23" fillId="3" borderId="1" xfId="3" applyFont="1" applyFill="1" applyBorder="1" applyAlignment="1" applyProtection="1">
      <alignment horizontal="center" vertical="center"/>
    </xf>
    <xf numFmtId="0" fontId="23" fillId="3" borderId="4" xfId="3" applyFont="1" applyFill="1" applyBorder="1" applyAlignment="1" applyProtection="1">
      <alignment horizontal="center" vertical="center"/>
    </xf>
    <xf numFmtId="0" fontId="23" fillId="5" borderId="3" xfId="3" applyFill="1" applyBorder="1" applyAlignment="1" applyProtection="1">
      <alignment horizontal="left" vertical="center"/>
    </xf>
    <xf numFmtId="0" fontId="23" fillId="5" borderId="1" xfId="3" applyFill="1" applyBorder="1" applyAlignment="1" applyProtection="1">
      <alignment horizontal="left" vertical="center"/>
    </xf>
    <xf numFmtId="0" fontId="23" fillId="5" borderId="4" xfId="3" applyFill="1" applyBorder="1" applyAlignment="1" applyProtection="1">
      <alignment horizontal="left" vertical="center"/>
    </xf>
    <xf numFmtId="0" fontId="23" fillId="3" borderId="3" xfId="3" applyFill="1" applyBorder="1" applyAlignment="1" applyProtection="1">
      <alignment horizontal="center" vertical="center"/>
    </xf>
    <xf numFmtId="0" fontId="23" fillId="0" borderId="4" xfId="3" applyBorder="1" applyAlignment="1" applyProtection="1">
      <alignment horizontal="center" vertical="center"/>
    </xf>
    <xf numFmtId="0" fontId="18" fillId="0" borderId="0" xfId="3" applyFont="1" applyAlignment="1" applyProtection="1">
      <alignment horizontal="left" vertical="center" wrapText="1"/>
    </xf>
    <xf numFmtId="0" fontId="24" fillId="0" borderId="0" xfId="3" applyFont="1" applyAlignment="1" applyProtection="1">
      <alignment horizontal="center" vertical="center" wrapText="1"/>
    </xf>
    <xf numFmtId="0" fontId="23" fillId="3" borderId="3" xfId="3" applyFill="1" applyBorder="1" applyAlignment="1" applyProtection="1">
      <alignment horizontal="center" vertical="center" shrinkToFit="1"/>
    </xf>
    <xf numFmtId="0" fontId="23" fillId="3" borderId="1" xfId="3" applyFont="1" applyFill="1" applyBorder="1" applyAlignment="1" applyProtection="1">
      <alignment horizontal="center" vertical="center" shrinkToFit="1"/>
    </xf>
    <xf numFmtId="0" fontId="23" fillId="3" borderId="4" xfId="3" applyFont="1" applyFill="1" applyBorder="1" applyAlignment="1" applyProtection="1">
      <alignment horizontal="center" vertical="center" shrinkToFit="1"/>
    </xf>
    <xf numFmtId="0" fontId="23" fillId="4" borderId="2" xfId="3" applyFill="1" applyBorder="1" applyAlignment="1" applyProtection="1">
      <alignment horizontal="center" vertical="center"/>
    </xf>
    <xf numFmtId="0" fontId="23" fillId="3" borderId="2" xfId="3" applyFill="1" applyBorder="1" applyAlignment="1" applyProtection="1">
      <alignment horizontal="center" vertical="center" wrapText="1"/>
    </xf>
    <xf numFmtId="0" fontId="23" fillId="0" borderId="2" xfId="3" applyBorder="1" applyAlignment="1" applyProtection="1">
      <alignment horizontal="center" vertical="center" wrapText="1"/>
    </xf>
    <xf numFmtId="0" fontId="23" fillId="4" borderId="2" xfId="3" applyFill="1" applyBorder="1" applyAlignment="1" applyProtection="1">
      <alignment horizontal="center" vertical="center" wrapText="1"/>
    </xf>
    <xf numFmtId="0" fontId="23" fillId="0" borderId="0" xfId="3" applyAlignment="1" applyProtection="1">
      <alignment vertical="center" wrapText="1"/>
    </xf>
    <xf numFmtId="0" fontId="23" fillId="0" borderId="0" xfId="3" applyAlignment="1" applyProtection="1">
      <alignment vertical="center"/>
    </xf>
    <xf numFmtId="180" fontId="23" fillId="0" borderId="2" xfId="3" applyNumberFormat="1" applyFill="1" applyBorder="1" applyAlignment="1" applyProtection="1">
      <alignment vertical="center"/>
    </xf>
    <xf numFmtId="180" fontId="23" fillId="5" borderId="19" xfId="3" applyNumberFormat="1" applyFill="1" applyBorder="1" applyAlignment="1" applyProtection="1">
      <alignment vertical="center"/>
    </xf>
    <xf numFmtId="180" fontId="23" fillId="5" borderId="20" xfId="3" applyNumberFormat="1" applyFill="1" applyBorder="1" applyAlignment="1" applyProtection="1">
      <alignment vertical="center"/>
    </xf>
    <xf numFmtId="0" fontId="18" fillId="0" borderId="0" xfId="3" applyFont="1" applyAlignment="1" applyProtection="1">
      <alignment vertical="center" wrapText="1"/>
    </xf>
    <xf numFmtId="0" fontId="24" fillId="0" borderId="0" xfId="3" applyFont="1" applyFill="1" applyAlignment="1" applyProtection="1">
      <alignment horizontal="left" vertical="center"/>
    </xf>
    <xf numFmtId="0" fontId="29" fillId="0" borderId="0" xfId="3" applyFont="1" applyAlignment="1" applyProtection="1">
      <alignment horizontal="left" vertical="center" wrapText="1"/>
    </xf>
    <xf numFmtId="0" fontId="29" fillId="0" borderId="0" xfId="3" applyFont="1" applyAlignment="1" applyProtection="1">
      <alignment horizontal="left" vertical="center"/>
    </xf>
    <xf numFmtId="0" fontId="23" fillId="0" borderId="8" xfId="3" applyFill="1" applyBorder="1" applyAlignment="1" applyProtection="1">
      <alignment vertical="center" wrapText="1"/>
    </xf>
    <xf numFmtId="0" fontId="23" fillId="0" borderId="12" xfId="3" applyBorder="1" applyProtection="1">
      <alignment vertical="center"/>
    </xf>
    <xf numFmtId="0" fontId="23" fillId="0" borderId="9" xfId="3" applyBorder="1" applyProtection="1">
      <alignment vertical="center"/>
    </xf>
    <xf numFmtId="0" fontId="23" fillId="0" borderId="0" xfId="3" applyProtection="1">
      <alignment vertical="center"/>
    </xf>
    <xf numFmtId="0" fontId="23" fillId="0" borderId="10" xfId="3" applyBorder="1" applyProtection="1">
      <alignment vertical="center"/>
    </xf>
    <xf numFmtId="0" fontId="23" fillId="0" borderId="11" xfId="3" applyBorder="1" applyProtection="1">
      <alignment vertical="center"/>
    </xf>
    <xf numFmtId="0" fontId="23" fillId="5" borderId="3" xfId="3" applyFill="1" applyBorder="1" applyAlignment="1" applyProtection="1">
      <alignment vertical="center" shrinkToFit="1"/>
    </xf>
    <xf numFmtId="0" fontId="23" fillId="5" borderId="4" xfId="3" applyFill="1" applyBorder="1" applyAlignment="1" applyProtection="1">
      <alignment vertical="center" shrinkToFit="1"/>
    </xf>
    <xf numFmtId="0" fontId="23" fillId="0" borderId="12" xfId="3" applyBorder="1" applyAlignment="1" applyProtection="1">
      <alignment horizontal="right" vertical="center"/>
    </xf>
    <xf numFmtId="0" fontId="2" fillId="0" borderId="3" xfId="0" applyFont="1" applyBorder="1" applyAlignment="1">
      <alignment vertical="center"/>
    </xf>
    <xf numFmtId="0" fontId="2" fillId="0" borderId="1" xfId="0" applyFont="1" applyBorder="1" applyAlignment="1">
      <alignment vertical="center"/>
    </xf>
    <xf numFmtId="0" fontId="2" fillId="0" borderId="4" xfId="0" applyFont="1" applyBorder="1" applyAlignment="1">
      <alignment vertical="center"/>
    </xf>
    <xf numFmtId="0" fontId="2" fillId="6" borderId="8" xfId="0" applyFont="1" applyFill="1" applyBorder="1" applyAlignment="1" applyProtection="1">
      <alignment horizontal="left" vertical="center"/>
      <protection locked="0"/>
    </xf>
    <xf numFmtId="0" fontId="2" fillId="6" borderId="12" xfId="0" applyFont="1" applyFill="1" applyBorder="1" applyAlignment="1" applyProtection="1">
      <alignment horizontal="left" vertical="center"/>
      <protection locked="0"/>
    </xf>
    <xf numFmtId="0" fontId="2" fillId="6" borderId="13" xfId="0" applyFont="1" applyFill="1" applyBorder="1" applyAlignment="1" applyProtection="1">
      <alignment horizontal="left" vertical="center"/>
      <protection locked="0"/>
    </xf>
    <xf numFmtId="0" fontId="2" fillId="0" borderId="3" xfId="0" applyFont="1" applyBorder="1" applyAlignment="1"/>
    <xf numFmtId="0" fontId="2" fillId="0" borderId="1" xfId="0" applyFont="1" applyBorder="1" applyAlignment="1"/>
    <xf numFmtId="0" fontId="2" fillId="0" borderId="4" xfId="0" applyFont="1" applyBorder="1" applyAlignment="1"/>
    <xf numFmtId="0" fontId="2" fillId="6" borderId="2" xfId="0" applyFont="1" applyFill="1" applyBorder="1" applyAlignment="1" applyProtection="1">
      <alignment horizontal="center"/>
      <protection locked="0"/>
    </xf>
    <xf numFmtId="0" fontId="2" fillId="0" borderId="3" xfId="0" applyFont="1" applyBorder="1" applyAlignment="1">
      <alignment vertical="center" shrinkToFit="1"/>
    </xf>
    <xf numFmtId="0" fontId="2" fillId="0" borderId="1" xfId="0" applyFont="1" applyBorder="1" applyAlignment="1">
      <alignment vertical="center" shrinkToFit="1"/>
    </xf>
    <xf numFmtId="0" fontId="2" fillId="0" borderId="4" xfId="0" applyFont="1" applyBorder="1" applyAlignment="1">
      <alignment vertical="center" shrinkToFit="1"/>
    </xf>
    <xf numFmtId="0" fontId="2" fillId="6" borderId="3" xfId="0" applyFont="1" applyFill="1" applyBorder="1" applyAlignment="1" applyProtection="1">
      <alignment horizontal="center"/>
      <protection locked="0"/>
    </xf>
    <xf numFmtId="0" fontId="2" fillId="6" borderId="4" xfId="0" applyFont="1" applyFill="1" applyBorder="1" applyAlignment="1" applyProtection="1">
      <alignment horizontal="center"/>
      <protection locked="0"/>
    </xf>
    <xf numFmtId="0" fontId="2" fillId="6" borderId="2" xfId="0" applyFont="1" applyFill="1" applyBorder="1" applyAlignment="1" applyProtection="1">
      <alignment horizontal="left"/>
      <protection locked="0"/>
    </xf>
    <xf numFmtId="3" fontId="2" fillId="6" borderId="2" xfId="0" applyNumberFormat="1" applyFont="1" applyFill="1" applyBorder="1" applyAlignment="1" applyProtection="1">
      <alignment horizontal="left"/>
      <protection locked="0"/>
    </xf>
    <xf numFmtId="0" fontId="2" fillId="6" borderId="5" xfId="0" applyFont="1" applyFill="1" applyBorder="1" applyAlignment="1" applyProtection="1">
      <alignment horizontal="left"/>
      <protection locked="0"/>
    </xf>
    <xf numFmtId="183" fontId="2" fillId="0" borderId="11" xfId="0" applyNumberFormat="1" applyFont="1" applyBorder="1" applyAlignment="1">
      <alignment horizontal="center" vertical="center"/>
    </xf>
    <xf numFmtId="0" fontId="2" fillId="6" borderId="3" xfId="0" applyFont="1" applyFill="1" applyBorder="1" applyAlignment="1" applyProtection="1">
      <alignment horizontal="left"/>
      <protection locked="0"/>
    </xf>
    <xf numFmtId="0" fontId="2" fillId="6" borderId="1" xfId="0" applyFont="1" applyFill="1" applyBorder="1" applyAlignment="1" applyProtection="1">
      <alignment horizontal="left"/>
      <protection locked="0"/>
    </xf>
    <xf numFmtId="0" fontId="2" fillId="6" borderId="4" xfId="0" applyFont="1" applyFill="1" applyBorder="1" applyAlignment="1" applyProtection="1">
      <alignment horizontal="left"/>
      <protection locked="0"/>
    </xf>
    <xf numFmtId="0" fontId="2" fillId="6" borderId="1" xfId="0" applyFont="1" applyFill="1" applyBorder="1" applyAlignment="1" applyProtection="1">
      <alignment horizontal="center"/>
      <protection locked="0"/>
    </xf>
    <xf numFmtId="180" fontId="2" fillId="5" borderId="3" xfId="0" applyNumberFormat="1" applyFont="1" applyFill="1" applyBorder="1" applyAlignment="1">
      <alignment horizontal="center"/>
    </xf>
    <xf numFmtId="180" fontId="2" fillId="5" borderId="4" xfId="0" applyNumberFormat="1" applyFont="1" applyFill="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31" fillId="0" borderId="0" xfId="0" applyFont="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1" xfId="0" applyFont="1" applyFill="1" applyBorder="1" applyAlignment="1">
      <alignment horizontal="center"/>
    </xf>
    <xf numFmtId="0" fontId="38" fillId="0" borderId="2" xfId="0" applyFont="1" applyBorder="1" applyAlignment="1">
      <alignment horizontal="center" shrinkToFit="1"/>
    </xf>
    <xf numFmtId="0" fontId="2" fillId="5" borderId="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left"/>
    </xf>
    <xf numFmtId="0" fontId="2" fillId="0" borderId="4" xfId="0" applyFont="1" applyBorder="1" applyAlignment="1">
      <alignment horizontal="left"/>
    </xf>
    <xf numFmtId="0" fontId="2" fillId="6" borderId="3" xfId="0" applyFont="1" applyFill="1" applyBorder="1" applyAlignment="1" applyProtection="1">
      <alignment horizontal="left" vertical="center"/>
      <protection locked="0"/>
    </xf>
    <xf numFmtId="0" fontId="2" fillId="6" borderId="1" xfId="0" applyFont="1" applyFill="1" applyBorder="1" applyAlignment="1" applyProtection="1">
      <alignment horizontal="left" vertical="center"/>
      <protection locked="0"/>
    </xf>
    <xf numFmtId="0" fontId="2" fillId="6" borderId="4" xfId="0" applyFont="1" applyFill="1" applyBorder="1" applyAlignment="1" applyProtection="1">
      <alignment horizontal="left" vertical="center"/>
      <protection locked="0"/>
    </xf>
    <xf numFmtId="0" fontId="1" fillId="0" borderId="8"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3" xfId="0" applyFont="1" applyFill="1" applyBorder="1" applyAlignment="1" applyProtection="1">
      <alignment horizontal="left" vertical="top" wrapText="1"/>
      <protection locked="0"/>
    </xf>
    <xf numFmtId="0" fontId="1" fillId="0" borderId="9" xfId="0" applyFont="1" applyFill="1" applyBorder="1" applyAlignment="1" applyProtection="1">
      <alignment horizontal="left" vertical="top" wrapText="1"/>
      <protection locked="0"/>
    </xf>
    <xf numFmtId="0" fontId="1" fillId="0" borderId="0" xfId="0" applyFont="1" applyFill="1" applyBorder="1" applyAlignment="1" applyProtection="1">
      <alignment horizontal="left" vertical="top" wrapText="1"/>
      <protection locked="0"/>
    </xf>
    <xf numFmtId="0" fontId="1" fillId="0" borderId="15"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4" xfId="0" applyFont="1" applyFill="1" applyBorder="1" applyAlignment="1" applyProtection="1">
      <alignment horizontal="left" vertical="top" wrapText="1"/>
      <protection locked="0"/>
    </xf>
    <xf numFmtId="0" fontId="3" fillId="0" borderId="9" xfId="0" applyFont="1" applyFill="1" applyBorder="1" applyAlignment="1" applyProtection="1">
      <alignment horizontal="left" vertical="top"/>
      <protection locked="0"/>
    </xf>
    <xf numFmtId="0" fontId="3" fillId="0" borderId="0" xfId="0" applyFont="1" applyFill="1" applyBorder="1" applyAlignment="1" applyProtection="1">
      <alignment horizontal="left" vertical="top"/>
      <protection locked="0"/>
    </xf>
    <xf numFmtId="0" fontId="3" fillId="0" borderId="15" xfId="0" applyFont="1" applyFill="1" applyBorder="1" applyAlignment="1" applyProtection="1">
      <alignment horizontal="left" vertical="top"/>
      <protection locked="0"/>
    </xf>
    <xf numFmtId="0" fontId="3" fillId="0" borderId="25" xfId="0" applyFont="1" applyFill="1" applyBorder="1" applyAlignment="1" applyProtection="1">
      <alignment horizontal="left" vertical="center"/>
      <protection locked="0"/>
    </xf>
    <xf numFmtId="0" fontId="32" fillId="0" borderId="25" xfId="0" applyFont="1" applyFill="1" applyBorder="1" applyAlignment="1">
      <alignment horizontal="center" vertical="center"/>
    </xf>
    <xf numFmtId="0" fontId="32" fillId="0" borderId="26" xfId="0" applyFont="1" applyFill="1" applyBorder="1" applyAlignment="1">
      <alignment horizontal="center" vertical="center"/>
    </xf>
    <xf numFmtId="0" fontId="32" fillId="0" borderId="27" xfId="0" applyFont="1" applyFill="1" applyBorder="1" applyAlignment="1">
      <alignment horizontal="center" vertical="center"/>
    </xf>
    <xf numFmtId="0" fontId="12" fillId="0" borderId="32" xfId="1" applyFill="1" applyBorder="1" applyAlignment="1" applyProtection="1">
      <alignment horizontal="left" vertical="center"/>
      <protection locked="0"/>
    </xf>
    <xf numFmtId="0" fontId="16" fillId="0" borderId="32" xfId="1" applyFont="1" applyFill="1" applyBorder="1" applyAlignment="1" applyProtection="1">
      <alignment horizontal="left" vertical="center"/>
      <protection locked="0"/>
    </xf>
    <xf numFmtId="0" fontId="2" fillId="0" borderId="31" xfId="0" applyFont="1" applyFill="1" applyBorder="1" applyAlignment="1">
      <alignment horizontal="left" vertical="center"/>
    </xf>
    <xf numFmtId="0" fontId="2" fillId="0" borderId="39" xfId="0" applyFont="1" applyFill="1" applyBorder="1" applyAlignment="1">
      <alignment horizontal="left" vertical="center"/>
    </xf>
    <xf numFmtId="0" fontId="3" fillId="0" borderId="31" xfId="0" applyFont="1" applyFill="1" applyBorder="1" applyAlignment="1">
      <alignment horizontal="left" vertical="center"/>
    </xf>
    <xf numFmtId="0" fontId="3" fillId="0" borderId="8"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3" fillId="0" borderId="13" xfId="0" applyFont="1" applyFill="1" applyBorder="1" applyAlignment="1">
      <alignment horizontal="left" vertical="center" shrinkToFit="1"/>
    </xf>
    <xf numFmtId="0" fontId="2" fillId="0" borderId="7" xfId="0" applyFont="1" applyFill="1" applyBorder="1" applyAlignment="1">
      <alignment horizontal="left" vertical="center"/>
    </xf>
    <xf numFmtId="0" fontId="3" fillId="0" borderId="58" xfId="0" applyFont="1" applyFill="1" applyBorder="1" applyAlignment="1">
      <alignment horizontal="left" vertical="center"/>
    </xf>
    <xf numFmtId="0" fontId="3" fillId="0" borderId="29" xfId="0" applyFont="1" applyFill="1" applyBorder="1" applyAlignment="1">
      <alignment horizontal="left" vertical="center"/>
    </xf>
    <xf numFmtId="0" fontId="3" fillId="0" borderId="30" xfId="0" applyFont="1" applyFill="1" applyBorder="1" applyAlignment="1">
      <alignment horizontal="left" vertical="center"/>
    </xf>
    <xf numFmtId="0" fontId="3" fillId="0" borderId="8" xfId="0" applyFont="1" applyFill="1" applyBorder="1" applyAlignment="1">
      <alignment horizontal="left" vertical="center"/>
    </xf>
    <xf numFmtId="0" fontId="3" fillId="0" borderId="12" xfId="0" applyFont="1" applyFill="1" applyBorder="1" applyAlignment="1">
      <alignment horizontal="left" vertical="center"/>
    </xf>
    <xf numFmtId="0" fontId="3" fillId="0" borderId="13" xfId="0" applyFont="1" applyFill="1" applyBorder="1" applyAlignment="1">
      <alignment horizontal="left" vertical="center"/>
    </xf>
    <xf numFmtId="49" fontId="3" fillId="0" borderId="53" xfId="0" applyNumberFormat="1" applyFont="1" applyFill="1" applyBorder="1" applyAlignment="1">
      <alignment horizontal="left" vertical="center"/>
    </xf>
    <xf numFmtId="49" fontId="3" fillId="0" borderId="37" xfId="0" applyNumberFormat="1" applyFont="1" applyFill="1" applyBorder="1" applyAlignment="1">
      <alignment horizontal="left" vertical="center"/>
    </xf>
    <xf numFmtId="49" fontId="3" fillId="0" borderId="54" xfId="0" applyNumberFormat="1" applyFont="1" applyFill="1" applyBorder="1" applyAlignment="1">
      <alignment horizontal="left" vertical="center"/>
    </xf>
    <xf numFmtId="31" fontId="15" fillId="0" borderId="11" xfId="0" applyNumberFormat="1" applyFont="1" applyFill="1" applyBorder="1" applyAlignment="1" applyProtection="1">
      <alignment horizontal="center"/>
      <protection locked="0"/>
    </xf>
    <xf numFmtId="0" fontId="15" fillId="0" borderId="11" xfId="0" applyFont="1" applyFill="1" applyBorder="1" applyAlignment="1" applyProtection="1">
      <alignment horizontal="center"/>
      <protection locked="0"/>
    </xf>
    <xf numFmtId="0" fontId="2" fillId="0" borderId="22" xfId="0" applyFont="1" applyFill="1" applyBorder="1" applyAlignment="1">
      <alignment horizontal="left" vertical="center"/>
    </xf>
    <xf numFmtId="0" fontId="2" fillId="0" borderId="23" xfId="0" applyFont="1" applyFill="1" applyBorder="1" applyAlignment="1">
      <alignment horizontal="left" vertical="center"/>
    </xf>
    <xf numFmtId="0" fontId="2" fillId="0" borderId="24" xfId="0" applyFont="1" applyFill="1" applyBorder="1" applyAlignment="1">
      <alignment horizontal="left" vertical="center"/>
    </xf>
    <xf numFmtId="0" fontId="2" fillId="0" borderId="25" xfId="0" applyFont="1" applyFill="1" applyBorder="1" applyAlignment="1">
      <alignment horizontal="left" vertical="center"/>
    </xf>
    <xf numFmtId="0" fontId="2" fillId="0" borderId="26" xfId="0" applyFont="1" applyFill="1" applyBorder="1" applyAlignment="1">
      <alignment horizontal="left" vertical="center"/>
    </xf>
    <xf numFmtId="0" fontId="2" fillId="0" borderId="27" xfId="0" applyFont="1" applyFill="1" applyBorder="1" applyAlignment="1">
      <alignment horizontal="left" vertical="center"/>
    </xf>
    <xf numFmtId="0" fontId="41" fillId="0" borderId="28" xfId="0" applyFont="1" applyFill="1" applyBorder="1" applyAlignment="1">
      <alignment horizontal="left" vertical="center"/>
    </xf>
    <xf numFmtId="0" fontId="41" fillId="0" borderId="29" xfId="0" applyFont="1" applyFill="1" applyBorder="1" applyAlignment="1">
      <alignment horizontal="left" vertical="center"/>
    </xf>
    <xf numFmtId="0" fontId="41" fillId="0" borderId="30" xfId="0" applyFont="1" applyFill="1" applyBorder="1" applyAlignment="1">
      <alignment horizontal="left" vertical="center"/>
    </xf>
    <xf numFmtId="49" fontId="3" fillId="0" borderId="8" xfId="0" applyNumberFormat="1" applyFont="1" applyFill="1" applyBorder="1" applyAlignment="1">
      <alignment horizontal="left" vertical="center"/>
    </xf>
    <xf numFmtId="49" fontId="3" fillId="0" borderId="12" xfId="0" applyNumberFormat="1" applyFont="1" applyFill="1" applyBorder="1" applyAlignment="1">
      <alignment horizontal="left" vertical="center"/>
    </xf>
    <xf numFmtId="49" fontId="3" fillId="0" borderId="13" xfId="0" applyNumberFormat="1" applyFont="1" applyFill="1" applyBorder="1" applyAlignment="1">
      <alignment horizontal="left" vertical="center"/>
    </xf>
    <xf numFmtId="0" fontId="16" fillId="0" borderId="5" xfId="1" applyFont="1" applyFill="1" applyBorder="1" applyAlignment="1">
      <alignment horizontal="left" vertical="center"/>
    </xf>
    <xf numFmtId="0" fontId="3" fillId="0" borderId="32" xfId="0" applyFont="1" applyFill="1" applyBorder="1" applyAlignment="1">
      <alignment horizontal="left" vertical="center"/>
    </xf>
    <xf numFmtId="0" fontId="3" fillId="0" borderId="7" xfId="0" applyFont="1" applyFill="1" applyBorder="1" applyAlignment="1">
      <alignment horizontal="left" vertical="center"/>
    </xf>
    <xf numFmtId="49" fontId="2" fillId="0" borderId="8" xfId="0" applyNumberFormat="1" applyFont="1" applyFill="1" applyBorder="1" applyAlignment="1">
      <alignment horizontal="left" vertical="center"/>
    </xf>
    <xf numFmtId="49" fontId="2" fillId="0" borderId="12" xfId="0" applyNumberFormat="1" applyFont="1" applyFill="1" applyBorder="1" applyAlignment="1">
      <alignment horizontal="left" vertical="center"/>
    </xf>
    <xf numFmtId="49" fontId="2" fillId="0" borderId="13" xfId="0" applyNumberFormat="1" applyFont="1" applyFill="1" applyBorder="1" applyAlignment="1">
      <alignment horizontal="left" vertical="center"/>
    </xf>
    <xf numFmtId="0" fontId="41" fillId="0" borderId="22" xfId="0" applyFont="1" applyFill="1" applyBorder="1" applyAlignment="1" applyProtection="1">
      <alignment horizontal="left" vertical="center"/>
      <protection locked="0"/>
    </xf>
    <xf numFmtId="0" fontId="41" fillId="0" borderId="23" xfId="0" applyFont="1" applyFill="1" applyBorder="1" applyAlignment="1" applyProtection="1">
      <alignment horizontal="left" vertical="center"/>
      <protection locked="0"/>
    </xf>
    <xf numFmtId="0" fontId="41" fillId="0" borderId="24" xfId="0" applyFont="1" applyFill="1" applyBorder="1" applyAlignment="1" applyProtection="1">
      <alignment horizontal="left" vertical="center"/>
      <protection locked="0"/>
    </xf>
    <xf numFmtId="178" fontId="3" fillId="0" borderId="25" xfId="0" applyNumberFormat="1" applyFont="1" applyFill="1" applyBorder="1" applyAlignment="1">
      <alignment horizontal="left" vertical="center" shrinkToFit="1"/>
    </xf>
    <xf numFmtId="178" fontId="3" fillId="0" borderId="26" xfId="0" applyNumberFormat="1" applyFont="1" applyFill="1" applyBorder="1" applyAlignment="1">
      <alignment horizontal="left" vertical="center" shrinkToFit="1"/>
    </xf>
    <xf numFmtId="178" fontId="3" fillId="0" borderId="27" xfId="0" applyNumberFormat="1" applyFont="1" applyFill="1" applyBorder="1" applyAlignment="1">
      <alignment horizontal="left" vertical="center" shrinkToFit="1"/>
    </xf>
    <xf numFmtId="0" fontId="3" fillId="0" borderId="33" xfId="0" applyFont="1" applyFill="1" applyBorder="1" applyAlignment="1">
      <alignment horizontal="left" vertical="center"/>
    </xf>
    <xf numFmtId="0" fontId="3" fillId="0" borderId="34" xfId="0" applyFont="1" applyFill="1" applyBorder="1" applyAlignment="1">
      <alignment horizontal="left" vertical="center"/>
    </xf>
    <xf numFmtId="0" fontId="3" fillId="0" borderId="35" xfId="0" applyFont="1" applyFill="1" applyBorder="1" applyAlignment="1">
      <alignment horizontal="left" vertical="center"/>
    </xf>
    <xf numFmtId="0" fontId="20" fillId="0" borderId="3" xfId="2" applyFont="1" applyBorder="1" applyAlignment="1" applyProtection="1">
      <alignment horizontal="center" vertical="center" wrapText="1"/>
    </xf>
    <xf numFmtId="0" fontId="20" fillId="0" borderId="1" xfId="2" applyFont="1" applyBorder="1" applyAlignment="1" applyProtection="1">
      <alignment horizontal="center" vertical="center" wrapText="1"/>
    </xf>
    <xf numFmtId="0" fontId="20" fillId="0" borderId="4" xfId="2" applyFont="1" applyBorder="1" applyAlignment="1" applyProtection="1">
      <alignment horizontal="center" vertical="center" wrapText="1"/>
    </xf>
    <xf numFmtId="0" fontId="30" fillId="5" borderId="5" xfId="0" applyFont="1" applyFill="1" applyBorder="1" applyAlignment="1">
      <alignment horizontal="left" wrapText="1"/>
    </xf>
    <xf numFmtId="0" fontId="30" fillId="5" borderId="6" xfId="0" applyFont="1" applyFill="1" applyBorder="1" applyAlignment="1">
      <alignment horizontal="left" wrapText="1"/>
    </xf>
    <xf numFmtId="0" fontId="31" fillId="8" borderId="9" xfId="0" applyFont="1" applyFill="1" applyBorder="1" applyAlignment="1">
      <alignment horizontal="center" wrapText="1"/>
    </xf>
    <xf numFmtId="0" fontId="31" fillId="8" borderId="15" xfId="0" applyFont="1" applyFill="1" applyBorder="1" applyAlignment="1">
      <alignment horizontal="center"/>
    </xf>
    <xf numFmtId="0" fontId="31" fillId="8" borderId="9" xfId="0" applyFont="1" applyFill="1" applyBorder="1" applyAlignment="1">
      <alignment horizontal="center"/>
    </xf>
  </cellXfs>
  <cellStyles count="4">
    <cellStyle name="ハイパーリンク" xfId="1" builtinId="8"/>
    <cellStyle name="標準" xfId="0" builtinId="0"/>
    <cellStyle name="標準 2" xfId="2"/>
    <cellStyle name="標準 3" xfId="3"/>
  </cellStyles>
  <dxfs count="2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strike val="0"/>
        <color auto="1"/>
      </font>
      <fill>
        <patternFill>
          <bgColor theme="1"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s>
  <tableStyles count="0" defaultTableStyle="TableStyleMedium2" defaultPivotStyle="PivotStyleMedium9"/>
  <colors>
    <mruColors>
      <color rgb="FFA49EA4"/>
      <color rgb="FF968E9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57150</xdr:colOff>
      <xdr:row>65</xdr:row>
      <xdr:rowOff>104775</xdr:rowOff>
    </xdr:from>
    <xdr:to>
      <xdr:col>15</xdr:col>
      <xdr:colOff>0</xdr:colOff>
      <xdr:row>67</xdr:row>
      <xdr:rowOff>152400</xdr:rowOff>
    </xdr:to>
    <xdr:sp macro="" textlink="">
      <xdr:nvSpPr>
        <xdr:cNvPr id="9" name="Text Box 45"/>
        <xdr:cNvSpPr txBox="1">
          <a:spLocks noChangeArrowheads="1"/>
        </xdr:cNvSpPr>
      </xdr:nvSpPr>
      <xdr:spPr bwMode="auto">
        <a:xfrm>
          <a:off x="8467725" y="14306550"/>
          <a:ext cx="2219325" cy="1133475"/>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注意</a:t>
          </a:r>
          <a:endParaRPr lang="en-US" altLang="ja-JP"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endParaRPr>
        </a:p>
        <a:p>
          <a:pPr algn="just">
            <a:spcAft>
              <a:spcPts val="0"/>
            </a:spcAft>
          </a:pP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改行は</a:t>
          </a:r>
          <a:r>
            <a:rPr lang="en-US" altLang="ja-JP"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Alt+Enter</a:t>
          </a: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キー</a:t>
          </a:r>
          <a:r>
            <a:rPr 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 </a:t>
          </a:r>
          <a:r>
            <a:rPr lang="en-US"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522975</xdr:colOff>
      <xdr:row>5</xdr:row>
      <xdr:rowOff>187444</xdr:rowOff>
    </xdr:from>
    <xdr:to>
      <xdr:col>17</xdr:col>
      <xdr:colOff>47625</xdr:colOff>
      <xdr:row>10</xdr:row>
      <xdr:rowOff>57151</xdr:rowOff>
    </xdr:to>
    <xdr:sp macro="" textlink="">
      <xdr:nvSpPr>
        <xdr:cNvPr id="11" name="テキスト ボックス 10"/>
        <xdr:cNvSpPr txBox="1"/>
      </xdr:nvSpPr>
      <xdr:spPr>
        <a:xfrm>
          <a:off x="8352525" y="1225669"/>
          <a:ext cx="3668025" cy="10603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別</a:t>
          </a:r>
          <a:r>
            <a:rPr kumimoji="1" lang="ja-JP" altLang="en-US" sz="1400"/>
            <a:t>シート</a:t>
          </a:r>
          <a:r>
            <a:rPr kumimoji="1" lang="ja-JP" altLang="en-US" sz="1200"/>
            <a:t>の記入例を参考にして記入してください。</a:t>
          </a:r>
          <a:endParaRPr kumimoji="1" lang="en-US" altLang="ja-JP" sz="1200"/>
        </a:p>
        <a:p>
          <a:r>
            <a:rPr kumimoji="1" lang="ja-JP" altLang="en-US" sz="1200"/>
            <a:t>年齢は自動計算です。</a:t>
          </a:r>
          <a:endParaRPr kumimoji="1" lang="en-US" altLang="ja-JP" sz="1200"/>
        </a:p>
        <a:p>
          <a:r>
            <a:rPr kumimoji="1" lang="ja-JP" altLang="en-US" sz="1200"/>
            <a:t>プルダウンを使用する欄もあります。</a:t>
          </a:r>
          <a:endParaRPr kumimoji="1" lang="en-US" altLang="ja-JP" sz="1200"/>
        </a:p>
        <a:p>
          <a:r>
            <a:rPr kumimoji="1" lang="ja-JP" altLang="en-US" sz="1200"/>
            <a:t>下記注意書きを参照してください。</a:t>
          </a:r>
          <a:endParaRPr kumimoji="1" lang="en-US" altLang="ja-JP" sz="1200"/>
        </a:p>
      </xdr:txBody>
    </xdr:sp>
    <xdr:clientData/>
  </xdr:twoCellAnchor>
  <xdr:twoCellAnchor>
    <xdr:from>
      <xdr:col>13</xdr:col>
      <xdr:colOff>57150</xdr:colOff>
      <xdr:row>65</xdr:row>
      <xdr:rowOff>104775</xdr:rowOff>
    </xdr:from>
    <xdr:to>
      <xdr:col>15</xdr:col>
      <xdr:colOff>0</xdr:colOff>
      <xdr:row>67</xdr:row>
      <xdr:rowOff>152400</xdr:rowOff>
    </xdr:to>
    <xdr:sp macro="" textlink="">
      <xdr:nvSpPr>
        <xdr:cNvPr id="15" name="Text Box 45"/>
        <xdr:cNvSpPr txBox="1">
          <a:spLocks noChangeArrowheads="1"/>
        </xdr:cNvSpPr>
      </xdr:nvSpPr>
      <xdr:spPr bwMode="auto">
        <a:xfrm>
          <a:off x="8572500" y="16059150"/>
          <a:ext cx="2028825" cy="733425"/>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注意</a:t>
          </a:r>
          <a:endParaRPr lang="en-US" altLang="ja-JP"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endParaRPr>
        </a:p>
        <a:p>
          <a:pPr algn="just">
            <a:spcAft>
              <a:spcPts val="0"/>
            </a:spcAft>
          </a:pP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改行は</a:t>
          </a:r>
          <a:r>
            <a:rPr lang="en-US" altLang="ja-JP"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Alt+Enter</a:t>
          </a:r>
          <a:r>
            <a:rPr lang="ja-JP" alt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キー</a:t>
          </a:r>
          <a:r>
            <a:rPr 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 </a:t>
          </a:r>
          <a:r>
            <a:rPr lang="en-US"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0</xdr:colOff>
      <xdr:row>109</xdr:row>
      <xdr:rowOff>285750</xdr:rowOff>
    </xdr:from>
    <xdr:to>
      <xdr:col>18</xdr:col>
      <xdr:colOff>542925</xdr:colOff>
      <xdr:row>113</xdr:row>
      <xdr:rowOff>95249</xdr:rowOff>
    </xdr:to>
    <xdr:sp macro="" textlink="">
      <xdr:nvSpPr>
        <xdr:cNvPr id="17" name="Text Box 45"/>
        <xdr:cNvSpPr txBox="1">
          <a:spLocks noChangeArrowheads="1"/>
        </xdr:cNvSpPr>
      </xdr:nvSpPr>
      <xdr:spPr bwMode="auto">
        <a:xfrm>
          <a:off x="8515350" y="29641800"/>
          <a:ext cx="4686300" cy="1028699"/>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sz="1400" kern="100">
              <a:effectLst/>
              <a:latin typeface="+mn-ea"/>
              <a:ea typeface="+mn-ea"/>
              <a:cs typeface="Times New Roman" panose="02020603050405020304" pitchFamily="18" charset="0"/>
            </a:rPr>
            <a:t>【記載すべき内容】</a:t>
          </a:r>
        </a:p>
        <a:p>
          <a:pPr algn="just">
            <a:spcAft>
              <a:spcPts val="0"/>
            </a:spcAft>
          </a:pPr>
          <a:r>
            <a:rPr lang="ja-JP" sz="1400" kern="100">
              <a:effectLst/>
              <a:latin typeface="+mn-ea"/>
              <a:ea typeface="+mn-ea"/>
              <a:cs typeface="Times New Roman" panose="02020603050405020304" pitchFamily="18" charset="0"/>
            </a:rPr>
            <a:t>・交換留学を思い立ったきっかけや動機について</a:t>
          </a:r>
        </a:p>
        <a:p>
          <a:pPr algn="just">
            <a:spcAft>
              <a:spcPts val="0"/>
            </a:spcAft>
          </a:pPr>
          <a:r>
            <a:rPr lang="ja-JP" sz="1400" kern="100">
              <a:effectLst/>
              <a:latin typeface="+mn-ea"/>
              <a:ea typeface="+mn-ea"/>
              <a:cs typeface="Times New Roman" panose="02020603050405020304" pitchFamily="18" charset="0"/>
            </a:rPr>
            <a:t>・交換留学の目的と意義</a:t>
          </a:r>
          <a:r>
            <a:rPr lang="en-US" sz="1400" kern="100">
              <a:effectLst/>
              <a:latin typeface="+mn-ea"/>
              <a:ea typeface="+mn-ea"/>
              <a:cs typeface="Times New Roman" panose="02020603050405020304" pitchFamily="18" charset="0"/>
            </a:rPr>
            <a:t> </a:t>
          </a:r>
          <a:endParaRPr lang="ja-JP" sz="1400" kern="100">
            <a:effectLst/>
            <a:latin typeface="+mn-ea"/>
            <a:ea typeface="+mn-ea"/>
            <a:cs typeface="Times New Roman" panose="02020603050405020304" pitchFamily="18" charset="0"/>
          </a:endParaRPr>
        </a:p>
      </xdr:txBody>
    </xdr:sp>
    <xdr:clientData/>
  </xdr:twoCellAnchor>
  <xdr:twoCellAnchor>
    <xdr:from>
      <xdr:col>12</xdr:col>
      <xdr:colOff>570378</xdr:colOff>
      <xdr:row>128</xdr:row>
      <xdr:rowOff>304799</xdr:rowOff>
    </xdr:from>
    <xdr:to>
      <xdr:col>21</xdr:col>
      <xdr:colOff>47625</xdr:colOff>
      <xdr:row>135</xdr:row>
      <xdr:rowOff>276225</xdr:rowOff>
    </xdr:to>
    <xdr:sp macro="" textlink="">
      <xdr:nvSpPr>
        <xdr:cNvPr id="18" name="Text Box 48"/>
        <xdr:cNvSpPr txBox="1">
          <a:spLocks noChangeArrowheads="1"/>
        </xdr:cNvSpPr>
      </xdr:nvSpPr>
      <xdr:spPr bwMode="auto">
        <a:xfrm>
          <a:off x="8399928" y="35452049"/>
          <a:ext cx="6363822" cy="2105026"/>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sz="1400" kern="100">
              <a:effectLst/>
              <a:latin typeface="+mn-ea"/>
              <a:ea typeface="+mn-ea"/>
              <a:cs typeface="Times New Roman" panose="02020603050405020304" pitchFamily="18" charset="0"/>
            </a:rPr>
            <a:t>【記載すべき内容】</a:t>
          </a:r>
        </a:p>
        <a:p>
          <a:pPr algn="just">
            <a:spcAft>
              <a:spcPts val="0"/>
            </a:spcAft>
          </a:pPr>
          <a:r>
            <a:rPr lang="ja-JP" sz="1400" kern="100">
              <a:effectLst/>
              <a:latin typeface="+mn-ea"/>
              <a:ea typeface="+mn-ea"/>
              <a:cs typeface="Times New Roman" panose="02020603050405020304" pitchFamily="18" charset="0"/>
            </a:rPr>
            <a:t>・学部</a:t>
          </a:r>
          <a:r>
            <a:rPr lang="ja-JP" altLang="en-US" sz="1400" kern="100">
              <a:effectLst/>
              <a:latin typeface="+mn-ea"/>
              <a:ea typeface="+mn-ea"/>
              <a:cs typeface="Times New Roman" panose="02020603050405020304" pitchFamily="18" charset="0"/>
            </a:rPr>
            <a:t>学</a:t>
          </a:r>
          <a:r>
            <a:rPr lang="ja-JP" sz="1400" kern="100">
              <a:effectLst/>
              <a:latin typeface="+mn-ea"/>
              <a:ea typeface="+mn-ea"/>
              <a:cs typeface="Times New Roman" panose="02020603050405020304" pitchFamily="18" charset="0"/>
            </a:rPr>
            <a:t>生：どのような授業科目を中心に受講したいか</a:t>
          </a:r>
          <a:r>
            <a:rPr lang="ja-JP" altLang="en-US" sz="1400" kern="100">
              <a:effectLst/>
              <a:latin typeface="+mn-ea"/>
              <a:ea typeface="+mn-ea"/>
              <a:cs typeface="Times New Roman" panose="02020603050405020304" pitchFamily="18" charset="0"/>
            </a:rPr>
            <a:t>を</a:t>
          </a:r>
          <a:r>
            <a:rPr lang="ja-JP" sz="1400" kern="100">
              <a:effectLst/>
              <a:latin typeface="+mn-ea"/>
              <a:ea typeface="+mn-ea"/>
              <a:cs typeface="Times New Roman" panose="02020603050405020304" pitchFamily="18" charset="0"/>
            </a:rPr>
            <a:t>留学希望大学の</a:t>
          </a:r>
          <a:r>
            <a:rPr lang="en-US" sz="1400" kern="100">
              <a:effectLst/>
              <a:latin typeface="+mn-ea"/>
              <a:ea typeface="+mn-ea"/>
              <a:cs typeface="Times New Roman" panose="02020603050405020304" pitchFamily="18" charset="0"/>
            </a:rPr>
            <a:t>HP </a:t>
          </a:r>
          <a:r>
            <a:rPr lang="ja-JP" sz="1400" kern="100">
              <a:effectLst/>
              <a:latin typeface="+mn-ea"/>
              <a:ea typeface="+mn-ea"/>
              <a:cs typeface="Times New Roman" panose="02020603050405020304" pitchFamily="18" charset="0"/>
            </a:rPr>
            <a:t>等で調べ、留学の目的に照らし、具体的な内容を明記すること。</a:t>
          </a:r>
        </a:p>
        <a:p>
          <a:pPr algn="just">
            <a:spcAft>
              <a:spcPts val="0"/>
            </a:spcAft>
          </a:pPr>
          <a:r>
            <a:rPr lang="ja-JP" sz="1400" kern="100">
              <a:effectLst/>
              <a:latin typeface="+mn-ea"/>
              <a:ea typeface="+mn-ea"/>
              <a:cs typeface="Times New Roman" panose="02020603050405020304" pitchFamily="18" charset="0"/>
            </a:rPr>
            <a:t>・大学院</a:t>
          </a:r>
          <a:r>
            <a:rPr lang="ja-JP" altLang="en-US" sz="1400" kern="100">
              <a:effectLst/>
              <a:latin typeface="+mn-ea"/>
              <a:ea typeface="+mn-ea"/>
              <a:cs typeface="Times New Roman" panose="02020603050405020304" pitchFamily="18" charset="0"/>
            </a:rPr>
            <a:t>学</a:t>
          </a:r>
          <a:r>
            <a:rPr lang="ja-JP" sz="1400" kern="100">
              <a:effectLst/>
              <a:latin typeface="+mn-ea"/>
              <a:ea typeface="+mn-ea"/>
              <a:cs typeface="Times New Roman" panose="02020603050405020304" pitchFamily="18" charset="0"/>
            </a:rPr>
            <a:t>生：</a:t>
          </a:r>
          <a:r>
            <a:rPr lang="ja-JP" altLang="en-US" sz="1400" kern="100">
              <a:effectLst/>
              <a:latin typeface="+mn-ea"/>
              <a:ea typeface="+mn-ea"/>
              <a:cs typeface="Times New Roman" panose="02020603050405020304" pitchFamily="18" charset="0"/>
            </a:rPr>
            <a:t>上記に加えて、</a:t>
          </a:r>
          <a:r>
            <a:rPr lang="ja-JP" sz="1400" kern="100">
              <a:effectLst/>
              <a:latin typeface="+mn-ea"/>
              <a:ea typeface="+mn-ea"/>
              <a:cs typeface="Times New Roman" panose="02020603050405020304" pitchFamily="18" charset="0"/>
            </a:rPr>
            <a:t>研究・調査内容と期待される成果について具体的に明記すること。</a:t>
          </a:r>
        </a:p>
        <a:p>
          <a:pPr algn="just">
            <a:spcAft>
              <a:spcPts val="0"/>
            </a:spcAft>
          </a:pPr>
          <a:r>
            <a:rPr lang="en-US" sz="1400" kern="100">
              <a:effectLst/>
              <a:latin typeface="+mn-ea"/>
              <a:ea typeface="+mn-ea"/>
              <a:cs typeface="Times New Roman" panose="02020603050405020304" pitchFamily="18" charset="0"/>
            </a:rPr>
            <a:t> </a:t>
          </a:r>
          <a:endParaRPr lang="ja-JP" sz="1400" kern="100">
            <a:effectLst/>
            <a:latin typeface="+mn-ea"/>
            <a:ea typeface="+mn-ea"/>
            <a:cs typeface="Times New Roman" panose="02020603050405020304" pitchFamily="18" charset="0"/>
          </a:endParaRPr>
        </a:p>
        <a:p>
          <a:pPr algn="just">
            <a:spcAft>
              <a:spcPts val="0"/>
            </a:spcAft>
          </a:pPr>
          <a:r>
            <a:rPr lang="ja-JP" sz="1400" kern="100">
              <a:effectLst/>
              <a:latin typeface="+mn-ea"/>
              <a:ea typeface="+mn-ea"/>
              <a:cs typeface="Times New Roman" panose="02020603050405020304" pitchFamily="18" charset="0"/>
            </a:rPr>
            <a:t>その他、語学能力向上や文化理解等に関する活動計画があれば具体的に記載すること。</a:t>
          </a:r>
        </a:p>
        <a:p>
          <a:pPr algn="just">
            <a:spcAft>
              <a:spcPts val="0"/>
            </a:spcAft>
          </a:pPr>
          <a:r>
            <a:rPr lang="en-US" sz="1000" kern="100">
              <a:effectLst/>
              <a:latin typeface="Verdana" panose="020B0604030504040204" pitchFamily="34" charset="0"/>
              <a:ea typeface="ＭＳ 明朝" panose="02020609040205080304" pitchFamily="17" charset="-128"/>
              <a:cs typeface="Times New Roman" panose="02020603050405020304" pitchFamily="18" charset="0"/>
            </a:rPr>
            <a:t> </a:t>
          </a:r>
          <a:endParaRPr lang="ja-JP" sz="1050" kern="1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0</xdr:colOff>
      <xdr:row>91</xdr:row>
      <xdr:rowOff>238125</xdr:rowOff>
    </xdr:from>
    <xdr:to>
      <xdr:col>15</xdr:col>
      <xdr:colOff>57150</xdr:colOff>
      <xdr:row>94</xdr:row>
      <xdr:rowOff>38101</xdr:rowOff>
    </xdr:to>
    <xdr:sp macro="" textlink="">
      <xdr:nvSpPr>
        <xdr:cNvPr id="19" name="Text Box 45"/>
        <xdr:cNvSpPr txBox="1">
          <a:spLocks noChangeArrowheads="1"/>
        </xdr:cNvSpPr>
      </xdr:nvSpPr>
      <xdr:spPr bwMode="auto">
        <a:xfrm>
          <a:off x="8515350" y="23707725"/>
          <a:ext cx="2143125" cy="714376"/>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en-US" altLang="ja-JP" sz="1400" kern="100">
              <a:solidFill>
                <a:sysClr val="windowText" lastClr="000000"/>
              </a:solidFill>
              <a:effectLst/>
              <a:latin typeface="+mn-ea"/>
              <a:ea typeface="+mn-ea"/>
              <a:cs typeface="Times New Roman" panose="02020603050405020304" pitchFamily="18" charset="0"/>
            </a:rPr>
            <a:t>【</a:t>
          </a:r>
          <a:r>
            <a:rPr lang="ja-JP" altLang="en-US" sz="1400" kern="100">
              <a:solidFill>
                <a:sysClr val="windowText" lastClr="000000"/>
              </a:solidFill>
              <a:effectLst/>
              <a:latin typeface="+mn-ea"/>
              <a:ea typeface="+mn-ea"/>
              <a:cs typeface="Times New Roman" panose="02020603050405020304" pitchFamily="18" charset="0"/>
            </a:rPr>
            <a:t>注意</a:t>
          </a:r>
          <a:r>
            <a:rPr lang="en-US" altLang="ja-JP" sz="1400" kern="100">
              <a:solidFill>
                <a:sysClr val="windowText" lastClr="000000"/>
              </a:solidFill>
              <a:effectLst/>
              <a:latin typeface="+mn-ea"/>
              <a:ea typeface="+mn-ea"/>
              <a:cs typeface="Times New Roman" panose="02020603050405020304" pitchFamily="18" charset="0"/>
            </a:rPr>
            <a:t>】</a:t>
          </a: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改行は</a:t>
          </a:r>
          <a:r>
            <a:rPr lang="en-US" altLang="ja-JP" sz="1400" kern="100">
              <a:solidFill>
                <a:sysClr val="windowText" lastClr="000000"/>
              </a:solidFill>
              <a:effectLst/>
              <a:latin typeface="+mn-ea"/>
              <a:ea typeface="+mn-ea"/>
              <a:cs typeface="Times New Roman" panose="02020603050405020304" pitchFamily="18" charset="0"/>
            </a:rPr>
            <a:t>Alt+Enter</a:t>
          </a:r>
          <a:r>
            <a:rPr lang="ja-JP" altLang="en-US" sz="1400" kern="100">
              <a:solidFill>
                <a:sysClr val="windowText" lastClr="000000"/>
              </a:solidFill>
              <a:effectLst/>
              <a:latin typeface="+mn-ea"/>
              <a:ea typeface="+mn-ea"/>
              <a:cs typeface="Times New Roman" panose="02020603050405020304" pitchFamily="18" charset="0"/>
            </a:rPr>
            <a:t>キー</a:t>
          </a:r>
          <a:r>
            <a:rPr lang="en-US" sz="1400" kern="100">
              <a:solidFill>
                <a:sysClr val="windowText" lastClr="000000"/>
              </a:solidFill>
              <a:effectLst/>
              <a:latin typeface="Verdana" panose="020B0604030504040204" pitchFamily="34" charset="0"/>
              <a:ea typeface="ＭＳ 明朝" panose="02020609040205080304" pitchFamily="17" charset="-128"/>
              <a:cs typeface="Times New Roman" panose="02020603050405020304" pitchFamily="18" charset="0"/>
            </a:rPr>
            <a:t> </a:t>
          </a:r>
          <a:r>
            <a:rPr lang="en-US"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57150</xdr:colOff>
      <xdr:row>65</xdr:row>
      <xdr:rowOff>104775</xdr:rowOff>
    </xdr:from>
    <xdr:to>
      <xdr:col>15</xdr:col>
      <xdr:colOff>0</xdr:colOff>
      <xdr:row>67</xdr:row>
      <xdr:rowOff>152400</xdr:rowOff>
    </xdr:to>
    <xdr:sp macro="" textlink="">
      <xdr:nvSpPr>
        <xdr:cNvPr id="20" name="Text Box 45"/>
        <xdr:cNvSpPr txBox="1">
          <a:spLocks noChangeArrowheads="1"/>
        </xdr:cNvSpPr>
      </xdr:nvSpPr>
      <xdr:spPr bwMode="auto">
        <a:xfrm>
          <a:off x="8572500" y="16059150"/>
          <a:ext cx="2028825" cy="733425"/>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注意</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改行は</a:t>
          </a:r>
          <a:r>
            <a:rPr lang="en-US" altLang="ja-JP" sz="1400" kern="100">
              <a:solidFill>
                <a:sysClr val="windowText" lastClr="000000"/>
              </a:solidFill>
              <a:effectLst/>
              <a:latin typeface="+mn-ea"/>
              <a:ea typeface="+mn-ea"/>
              <a:cs typeface="Times New Roman" panose="02020603050405020304" pitchFamily="18" charset="0"/>
            </a:rPr>
            <a:t>Alt+Enter</a:t>
          </a:r>
          <a:r>
            <a:rPr lang="ja-JP" altLang="en-US" sz="1400" kern="100">
              <a:solidFill>
                <a:sysClr val="windowText" lastClr="000000"/>
              </a:solidFill>
              <a:effectLst/>
              <a:latin typeface="+mn-ea"/>
              <a:ea typeface="+mn-ea"/>
              <a:cs typeface="Times New Roman" panose="02020603050405020304" pitchFamily="18" charset="0"/>
            </a:rPr>
            <a:t>キー</a:t>
          </a:r>
          <a:r>
            <a:rPr lang="en-US" sz="1400" kern="100">
              <a:solidFill>
                <a:sysClr val="windowText" lastClr="000000"/>
              </a:solidFill>
              <a:effectLst/>
              <a:latin typeface="+mn-ea"/>
              <a:ea typeface="+mn-ea"/>
              <a:cs typeface="Times New Roman" panose="02020603050405020304" pitchFamily="18" charset="0"/>
            </a:rPr>
            <a:t> </a:t>
          </a:r>
          <a:r>
            <a:rPr lang="en-US" sz="1600" kern="100">
              <a:solidFill>
                <a:srgbClr val="FF0000"/>
              </a:solidFill>
              <a:effectLst/>
              <a:latin typeface="+mn-ea"/>
              <a:ea typeface="+mn-ea"/>
              <a:cs typeface="Times New Roman" panose="02020603050405020304" pitchFamily="18" charset="0"/>
            </a:rPr>
            <a:t> </a:t>
          </a:r>
          <a:endParaRPr lang="ja-JP" sz="1600" kern="100">
            <a:solidFill>
              <a:srgbClr val="FF0000"/>
            </a:solidFill>
            <a:effectLst/>
            <a:latin typeface="+mn-ea"/>
            <a:ea typeface="+mn-ea"/>
            <a:cs typeface="Times New Roman" panose="02020603050405020304" pitchFamily="18" charset="0"/>
          </a:endParaRPr>
        </a:p>
      </xdr:txBody>
    </xdr:sp>
    <xdr:clientData/>
  </xdr:twoCellAnchor>
  <xdr:twoCellAnchor>
    <xdr:from>
      <xdr:col>12</xdr:col>
      <xdr:colOff>521179</xdr:colOff>
      <xdr:row>23</xdr:row>
      <xdr:rowOff>80873</xdr:rowOff>
    </xdr:from>
    <xdr:to>
      <xdr:col>19</xdr:col>
      <xdr:colOff>8987</xdr:colOff>
      <xdr:row>25</xdr:row>
      <xdr:rowOff>179717</xdr:rowOff>
    </xdr:to>
    <xdr:sp macro="" textlink="">
      <xdr:nvSpPr>
        <xdr:cNvPr id="22" name="テキスト ボックス 21"/>
        <xdr:cNvSpPr txBox="1"/>
      </xdr:nvSpPr>
      <xdr:spPr>
        <a:xfrm>
          <a:off x="8329882" y="5184835"/>
          <a:ext cx="4987147" cy="5121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フィリピン大学を選ぶ場合、</a:t>
          </a:r>
          <a:r>
            <a:rPr kumimoji="1" lang="en-US" altLang="ja-JP" sz="1200"/>
            <a:t>Los Banos</a:t>
          </a:r>
          <a:r>
            <a:rPr kumimoji="1" lang="ja-JP" altLang="en-US" sz="1200" baseline="0"/>
            <a:t>か</a:t>
          </a:r>
          <a:r>
            <a:rPr kumimoji="1" lang="en-US" altLang="ja-JP" sz="1200" baseline="0"/>
            <a:t>Diliman</a:t>
          </a:r>
          <a:r>
            <a:rPr kumimoji="1" lang="ja-JP" altLang="en-US" sz="1200" baseline="0"/>
            <a:t>かどちらのキャンパスを</a:t>
          </a:r>
          <a:endParaRPr kumimoji="1" lang="en-US" altLang="ja-JP" sz="1200" baseline="0"/>
        </a:p>
        <a:p>
          <a:r>
            <a:rPr kumimoji="1" lang="ja-JP" altLang="en-US" sz="1200" baseline="0"/>
            <a:t>希望するかを「学部・研究科（英文名）」に明示すること。</a:t>
          </a:r>
          <a:endParaRPr kumimoji="1" lang="en-US" altLang="ja-JP" sz="1200"/>
        </a:p>
      </xdr:txBody>
    </xdr:sp>
    <xdr:clientData/>
  </xdr:twoCellAnchor>
  <xdr:twoCellAnchor>
    <xdr:from>
      <xdr:col>12</xdr:col>
      <xdr:colOff>521179</xdr:colOff>
      <xdr:row>26</xdr:row>
      <xdr:rowOff>116816</xdr:rowOff>
    </xdr:from>
    <xdr:to>
      <xdr:col>19</xdr:col>
      <xdr:colOff>8987</xdr:colOff>
      <xdr:row>28</xdr:row>
      <xdr:rowOff>143773</xdr:rowOff>
    </xdr:to>
    <xdr:sp macro="" textlink="">
      <xdr:nvSpPr>
        <xdr:cNvPr id="23" name="テキスト ボックス 22"/>
        <xdr:cNvSpPr txBox="1"/>
      </xdr:nvSpPr>
      <xdr:spPr>
        <a:xfrm>
          <a:off x="8329882" y="5876745"/>
          <a:ext cx="4987147" cy="5121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t>Spring</a:t>
          </a:r>
          <a:r>
            <a:rPr kumimoji="1" lang="ja-JP" altLang="en-US" sz="1200"/>
            <a:t>が</a:t>
          </a:r>
          <a:r>
            <a:rPr kumimoji="1" lang="en-US" altLang="ja-JP" sz="1200"/>
            <a:t>1</a:t>
          </a:r>
          <a:r>
            <a:rPr kumimoji="1" lang="ja-JP" altLang="en-US" sz="1200"/>
            <a:t>年の始期である大学しか</a:t>
          </a:r>
          <a:r>
            <a:rPr kumimoji="1" lang="en-US" altLang="ja-JP" sz="1200"/>
            <a:t>Spring&amp;Autumn</a:t>
          </a:r>
          <a:r>
            <a:rPr kumimoji="1" lang="ja-JP" altLang="en-US" sz="1200"/>
            <a:t>の申請を認めないので</a:t>
          </a:r>
          <a:endParaRPr kumimoji="1" lang="en-US" altLang="ja-JP" sz="1200"/>
        </a:p>
        <a:p>
          <a:r>
            <a:rPr kumimoji="1" lang="ja-JP" altLang="en-US" sz="1200"/>
            <a:t>注意すること。</a:t>
          </a:r>
          <a:endParaRPr kumimoji="1" lang="en-US" altLang="ja-JP" sz="1200"/>
        </a:p>
      </xdr:txBody>
    </xdr:sp>
    <xdr:clientData/>
  </xdr:twoCellAnchor>
  <xdr:twoCellAnchor>
    <xdr:from>
      <xdr:col>12</xdr:col>
      <xdr:colOff>600075</xdr:colOff>
      <xdr:row>152</xdr:row>
      <xdr:rowOff>95251</xdr:rowOff>
    </xdr:from>
    <xdr:to>
      <xdr:col>19</xdr:col>
      <xdr:colOff>438150</xdr:colOff>
      <xdr:row>155</xdr:row>
      <xdr:rowOff>180975</xdr:rowOff>
    </xdr:to>
    <xdr:sp macro="" textlink="">
      <xdr:nvSpPr>
        <xdr:cNvPr id="25" name="Text Box 48"/>
        <xdr:cNvSpPr txBox="1">
          <a:spLocks noChangeArrowheads="1"/>
        </xdr:cNvSpPr>
      </xdr:nvSpPr>
      <xdr:spPr bwMode="auto">
        <a:xfrm>
          <a:off x="8429625" y="42557701"/>
          <a:ext cx="5353050" cy="1000124"/>
        </a:xfrm>
        <a:prstGeom prst="rect">
          <a:avLst/>
        </a:prstGeom>
        <a:solidFill>
          <a:schemeClr val="bg1"/>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ja-JP" sz="1400" kern="100">
              <a:effectLst/>
              <a:latin typeface="+mn-ea"/>
              <a:ea typeface="+mn-ea"/>
              <a:cs typeface="Times New Roman" panose="02020603050405020304" pitchFamily="18" charset="0"/>
            </a:rPr>
            <a:t>【記載すべき内容】</a:t>
          </a:r>
        </a:p>
        <a:p>
          <a:pPr algn="just">
            <a:spcAft>
              <a:spcPts val="0"/>
            </a:spcAft>
          </a:pPr>
          <a:r>
            <a:rPr lang="ja-JP" sz="1400" kern="100">
              <a:effectLst/>
              <a:latin typeface="+mn-ea"/>
              <a:ea typeface="+mn-ea"/>
              <a:cs typeface="Times New Roman" panose="02020603050405020304" pitchFamily="18" charset="0"/>
            </a:rPr>
            <a:t>・</a:t>
          </a:r>
          <a:r>
            <a:rPr lang="ja-JP" altLang="en-US" sz="1400" kern="100">
              <a:effectLst/>
              <a:latin typeface="+mn-ea"/>
              <a:ea typeface="+mn-ea"/>
              <a:cs typeface="Times New Roman" panose="02020603050405020304" pitchFamily="18" charset="0"/>
            </a:rPr>
            <a:t>交換留学が自身にとってどのような意味を持つかについて。</a:t>
          </a:r>
          <a:endParaRPr lang="en-US" altLang="ja-JP" sz="1400" kern="100">
            <a:effectLst/>
            <a:latin typeface="+mn-ea"/>
            <a:ea typeface="+mn-ea"/>
            <a:cs typeface="Times New Roman" panose="02020603050405020304" pitchFamily="18" charset="0"/>
          </a:endParaRPr>
        </a:p>
        <a:p>
          <a:pPr algn="just">
            <a:spcAft>
              <a:spcPts val="0"/>
            </a:spcAft>
          </a:pPr>
          <a:r>
            <a:rPr lang="ja-JP" altLang="en-US" sz="1400" kern="100">
              <a:effectLst/>
              <a:latin typeface="+mn-ea"/>
              <a:ea typeface="+mn-ea"/>
              <a:cs typeface="Times New Roman" panose="02020603050405020304" pitchFamily="18" charset="0"/>
            </a:rPr>
            <a:t>・交換留学を将来の進路にどのように生かすかについて。</a:t>
          </a:r>
          <a:endParaRPr lang="en-US" altLang="ja-JP" sz="1400" kern="100">
            <a:effectLst/>
            <a:latin typeface="+mn-ea"/>
            <a:ea typeface="+mn-ea"/>
            <a:cs typeface="Times New Roman" panose="02020603050405020304" pitchFamily="18" charset="0"/>
          </a:endParaRPr>
        </a:p>
        <a:p>
          <a:pPr algn="just">
            <a:spcAft>
              <a:spcPts val="0"/>
            </a:spcAft>
          </a:pPr>
          <a:r>
            <a:rPr lang="en-US" sz="1000" kern="100">
              <a:effectLst/>
              <a:latin typeface="Verdana" panose="020B0604030504040204" pitchFamily="34" charset="0"/>
              <a:ea typeface="ＭＳ 明朝" panose="02020609040205080304" pitchFamily="17" charset="-128"/>
              <a:cs typeface="Times New Roman" panose="02020603050405020304" pitchFamily="18" charset="0"/>
            </a:rPr>
            <a:t> </a:t>
          </a:r>
          <a:endParaRPr lang="ja-JP" sz="1050" kern="1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0</xdr:colOff>
      <xdr:row>97</xdr:row>
      <xdr:rowOff>1</xdr:rowOff>
    </xdr:from>
    <xdr:to>
      <xdr:col>18</xdr:col>
      <xdr:colOff>647700</xdr:colOff>
      <xdr:row>102</xdr:row>
      <xdr:rowOff>133350</xdr:rowOff>
    </xdr:to>
    <xdr:sp macro="" textlink="">
      <xdr:nvSpPr>
        <xdr:cNvPr id="24" name="Text Box 45"/>
        <xdr:cNvSpPr txBox="1">
          <a:spLocks noChangeArrowheads="1"/>
        </xdr:cNvSpPr>
      </xdr:nvSpPr>
      <xdr:spPr bwMode="auto">
        <a:xfrm>
          <a:off x="8515350" y="25298401"/>
          <a:ext cx="4791075" cy="1657349"/>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en-US" altLang="ja-JP" sz="1400" kern="100">
              <a:solidFill>
                <a:sysClr val="windowText" lastClr="000000"/>
              </a:solidFill>
              <a:effectLst/>
              <a:latin typeface="+mn-ea"/>
              <a:ea typeface="+mn-ea"/>
              <a:cs typeface="Times New Roman" panose="02020603050405020304" pitchFamily="18" charset="0"/>
            </a:rPr>
            <a:t>【</a:t>
          </a:r>
          <a:r>
            <a:rPr lang="ja-JP" altLang="en-US" sz="1400" kern="100">
              <a:solidFill>
                <a:sysClr val="windowText" lastClr="000000"/>
              </a:solidFill>
              <a:effectLst/>
              <a:latin typeface="+mn-ea"/>
              <a:ea typeface="+mn-ea"/>
              <a:cs typeface="Times New Roman" panose="02020603050405020304" pitchFamily="18" charset="0"/>
            </a:rPr>
            <a:t>注意</a:t>
          </a:r>
          <a:r>
            <a:rPr lang="en-US" altLang="ja-JP" sz="1400" kern="100">
              <a:solidFill>
                <a:sysClr val="windowText" lastClr="000000"/>
              </a:solidFill>
              <a:effectLst/>
              <a:latin typeface="+mn-ea"/>
              <a:ea typeface="+mn-ea"/>
              <a:cs typeface="Times New Roman" panose="02020603050405020304" pitchFamily="18" charset="0"/>
            </a:rPr>
            <a:t>】</a:t>
          </a: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・改行</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・段落分け</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・段落前／後のスペース</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・段落始まりの字下げ（インデント）</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等を活用し、要点をまとめて記入すること。</a:t>
          </a:r>
          <a:r>
            <a:rPr lang="en-US" sz="1400" kern="100">
              <a:solidFill>
                <a:sysClr val="windowText" lastClr="000000"/>
              </a:solidFill>
              <a:effectLst/>
              <a:latin typeface="+mn-ea"/>
              <a:ea typeface="+mn-ea"/>
              <a:cs typeface="Times New Roman" panose="02020603050405020304" pitchFamily="18" charset="0"/>
            </a:rPr>
            <a:t> </a:t>
          </a:r>
          <a:r>
            <a:rPr lang="en-US"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504825</xdr:colOff>
      <xdr:row>11</xdr:row>
      <xdr:rowOff>190500</xdr:rowOff>
    </xdr:from>
    <xdr:to>
      <xdr:col>16</xdr:col>
      <xdr:colOff>657225</xdr:colOff>
      <xdr:row>14</xdr:row>
      <xdr:rowOff>13119</xdr:rowOff>
    </xdr:to>
    <xdr:sp macro="" textlink="">
      <xdr:nvSpPr>
        <xdr:cNvPr id="14" name="テキスト ボックス 13"/>
        <xdr:cNvSpPr txBox="1"/>
      </xdr:nvSpPr>
      <xdr:spPr>
        <a:xfrm>
          <a:off x="8334375" y="2647950"/>
          <a:ext cx="3609975" cy="508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a:t>
          </a:r>
          <a:r>
            <a:rPr kumimoji="1" lang="en-US" altLang="ja-JP" sz="1200"/>
            <a:t>5.</a:t>
          </a:r>
          <a:r>
            <a:rPr kumimoji="1" lang="ja-JP" altLang="en-US" sz="1200"/>
            <a:t>現在の所属・学年」には、</a:t>
          </a:r>
          <a:r>
            <a:rPr kumimoji="1" lang="en-US" altLang="ja-JP" sz="1200"/>
            <a:t>2019</a:t>
          </a:r>
          <a:r>
            <a:rPr kumimoji="1" lang="ja-JP" altLang="en-US" sz="1200"/>
            <a:t>年</a:t>
          </a:r>
          <a:r>
            <a:rPr kumimoji="1" lang="en-US" altLang="ja-JP" sz="1200"/>
            <a:t>4</a:t>
          </a:r>
          <a:r>
            <a:rPr kumimoji="1" lang="ja-JP" altLang="en-US" sz="1200"/>
            <a:t>月現在の情報を入力してください。</a:t>
          </a:r>
          <a:endParaRPr kumimoji="1" lang="en-US" altLang="ja-JP" sz="1200"/>
        </a:p>
      </xdr:txBody>
    </xdr:sp>
    <xdr:clientData/>
  </xdr:twoCellAnchor>
  <xdr:twoCellAnchor>
    <xdr:from>
      <xdr:col>12</xdr:col>
      <xdr:colOff>528907</xdr:colOff>
      <xdr:row>33</xdr:row>
      <xdr:rowOff>133170</xdr:rowOff>
    </xdr:from>
    <xdr:to>
      <xdr:col>19</xdr:col>
      <xdr:colOff>342900</xdr:colOff>
      <xdr:row>41</xdr:row>
      <xdr:rowOff>352425</xdr:rowOff>
    </xdr:to>
    <xdr:sp macro="" textlink="">
      <xdr:nvSpPr>
        <xdr:cNvPr id="26" name="テキスト ボックス 25"/>
        <xdr:cNvSpPr txBox="1"/>
      </xdr:nvSpPr>
      <xdr:spPr>
        <a:xfrm>
          <a:off x="8358457" y="7610295"/>
          <a:ext cx="5328968" cy="1924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協定校によっては、交換留学生が所属できない学部・研究科や、履修できない授業、履修を保証できない授業等があり、また、学部・研究科によって異なる語学要件を提示していることもあるため、各自の責任により協定校のウェブサイトや</a:t>
          </a:r>
          <a:r>
            <a:rPr kumimoji="1" lang="en-US" altLang="ja-JP" sz="1800"/>
            <a:t>Factsheet</a:t>
          </a:r>
          <a:r>
            <a:rPr kumimoji="1" lang="ja-JP" altLang="en-US" sz="1800"/>
            <a:t>、協定校情報一覧等で十分確認すること。</a:t>
          </a:r>
        </a:p>
        <a:p>
          <a:endParaRPr kumimoji="1" lang="en-US" altLang="ja-JP" sz="1600"/>
        </a:p>
      </xdr:txBody>
    </xdr:sp>
    <xdr:clientData/>
  </xdr:twoCellAnchor>
  <xdr:twoCellAnchor>
    <xdr:from>
      <xdr:col>12</xdr:col>
      <xdr:colOff>600075</xdr:colOff>
      <xdr:row>137</xdr:row>
      <xdr:rowOff>276225</xdr:rowOff>
    </xdr:from>
    <xdr:to>
      <xdr:col>18</xdr:col>
      <xdr:colOff>561975</xdr:colOff>
      <xdr:row>143</xdr:row>
      <xdr:rowOff>104774</xdr:rowOff>
    </xdr:to>
    <xdr:sp macro="" textlink="">
      <xdr:nvSpPr>
        <xdr:cNvPr id="27" name="Text Box 45"/>
        <xdr:cNvSpPr txBox="1">
          <a:spLocks noChangeArrowheads="1"/>
        </xdr:cNvSpPr>
      </xdr:nvSpPr>
      <xdr:spPr bwMode="auto">
        <a:xfrm>
          <a:off x="8429625" y="38166675"/>
          <a:ext cx="4791075" cy="1657349"/>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en-US" altLang="ja-JP" sz="1400" kern="100">
              <a:solidFill>
                <a:sysClr val="windowText" lastClr="000000"/>
              </a:solidFill>
              <a:effectLst/>
              <a:latin typeface="+mn-ea"/>
              <a:ea typeface="+mn-ea"/>
              <a:cs typeface="Times New Roman" panose="02020603050405020304" pitchFamily="18" charset="0"/>
            </a:rPr>
            <a:t>【</a:t>
          </a:r>
          <a:r>
            <a:rPr lang="ja-JP" altLang="en-US" sz="1400" kern="100">
              <a:solidFill>
                <a:sysClr val="windowText" lastClr="000000"/>
              </a:solidFill>
              <a:effectLst/>
              <a:latin typeface="+mn-ea"/>
              <a:ea typeface="+mn-ea"/>
              <a:cs typeface="Times New Roman" panose="02020603050405020304" pitchFamily="18" charset="0"/>
            </a:rPr>
            <a:t>注意</a:t>
          </a:r>
          <a:r>
            <a:rPr lang="en-US" altLang="ja-JP" sz="1400" kern="100">
              <a:solidFill>
                <a:sysClr val="windowText" lastClr="000000"/>
              </a:solidFill>
              <a:effectLst/>
              <a:latin typeface="+mn-ea"/>
              <a:ea typeface="+mn-ea"/>
              <a:cs typeface="Times New Roman" panose="02020603050405020304" pitchFamily="18" charset="0"/>
            </a:rPr>
            <a:t>】</a:t>
          </a: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・改行</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・段落分け</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・段落前／後のスペース</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・段落始まりの字下げ（インデント）</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等を活用し、要点をまとめて記入すること。</a:t>
          </a:r>
          <a:r>
            <a:rPr lang="en-US" sz="1400" kern="100">
              <a:solidFill>
                <a:sysClr val="windowText" lastClr="000000"/>
              </a:solidFill>
              <a:effectLst/>
              <a:latin typeface="+mn-ea"/>
              <a:ea typeface="+mn-ea"/>
              <a:cs typeface="Times New Roman" panose="02020603050405020304" pitchFamily="18" charset="0"/>
            </a:rPr>
            <a:t> </a:t>
          </a:r>
          <a:r>
            <a:rPr lang="en-US"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ysClr val="windowText" lastClr="00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247650</xdr:colOff>
      <xdr:row>10</xdr:row>
      <xdr:rowOff>314325</xdr:rowOff>
    </xdr:from>
    <xdr:to>
      <xdr:col>18</xdr:col>
      <xdr:colOff>542924</xdr:colOff>
      <xdr:row>16</xdr:row>
      <xdr:rowOff>1314450</xdr:rowOff>
    </xdr:to>
    <xdr:sp macro="" textlink="">
      <xdr:nvSpPr>
        <xdr:cNvPr id="3" name="テキスト ボックス 2"/>
        <xdr:cNvSpPr txBox="1"/>
      </xdr:nvSpPr>
      <xdr:spPr>
        <a:xfrm>
          <a:off x="8077200" y="2676525"/>
          <a:ext cx="5124449" cy="303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ja-JP" altLang="en-US" sz="1600" b="1">
              <a:solidFill>
                <a:sysClr val="windowText" lastClr="000000"/>
              </a:solidFill>
              <a:effectLst/>
              <a:latin typeface="+mn-lt"/>
              <a:ea typeface="+mn-ea"/>
              <a:cs typeface="+mn-cs"/>
            </a:rPr>
            <a:t>学部前期課程と後期課程に跨る留学を希望している場合のみ提出すること。</a:t>
          </a:r>
          <a:endParaRPr lang="en-US" altLang="ja-JP" sz="16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600" b="1">
              <a:solidFill>
                <a:sysClr val="windowText" lastClr="000000"/>
              </a:solidFill>
              <a:effectLst/>
              <a:latin typeface="+mn-lt"/>
              <a:ea typeface="+mn-ea"/>
              <a:cs typeface="+mn-cs"/>
            </a:rPr>
            <a:t>二重線枠の３か所の欄は、署名必須である。</a:t>
          </a:r>
          <a:endParaRPr lang="en-US" altLang="ja-JP" sz="16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600" b="1">
              <a:solidFill>
                <a:sysClr val="windowText" lastClr="000000"/>
              </a:solidFill>
              <a:effectLst/>
              <a:latin typeface="+mn-lt"/>
              <a:ea typeface="+mn-ea"/>
              <a:cs typeface="+mn-cs"/>
            </a:rPr>
            <a:t>それ以下の欄は、進学希望学部・学科がまだ複数ある場合に使用すること。</a:t>
          </a:r>
          <a:endParaRPr lang="en-US" altLang="ja-JP" sz="16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600" b="1">
              <a:solidFill>
                <a:sysClr val="windowText" lastClr="000000"/>
              </a:solidFill>
              <a:effectLst/>
              <a:latin typeface="+mn-lt"/>
              <a:ea typeface="+mn-ea"/>
              <a:cs typeface="+mn-cs"/>
            </a:rPr>
            <a:t>署名欄が足りなくなった場合は、本頁を複数枚印刷して署名を得ること（２枚目以降における「本部国際交流課担当者」及び「教養学部前期課程担当者」署名欄は空白で構わない）。</a:t>
          </a:r>
          <a:endParaRPr lang="ja-JP" altLang="ja-JP" sz="1600" b="1">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31750</xdr:colOff>
      <xdr:row>7</xdr:row>
      <xdr:rowOff>201084</xdr:rowOff>
    </xdr:from>
    <xdr:to>
      <xdr:col>29</xdr:col>
      <xdr:colOff>298450</xdr:colOff>
      <xdr:row>11</xdr:row>
      <xdr:rowOff>52917</xdr:rowOff>
    </xdr:to>
    <xdr:sp macro="" textlink="">
      <xdr:nvSpPr>
        <xdr:cNvPr id="6" name="テキスト ボックス 5"/>
        <xdr:cNvSpPr txBox="1"/>
      </xdr:nvSpPr>
      <xdr:spPr>
        <a:xfrm>
          <a:off x="10773833" y="2381251"/>
          <a:ext cx="6457950" cy="1206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前年度分の成績評価係数については、</a:t>
          </a:r>
          <a:r>
            <a:rPr kumimoji="1" lang="en-US" altLang="ja-JP" sz="1200"/>
            <a:t>2018</a:t>
          </a:r>
          <a:r>
            <a:rPr kumimoji="1" lang="ja-JP" altLang="en-US" sz="1200"/>
            <a:t>年度（</a:t>
          </a:r>
          <a:r>
            <a:rPr kumimoji="1" lang="en-US" altLang="ja-JP" sz="1200"/>
            <a:t>2018</a:t>
          </a:r>
          <a:r>
            <a:rPr kumimoji="1" lang="ja-JP" altLang="en-US" sz="1200"/>
            <a:t>年</a:t>
          </a:r>
          <a:r>
            <a:rPr kumimoji="1" lang="en-US" altLang="ja-JP" sz="1200"/>
            <a:t>4</a:t>
          </a:r>
          <a:r>
            <a:rPr kumimoji="1" lang="ja-JP" altLang="en-US" sz="1200"/>
            <a:t>月</a:t>
          </a:r>
          <a:r>
            <a:rPr kumimoji="1" lang="en-US" altLang="ja-JP" sz="1200"/>
            <a:t>1</a:t>
          </a:r>
          <a:r>
            <a:rPr kumimoji="1" lang="ja-JP" altLang="en-US" sz="1200"/>
            <a:t>日～</a:t>
          </a:r>
          <a:r>
            <a:rPr kumimoji="1" lang="en-US" altLang="ja-JP" sz="1200"/>
            <a:t>2019</a:t>
          </a:r>
          <a:r>
            <a:rPr kumimoji="1" lang="ja-JP" altLang="en-US" sz="1200"/>
            <a:t>年</a:t>
          </a:r>
          <a:r>
            <a:rPr kumimoji="1" lang="en-US" altLang="ja-JP" sz="1200"/>
            <a:t>3</a:t>
          </a:r>
          <a:r>
            <a:rPr kumimoji="1" lang="ja-JP" altLang="en-US" sz="1200"/>
            <a:t>月</a:t>
          </a:r>
          <a:r>
            <a:rPr kumimoji="1" lang="en-US" altLang="ja-JP" sz="1200"/>
            <a:t>31</a:t>
          </a:r>
          <a:r>
            <a:rPr kumimoji="1" lang="ja-JP" altLang="en-US" sz="1200"/>
            <a:t>日）の成績評価係数とする。</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dk1"/>
              </a:solidFill>
              <a:effectLst/>
              <a:latin typeface="+mn-lt"/>
              <a:ea typeface="+mn-ea"/>
              <a:cs typeface="+mn-cs"/>
            </a:rPr>
            <a:t>・</a:t>
          </a:r>
          <a:r>
            <a:rPr kumimoji="1" lang="en-US" altLang="ja-JP" sz="1200">
              <a:solidFill>
                <a:schemeClr val="dk1"/>
              </a:solidFill>
              <a:effectLst/>
              <a:latin typeface="+mn-lt"/>
              <a:ea typeface="+mn-ea"/>
              <a:cs typeface="+mn-cs"/>
            </a:rPr>
            <a:t>9</a:t>
          </a:r>
          <a:r>
            <a:rPr kumimoji="1" lang="ja-JP" altLang="ja-JP" sz="1200">
              <a:solidFill>
                <a:schemeClr val="dk1"/>
              </a:solidFill>
              <a:effectLst/>
              <a:latin typeface="+mn-lt"/>
              <a:ea typeface="+mn-ea"/>
              <a:cs typeface="+mn-cs"/>
            </a:rPr>
            <a:t>月入学の学生は、</a:t>
          </a:r>
          <a:r>
            <a:rPr kumimoji="1" lang="en-US" altLang="ja-JP" sz="1200">
              <a:solidFill>
                <a:schemeClr val="dk1"/>
              </a:solidFill>
              <a:effectLst/>
              <a:latin typeface="+mn-lt"/>
              <a:ea typeface="+mn-ea"/>
              <a:cs typeface="+mn-cs"/>
            </a:rPr>
            <a:t>2018</a:t>
          </a:r>
          <a:r>
            <a:rPr kumimoji="1" lang="ja-JP" altLang="ja-JP" sz="1200">
              <a:solidFill>
                <a:schemeClr val="dk1"/>
              </a:solidFill>
              <a:effectLst/>
              <a:latin typeface="+mn-lt"/>
              <a:ea typeface="+mn-ea"/>
              <a:cs typeface="+mn-cs"/>
            </a:rPr>
            <a:t>年</a:t>
          </a:r>
          <a:r>
            <a:rPr kumimoji="1" lang="en-US" altLang="ja-JP" sz="1200">
              <a:solidFill>
                <a:schemeClr val="dk1"/>
              </a:solidFill>
              <a:effectLst/>
              <a:latin typeface="+mn-lt"/>
              <a:ea typeface="+mn-ea"/>
              <a:cs typeface="+mn-cs"/>
            </a:rPr>
            <a:t>9</a:t>
          </a:r>
          <a:r>
            <a:rPr kumimoji="1" lang="ja-JP" altLang="ja-JP" sz="1200">
              <a:solidFill>
                <a:schemeClr val="dk1"/>
              </a:solidFill>
              <a:effectLst/>
              <a:latin typeface="+mn-lt"/>
              <a:ea typeface="+mn-ea"/>
              <a:cs typeface="+mn-cs"/>
            </a:rPr>
            <a:t>月</a:t>
          </a:r>
          <a:r>
            <a:rPr kumimoji="1" lang="en-US" altLang="ja-JP" sz="1200">
              <a:solidFill>
                <a:schemeClr val="dk1"/>
              </a:solidFill>
              <a:effectLst/>
              <a:latin typeface="+mn-lt"/>
              <a:ea typeface="+mn-ea"/>
              <a:cs typeface="+mn-cs"/>
            </a:rPr>
            <a:t>1</a:t>
          </a:r>
          <a:r>
            <a:rPr kumimoji="1" lang="ja-JP" altLang="ja-JP" sz="1200">
              <a:solidFill>
                <a:schemeClr val="dk1"/>
              </a:solidFill>
              <a:effectLst/>
              <a:latin typeface="+mn-lt"/>
              <a:ea typeface="+mn-ea"/>
              <a:cs typeface="+mn-cs"/>
            </a:rPr>
            <a:t>日～</a:t>
          </a:r>
          <a:r>
            <a:rPr kumimoji="1" lang="en-US" altLang="ja-JP" sz="1200">
              <a:solidFill>
                <a:schemeClr val="dk1"/>
              </a:solidFill>
              <a:effectLst/>
              <a:latin typeface="+mn-lt"/>
              <a:ea typeface="+mn-ea"/>
              <a:cs typeface="+mn-cs"/>
            </a:rPr>
            <a:t>2019</a:t>
          </a:r>
          <a:r>
            <a:rPr kumimoji="1" lang="ja-JP" altLang="ja-JP" sz="1200">
              <a:solidFill>
                <a:schemeClr val="dk1"/>
              </a:solidFill>
              <a:effectLst/>
              <a:latin typeface="+mn-lt"/>
              <a:ea typeface="+mn-ea"/>
              <a:cs typeface="+mn-cs"/>
            </a:rPr>
            <a:t>年</a:t>
          </a:r>
          <a:r>
            <a:rPr kumimoji="1" lang="en-US" altLang="ja-JP" sz="1200">
              <a:solidFill>
                <a:schemeClr val="dk1"/>
              </a:solidFill>
              <a:effectLst/>
              <a:latin typeface="+mn-lt"/>
              <a:ea typeface="+mn-ea"/>
              <a:cs typeface="+mn-cs"/>
            </a:rPr>
            <a:t>8</a:t>
          </a:r>
          <a:r>
            <a:rPr kumimoji="1" lang="ja-JP" altLang="ja-JP" sz="1200">
              <a:solidFill>
                <a:schemeClr val="dk1"/>
              </a:solidFill>
              <a:effectLst/>
              <a:latin typeface="+mn-lt"/>
              <a:ea typeface="+mn-ea"/>
              <a:cs typeface="+mn-cs"/>
            </a:rPr>
            <a:t>月</a:t>
          </a:r>
          <a:r>
            <a:rPr kumimoji="1" lang="en-US" altLang="ja-JP" sz="1200">
              <a:solidFill>
                <a:schemeClr val="dk1"/>
              </a:solidFill>
              <a:effectLst/>
              <a:latin typeface="+mn-lt"/>
              <a:ea typeface="+mn-ea"/>
              <a:cs typeface="+mn-cs"/>
            </a:rPr>
            <a:t>31</a:t>
          </a:r>
          <a:r>
            <a:rPr kumimoji="1" lang="ja-JP" altLang="ja-JP" sz="1200">
              <a:solidFill>
                <a:schemeClr val="dk1"/>
              </a:solidFill>
              <a:effectLst/>
              <a:latin typeface="+mn-lt"/>
              <a:ea typeface="+mn-ea"/>
              <a:cs typeface="+mn-cs"/>
            </a:rPr>
            <a:t>日の成績で計算すること。</a:t>
          </a:r>
          <a:endParaRPr kumimoji="1" lang="en-US" altLang="ja-JP" sz="1200"/>
        </a:p>
        <a:p>
          <a:r>
            <a:rPr kumimoji="1" lang="ja-JP" altLang="en-US" sz="1200"/>
            <a:t>・大学院</a:t>
          </a:r>
          <a:r>
            <a:rPr kumimoji="1" lang="en-US" altLang="ja-JP" sz="1200"/>
            <a:t>1</a:t>
          </a:r>
          <a:r>
            <a:rPr kumimoji="1" lang="ja-JP" altLang="en-US" sz="1200"/>
            <a:t>年次で、前年度の所属が他大学の場合は、当該他大学の成績で計算すること。</a:t>
          </a:r>
          <a:endParaRPr kumimoji="1" lang="en-US" altLang="ja-JP" sz="1200"/>
        </a:p>
        <a:p>
          <a:r>
            <a:rPr kumimoji="1" lang="ja-JP" altLang="en-US" sz="1200"/>
            <a:t>・学部１年次で、前年度の成績がない場合は、前学期の成績で計算すること。</a:t>
          </a:r>
          <a:endParaRPr kumimoji="1" lang="en-US" altLang="ja-JP" sz="1200"/>
        </a:p>
      </xdr:txBody>
    </xdr:sp>
    <xdr:clientData/>
  </xdr:twoCellAnchor>
  <xdr:twoCellAnchor>
    <xdr:from>
      <xdr:col>20</xdr:col>
      <xdr:colOff>21167</xdr:colOff>
      <xdr:row>14</xdr:row>
      <xdr:rowOff>582084</xdr:rowOff>
    </xdr:from>
    <xdr:to>
      <xdr:col>27</xdr:col>
      <xdr:colOff>190500</xdr:colOff>
      <xdr:row>22</xdr:row>
      <xdr:rowOff>169333</xdr:rowOff>
    </xdr:to>
    <xdr:sp macro="" textlink="">
      <xdr:nvSpPr>
        <xdr:cNvPr id="7" name="AutoShape 1"/>
        <xdr:cNvSpPr>
          <a:spLocks noChangeArrowheads="1"/>
        </xdr:cNvSpPr>
      </xdr:nvSpPr>
      <xdr:spPr bwMode="auto">
        <a:xfrm>
          <a:off x="10763250" y="4900084"/>
          <a:ext cx="4984750" cy="1989666"/>
        </a:xfrm>
        <a:prstGeom prst="wedgeRectCallout">
          <a:avLst>
            <a:gd name="adj1" fmla="val -44685"/>
            <a:gd name="adj2" fmla="val -22989"/>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200"/>
            </a:lnSpc>
            <a:defRPr sz="1000"/>
          </a:pPr>
          <a:endParaRPr lang="en-US" altLang="ja-JP" sz="1200" b="1" i="0" u="none" strike="noStrike" baseline="0">
            <a:solidFill>
              <a:srgbClr val="FF0000"/>
            </a:solidFill>
            <a:latin typeface="ＭＳ Ｐゴシック"/>
            <a:ea typeface="ＭＳ Ｐゴシック"/>
          </a:endParaRPr>
        </a:p>
        <a:p>
          <a:pPr algn="l" rtl="0">
            <a:lnSpc>
              <a:spcPts val="1200"/>
            </a:lnSpc>
            <a:defRPr sz="1000"/>
          </a:pPr>
          <a:r>
            <a:rPr lang="en-US" altLang="ja-JP" sz="1400" b="1" i="0" u="none" strike="noStrike" baseline="0">
              <a:solidFill>
                <a:srgbClr val="FF0000"/>
              </a:solidFill>
              <a:latin typeface="ＭＳ Ｐゴシック"/>
              <a:ea typeface="ＭＳ Ｐゴシック"/>
            </a:rPr>
            <a:t>&lt;</a:t>
          </a:r>
          <a:r>
            <a:rPr lang="ja-JP" altLang="en-US" sz="1400" b="1" i="0" u="none" strike="noStrike" baseline="0">
              <a:solidFill>
                <a:srgbClr val="FF0000"/>
              </a:solidFill>
              <a:latin typeface="ＭＳ Ｐゴシック"/>
              <a:ea typeface="ＭＳ Ｐゴシック"/>
            </a:rPr>
            <a:t>大学入学後全学期分</a:t>
          </a:r>
          <a:r>
            <a:rPr lang="en-US" altLang="ja-JP" sz="1400" b="1" i="0" u="none" strike="noStrike" baseline="0">
              <a:solidFill>
                <a:srgbClr val="FF0000"/>
              </a:solidFill>
              <a:latin typeface="ＭＳ Ｐゴシック"/>
              <a:ea typeface="ＭＳ Ｐゴシック"/>
            </a:rPr>
            <a:t>&gt; </a:t>
          </a:r>
          <a:r>
            <a:rPr lang="ja-JP" altLang="en-US" sz="1400" b="1" i="0" u="none" strike="noStrike" baseline="0">
              <a:solidFill>
                <a:srgbClr val="FF0000"/>
              </a:solidFill>
              <a:latin typeface="ＭＳ Ｐゴシック"/>
              <a:ea typeface="ＭＳ Ｐゴシック"/>
            </a:rPr>
            <a:t>②単位数　入力の際の注意点</a:t>
          </a:r>
          <a:endParaRPr lang="en-US" altLang="ja-JP" sz="1400" b="1" i="0" u="none" strike="noStrike" baseline="0">
            <a:solidFill>
              <a:srgbClr val="FF0000"/>
            </a:solidFill>
            <a:latin typeface="ＭＳ Ｐゴシック"/>
            <a:ea typeface="ＭＳ Ｐゴシック"/>
          </a:endParaRPr>
        </a:p>
        <a:p>
          <a:pPr algn="l" rtl="0">
            <a:lnSpc>
              <a:spcPts val="1200"/>
            </a:lnSpc>
            <a:defRPr sz="1000"/>
          </a:pPr>
          <a:endParaRPr lang="ja-JP" altLang="en-US" sz="1200" b="1" i="0" u="none" strike="noStrike" baseline="0">
            <a:solidFill>
              <a:srgbClr val="000000"/>
            </a:solidFill>
            <a:latin typeface="ＭＳ Ｐゴシック"/>
            <a:ea typeface="ＭＳ Ｐゴシック"/>
          </a:endParaRPr>
        </a:p>
        <a:p>
          <a:pPr algn="l" rtl="0">
            <a:defRPr sz="1000"/>
          </a:pPr>
          <a:r>
            <a:rPr lang="ja-JP" altLang="en-US" sz="1200" b="0" i="0" u="none" strike="noStrike" baseline="0">
              <a:solidFill>
                <a:srgbClr val="000000"/>
              </a:solidFill>
              <a:latin typeface="ＭＳ Ｐゴシック"/>
              <a:ea typeface="ＭＳ Ｐゴシック"/>
            </a:rPr>
            <a:t>それぞれの科目の単位数を数え上げてください。</a:t>
          </a:r>
        </a:p>
        <a:p>
          <a:pPr algn="l" rtl="0">
            <a:lnSpc>
              <a:spcPts val="1200"/>
            </a:lnSpc>
            <a:defRPr sz="1000"/>
          </a:pPr>
          <a:r>
            <a:rPr lang="ja-JP" altLang="en-US" sz="1200" b="0" i="0" u="none" strike="noStrike" baseline="0">
              <a:solidFill>
                <a:srgbClr val="000000"/>
              </a:solidFill>
              <a:latin typeface="ＭＳ Ｐゴシック"/>
              <a:ea typeface="ＭＳ Ｐゴシック"/>
            </a:rPr>
            <a:t>科目数を数え上げるのではないので注意してください。</a:t>
          </a:r>
        </a:p>
        <a:p>
          <a:pPr algn="l" rtl="0">
            <a:defRPr sz="1000"/>
          </a:pPr>
          <a:r>
            <a:rPr lang="ja-JP" altLang="en-US" sz="1200" b="0" i="0" u="none" strike="noStrike" baseline="0">
              <a:solidFill>
                <a:srgbClr val="000000"/>
              </a:solidFill>
              <a:latin typeface="ＭＳ Ｐゴシック"/>
              <a:ea typeface="ＭＳ Ｐゴシック"/>
            </a:rPr>
            <a:t>例）</a:t>
          </a:r>
        </a:p>
        <a:p>
          <a:pPr algn="l" rtl="0">
            <a:lnSpc>
              <a:spcPts val="1200"/>
            </a:lnSpc>
            <a:defRPr sz="1000"/>
          </a:pPr>
          <a:r>
            <a:rPr lang="ja-JP" altLang="en-US" sz="1200" b="0" i="0" u="none" strike="noStrike" baseline="0">
              <a:solidFill>
                <a:srgbClr val="000000"/>
              </a:solidFill>
              <a:latin typeface="ＭＳ Ｐゴシック"/>
              <a:ea typeface="ＭＳ Ｐゴシック"/>
            </a:rPr>
            <a:t>　　科目</a:t>
          </a:r>
          <a:r>
            <a:rPr lang="en-US" altLang="ja-JP" sz="1200" b="0" i="0" u="none" strike="noStrike" baseline="0">
              <a:solidFill>
                <a:srgbClr val="000000"/>
              </a:solidFill>
              <a:latin typeface="ＭＳ Ｐゴシック"/>
              <a:ea typeface="ＭＳ Ｐゴシック"/>
            </a:rPr>
            <a:t>A</a:t>
          </a:r>
          <a:r>
            <a:rPr lang="ja-JP" altLang="en-US" sz="1200" b="0" i="0" u="none" strike="noStrike" baseline="0">
              <a:solidFill>
                <a:srgbClr val="000000"/>
              </a:solidFill>
              <a:latin typeface="ＭＳ Ｐゴシック"/>
              <a:ea typeface="ＭＳ Ｐゴシック"/>
            </a:rPr>
            <a:t>　（２単位）　　　　　この場合の単位数は「９」となります。</a:t>
          </a:r>
        </a:p>
        <a:p>
          <a:pPr algn="l" rtl="0">
            <a:defRPr sz="1000"/>
          </a:pPr>
          <a:r>
            <a:rPr lang="ja-JP" altLang="en-US" sz="1200" b="0" i="0" u="none" strike="noStrike" baseline="0">
              <a:solidFill>
                <a:srgbClr val="000000"/>
              </a:solidFill>
              <a:latin typeface="ＭＳ Ｐゴシック"/>
              <a:ea typeface="ＭＳ Ｐゴシック"/>
            </a:rPr>
            <a:t>　　科目</a:t>
          </a:r>
          <a:r>
            <a:rPr lang="en-US" altLang="ja-JP" sz="1200" b="0" i="0" u="none" strike="noStrike" baseline="0">
              <a:solidFill>
                <a:srgbClr val="000000"/>
              </a:solidFill>
              <a:latin typeface="ＭＳ Ｐゴシック"/>
              <a:ea typeface="ＭＳ Ｐゴシック"/>
            </a:rPr>
            <a:t>B</a:t>
          </a:r>
          <a:r>
            <a:rPr lang="ja-JP" altLang="en-US" sz="1200" b="0" i="0" u="none" strike="noStrike" baseline="0">
              <a:solidFill>
                <a:srgbClr val="000000"/>
              </a:solidFill>
              <a:latin typeface="ＭＳ Ｐゴシック"/>
              <a:ea typeface="ＭＳ Ｐゴシック"/>
            </a:rPr>
            <a:t>　（４単位）　　→　 単純に科目数だけを数えた３では</a:t>
          </a:r>
        </a:p>
        <a:p>
          <a:pPr algn="l" rtl="0">
            <a:lnSpc>
              <a:spcPts val="1200"/>
            </a:lnSpc>
            <a:defRPr sz="1000"/>
          </a:pPr>
          <a:r>
            <a:rPr lang="ja-JP" altLang="en-US" sz="1200" b="0" i="0" u="none" strike="noStrike" baseline="0">
              <a:solidFill>
                <a:srgbClr val="000000"/>
              </a:solidFill>
              <a:latin typeface="ＭＳ Ｐゴシック"/>
              <a:ea typeface="ＭＳ Ｐゴシック"/>
            </a:rPr>
            <a:t>　　科目</a:t>
          </a:r>
          <a:r>
            <a:rPr lang="en-US" altLang="ja-JP" sz="1200" b="0" i="0" u="none" strike="noStrike" baseline="0">
              <a:solidFill>
                <a:srgbClr val="000000"/>
              </a:solidFill>
              <a:latin typeface="ＭＳ Ｐゴシック"/>
              <a:ea typeface="ＭＳ Ｐゴシック"/>
            </a:rPr>
            <a:t>C</a:t>
          </a:r>
          <a:r>
            <a:rPr lang="ja-JP" altLang="en-US" sz="1200" b="0" i="0" u="none" strike="noStrike" baseline="0">
              <a:solidFill>
                <a:srgbClr val="000000"/>
              </a:solidFill>
              <a:latin typeface="ＭＳ Ｐゴシック"/>
              <a:ea typeface="ＭＳ Ｐゴシック"/>
            </a:rPr>
            <a:t>　（３単位）　　　　　ありません。</a:t>
          </a:r>
          <a:endParaRPr lang="en-US" altLang="ja-JP" sz="1200" b="0" i="0" u="none" strike="noStrike" baseline="0">
            <a:solidFill>
              <a:srgbClr val="000000"/>
            </a:solidFill>
            <a:latin typeface="ＭＳ Ｐゴシック"/>
            <a:ea typeface="ＭＳ Ｐゴシック"/>
          </a:endParaRPr>
        </a:p>
        <a:p>
          <a:pPr algn="l" rtl="0">
            <a:defRPr sz="1000"/>
          </a:pPr>
          <a:r>
            <a:rPr lang="ja-JP" altLang="en-US" sz="1200" b="0" i="0" u="none" strike="noStrike" baseline="0">
              <a:solidFill>
                <a:srgbClr val="000000"/>
              </a:solidFill>
              <a:latin typeface="ＭＳ Ｐゴシック"/>
              <a:ea typeface="ＭＳ Ｐゴシック"/>
            </a:rPr>
            <a:t>計　３科目　９単位</a:t>
          </a:r>
        </a:p>
      </xdr:txBody>
    </xdr:sp>
    <xdr:clientData/>
  </xdr:twoCellAnchor>
  <xdr:twoCellAnchor>
    <xdr:from>
      <xdr:col>20</xdr:col>
      <xdr:colOff>31750</xdr:colOff>
      <xdr:row>2</xdr:row>
      <xdr:rowOff>105834</xdr:rowOff>
    </xdr:from>
    <xdr:to>
      <xdr:col>26</xdr:col>
      <xdr:colOff>180976</xdr:colOff>
      <xdr:row>5</xdr:row>
      <xdr:rowOff>8467</xdr:rowOff>
    </xdr:to>
    <xdr:sp macro="" textlink="">
      <xdr:nvSpPr>
        <xdr:cNvPr id="10" name="テキスト ボックス 9"/>
        <xdr:cNvSpPr txBox="1"/>
      </xdr:nvSpPr>
      <xdr:spPr>
        <a:xfrm>
          <a:off x="10773833" y="719667"/>
          <a:ext cx="4276726"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t>黄色のセルは自動入力されるので触れないでください。</a:t>
          </a:r>
          <a:endParaRPr kumimoji="1" lang="en-US" altLang="ja-JP" sz="1200" b="1"/>
        </a:p>
        <a:p>
          <a:r>
            <a:rPr kumimoji="1" lang="ja-JP" altLang="en-US" sz="1200" b="1"/>
            <a:t>青色のセルに入力をしてください。</a:t>
          </a:r>
          <a:endParaRPr kumimoji="1" lang="en-US" altLang="ja-JP" sz="1200" b="1"/>
        </a:p>
      </xdr:txBody>
    </xdr:sp>
    <xdr:clientData/>
  </xdr:twoCellAnchor>
  <xdr:twoCellAnchor>
    <xdr:from>
      <xdr:col>20</xdr:col>
      <xdr:colOff>136525</xdr:colOff>
      <xdr:row>2</xdr:row>
      <xdr:rowOff>315384</xdr:rowOff>
    </xdr:from>
    <xdr:to>
      <xdr:col>21</xdr:col>
      <xdr:colOff>639233</xdr:colOff>
      <xdr:row>3</xdr:row>
      <xdr:rowOff>245534</xdr:rowOff>
    </xdr:to>
    <xdr:sp macro="" textlink="">
      <xdr:nvSpPr>
        <xdr:cNvPr id="11" name="正方形/長方形 10"/>
        <xdr:cNvSpPr/>
      </xdr:nvSpPr>
      <xdr:spPr>
        <a:xfrm>
          <a:off x="10878608" y="929217"/>
          <a:ext cx="1190625" cy="247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161925</xdr:colOff>
      <xdr:row>0</xdr:row>
      <xdr:rowOff>57150</xdr:rowOff>
    </xdr:from>
    <xdr:to>
      <xdr:col>30</xdr:col>
      <xdr:colOff>323851</xdr:colOff>
      <xdr:row>4</xdr:row>
      <xdr:rowOff>57150</xdr:rowOff>
    </xdr:to>
    <xdr:sp macro="" textlink="">
      <xdr:nvSpPr>
        <xdr:cNvPr id="2" name="テキスト ボックス 1"/>
        <xdr:cNvSpPr txBox="1"/>
      </xdr:nvSpPr>
      <xdr:spPr>
        <a:xfrm>
          <a:off x="8162925" y="57150"/>
          <a:ext cx="4276726"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t>黄色のセルは自動入力されるので触れないでください。</a:t>
          </a:r>
          <a:endParaRPr kumimoji="1" lang="en-US" altLang="ja-JP" sz="1200" b="1"/>
        </a:p>
        <a:p>
          <a:r>
            <a:rPr kumimoji="1" lang="ja-JP" altLang="en-US" sz="1200" b="1"/>
            <a:t>青色のセルに入力をしてください。</a:t>
          </a:r>
          <a:endParaRPr kumimoji="1" lang="en-US" altLang="ja-JP" sz="1200" b="1"/>
        </a:p>
      </xdr:txBody>
    </xdr:sp>
    <xdr:clientData/>
  </xdr:twoCellAnchor>
  <xdr:twoCellAnchor>
    <xdr:from>
      <xdr:col>24</xdr:col>
      <xdr:colOff>180974</xdr:colOff>
      <xdr:row>27</xdr:row>
      <xdr:rowOff>28576</xdr:rowOff>
    </xdr:from>
    <xdr:to>
      <xdr:col>35</xdr:col>
      <xdr:colOff>95250</xdr:colOff>
      <xdr:row>48</xdr:row>
      <xdr:rowOff>142876</xdr:rowOff>
    </xdr:to>
    <xdr:sp macro="" textlink="">
      <xdr:nvSpPr>
        <xdr:cNvPr id="7" name="正方形/長方形 6"/>
        <xdr:cNvSpPr/>
      </xdr:nvSpPr>
      <xdr:spPr>
        <a:xfrm>
          <a:off x="8181974" y="4648201"/>
          <a:ext cx="7458076" cy="37147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2400">
              <a:solidFill>
                <a:srgbClr val="FF0000"/>
              </a:solidFill>
              <a:latin typeface="+mn-ea"/>
              <a:ea typeface="+mn-ea"/>
            </a:rPr>
            <a:t>項目３．および項目４</a:t>
          </a:r>
          <a:r>
            <a:rPr kumimoji="1" lang="en-US" altLang="ja-JP" sz="2400">
              <a:solidFill>
                <a:srgbClr val="FF0000"/>
              </a:solidFill>
              <a:latin typeface="+mn-ea"/>
              <a:ea typeface="+mn-ea"/>
            </a:rPr>
            <a:t>.</a:t>
          </a:r>
          <a:r>
            <a:rPr kumimoji="1" lang="ja-JP" altLang="en-US" sz="2400">
              <a:solidFill>
                <a:srgbClr val="FF0000"/>
              </a:solidFill>
              <a:latin typeface="+mn-ea"/>
              <a:ea typeface="+mn-ea"/>
            </a:rPr>
            <a:t>　の記入例</a:t>
          </a:r>
        </a:p>
      </xdr:txBody>
    </xdr:sp>
    <xdr:clientData/>
  </xdr:twoCellAnchor>
  <xdr:twoCellAnchor>
    <xdr:from>
      <xdr:col>24</xdr:col>
      <xdr:colOff>266700</xdr:colOff>
      <xdr:row>1</xdr:row>
      <xdr:rowOff>95250</xdr:rowOff>
    </xdr:from>
    <xdr:to>
      <xdr:col>26</xdr:col>
      <xdr:colOff>85725</xdr:colOff>
      <xdr:row>3</xdr:row>
      <xdr:rowOff>0</xdr:rowOff>
    </xdr:to>
    <xdr:sp macro="" textlink="">
      <xdr:nvSpPr>
        <xdr:cNvPr id="9" name="正方形/長方形 8"/>
        <xdr:cNvSpPr/>
      </xdr:nvSpPr>
      <xdr:spPr>
        <a:xfrm>
          <a:off x="8267700" y="266700"/>
          <a:ext cx="1190625" cy="247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209550</xdr:colOff>
      <xdr:row>7</xdr:row>
      <xdr:rowOff>85725</xdr:rowOff>
    </xdr:from>
    <xdr:ext cx="7410450" cy="1019174"/>
    <xdr:sp macro="" textlink="">
      <xdr:nvSpPr>
        <xdr:cNvPr id="11" name="テキスト ボックス 10"/>
        <xdr:cNvSpPr txBox="1"/>
      </xdr:nvSpPr>
      <xdr:spPr>
        <a:xfrm>
          <a:off x="8210550" y="1285875"/>
          <a:ext cx="7410450" cy="1019174"/>
        </a:xfrm>
        <a:prstGeom prst="rect">
          <a:avLst/>
        </a:prstGeom>
        <a:solidFill>
          <a:schemeClr val="bg1"/>
        </a:solidFill>
        <a:ln w="349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100">
              <a:solidFill>
                <a:schemeClr val="tx1"/>
              </a:solidFill>
              <a:effectLst/>
              <a:latin typeface="+mn-lt"/>
              <a:ea typeface="+mn-ea"/>
              <a:cs typeface="+mn-cs"/>
            </a:rPr>
            <a:t>　募集要項の「６．奨学金」に記載された</a:t>
          </a:r>
          <a:r>
            <a:rPr lang="ja-JP" altLang="ja-JP" sz="1100">
              <a:solidFill>
                <a:schemeClr val="tx1"/>
              </a:solidFill>
              <a:effectLst/>
              <a:latin typeface="+mn-lt"/>
              <a:ea typeface="+mn-ea"/>
              <a:cs typeface="+mn-cs"/>
            </a:rPr>
            <a:t>グローバルキャンパス推進本部</a:t>
          </a:r>
          <a:r>
            <a:rPr lang="ja-JP" altLang="en-US" sz="1100">
              <a:solidFill>
                <a:schemeClr val="tx1"/>
              </a:solidFill>
              <a:effectLst/>
              <a:latin typeface="+mn-lt"/>
              <a:ea typeface="+mn-ea"/>
              <a:cs typeface="+mn-cs"/>
            </a:rPr>
            <a:t>を</a:t>
          </a:r>
          <a:r>
            <a:rPr lang="ja-JP" altLang="ja-JP" sz="1100">
              <a:solidFill>
                <a:schemeClr val="tx1"/>
              </a:solidFill>
              <a:effectLst/>
              <a:latin typeface="+mn-lt"/>
              <a:ea typeface="+mn-ea"/>
              <a:cs typeface="+mn-cs"/>
            </a:rPr>
            <a:t>通じた奨学金の受給</a:t>
          </a:r>
          <a:r>
            <a:rPr lang="ja-JP" altLang="en-US" sz="1100">
              <a:solidFill>
                <a:schemeClr val="tx1"/>
              </a:solidFill>
              <a:effectLst/>
              <a:latin typeface="+mn-lt"/>
              <a:ea typeface="+mn-ea"/>
              <a:cs typeface="+mn-cs"/>
            </a:rPr>
            <a:t>を希望する者は、この様式でその旨を申し出ることで、申請となる（別途手続きを行う必要は無い）。</a:t>
          </a:r>
          <a:endParaRPr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　</a:t>
          </a:r>
          <a:r>
            <a:rPr kumimoji="1" lang="ja-JP" altLang="en-US" sz="1400" b="1">
              <a:solidFill>
                <a:schemeClr val="tx1"/>
              </a:solidFill>
              <a:effectLst/>
              <a:latin typeface="+mn-lt"/>
              <a:ea typeface="+mn-ea"/>
              <a:cs typeface="+mn-cs"/>
            </a:rPr>
            <a:t>ただし、</a:t>
          </a:r>
          <a:r>
            <a:rPr lang="ja-JP" altLang="ja-JP" sz="1400" b="1">
              <a:solidFill>
                <a:schemeClr val="tx1"/>
              </a:solidFill>
              <a:effectLst/>
              <a:latin typeface="+mn-lt"/>
              <a:ea typeface="+mn-ea"/>
              <a:cs typeface="+mn-cs"/>
            </a:rPr>
            <a:t>他団体等からの奨学金</a:t>
          </a:r>
          <a:r>
            <a:rPr lang="ja-JP" altLang="en-US" sz="1400" b="1">
              <a:solidFill>
                <a:schemeClr val="tx1"/>
              </a:solidFill>
              <a:effectLst/>
              <a:latin typeface="+mn-lt"/>
              <a:ea typeface="+mn-ea"/>
              <a:cs typeface="+mn-cs"/>
            </a:rPr>
            <a:t>（例：</a:t>
          </a:r>
          <a:r>
            <a:rPr lang="en-US" altLang="ja-JP" sz="1400" b="1">
              <a:solidFill>
                <a:schemeClr val="tx1"/>
              </a:solidFill>
              <a:effectLst/>
              <a:latin typeface="+mn-lt"/>
              <a:ea typeface="+mn-ea"/>
              <a:cs typeface="+mn-cs"/>
            </a:rPr>
            <a:t>JASSO</a:t>
          </a:r>
          <a:r>
            <a:rPr lang="ja-JP" altLang="en-US" sz="1400" b="1">
              <a:solidFill>
                <a:schemeClr val="tx1"/>
              </a:solidFill>
              <a:effectLst/>
              <a:latin typeface="+mn-lt"/>
              <a:ea typeface="+mn-ea"/>
              <a:cs typeface="+mn-cs"/>
            </a:rPr>
            <a:t>第二種、トビタテ等）については、希望する者は手続きを確認し各自申し込むこと。</a:t>
          </a:r>
          <a:endParaRPr kumimoji="1" lang="ja-JP" altLang="en-US" sz="1400" b="1"/>
        </a:p>
      </xdr:txBody>
    </xdr:sp>
    <xdr:clientData/>
  </xdr:oneCellAnchor>
  <xdr:twoCellAnchor editAs="oneCell">
    <xdr:from>
      <xdr:col>24</xdr:col>
      <xdr:colOff>392915</xdr:colOff>
      <xdr:row>30</xdr:row>
      <xdr:rowOff>28575</xdr:rowOff>
    </xdr:from>
    <xdr:to>
      <xdr:col>35</xdr:col>
      <xdr:colOff>28575</xdr:colOff>
      <xdr:row>48</xdr:row>
      <xdr:rowOff>3284</xdr:rowOff>
    </xdr:to>
    <xdr:pic>
      <xdr:nvPicPr>
        <xdr:cNvPr id="5" name="図 4"/>
        <xdr:cNvPicPr>
          <a:picLocks noChangeAspect="1"/>
        </xdr:cNvPicPr>
      </xdr:nvPicPr>
      <xdr:blipFill>
        <a:blip xmlns:r="http://schemas.openxmlformats.org/officeDocument/2006/relationships" r:embed="rId1"/>
        <a:stretch>
          <a:fillRect/>
        </a:stretch>
      </xdr:blipFill>
      <xdr:spPr>
        <a:xfrm>
          <a:off x="8393915" y="5162550"/>
          <a:ext cx="7179460" cy="3060809"/>
        </a:xfrm>
        <a:prstGeom prst="rect">
          <a:avLst/>
        </a:prstGeom>
        <a:ln w="28575">
          <a:solidFill>
            <a:srgbClr val="FF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676275</xdr:colOff>
      <xdr:row>135</xdr:row>
      <xdr:rowOff>304799</xdr:rowOff>
    </xdr:from>
    <xdr:to>
      <xdr:col>19</xdr:col>
      <xdr:colOff>361950</xdr:colOff>
      <xdr:row>142</xdr:row>
      <xdr:rowOff>266700</xdr:rowOff>
    </xdr:to>
    <xdr:sp macro="" textlink="">
      <xdr:nvSpPr>
        <xdr:cNvPr id="12" name="Text Box 45"/>
        <xdr:cNvSpPr txBox="1">
          <a:spLocks noChangeArrowheads="1"/>
        </xdr:cNvSpPr>
      </xdr:nvSpPr>
      <xdr:spPr bwMode="auto">
        <a:xfrm>
          <a:off x="8505825" y="37099874"/>
          <a:ext cx="5200650" cy="2095501"/>
        </a:xfrm>
        <a:prstGeom prst="rect">
          <a:avLst/>
        </a:prstGeom>
        <a:solidFill>
          <a:srgbClr val="FFFFFF"/>
        </a:solidFill>
        <a:ln w="9525">
          <a:solidFill>
            <a:srgbClr val="000000"/>
          </a:solidFill>
          <a:miter lim="800000"/>
          <a:headEnd/>
          <a:tailEnd/>
        </a:ln>
      </xdr:spPr>
      <xdr:txBody>
        <a:bodyPr rot="0" vert="horz" wrap="square" lIns="74295" tIns="8890" rIns="74295" bIns="8890" anchor="t" anchorCtr="0" upright="1">
          <a:noAutofit/>
        </a:bodyPr>
        <a:lstStyle/>
        <a:p>
          <a:pPr algn="just">
            <a:spcAft>
              <a:spcPts val="0"/>
            </a:spcAft>
          </a:pPr>
          <a:r>
            <a:rPr lang="en-US" altLang="ja-JP" sz="1400" kern="100">
              <a:solidFill>
                <a:sysClr val="windowText" lastClr="000000"/>
              </a:solidFill>
              <a:effectLst/>
              <a:latin typeface="+mn-ea"/>
              <a:ea typeface="+mn-ea"/>
              <a:cs typeface="Times New Roman" panose="02020603050405020304" pitchFamily="18" charset="0"/>
            </a:rPr>
            <a:t>【</a:t>
          </a:r>
          <a:r>
            <a:rPr lang="ja-JP" altLang="en-US" sz="1400" kern="100">
              <a:solidFill>
                <a:sysClr val="windowText" lastClr="000000"/>
              </a:solidFill>
              <a:effectLst/>
              <a:latin typeface="+mn-ea"/>
              <a:ea typeface="+mn-ea"/>
              <a:cs typeface="Times New Roman" panose="02020603050405020304" pitchFamily="18" charset="0"/>
            </a:rPr>
            <a:t>注意</a:t>
          </a:r>
          <a:r>
            <a:rPr lang="en-US" altLang="ja-JP" sz="1400" kern="100">
              <a:solidFill>
                <a:sysClr val="windowText" lastClr="000000"/>
              </a:solidFill>
              <a:effectLst/>
              <a:latin typeface="+mn-ea"/>
              <a:ea typeface="+mn-ea"/>
              <a:cs typeface="Times New Roman" panose="02020603050405020304" pitchFamily="18" charset="0"/>
            </a:rPr>
            <a:t>】</a:t>
          </a: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・改行</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・段落分け</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・段落前／後のスペース</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・段落始まりの字下げ（インデント）</a:t>
          </a: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endParaRPr lang="en-US" altLang="ja-JP" sz="1400" kern="100">
            <a:solidFill>
              <a:sysClr val="windowText" lastClr="000000"/>
            </a:solidFill>
            <a:effectLst/>
            <a:latin typeface="+mn-ea"/>
            <a:ea typeface="+mn-ea"/>
            <a:cs typeface="Times New Roman" panose="02020603050405020304" pitchFamily="18" charset="0"/>
          </a:endParaRPr>
        </a:p>
        <a:p>
          <a:pPr algn="just">
            <a:spcAft>
              <a:spcPts val="0"/>
            </a:spcAft>
          </a:pPr>
          <a:r>
            <a:rPr lang="ja-JP" altLang="en-US" sz="1400" kern="100">
              <a:solidFill>
                <a:sysClr val="windowText" lastClr="000000"/>
              </a:solidFill>
              <a:effectLst/>
              <a:latin typeface="+mn-ea"/>
              <a:ea typeface="+mn-ea"/>
              <a:cs typeface="Times New Roman" panose="02020603050405020304" pitchFamily="18" charset="0"/>
            </a:rPr>
            <a:t>等を活用し、要点をまとめ読みやすくご記入ください。</a:t>
          </a:r>
          <a:r>
            <a:rPr lang="en-US" sz="1400" kern="100">
              <a:solidFill>
                <a:srgbClr val="FF0000"/>
              </a:solidFill>
              <a:effectLst/>
              <a:latin typeface="Verdana" panose="020B0604030504040204" pitchFamily="34" charset="0"/>
              <a:ea typeface="ＭＳ 明朝" panose="02020609040205080304" pitchFamily="17" charset="-128"/>
              <a:cs typeface="Times New Roman" panose="02020603050405020304" pitchFamily="18" charset="0"/>
            </a:rPr>
            <a:t> </a:t>
          </a:r>
          <a:r>
            <a:rPr lang="en-US"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600" kern="1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19050</xdr:colOff>
      <xdr:row>98</xdr:row>
      <xdr:rowOff>219075</xdr:rowOff>
    </xdr:from>
    <xdr:to>
      <xdr:col>11</xdr:col>
      <xdr:colOff>257175</xdr:colOff>
      <xdr:row>100</xdr:row>
      <xdr:rowOff>228600</xdr:rowOff>
    </xdr:to>
    <xdr:sp macro="" textlink="">
      <xdr:nvSpPr>
        <xdr:cNvPr id="16" name="四角形吹き出し 15"/>
        <xdr:cNvSpPr/>
      </xdr:nvSpPr>
      <xdr:spPr>
        <a:xfrm>
          <a:off x="4229100" y="25736550"/>
          <a:ext cx="3381375" cy="619125"/>
        </a:xfrm>
        <a:prstGeom prst="wedgeRectCallout">
          <a:avLst>
            <a:gd name="adj1" fmla="val -53140"/>
            <a:gd name="adj2" fmla="val -45495"/>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en-US" altLang="ja-JP" sz="1100"/>
        </a:p>
        <a:p>
          <a:pPr algn="l"/>
          <a:r>
            <a:rPr kumimoji="1" lang="ja-JP" altLang="en-US" sz="1100"/>
            <a:t>アピールしたいことを自由に記入してください</a:t>
          </a:r>
        </a:p>
      </xdr:txBody>
    </xdr:sp>
    <xdr:clientData/>
  </xdr:twoCellAnchor>
  <xdr:twoCellAnchor>
    <xdr:from>
      <xdr:col>0</xdr:col>
      <xdr:colOff>371475</xdr:colOff>
      <xdr:row>111</xdr:row>
      <xdr:rowOff>76200</xdr:rowOff>
    </xdr:from>
    <xdr:to>
      <xdr:col>2</xdr:col>
      <xdr:colOff>209550</xdr:colOff>
      <xdr:row>112</xdr:row>
      <xdr:rowOff>95250</xdr:rowOff>
    </xdr:to>
    <xdr:sp macro="" textlink="">
      <xdr:nvSpPr>
        <xdr:cNvPr id="17" name="四角形吹き出し 16"/>
        <xdr:cNvSpPr/>
      </xdr:nvSpPr>
      <xdr:spPr>
        <a:xfrm>
          <a:off x="371475" y="29956125"/>
          <a:ext cx="2581275" cy="323850"/>
        </a:xfrm>
        <a:prstGeom prst="wedgeRectCallout">
          <a:avLst>
            <a:gd name="adj1" fmla="val -58291"/>
            <a:gd name="adj2" fmla="val -343382"/>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段落始まり字下げ（インデント）</a:t>
          </a:r>
        </a:p>
      </xdr:txBody>
    </xdr:sp>
    <xdr:clientData/>
  </xdr:twoCellAnchor>
  <xdr:twoCellAnchor>
    <xdr:from>
      <xdr:col>7</xdr:col>
      <xdr:colOff>152400</xdr:colOff>
      <xdr:row>109</xdr:row>
      <xdr:rowOff>209550</xdr:rowOff>
    </xdr:from>
    <xdr:to>
      <xdr:col>11</xdr:col>
      <xdr:colOff>400050</xdr:colOff>
      <xdr:row>110</xdr:row>
      <xdr:rowOff>180974</xdr:rowOff>
    </xdr:to>
    <xdr:sp macro="" textlink="">
      <xdr:nvSpPr>
        <xdr:cNvPr id="18" name="四角形吹き出し 17"/>
        <xdr:cNvSpPr/>
      </xdr:nvSpPr>
      <xdr:spPr>
        <a:xfrm>
          <a:off x="5324475" y="29479875"/>
          <a:ext cx="2428875" cy="276224"/>
        </a:xfrm>
        <a:prstGeom prst="wedgeRectCallout">
          <a:avLst>
            <a:gd name="adj1" fmla="val -42402"/>
            <a:gd name="adj2" fmla="val -311841"/>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段落分け＋段落開始前スペース</a:t>
          </a:r>
        </a:p>
      </xdr:txBody>
    </xdr:sp>
    <xdr:clientData/>
  </xdr:twoCellAnchor>
  <xdr:twoCellAnchor>
    <xdr:from>
      <xdr:col>12</xdr:col>
      <xdr:colOff>266700</xdr:colOff>
      <xdr:row>5</xdr:row>
      <xdr:rowOff>133350</xdr:rowOff>
    </xdr:from>
    <xdr:to>
      <xdr:col>18</xdr:col>
      <xdr:colOff>47625</xdr:colOff>
      <xdr:row>13</xdr:row>
      <xdr:rowOff>38100</xdr:rowOff>
    </xdr:to>
    <xdr:sp macro="" textlink="">
      <xdr:nvSpPr>
        <xdr:cNvPr id="19" name="テキスト ボックス 18"/>
        <xdr:cNvSpPr txBox="1"/>
      </xdr:nvSpPr>
      <xdr:spPr>
        <a:xfrm>
          <a:off x="8096250" y="1171575"/>
          <a:ext cx="4610100" cy="178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3200">
              <a:solidFill>
                <a:srgbClr val="FF0000"/>
              </a:solidFill>
            </a:rPr>
            <a:t>こちらは記入例です。</a:t>
          </a:r>
          <a:endParaRPr kumimoji="1" lang="en-US" altLang="ja-JP" sz="3200">
            <a:solidFill>
              <a:srgbClr val="FF0000"/>
            </a:solidFill>
          </a:endParaRPr>
        </a:p>
        <a:p>
          <a:r>
            <a:rPr kumimoji="1" lang="ja-JP" altLang="en-US" sz="3200">
              <a:solidFill>
                <a:srgbClr val="FF0000"/>
              </a:solidFill>
            </a:rPr>
            <a:t>入力は申請書シートに</a:t>
          </a:r>
          <a:endParaRPr kumimoji="1" lang="en-US" altLang="ja-JP" sz="3200">
            <a:solidFill>
              <a:srgbClr val="FF0000"/>
            </a:solidFill>
          </a:endParaRPr>
        </a:p>
        <a:p>
          <a:r>
            <a:rPr kumimoji="1" lang="ja-JP" altLang="en-US" sz="3200">
              <a:solidFill>
                <a:srgbClr val="FF0000"/>
              </a:solidFill>
            </a:rPr>
            <a:t>してください。</a:t>
          </a:r>
          <a:endParaRPr kumimoji="1" lang="en-US" altLang="ja-JP" sz="32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jasso.go.jp/shogakukin/moshikomi/zaigaku/koho_kettei/in/index.html" TargetMode="External"/><Relationship Id="rId1" Type="http://schemas.openxmlformats.org/officeDocument/2006/relationships/hyperlink" Target="https://www.jasso.go.jp/shogakukin/moshikomi/zaigaku/koho_kettei/daigaku/index.html"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nobinob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pageSetUpPr fitToPage="1"/>
  </sheetPr>
  <dimension ref="A1:W164"/>
  <sheetViews>
    <sheetView tabSelected="1" view="pageBreakPreview" zoomScaleNormal="100" zoomScaleSheetLayoutView="100" workbookViewId="0">
      <selection activeCell="H2" sqref="H2:L2"/>
    </sheetView>
  </sheetViews>
  <sheetFormatPr defaultRowHeight="13.5"/>
  <cols>
    <col min="1" max="1" width="15.25" style="47" customWidth="1"/>
    <col min="2" max="2" width="20.75" style="48" customWidth="1"/>
    <col min="3" max="3" width="10.75" style="36" customWidth="1"/>
    <col min="4" max="4" width="4" style="36" customWidth="1"/>
    <col min="5" max="5" width="4.5" style="36" customWidth="1"/>
    <col min="6" max="6" width="6" style="36" customWidth="1"/>
    <col min="7" max="7" width="6.625" style="36" customWidth="1"/>
    <col min="8" max="8" width="7.25" style="36" customWidth="1"/>
    <col min="9" max="9" width="7.125" style="36" customWidth="1"/>
    <col min="10" max="10" width="7" style="36" customWidth="1"/>
    <col min="11" max="11" width="7.25" style="36" customWidth="1"/>
    <col min="12" max="12" width="6.25" style="36" customWidth="1"/>
    <col min="13" max="13" width="9" style="28"/>
    <col min="14" max="14" width="11.375" style="28" customWidth="1"/>
    <col min="15" max="15" width="16" style="28" bestFit="1" customWidth="1"/>
    <col min="16" max="16384" width="9" style="28"/>
  </cols>
  <sheetData>
    <row r="1" spans="1:20">
      <c r="A1" s="271" t="s">
        <v>623</v>
      </c>
      <c r="B1" s="271"/>
      <c r="C1" s="271"/>
      <c r="D1" s="271"/>
      <c r="E1" s="271"/>
      <c r="F1" s="271"/>
      <c r="G1" s="271"/>
      <c r="H1" s="271"/>
      <c r="I1" s="271"/>
      <c r="J1" s="271"/>
      <c r="K1" s="271"/>
      <c r="L1" s="271"/>
    </row>
    <row r="2" spans="1:20" ht="14.25">
      <c r="A2" s="34"/>
      <c r="B2" s="35"/>
      <c r="G2" s="36" t="s">
        <v>56</v>
      </c>
      <c r="H2" s="274"/>
      <c r="I2" s="274"/>
      <c r="J2" s="274"/>
      <c r="K2" s="274"/>
      <c r="L2" s="274"/>
    </row>
    <row r="3" spans="1:20" ht="18" customHeight="1">
      <c r="A3" s="438" t="s">
        <v>53</v>
      </c>
      <c r="B3" s="49" t="s">
        <v>179</v>
      </c>
      <c r="C3" s="451"/>
      <c r="D3" s="452"/>
      <c r="E3" s="452"/>
      <c r="F3" s="452"/>
      <c r="G3" s="452"/>
      <c r="H3" s="452"/>
      <c r="I3" s="452"/>
      <c r="J3" s="452"/>
      <c r="K3" s="452"/>
      <c r="L3" s="453"/>
    </row>
    <row r="4" spans="1:20" ht="18" customHeight="1">
      <c r="A4" s="439"/>
      <c r="B4" s="50" t="s">
        <v>246</v>
      </c>
      <c r="C4" s="296"/>
      <c r="D4" s="297"/>
      <c r="E4" s="297"/>
      <c r="F4" s="297"/>
      <c r="G4" s="297"/>
      <c r="H4" s="297"/>
      <c r="I4" s="297"/>
      <c r="J4" s="297"/>
      <c r="K4" s="297"/>
      <c r="L4" s="298"/>
      <c r="N4" s="37"/>
      <c r="O4" s="37"/>
      <c r="P4" s="37"/>
    </row>
    <row r="5" spans="1:20" ht="18" customHeight="1">
      <c r="A5" s="440"/>
      <c r="B5" s="51" t="s">
        <v>58</v>
      </c>
      <c r="C5" s="299"/>
      <c r="D5" s="300"/>
      <c r="E5" s="300"/>
      <c r="F5" s="300"/>
      <c r="G5" s="300"/>
      <c r="H5" s="300"/>
      <c r="I5" s="300"/>
      <c r="J5" s="300"/>
      <c r="K5" s="300"/>
      <c r="L5" s="301"/>
      <c r="M5" s="28" t="s">
        <v>642</v>
      </c>
      <c r="N5" s="37"/>
      <c r="O5" s="37"/>
      <c r="P5" s="37"/>
    </row>
    <row r="6" spans="1:20" ht="18" customHeight="1">
      <c r="A6" s="448" t="s">
        <v>562</v>
      </c>
      <c r="B6" s="50" t="s">
        <v>369</v>
      </c>
      <c r="C6" s="390"/>
      <c r="D6" s="391"/>
      <c r="E6" s="391"/>
      <c r="F6" s="392"/>
      <c r="G6" s="393" t="s">
        <v>10</v>
      </c>
      <c r="H6" s="393"/>
      <c r="I6" s="441"/>
      <c r="J6" s="441"/>
      <c r="K6" s="441"/>
      <c r="L6" s="441"/>
      <c r="M6" s="38"/>
      <c r="N6" s="39"/>
      <c r="O6" s="39"/>
      <c r="P6" s="39"/>
      <c r="R6" s="37"/>
      <c r="S6" s="37"/>
      <c r="T6" s="37"/>
    </row>
    <row r="7" spans="1:20" ht="18" customHeight="1">
      <c r="A7" s="449"/>
      <c r="B7" s="52" t="s">
        <v>9</v>
      </c>
      <c r="C7" s="445"/>
      <c r="D7" s="446"/>
      <c r="E7" s="446"/>
      <c r="F7" s="447"/>
      <c r="G7" s="393" t="s">
        <v>381</v>
      </c>
      <c r="H7" s="393"/>
      <c r="I7" s="58" t="str">
        <f>IF(C7="","", DATEDIF(C7,K7,"y"))</f>
        <v/>
      </c>
      <c r="J7" s="87" t="s">
        <v>40</v>
      </c>
      <c r="K7" s="430">
        <v>43556</v>
      </c>
      <c r="L7" s="431"/>
      <c r="R7" s="40"/>
    </row>
    <row r="8" spans="1:20" ht="21.75" customHeight="1">
      <c r="A8" s="449"/>
      <c r="B8" s="52" t="s">
        <v>41</v>
      </c>
      <c r="C8" s="423"/>
      <c r="D8" s="424"/>
      <c r="E8" s="424"/>
      <c r="F8" s="425"/>
      <c r="G8" s="460" t="s">
        <v>42</v>
      </c>
      <c r="H8" s="461"/>
      <c r="I8" s="423"/>
      <c r="J8" s="424"/>
      <c r="K8" s="424"/>
      <c r="L8" s="425"/>
    </row>
    <row r="9" spans="1:20" ht="18" customHeight="1">
      <c r="A9" s="450"/>
      <c r="B9" s="52" t="s">
        <v>379</v>
      </c>
      <c r="C9" s="426"/>
      <c r="D9" s="427"/>
      <c r="E9" s="427"/>
      <c r="F9" s="427"/>
      <c r="G9" s="428"/>
      <c r="H9" s="428"/>
      <c r="I9" s="427"/>
      <c r="J9" s="427"/>
      <c r="K9" s="427"/>
      <c r="L9" s="429"/>
    </row>
    <row r="10" spans="1:20" ht="18" customHeight="1">
      <c r="A10" s="289" t="s">
        <v>370</v>
      </c>
      <c r="B10" s="52" t="s">
        <v>11</v>
      </c>
      <c r="C10" s="416"/>
      <c r="D10" s="417"/>
      <c r="E10" s="417"/>
      <c r="F10" s="418"/>
      <c r="G10" s="59" t="s">
        <v>54</v>
      </c>
      <c r="H10" s="60"/>
      <c r="I10" s="414"/>
      <c r="J10" s="415"/>
      <c r="K10" s="415"/>
      <c r="L10" s="415"/>
    </row>
    <row r="11" spans="1:20" ht="18" customHeight="1">
      <c r="A11" s="289"/>
      <c r="B11" s="52" t="s">
        <v>12</v>
      </c>
      <c r="C11" s="184" t="s">
        <v>677</v>
      </c>
      <c r="D11" s="442"/>
      <c r="E11" s="443"/>
      <c r="F11" s="443"/>
      <c r="G11" s="444"/>
      <c r="H11" s="444"/>
      <c r="I11" s="443"/>
      <c r="J11" s="443"/>
      <c r="K11" s="443"/>
      <c r="L11" s="443"/>
    </row>
    <row r="12" spans="1:20" ht="18" customHeight="1">
      <c r="A12" s="288" t="s">
        <v>371</v>
      </c>
      <c r="B12" s="53" t="s">
        <v>14</v>
      </c>
      <c r="C12" s="277"/>
      <c r="D12" s="278"/>
      <c r="E12" s="278"/>
      <c r="F12" s="279"/>
      <c r="G12" s="393" t="s">
        <v>13</v>
      </c>
      <c r="H12" s="393"/>
      <c r="I12" s="278"/>
      <c r="J12" s="278"/>
      <c r="K12" s="278"/>
      <c r="L12" s="279"/>
      <c r="O12" s="41"/>
    </row>
    <row r="13" spans="1:20" ht="18" customHeight="1">
      <c r="A13" s="288"/>
      <c r="B13" s="53" t="s">
        <v>15</v>
      </c>
      <c r="C13" s="454"/>
      <c r="D13" s="455"/>
      <c r="E13" s="455"/>
      <c r="F13" s="455"/>
      <c r="G13" s="456"/>
      <c r="H13" s="456"/>
      <c r="I13" s="455"/>
      <c r="J13" s="455"/>
      <c r="K13" s="455"/>
      <c r="L13" s="457"/>
      <c r="O13" s="41"/>
    </row>
    <row r="14" spans="1:20" ht="18" customHeight="1">
      <c r="A14" s="289"/>
      <c r="B14" s="53" t="s">
        <v>12</v>
      </c>
      <c r="C14" s="184" t="s">
        <v>587</v>
      </c>
      <c r="D14" s="427"/>
      <c r="E14" s="427"/>
      <c r="F14" s="427"/>
      <c r="G14" s="427"/>
      <c r="H14" s="427"/>
      <c r="I14" s="427"/>
      <c r="J14" s="427"/>
      <c r="K14" s="427"/>
      <c r="L14" s="429"/>
      <c r="M14" s="41"/>
      <c r="O14" s="41"/>
    </row>
    <row r="15" spans="1:20" ht="15.75" customHeight="1">
      <c r="A15" s="286" t="s">
        <v>372</v>
      </c>
      <c r="B15" s="53" t="s">
        <v>0</v>
      </c>
      <c r="C15" s="291"/>
      <c r="D15" s="292"/>
      <c r="E15" s="292"/>
      <c r="F15" s="293"/>
      <c r="G15" s="412" t="s">
        <v>1</v>
      </c>
      <c r="H15" s="413"/>
      <c r="I15" s="291"/>
      <c r="J15" s="292"/>
      <c r="K15" s="292"/>
      <c r="L15" s="293"/>
      <c r="M15" s="28" t="s">
        <v>643</v>
      </c>
    </row>
    <row r="16" spans="1:20" ht="15.75" customHeight="1">
      <c r="A16" s="287"/>
      <c r="B16" s="53" t="s">
        <v>21</v>
      </c>
      <c r="C16" s="184"/>
      <c r="D16" s="85" t="s">
        <v>18</v>
      </c>
      <c r="E16" s="185"/>
      <c r="F16" s="85" t="s">
        <v>22</v>
      </c>
      <c r="G16" s="410" t="s">
        <v>23</v>
      </c>
      <c r="H16" s="411"/>
      <c r="I16" s="184"/>
      <c r="J16" s="85" t="s">
        <v>382</v>
      </c>
      <c r="K16" s="85"/>
      <c r="L16" s="86"/>
    </row>
    <row r="17" spans="1:23" ht="15.75" customHeight="1">
      <c r="A17" s="288" t="s">
        <v>373</v>
      </c>
      <c r="B17" s="53" t="s">
        <v>0</v>
      </c>
      <c r="C17" s="291"/>
      <c r="D17" s="292"/>
      <c r="E17" s="292"/>
      <c r="F17" s="293"/>
      <c r="G17" s="412" t="s">
        <v>1</v>
      </c>
      <c r="H17" s="413"/>
      <c r="I17" s="291"/>
      <c r="J17" s="292"/>
      <c r="K17" s="292"/>
      <c r="L17" s="293"/>
      <c r="M17" s="28" t="s">
        <v>643</v>
      </c>
    </row>
    <row r="18" spans="1:23" ht="15.75" customHeight="1">
      <c r="A18" s="289"/>
      <c r="B18" s="53" t="s">
        <v>21</v>
      </c>
      <c r="C18" s="186"/>
      <c r="D18" s="72" t="s">
        <v>18</v>
      </c>
      <c r="E18" s="187"/>
      <c r="F18" s="72" t="s">
        <v>22</v>
      </c>
      <c r="G18" s="410" t="s">
        <v>23</v>
      </c>
      <c r="H18" s="411"/>
      <c r="I18" s="186"/>
      <c r="J18" s="72" t="s">
        <v>382</v>
      </c>
      <c r="K18" s="72"/>
      <c r="L18" s="180"/>
    </row>
    <row r="19" spans="1:23" ht="18.75" customHeight="1">
      <c r="A19" s="289"/>
      <c r="B19" s="53" t="s">
        <v>36</v>
      </c>
      <c r="C19" s="407"/>
      <c r="D19" s="408"/>
      <c r="E19" s="408"/>
      <c r="F19" s="408"/>
      <c r="G19" s="283"/>
      <c r="H19" s="408"/>
      <c r="I19" s="408"/>
      <c r="J19" s="408"/>
      <c r="K19" s="408"/>
      <c r="L19" s="409"/>
      <c r="M19" s="41"/>
      <c r="N19" s="41"/>
    </row>
    <row r="20" spans="1:23" ht="18.75" customHeight="1">
      <c r="A20" s="289"/>
      <c r="B20" s="53" t="s">
        <v>19</v>
      </c>
      <c r="C20" s="290"/>
      <c r="D20" s="290"/>
      <c r="E20" s="290"/>
      <c r="F20" s="290"/>
      <c r="G20" s="57" t="s">
        <v>39</v>
      </c>
      <c r="H20" s="210"/>
      <c r="I20" s="61" t="s">
        <v>47</v>
      </c>
      <c r="J20" s="61"/>
      <c r="K20" s="61"/>
      <c r="L20" s="62"/>
      <c r="M20" s="41"/>
    </row>
    <row r="21" spans="1:23" ht="18.75" customHeight="1">
      <c r="A21" s="463" t="s">
        <v>415</v>
      </c>
      <c r="B21" s="50" t="s">
        <v>16</v>
      </c>
      <c r="C21" s="186"/>
      <c r="D21" s="72" t="s">
        <v>18</v>
      </c>
      <c r="E21" s="187"/>
      <c r="F21" s="68" t="s">
        <v>22</v>
      </c>
      <c r="G21" s="403"/>
      <c r="H21" s="403"/>
      <c r="I21" s="403"/>
      <c r="J21" s="403"/>
      <c r="K21" s="403"/>
      <c r="L21" s="404"/>
    </row>
    <row r="22" spans="1:23" ht="18.75" customHeight="1">
      <c r="A22" s="463"/>
      <c r="B22" s="54" t="s">
        <v>48</v>
      </c>
      <c r="C22" s="186"/>
      <c r="D22" s="67" t="s">
        <v>18</v>
      </c>
      <c r="E22" s="189"/>
      <c r="F22" s="67" t="s">
        <v>33</v>
      </c>
      <c r="G22" s="191"/>
      <c r="H22" s="69" t="s">
        <v>24</v>
      </c>
      <c r="I22" s="458"/>
      <c r="J22" s="458"/>
      <c r="K22" s="458"/>
      <c r="L22" s="459"/>
      <c r="N22" s="41"/>
    </row>
    <row r="23" spans="1:23" ht="18.75" customHeight="1">
      <c r="A23" s="463"/>
      <c r="B23" s="54" t="s">
        <v>49</v>
      </c>
      <c r="C23" s="186"/>
      <c r="D23" s="67" t="s">
        <v>18</v>
      </c>
      <c r="E23" s="189"/>
      <c r="F23" s="67" t="s">
        <v>33</v>
      </c>
      <c r="G23" s="191"/>
      <c r="H23" s="69" t="s">
        <v>25</v>
      </c>
      <c r="I23" s="458"/>
      <c r="J23" s="458"/>
      <c r="K23" s="458"/>
      <c r="L23" s="459"/>
      <c r="O23" s="41"/>
    </row>
    <row r="24" spans="1:23" ht="18.75" customHeight="1">
      <c r="A24" s="463"/>
      <c r="B24" s="50" t="s">
        <v>17</v>
      </c>
      <c r="C24" s="188"/>
      <c r="D24" s="64" t="s">
        <v>18</v>
      </c>
      <c r="E24" s="190"/>
      <c r="F24" s="64" t="s">
        <v>26</v>
      </c>
      <c r="G24" s="64" t="s">
        <v>50</v>
      </c>
      <c r="H24" s="64"/>
      <c r="I24" s="64"/>
      <c r="J24" s="65"/>
      <c r="K24" s="64"/>
      <c r="L24" s="66"/>
    </row>
    <row r="25" spans="1:23" ht="13.5" customHeight="1">
      <c r="A25" s="286" t="s">
        <v>374</v>
      </c>
      <c r="B25" s="55" t="s">
        <v>43</v>
      </c>
      <c r="C25" s="277"/>
      <c r="D25" s="278"/>
      <c r="E25" s="278"/>
      <c r="F25" s="278"/>
      <c r="G25" s="278"/>
      <c r="H25" s="278"/>
      <c r="I25" s="278"/>
      <c r="J25" s="278"/>
      <c r="K25" s="278"/>
      <c r="L25" s="279"/>
      <c r="N25" s="41"/>
      <c r="O25" s="41"/>
      <c r="P25" s="41"/>
    </row>
    <row r="26" spans="1:23" ht="18.75" customHeight="1">
      <c r="A26" s="287"/>
      <c r="B26" s="294" t="s">
        <v>44</v>
      </c>
      <c r="C26" s="186"/>
      <c r="D26" s="71" t="s">
        <v>18</v>
      </c>
      <c r="E26" s="187"/>
      <c r="F26" s="71" t="s">
        <v>30</v>
      </c>
      <c r="G26" s="394" t="s">
        <v>283</v>
      </c>
      <c r="H26" s="395"/>
      <c r="I26" s="284"/>
      <c r="J26" s="284"/>
      <c r="K26" s="284"/>
      <c r="L26" s="285"/>
      <c r="N26" s="41"/>
      <c r="O26" s="41"/>
      <c r="P26" s="41"/>
      <c r="U26" s="223" t="b">
        <f>OR(I26=リスト!$O$2,I26=リスト!$O$5)</f>
        <v>0</v>
      </c>
      <c r="V26" s="223" t="s">
        <v>561</v>
      </c>
      <c r="W26" s="223"/>
    </row>
    <row r="27" spans="1:23" ht="18.75" customHeight="1">
      <c r="A27" s="287"/>
      <c r="B27" s="295"/>
      <c r="C27" s="186"/>
      <c r="D27" s="71" t="s">
        <v>18</v>
      </c>
      <c r="E27" s="187"/>
      <c r="F27" s="72" t="s">
        <v>29</v>
      </c>
      <c r="G27" s="396"/>
      <c r="H27" s="397"/>
      <c r="I27" s="284"/>
      <c r="J27" s="284"/>
      <c r="K27" s="284"/>
      <c r="L27" s="285"/>
      <c r="M27" s="41"/>
      <c r="N27" s="41"/>
      <c r="O27" s="41"/>
      <c r="P27" s="41"/>
      <c r="U27" s="223"/>
      <c r="V27" s="223"/>
      <c r="W27" s="223"/>
    </row>
    <row r="28" spans="1:23" ht="18.75" customHeight="1">
      <c r="A28" s="287"/>
      <c r="B28" s="294" t="s">
        <v>55</v>
      </c>
      <c r="C28" s="70" t="s">
        <v>57</v>
      </c>
      <c r="D28" s="197"/>
      <c r="E28" s="197"/>
      <c r="F28" s="197"/>
      <c r="G28" s="283"/>
      <c r="H28" s="283"/>
      <c r="I28" s="284"/>
      <c r="J28" s="284"/>
      <c r="K28" s="284"/>
      <c r="L28" s="285"/>
      <c r="M28" s="41"/>
      <c r="N28" s="41"/>
      <c r="O28" s="41"/>
      <c r="P28" s="41"/>
      <c r="U28" s="223"/>
      <c r="V28" s="223"/>
      <c r="W28" s="223"/>
    </row>
    <row r="29" spans="1:23" ht="18.75" customHeight="1">
      <c r="A29" s="287"/>
      <c r="B29" s="405"/>
      <c r="C29" s="186"/>
      <c r="D29" s="197" t="s">
        <v>18</v>
      </c>
      <c r="E29" s="187"/>
      <c r="F29" s="197" t="s">
        <v>30</v>
      </c>
      <c r="G29" s="419" t="s">
        <v>283</v>
      </c>
      <c r="H29" s="420"/>
      <c r="I29" s="423"/>
      <c r="J29" s="424"/>
      <c r="K29" s="424"/>
      <c r="L29" s="425"/>
      <c r="M29" s="41"/>
      <c r="N29" s="43"/>
      <c r="O29" s="43"/>
      <c r="P29" s="43"/>
      <c r="U29" s="223"/>
      <c r="V29" s="223"/>
      <c r="W29" s="223"/>
    </row>
    <row r="30" spans="1:23" ht="18.75" customHeight="1">
      <c r="A30" s="287"/>
      <c r="B30" s="406"/>
      <c r="C30" s="186"/>
      <c r="D30" s="197" t="s">
        <v>18</v>
      </c>
      <c r="E30" s="187"/>
      <c r="F30" s="198" t="s">
        <v>29</v>
      </c>
      <c r="G30" s="421"/>
      <c r="H30" s="422"/>
      <c r="I30" s="407"/>
      <c r="J30" s="408"/>
      <c r="K30" s="408"/>
      <c r="L30" s="409"/>
      <c r="M30" s="41"/>
      <c r="N30" s="43"/>
      <c r="O30" s="43"/>
      <c r="P30" s="43"/>
      <c r="U30" s="223"/>
      <c r="V30" s="223"/>
      <c r="W30" s="223"/>
    </row>
    <row r="31" spans="1:23" ht="13.5" customHeight="1">
      <c r="A31" s="287"/>
      <c r="B31" s="50" t="s">
        <v>45</v>
      </c>
      <c r="C31" s="280"/>
      <c r="D31" s="280"/>
      <c r="E31" s="280"/>
      <c r="F31" s="280"/>
      <c r="G31" s="281"/>
      <c r="H31" s="281"/>
      <c r="I31" s="280"/>
      <c r="J31" s="280"/>
      <c r="K31" s="280"/>
      <c r="L31" s="280"/>
      <c r="M31" s="43"/>
      <c r="U31" s="223"/>
      <c r="V31" s="223"/>
      <c r="W31" s="223"/>
    </row>
    <row r="32" spans="1:23">
      <c r="A32" s="287"/>
      <c r="B32" s="49" t="s">
        <v>3</v>
      </c>
      <c r="C32" s="282"/>
      <c r="D32" s="282"/>
      <c r="E32" s="282"/>
      <c r="F32" s="282"/>
      <c r="G32" s="282"/>
      <c r="H32" s="282"/>
      <c r="I32" s="282"/>
      <c r="J32" s="282"/>
      <c r="K32" s="282"/>
      <c r="L32" s="282"/>
      <c r="M32" s="43"/>
      <c r="O32" s="41"/>
      <c r="U32" s="223"/>
      <c r="V32" s="223"/>
      <c r="W32" s="223"/>
    </row>
    <row r="33" spans="1:23" ht="31.5">
      <c r="A33" s="287"/>
      <c r="B33" s="56" t="s">
        <v>46</v>
      </c>
      <c r="C33" s="275"/>
      <c r="D33" s="276"/>
      <c r="E33" s="276"/>
      <c r="F33" s="276"/>
      <c r="G33" s="276"/>
      <c r="H33" s="276"/>
      <c r="I33" s="276"/>
      <c r="J33" s="276"/>
      <c r="K33" s="276"/>
      <c r="L33" s="276"/>
      <c r="U33" s="223"/>
      <c r="V33" s="223"/>
      <c r="W33" s="223"/>
    </row>
    <row r="34" spans="1:23">
      <c r="A34" s="287"/>
      <c r="B34" s="55" t="s">
        <v>31</v>
      </c>
      <c r="C34" s="277"/>
      <c r="D34" s="278"/>
      <c r="E34" s="278"/>
      <c r="F34" s="278"/>
      <c r="G34" s="278"/>
      <c r="H34" s="278"/>
      <c r="I34" s="278"/>
      <c r="J34" s="278"/>
      <c r="K34" s="278"/>
      <c r="L34" s="279"/>
      <c r="U34" s="223"/>
      <c r="V34" s="223"/>
      <c r="W34" s="223"/>
    </row>
    <row r="35" spans="1:23" ht="18.75" customHeight="1">
      <c r="A35" s="287"/>
      <c r="B35" s="294" t="s">
        <v>44</v>
      </c>
      <c r="C35" s="186"/>
      <c r="D35" s="71" t="s">
        <v>18</v>
      </c>
      <c r="E35" s="187"/>
      <c r="F35" s="71" t="s">
        <v>30</v>
      </c>
      <c r="G35" s="394" t="s">
        <v>283</v>
      </c>
      <c r="H35" s="395"/>
      <c r="I35" s="284"/>
      <c r="J35" s="284"/>
      <c r="K35" s="284"/>
      <c r="L35" s="285"/>
      <c r="U35" s="223" t="b">
        <f>OR(I35=リスト!$O$2,I35=リスト!$O$5)</f>
        <v>0</v>
      </c>
      <c r="V35" s="223" t="s">
        <v>561</v>
      </c>
      <c r="W35" s="223"/>
    </row>
    <row r="36" spans="1:23" ht="18.75" customHeight="1">
      <c r="A36" s="287"/>
      <c r="B36" s="295"/>
      <c r="C36" s="186"/>
      <c r="D36" s="71" t="s">
        <v>18</v>
      </c>
      <c r="E36" s="187"/>
      <c r="F36" s="72" t="s">
        <v>29</v>
      </c>
      <c r="G36" s="396"/>
      <c r="H36" s="397"/>
      <c r="I36" s="284"/>
      <c r="J36" s="284"/>
      <c r="K36" s="284"/>
      <c r="L36" s="285"/>
      <c r="N36" s="41"/>
      <c r="U36" s="223"/>
      <c r="V36" s="223"/>
      <c r="W36" s="223"/>
    </row>
    <row r="37" spans="1:23" ht="18.75" customHeight="1">
      <c r="A37" s="287"/>
      <c r="B37" s="294" t="s">
        <v>55</v>
      </c>
      <c r="C37" s="70" t="s">
        <v>57</v>
      </c>
      <c r="D37" s="181"/>
      <c r="E37" s="181"/>
      <c r="F37" s="181"/>
      <c r="G37" s="283"/>
      <c r="H37" s="283"/>
      <c r="I37" s="284"/>
      <c r="J37" s="284"/>
      <c r="K37" s="284"/>
      <c r="L37" s="285"/>
      <c r="N37" s="41"/>
      <c r="U37" s="223"/>
      <c r="V37" s="223"/>
      <c r="W37" s="223"/>
    </row>
    <row r="38" spans="1:23" ht="18.75" customHeight="1">
      <c r="A38" s="287"/>
      <c r="B38" s="405"/>
      <c r="C38" s="186"/>
      <c r="D38" s="181" t="s">
        <v>18</v>
      </c>
      <c r="E38" s="187"/>
      <c r="F38" s="181" t="s">
        <v>30</v>
      </c>
      <c r="G38" s="394" t="s">
        <v>283</v>
      </c>
      <c r="H38" s="395"/>
      <c r="I38" s="423"/>
      <c r="J38" s="424"/>
      <c r="K38" s="424"/>
      <c r="L38" s="425"/>
      <c r="N38" s="43"/>
      <c r="O38" s="43"/>
      <c r="P38" s="43"/>
      <c r="U38" s="223"/>
      <c r="V38" s="223"/>
      <c r="W38" s="223"/>
    </row>
    <row r="39" spans="1:23" ht="18.75" customHeight="1">
      <c r="A39" s="287"/>
      <c r="B39" s="406"/>
      <c r="C39" s="186"/>
      <c r="D39" s="181" t="s">
        <v>18</v>
      </c>
      <c r="E39" s="187"/>
      <c r="F39" s="182" t="s">
        <v>29</v>
      </c>
      <c r="G39" s="396"/>
      <c r="H39" s="397"/>
      <c r="I39" s="407"/>
      <c r="J39" s="408"/>
      <c r="K39" s="408"/>
      <c r="L39" s="409"/>
      <c r="N39" s="43"/>
      <c r="O39" s="43"/>
      <c r="P39" s="43"/>
      <c r="U39" s="223"/>
      <c r="V39" s="223"/>
      <c r="W39" s="223"/>
    </row>
    <row r="40" spans="1:23" ht="13.5" customHeight="1">
      <c r="A40" s="287"/>
      <c r="B40" s="50" t="s">
        <v>45</v>
      </c>
      <c r="C40" s="280"/>
      <c r="D40" s="280"/>
      <c r="E40" s="280"/>
      <c r="F40" s="280"/>
      <c r="G40" s="281"/>
      <c r="H40" s="281"/>
      <c r="I40" s="280"/>
      <c r="J40" s="280"/>
      <c r="K40" s="280"/>
      <c r="L40" s="280"/>
      <c r="M40" s="43"/>
      <c r="U40" s="223"/>
      <c r="V40" s="223"/>
      <c r="W40" s="223"/>
    </row>
    <row r="41" spans="1:23">
      <c r="A41" s="287"/>
      <c r="B41" s="49" t="s">
        <v>3</v>
      </c>
      <c r="C41" s="282"/>
      <c r="D41" s="282"/>
      <c r="E41" s="282"/>
      <c r="F41" s="282"/>
      <c r="G41" s="282"/>
      <c r="H41" s="282"/>
      <c r="I41" s="282"/>
      <c r="J41" s="282"/>
      <c r="K41" s="282"/>
      <c r="L41" s="282"/>
      <c r="M41" s="43"/>
      <c r="O41" s="41"/>
      <c r="U41" s="223"/>
      <c r="V41" s="223"/>
      <c r="W41" s="223"/>
    </row>
    <row r="42" spans="1:23" ht="31.5">
      <c r="A42" s="287"/>
      <c r="B42" s="56" t="s">
        <v>46</v>
      </c>
      <c r="C42" s="275"/>
      <c r="D42" s="276"/>
      <c r="E42" s="276"/>
      <c r="F42" s="276"/>
      <c r="G42" s="276"/>
      <c r="H42" s="276"/>
      <c r="I42" s="276"/>
      <c r="J42" s="276"/>
      <c r="K42" s="276"/>
      <c r="L42" s="276"/>
      <c r="U42" s="223"/>
      <c r="V42" s="223"/>
      <c r="W42" s="223"/>
    </row>
    <row r="43" spans="1:23">
      <c r="A43" s="287"/>
      <c r="B43" s="55" t="s">
        <v>32</v>
      </c>
      <c r="C43" s="277"/>
      <c r="D43" s="278"/>
      <c r="E43" s="278"/>
      <c r="F43" s="278"/>
      <c r="G43" s="278"/>
      <c r="H43" s="278"/>
      <c r="I43" s="278"/>
      <c r="J43" s="278"/>
      <c r="K43" s="278"/>
      <c r="L43" s="279"/>
      <c r="U43" s="223"/>
      <c r="V43" s="223"/>
      <c r="W43" s="223"/>
    </row>
    <row r="44" spans="1:23" ht="18.75" customHeight="1">
      <c r="A44" s="287"/>
      <c r="B44" s="294" t="s">
        <v>44</v>
      </c>
      <c r="C44" s="186"/>
      <c r="D44" s="71" t="s">
        <v>18</v>
      </c>
      <c r="E44" s="187"/>
      <c r="F44" s="71" t="s">
        <v>30</v>
      </c>
      <c r="G44" s="394" t="s">
        <v>283</v>
      </c>
      <c r="H44" s="395"/>
      <c r="I44" s="284"/>
      <c r="J44" s="284"/>
      <c r="K44" s="284"/>
      <c r="L44" s="285"/>
      <c r="U44" s="223" t="b">
        <f>OR(I44=リスト!$O$2,I44=リスト!$O$5)</f>
        <v>0</v>
      </c>
      <c r="V44" s="223" t="s">
        <v>561</v>
      </c>
      <c r="W44" s="223"/>
    </row>
    <row r="45" spans="1:23" ht="18.75" customHeight="1">
      <c r="A45" s="287"/>
      <c r="B45" s="295"/>
      <c r="C45" s="186"/>
      <c r="D45" s="71" t="s">
        <v>18</v>
      </c>
      <c r="E45" s="187"/>
      <c r="F45" s="72" t="s">
        <v>29</v>
      </c>
      <c r="G45" s="396"/>
      <c r="H45" s="397"/>
      <c r="I45" s="284"/>
      <c r="J45" s="284"/>
      <c r="K45" s="284"/>
      <c r="L45" s="285"/>
      <c r="N45" s="41"/>
    </row>
    <row r="46" spans="1:23" ht="18.75" customHeight="1">
      <c r="A46" s="287"/>
      <c r="B46" s="294" t="s">
        <v>55</v>
      </c>
      <c r="C46" s="70" t="s">
        <v>57</v>
      </c>
      <c r="D46" s="181"/>
      <c r="E46" s="181"/>
      <c r="F46" s="181"/>
      <c r="G46" s="283"/>
      <c r="H46" s="283"/>
      <c r="I46" s="284"/>
      <c r="J46" s="284"/>
      <c r="K46" s="284"/>
      <c r="L46" s="285"/>
      <c r="N46" s="41"/>
    </row>
    <row r="47" spans="1:23" ht="18.75" customHeight="1">
      <c r="A47" s="287"/>
      <c r="B47" s="405"/>
      <c r="C47" s="186"/>
      <c r="D47" s="181" t="s">
        <v>18</v>
      </c>
      <c r="E47" s="187"/>
      <c r="F47" s="181" t="s">
        <v>30</v>
      </c>
      <c r="G47" s="394" t="s">
        <v>283</v>
      </c>
      <c r="H47" s="395"/>
      <c r="I47" s="423"/>
      <c r="J47" s="424"/>
      <c r="K47" s="424"/>
      <c r="L47" s="425"/>
      <c r="N47" s="43"/>
      <c r="O47" s="43"/>
      <c r="P47" s="43"/>
    </row>
    <row r="48" spans="1:23" ht="18.75" customHeight="1">
      <c r="A48" s="287"/>
      <c r="B48" s="406"/>
      <c r="C48" s="186"/>
      <c r="D48" s="181" t="s">
        <v>18</v>
      </c>
      <c r="E48" s="187"/>
      <c r="F48" s="182" t="s">
        <v>29</v>
      </c>
      <c r="G48" s="396"/>
      <c r="H48" s="397"/>
      <c r="I48" s="407"/>
      <c r="J48" s="408"/>
      <c r="K48" s="408"/>
      <c r="L48" s="409"/>
      <c r="N48" s="43"/>
      <c r="O48" s="43"/>
      <c r="P48" s="43"/>
    </row>
    <row r="49" spans="1:13" ht="13.5" customHeight="1">
      <c r="A49" s="287"/>
      <c r="B49" s="50" t="s">
        <v>45</v>
      </c>
      <c r="C49" s="280"/>
      <c r="D49" s="280"/>
      <c r="E49" s="280"/>
      <c r="F49" s="280"/>
      <c r="G49" s="281"/>
      <c r="H49" s="281"/>
      <c r="I49" s="280"/>
      <c r="J49" s="280"/>
      <c r="K49" s="280"/>
      <c r="L49" s="280"/>
      <c r="M49" s="43"/>
    </row>
    <row r="50" spans="1:13" ht="14.25" customHeight="1">
      <c r="A50" s="287"/>
      <c r="B50" s="49" t="s">
        <v>3</v>
      </c>
      <c r="C50" s="282"/>
      <c r="D50" s="282"/>
      <c r="E50" s="282"/>
      <c r="F50" s="282"/>
      <c r="G50" s="282"/>
      <c r="H50" s="282"/>
      <c r="I50" s="282"/>
      <c r="J50" s="282"/>
      <c r="K50" s="282"/>
      <c r="L50" s="282"/>
      <c r="M50" s="43"/>
    </row>
    <row r="51" spans="1:13" ht="31.5">
      <c r="A51" s="287"/>
      <c r="B51" s="56" t="s">
        <v>626</v>
      </c>
      <c r="C51" s="275"/>
      <c r="D51" s="276"/>
      <c r="E51" s="276"/>
      <c r="F51" s="276"/>
      <c r="G51" s="276"/>
      <c r="H51" s="276"/>
      <c r="I51" s="276"/>
      <c r="J51" s="276"/>
      <c r="K51" s="276"/>
      <c r="L51" s="276"/>
    </row>
    <row r="52" spans="1:13" ht="31.5" customHeight="1">
      <c r="A52" s="462"/>
      <c r="B52" s="464" t="s">
        <v>659</v>
      </c>
      <c r="C52" s="465"/>
      <c r="D52" s="465"/>
      <c r="E52" s="465"/>
      <c r="F52" s="466"/>
      <c r="G52" s="467"/>
      <c r="H52" s="468"/>
      <c r="I52" s="468"/>
      <c r="J52" s="468"/>
      <c r="K52" s="468"/>
      <c r="L52" s="469"/>
    </row>
    <row r="53" spans="1:13">
      <c r="A53" s="44"/>
      <c r="B53" s="176"/>
    </row>
    <row r="54" spans="1:13" ht="22.5">
      <c r="A54" s="73" t="s">
        <v>52</v>
      </c>
      <c r="B54" s="173" t="str">
        <f>$C$15&amp;$I$15</f>
        <v/>
      </c>
      <c r="C54" s="74" t="s">
        <v>6</v>
      </c>
      <c r="D54" s="304" t="str">
        <f>$I$16&amp;$H$16</f>
        <v/>
      </c>
      <c r="E54" s="304"/>
      <c r="F54" s="304"/>
      <c r="G54" s="304"/>
      <c r="H54" s="74" t="s">
        <v>7</v>
      </c>
      <c r="I54" s="304" t="str">
        <f>$C$3&amp;""</f>
        <v/>
      </c>
      <c r="J54" s="304"/>
      <c r="K54" s="304"/>
      <c r="L54" s="304"/>
    </row>
    <row r="55" spans="1:13" ht="16.5" customHeight="1">
      <c r="A55" s="44"/>
      <c r="B55" s="176"/>
    </row>
    <row r="56" spans="1:13" ht="16.5" customHeight="1">
      <c r="A56" s="272" t="s">
        <v>375</v>
      </c>
      <c r="B56" s="394" t="s">
        <v>474</v>
      </c>
      <c r="C56" s="395"/>
      <c r="D56" s="302" t="e">
        <f>'2成績計算表'!M27</f>
        <v>#DIV/0!</v>
      </c>
      <c r="E56" s="302"/>
      <c r="F56" s="302"/>
      <c r="G56" s="432" t="s">
        <v>247</v>
      </c>
      <c r="H56" s="433"/>
      <c r="I56" s="433"/>
      <c r="J56" s="433"/>
      <c r="K56" s="433"/>
      <c r="L56" s="434"/>
    </row>
    <row r="57" spans="1:13" ht="16.5" customHeight="1">
      <c r="A57" s="273"/>
      <c r="B57" s="396" t="s">
        <v>475</v>
      </c>
      <c r="C57" s="397"/>
      <c r="D57" s="303" t="e">
        <f>'2成績計算表'!S24</f>
        <v>#DIV/0!</v>
      </c>
      <c r="E57" s="303"/>
      <c r="F57" s="303"/>
      <c r="G57" s="435"/>
      <c r="H57" s="436"/>
      <c r="I57" s="436"/>
      <c r="J57" s="436"/>
      <c r="K57" s="436"/>
      <c r="L57" s="437"/>
    </row>
    <row r="58" spans="1:13" ht="18" customHeight="1">
      <c r="A58" s="337" t="s">
        <v>402</v>
      </c>
      <c r="B58" s="321" t="s">
        <v>393</v>
      </c>
      <c r="C58" s="322"/>
      <c r="D58" s="325" t="s">
        <v>394</v>
      </c>
      <c r="E58" s="326"/>
      <c r="F58" s="326"/>
      <c r="G58" s="326" t="s">
        <v>395</v>
      </c>
      <c r="H58" s="326"/>
      <c r="I58" s="326"/>
      <c r="J58" s="340" t="s">
        <v>396</v>
      </c>
      <c r="K58" s="340"/>
      <c r="L58" s="341"/>
    </row>
    <row r="59" spans="1:13" ht="18" customHeight="1">
      <c r="A59" s="338"/>
      <c r="B59" s="323"/>
      <c r="C59" s="324"/>
      <c r="D59" s="347"/>
      <c r="E59" s="343"/>
      <c r="F59" s="343"/>
      <c r="G59" s="342"/>
      <c r="H59" s="343"/>
      <c r="I59" s="348"/>
      <c r="J59" s="342"/>
      <c r="K59" s="343"/>
      <c r="L59" s="344"/>
    </row>
    <row r="60" spans="1:13" ht="18" customHeight="1">
      <c r="A60" s="338"/>
      <c r="B60" s="310" t="s">
        <v>484</v>
      </c>
      <c r="C60" s="311"/>
      <c r="D60" s="345"/>
      <c r="E60" s="346"/>
      <c r="F60" s="199" t="s">
        <v>409</v>
      </c>
      <c r="G60" s="200" t="s">
        <v>410</v>
      </c>
      <c r="H60" s="199" t="s">
        <v>397</v>
      </c>
      <c r="I60" s="199" t="s">
        <v>398</v>
      </c>
      <c r="J60" s="177" t="s">
        <v>444</v>
      </c>
      <c r="K60" s="178" t="s">
        <v>416</v>
      </c>
      <c r="L60" s="179"/>
      <c r="M60" s="28" t="s">
        <v>399</v>
      </c>
    </row>
    <row r="61" spans="1:13" ht="18" customHeight="1">
      <c r="A61" s="338"/>
      <c r="B61" s="312"/>
      <c r="C61" s="313"/>
      <c r="D61" s="75" t="s">
        <v>482</v>
      </c>
      <c r="E61" s="77"/>
      <c r="F61" s="134"/>
      <c r="G61" s="135"/>
      <c r="H61" s="134"/>
      <c r="I61" s="134"/>
      <c r="J61" s="194">
        <f>SUM(F61:I61)</f>
        <v>0</v>
      </c>
      <c r="K61" s="308"/>
      <c r="L61" s="309"/>
    </row>
    <row r="62" spans="1:13" ht="18" customHeight="1">
      <c r="A62" s="338"/>
      <c r="B62" s="314"/>
      <c r="C62" s="315"/>
      <c r="D62" s="76" t="s">
        <v>445</v>
      </c>
      <c r="E62" s="78"/>
      <c r="F62" s="136"/>
      <c r="G62" s="136"/>
      <c r="H62" s="136"/>
      <c r="I62" s="136"/>
      <c r="J62" s="137"/>
      <c r="K62" s="308"/>
      <c r="L62" s="309"/>
    </row>
    <row r="63" spans="1:13" ht="18" customHeight="1">
      <c r="A63" s="338"/>
      <c r="B63" s="319" t="s">
        <v>485</v>
      </c>
      <c r="C63" s="320"/>
      <c r="D63" s="316"/>
      <c r="E63" s="317"/>
      <c r="F63" s="317"/>
      <c r="G63" s="317"/>
      <c r="H63" s="317"/>
      <c r="I63" s="317"/>
      <c r="J63" s="317"/>
      <c r="K63" s="317"/>
      <c r="L63" s="318"/>
    </row>
    <row r="64" spans="1:13" ht="40.5" customHeight="1">
      <c r="A64" s="338"/>
      <c r="B64" s="335" t="s">
        <v>483</v>
      </c>
      <c r="C64" s="336"/>
      <c r="D64" s="305"/>
      <c r="E64" s="306"/>
      <c r="F64" s="306"/>
      <c r="G64" s="306"/>
      <c r="H64" s="306"/>
      <c r="I64" s="306"/>
      <c r="J64" s="306"/>
      <c r="K64" s="306"/>
      <c r="L64" s="307"/>
      <c r="M64" s="28" t="s">
        <v>400</v>
      </c>
    </row>
    <row r="65" spans="1:14" ht="47.25" customHeight="1">
      <c r="A65" s="338"/>
      <c r="B65" s="333" t="s">
        <v>656</v>
      </c>
      <c r="C65" s="334"/>
      <c r="D65" s="305"/>
      <c r="E65" s="306"/>
      <c r="F65" s="306"/>
      <c r="G65" s="306"/>
      <c r="H65" s="306"/>
      <c r="I65" s="306"/>
      <c r="J65" s="306"/>
      <c r="K65" s="306"/>
      <c r="L65" s="307"/>
      <c r="M65" s="41"/>
      <c r="N65" s="41"/>
    </row>
    <row r="66" spans="1:14" ht="40.5" customHeight="1">
      <c r="A66" s="339"/>
      <c r="B66" s="398" t="s">
        <v>401</v>
      </c>
      <c r="C66" s="399"/>
      <c r="D66" s="400"/>
      <c r="E66" s="401"/>
      <c r="F66" s="401"/>
      <c r="G66" s="401"/>
      <c r="H66" s="401"/>
      <c r="I66" s="401"/>
      <c r="J66" s="401"/>
      <c r="K66" s="401"/>
      <c r="L66" s="402"/>
    </row>
    <row r="67" spans="1:14">
      <c r="A67" s="366" t="s">
        <v>376</v>
      </c>
      <c r="B67" s="367" t="s">
        <v>20</v>
      </c>
      <c r="C67" s="367"/>
      <c r="D67" s="367"/>
      <c r="E67" s="367"/>
      <c r="F67" s="367"/>
      <c r="G67" s="367"/>
      <c r="H67" s="367"/>
      <c r="I67" s="367"/>
      <c r="J67" s="367"/>
      <c r="K67" s="367"/>
      <c r="L67" s="368"/>
    </row>
    <row r="68" spans="1:14" ht="63" customHeight="1">
      <c r="A68" s="366"/>
      <c r="B68" s="357"/>
      <c r="C68" s="357"/>
      <c r="D68" s="357"/>
      <c r="E68" s="357"/>
      <c r="F68" s="357"/>
      <c r="G68" s="357"/>
      <c r="H68" s="357"/>
      <c r="I68" s="357"/>
      <c r="J68" s="357"/>
      <c r="K68" s="357"/>
      <c r="L68" s="358"/>
    </row>
    <row r="69" spans="1:14" ht="39" customHeight="1">
      <c r="A69" s="366" t="s">
        <v>377</v>
      </c>
      <c r="B69" s="369" t="s">
        <v>611</v>
      </c>
      <c r="C69" s="370"/>
      <c r="D69" s="370"/>
      <c r="E69" s="370"/>
      <c r="F69" s="370"/>
      <c r="G69" s="370"/>
      <c r="H69" s="370"/>
      <c r="I69" s="370"/>
      <c r="J69" s="370"/>
      <c r="K69" s="370"/>
      <c r="L69" s="371"/>
    </row>
    <row r="70" spans="1:14" ht="55.5" customHeight="1">
      <c r="A70" s="366"/>
      <c r="B70" s="356" t="s">
        <v>678</v>
      </c>
      <c r="C70" s="357"/>
      <c r="D70" s="357"/>
      <c r="E70" s="357"/>
      <c r="F70" s="357"/>
      <c r="G70" s="357"/>
      <c r="H70" s="357"/>
      <c r="I70" s="357"/>
      <c r="J70" s="357"/>
      <c r="K70" s="357"/>
      <c r="L70" s="358"/>
    </row>
    <row r="71" spans="1:14" ht="24.75" customHeight="1">
      <c r="A71" s="366" t="s">
        <v>378</v>
      </c>
      <c r="B71" s="381" t="s">
        <v>552</v>
      </c>
      <c r="C71" s="382"/>
      <c r="D71" s="382"/>
      <c r="E71" s="382"/>
      <c r="F71" s="382"/>
      <c r="G71" s="382"/>
      <c r="H71" s="382"/>
      <c r="I71" s="382"/>
      <c r="J71" s="382"/>
      <c r="K71" s="382"/>
      <c r="L71" s="383"/>
    </row>
    <row r="72" spans="1:14" ht="18" customHeight="1">
      <c r="A72" s="366"/>
      <c r="B72" s="192"/>
      <c r="C72" s="351"/>
      <c r="D72" s="351"/>
      <c r="E72" s="351"/>
      <c r="F72" s="351"/>
      <c r="G72" s="351"/>
      <c r="H72" s="351"/>
      <c r="I72" s="351"/>
      <c r="J72" s="351"/>
      <c r="K72" s="351"/>
      <c r="L72" s="352"/>
    </row>
    <row r="73" spans="1:14" ht="24" customHeight="1">
      <c r="A73" s="366"/>
      <c r="B73" s="353" t="s">
        <v>553</v>
      </c>
      <c r="C73" s="354"/>
      <c r="D73" s="354"/>
      <c r="E73" s="354"/>
      <c r="F73" s="354"/>
      <c r="G73" s="354"/>
      <c r="H73" s="354"/>
      <c r="I73" s="354"/>
      <c r="J73" s="354"/>
      <c r="K73" s="354"/>
      <c r="L73" s="355"/>
    </row>
    <row r="74" spans="1:14" ht="16.5" customHeight="1">
      <c r="A74" s="366"/>
      <c r="B74" s="193"/>
      <c r="C74" s="349"/>
      <c r="D74" s="349"/>
      <c r="E74" s="349"/>
      <c r="F74" s="349"/>
      <c r="G74" s="349"/>
      <c r="H74" s="349"/>
      <c r="I74" s="349"/>
      <c r="J74" s="349"/>
      <c r="K74" s="349"/>
      <c r="L74" s="350"/>
    </row>
    <row r="75" spans="1:14" ht="20.25" customHeight="1">
      <c r="A75" s="327" t="s">
        <v>554</v>
      </c>
      <c r="B75" s="328"/>
      <c r="C75" s="328"/>
      <c r="D75" s="328"/>
      <c r="E75" s="328"/>
      <c r="F75" s="328"/>
      <c r="G75" s="328"/>
      <c r="H75" s="328"/>
      <c r="I75" s="328"/>
      <c r="J75" s="328"/>
      <c r="K75" s="328"/>
      <c r="L75" s="329"/>
    </row>
    <row r="76" spans="1:14" ht="20.25" customHeight="1">
      <c r="A76" s="327"/>
      <c r="B76" s="328"/>
      <c r="C76" s="328"/>
      <c r="D76" s="328"/>
      <c r="E76" s="328"/>
      <c r="F76" s="328"/>
      <c r="G76" s="328"/>
      <c r="H76" s="328"/>
      <c r="I76" s="328"/>
      <c r="J76" s="328"/>
      <c r="K76" s="328"/>
      <c r="L76" s="329"/>
    </row>
    <row r="77" spans="1:14" ht="33" customHeight="1">
      <c r="A77" s="359" t="s">
        <v>555</v>
      </c>
      <c r="B77" s="360"/>
      <c r="C77" s="360"/>
      <c r="D77" s="174"/>
      <c r="E77" s="174"/>
      <c r="F77" s="174"/>
      <c r="G77" s="174"/>
      <c r="H77" s="174"/>
      <c r="I77" s="174"/>
      <c r="J77" s="174"/>
      <c r="K77" s="174"/>
      <c r="L77" s="175"/>
    </row>
    <row r="78" spans="1:14" ht="21" customHeight="1">
      <c r="A78" s="361" t="s">
        <v>681</v>
      </c>
      <c r="B78" s="362"/>
      <c r="C78" s="362"/>
      <c r="D78" s="362"/>
      <c r="E78" s="362"/>
      <c r="F78" s="362"/>
      <c r="G78" s="362"/>
      <c r="H78" s="362"/>
      <c r="I78" s="362"/>
      <c r="J78" s="362"/>
      <c r="K78" s="362"/>
      <c r="L78" s="363"/>
    </row>
    <row r="79" spans="1:14" ht="21" customHeight="1">
      <c r="A79" s="327"/>
      <c r="B79" s="328"/>
      <c r="C79" s="328"/>
      <c r="D79" s="328"/>
      <c r="E79" s="328"/>
      <c r="F79" s="328"/>
      <c r="G79" s="328"/>
      <c r="H79" s="328"/>
      <c r="I79" s="328"/>
      <c r="J79" s="328"/>
      <c r="K79" s="328"/>
      <c r="L79" s="329"/>
    </row>
    <row r="80" spans="1:14" ht="38.25" customHeight="1">
      <c r="A80" s="364" t="s">
        <v>685</v>
      </c>
      <c r="B80" s="365"/>
      <c r="C80" s="365"/>
      <c r="D80" s="45"/>
      <c r="E80" s="45"/>
      <c r="F80" s="45"/>
      <c r="G80" s="45"/>
      <c r="H80" s="45"/>
      <c r="I80" s="45"/>
      <c r="J80" s="45"/>
      <c r="K80" s="45"/>
      <c r="L80" s="46"/>
    </row>
    <row r="81" spans="1:15" ht="21.75" customHeight="1">
      <c r="A81" s="47" t="s">
        <v>571</v>
      </c>
    </row>
    <row r="82" spans="1:15">
      <c r="A82" s="44"/>
      <c r="B82" s="176"/>
    </row>
    <row r="83" spans="1:15" ht="22.5">
      <c r="A83" s="73" t="s">
        <v>556</v>
      </c>
      <c r="B83" s="173" t="str">
        <f>$C$15&amp;$I$15</f>
        <v/>
      </c>
      <c r="C83" s="74" t="s">
        <v>6</v>
      </c>
      <c r="D83" s="304" t="str">
        <f>$I$16&amp;$H$16</f>
        <v/>
      </c>
      <c r="E83" s="304"/>
      <c r="F83" s="304"/>
      <c r="G83" s="304"/>
      <c r="H83" s="74" t="s">
        <v>7</v>
      </c>
      <c r="I83" s="304" t="str">
        <f>$C$3&amp;""</f>
        <v/>
      </c>
      <c r="J83" s="304"/>
      <c r="K83" s="304"/>
      <c r="L83" s="304"/>
    </row>
    <row r="84" spans="1:15">
      <c r="A84" s="44"/>
      <c r="B84" s="176"/>
    </row>
    <row r="85" spans="1:15">
      <c r="A85" s="289" t="s">
        <v>8</v>
      </c>
      <c r="B85" s="79" t="s">
        <v>2</v>
      </c>
      <c r="C85" s="372">
        <f>C25</f>
        <v>0</v>
      </c>
      <c r="D85" s="373"/>
      <c r="E85" s="373"/>
      <c r="F85" s="373"/>
      <c r="G85" s="373"/>
      <c r="H85" s="373"/>
      <c r="I85" s="373"/>
      <c r="J85" s="373"/>
      <c r="K85" s="373"/>
      <c r="L85" s="374"/>
    </row>
    <row r="86" spans="1:15" s="36" customFormat="1">
      <c r="A86" s="289"/>
      <c r="B86" s="80" t="s">
        <v>4</v>
      </c>
      <c r="C86" s="375">
        <f>C34</f>
        <v>0</v>
      </c>
      <c r="D86" s="376"/>
      <c r="E86" s="376"/>
      <c r="F86" s="376"/>
      <c r="G86" s="376"/>
      <c r="H86" s="376"/>
      <c r="I86" s="376"/>
      <c r="J86" s="376"/>
      <c r="K86" s="376"/>
      <c r="L86" s="377"/>
      <c r="M86" s="28"/>
      <c r="N86" s="28"/>
      <c r="O86" s="28"/>
    </row>
    <row r="87" spans="1:15" s="37" customFormat="1">
      <c r="A87" s="289"/>
      <c r="B87" s="81" t="s">
        <v>5</v>
      </c>
      <c r="C87" s="378">
        <f>C43</f>
        <v>0</v>
      </c>
      <c r="D87" s="379"/>
      <c r="E87" s="379"/>
      <c r="F87" s="379"/>
      <c r="G87" s="379"/>
      <c r="H87" s="379"/>
      <c r="I87" s="379"/>
      <c r="J87" s="379"/>
      <c r="K87" s="379"/>
      <c r="L87" s="380"/>
      <c r="M87" s="28"/>
    </row>
    <row r="88" spans="1:15" s="37" customFormat="1">
      <c r="A88" s="44"/>
      <c r="B88" s="176"/>
      <c r="C88" s="36"/>
      <c r="D88" s="36"/>
      <c r="E88" s="36"/>
      <c r="F88" s="36"/>
      <c r="G88" s="36"/>
      <c r="H88" s="36"/>
      <c r="I88" s="36"/>
      <c r="J88" s="36"/>
      <c r="K88" s="36"/>
      <c r="L88" s="36"/>
      <c r="M88" s="28"/>
    </row>
    <row r="89" spans="1:15" s="36" customFormat="1" ht="24" customHeight="1">
      <c r="A89" s="330" t="s">
        <v>621</v>
      </c>
      <c r="B89" s="331"/>
      <c r="C89" s="331"/>
      <c r="D89" s="331"/>
      <c r="E89" s="331"/>
      <c r="F89" s="331"/>
      <c r="G89" s="331"/>
      <c r="H89" s="331"/>
      <c r="I89" s="331"/>
      <c r="J89" s="331"/>
      <c r="K89" s="331"/>
      <c r="L89" s="332"/>
      <c r="M89" s="37"/>
      <c r="N89" s="28"/>
      <c r="O89" s="28"/>
    </row>
    <row r="90" spans="1:15" s="36" customFormat="1" ht="24" customHeight="1">
      <c r="A90" s="384" t="s">
        <v>686</v>
      </c>
      <c r="B90" s="385"/>
      <c r="C90" s="385"/>
      <c r="D90" s="385"/>
      <c r="E90" s="385"/>
      <c r="F90" s="385"/>
      <c r="G90" s="385"/>
      <c r="H90" s="385"/>
      <c r="I90" s="385"/>
      <c r="J90" s="385"/>
      <c r="K90" s="385"/>
      <c r="L90" s="386"/>
      <c r="M90" s="37"/>
      <c r="N90" s="28"/>
      <c r="O90" s="28"/>
    </row>
    <row r="91" spans="1:15" s="36" customFormat="1" ht="24" customHeight="1">
      <c r="A91" s="387" t="s">
        <v>640</v>
      </c>
      <c r="B91" s="388"/>
      <c r="C91" s="388"/>
      <c r="D91" s="388"/>
      <c r="E91" s="388"/>
      <c r="F91" s="388"/>
      <c r="G91" s="388"/>
      <c r="H91" s="388"/>
      <c r="I91" s="388"/>
      <c r="J91" s="388"/>
      <c r="K91" s="388"/>
      <c r="L91" s="389"/>
      <c r="M91" s="28"/>
      <c r="N91" s="28"/>
      <c r="O91" s="28"/>
    </row>
    <row r="92" spans="1:15" s="36" customFormat="1" ht="24" customHeight="1">
      <c r="A92" s="260"/>
      <c r="B92" s="261"/>
      <c r="C92" s="261"/>
      <c r="D92" s="261"/>
      <c r="E92" s="261"/>
      <c r="F92" s="261"/>
      <c r="G92" s="261"/>
      <c r="H92" s="261"/>
      <c r="I92" s="261"/>
      <c r="J92" s="261"/>
      <c r="K92" s="261"/>
      <c r="L92" s="262"/>
      <c r="M92" s="28"/>
      <c r="N92" s="28"/>
      <c r="O92" s="28"/>
    </row>
    <row r="93" spans="1:15" s="36" customFormat="1" ht="24" customHeight="1">
      <c r="A93" s="263"/>
      <c r="B93" s="264"/>
      <c r="C93" s="264"/>
      <c r="D93" s="264"/>
      <c r="E93" s="264"/>
      <c r="F93" s="264"/>
      <c r="G93" s="264"/>
      <c r="H93" s="264"/>
      <c r="I93" s="264"/>
      <c r="J93" s="264"/>
      <c r="K93" s="264"/>
      <c r="L93" s="265"/>
      <c r="M93" s="28"/>
      <c r="N93" s="28"/>
      <c r="O93" s="28"/>
    </row>
    <row r="94" spans="1:15" s="36" customFormat="1" ht="24" customHeight="1">
      <c r="A94" s="263"/>
      <c r="B94" s="264"/>
      <c r="C94" s="264"/>
      <c r="D94" s="264"/>
      <c r="E94" s="264"/>
      <c r="F94" s="264"/>
      <c r="G94" s="264"/>
      <c r="H94" s="264"/>
      <c r="I94" s="264"/>
      <c r="J94" s="264"/>
      <c r="K94" s="264"/>
      <c r="L94" s="265"/>
      <c r="M94" s="28"/>
      <c r="N94" s="28"/>
      <c r="O94" s="28"/>
    </row>
    <row r="95" spans="1:15" s="36" customFormat="1" ht="24" customHeight="1">
      <c r="A95" s="263"/>
      <c r="B95" s="264"/>
      <c r="C95" s="264"/>
      <c r="D95" s="264"/>
      <c r="E95" s="264"/>
      <c r="F95" s="264"/>
      <c r="G95" s="264"/>
      <c r="H95" s="264"/>
      <c r="I95" s="264"/>
      <c r="J95" s="264"/>
      <c r="K95" s="264"/>
      <c r="L95" s="265"/>
      <c r="M95" s="28"/>
      <c r="N95" s="28"/>
      <c r="O95" s="28"/>
    </row>
    <row r="96" spans="1:15" s="36" customFormat="1" ht="24" customHeight="1">
      <c r="A96" s="263"/>
      <c r="B96" s="264"/>
      <c r="C96" s="264"/>
      <c r="D96" s="264"/>
      <c r="E96" s="264"/>
      <c r="F96" s="264"/>
      <c r="G96" s="264"/>
      <c r="H96" s="264"/>
      <c r="I96" s="264"/>
      <c r="J96" s="264"/>
      <c r="K96" s="264"/>
      <c r="L96" s="265"/>
      <c r="M96" s="28"/>
      <c r="N96" s="28"/>
      <c r="O96" s="28"/>
    </row>
    <row r="97" spans="1:15" s="36" customFormat="1" ht="24" customHeight="1">
      <c r="A97" s="263"/>
      <c r="B97" s="264"/>
      <c r="C97" s="264"/>
      <c r="D97" s="264"/>
      <c r="E97" s="264"/>
      <c r="F97" s="264"/>
      <c r="G97" s="264"/>
      <c r="H97" s="264"/>
      <c r="I97" s="264"/>
      <c r="J97" s="264"/>
      <c r="K97" s="264"/>
      <c r="L97" s="265"/>
      <c r="M97" s="28"/>
      <c r="N97" s="28"/>
      <c r="O97" s="28"/>
    </row>
    <row r="98" spans="1:15" s="36" customFormat="1" ht="24" customHeight="1">
      <c r="A98" s="263"/>
      <c r="B98" s="264"/>
      <c r="C98" s="264"/>
      <c r="D98" s="264"/>
      <c r="E98" s="264"/>
      <c r="F98" s="264"/>
      <c r="G98" s="264"/>
      <c r="H98" s="264"/>
      <c r="I98" s="264"/>
      <c r="J98" s="264"/>
      <c r="K98" s="264"/>
      <c r="L98" s="265"/>
      <c r="M98" s="28"/>
      <c r="N98" s="28"/>
      <c r="O98" s="28"/>
    </row>
    <row r="99" spans="1:15" s="36" customFormat="1" ht="24" customHeight="1">
      <c r="A99" s="263"/>
      <c r="B99" s="264"/>
      <c r="C99" s="264"/>
      <c r="D99" s="264"/>
      <c r="E99" s="264"/>
      <c r="F99" s="264"/>
      <c r="G99" s="264"/>
      <c r="H99" s="264"/>
      <c r="I99" s="264"/>
      <c r="J99" s="264"/>
      <c r="K99" s="264"/>
      <c r="L99" s="265"/>
      <c r="M99" s="28"/>
      <c r="N99" s="28"/>
      <c r="O99" s="28"/>
    </row>
    <row r="100" spans="1:15" s="36" customFormat="1" ht="24" customHeight="1">
      <c r="A100" s="263"/>
      <c r="B100" s="264"/>
      <c r="C100" s="264"/>
      <c r="D100" s="264"/>
      <c r="E100" s="264"/>
      <c r="F100" s="264"/>
      <c r="G100" s="264"/>
      <c r="H100" s="264"/>
      <c r="I100" s="264"/>
      <c r="J100" s="264"/>
      <c r="K100" s="264"/>
      <c r="L100" s="265"/>
      <c r="M100" s="28"/>
      <c r="N100" s="28"/>
      <c r="O100" s="28"/>
    </row>
    <row r="101" spans="1:15" s="36" customFormat="1" ht="24" customHeight="1">
      <c r="A101" s="263"/>
      <c r="B101" s="264"/>
      <c r="C101" s="264"/>
      <c r="D101" s="264"/>
      <c r="E101" s="264"/>
      <c r="F101" s="264"/>
      <c r="G101" s="264"/>
      <c r="H101" s="264"/>
      <c r="I101" s="264"/>
      <c r="J101" s="264"/>
      <c r="K101" s="264"/>
      <c r="L101" s="265"/>
      <c r="M101" s="28"/>
      <c r="N101" s="28"/>
      <c r="O101" s="28"/>
    </row>
    <row r="102" spans="1:15" s="36" customFormat="1" ht="24" customHeight="1">
      <c r="A102" s="263"/>
      <c r="B102" s="264"/>
      <c r="C102" s="264"/>
      <c r="D102" s="264"/>
      <c r="E102" s="264"/>
      <c r="F102" s="264"/>
      <c r="G102" s="264"/>
      <c r="H102" s="264"/>
      <c r="I102" s="264"/>
      <c r="J102" s="264"/>
      <c r="K102" s="264"/>
      <c r="L102" s="265"/>
      <c r="M102" s="28"/>
      <c r="N102" s="28"/>
      <c r="O102" s="28"/>
    </row>
    <row r="103" spans="1:15" s="36" customFormat="1" ht="24" customHeight="1">
      <c r="A103" s="330" t="s">
        <v>624</v>
      </c>
      <c r="B103" s="331"/>
      <c r="C103" s="331"/>
      <c r="D103" s="331"/>
      <c r="E103" s="331"/>
      <c r="F103" s="331"/>
      <c r="G103" s="331"/>
      <c r="H103" s="331"/>
      <c r="I103" s="331"/>
      <c r="J103" s="331"/>
      <c r="K103" s="331"/>
      <c r="L103" s="332"/>
      <c r="M103" s="28"/>
      <c r="N103" s="28"/>
      <c r="O103" s="28"/>
    </row>
    <row r="104" spans="1:15" s="36" customFormat="1" ht="24" customHeight="1">
      <c r="A104" s="257" t="s">
        <v>687</v>
      </c>
      <c r="B104" s="258"/>
      <c r="C104" s="258"/>
      <c r="D104" s="258"/>
      <c r="E104" s="258"/>
      <c r="F104" s="258"/>
      <c r="G104" s="258"/>
      <c r="H104" s="258"/>
      <c r="I104" s="258"/>
      <c r="J104" s="258"/>
      <c r="K104" s="258"/>
      <c r="L104" s="259"/>
      <c r="M104" s="28"/>
      <c r="N104" s="28"/>
      <c r="O104" s="28"/>
    </row>
    <row r="105" spans="1:15" s="36" customFormat="1" ht="24" customHeight="1">
      <c r="A105" s="260"/>
      <c r="B105" s="261"/>
      <c r="C105" s="261"/>
      <c r="D105" s="261"/>
      <c r="E105" s="261"/>
      <c r="F105" s="261"/>
      <c r="G105" s="261"/>
      <c r="H105" s="261"/>
      <c r="I105" s="261"/>
      <c r="J105" s="261"/>
      <c r="K105" s="261"/>
      <c r="L105" s="262"/>
      <c r="M105" s="28"/>
      <c r="N105" s="28"/>
      <c r="O105" s="28"/>
    </row>
    <row r="106" spans="1:15" s="36" customFormat="1" ht="24" customHeight="1">
      <c r="A106" s="263"/>
      <c r="B106" s="264"/>
      <c r="C106" s="264"/>
      <c r="D106" s="264"/>
      <c r="E106" s="264"/>
      <c r="F106" s="264"/>
      <c r="G106" s="264"/>
      <c r="H106" s="264"/>
      <c r="I106" s="264"/>
      <c r="J106" s="264"/>
      <c r="K106" s="264"/>
      <c r="L106" s="265"/>
      <c r="M106" s="28"/>
      <c r="N106" s="28"/>
      <c r="O106" s="28"/>
    </row>
    <row r="107" spans="1:15" s="36" customFormat="1" ht="24" customHeight="1">
      <c r="A107" s="263"/>
      <c r="B107" s="264"/>
      <c r="C107" s="264"/>
      <c r="D107" s="264"/>
      <c r="E107" s="264"/>
      <c r="F107" s="264"/>
      <c r="G107" s="264"/>
      <c r="H107" s="264"/>
      <c r="I107" s="264"/>
      <c r="J107" s="264"/>
      <c r="K107" s="264"/>
      <c r="L107" s="265"/>
      <c r="M107" s="28"/>
      <c r="N107" s="28"/>
      <c r="O107" s="28"/>
    </row>
    <row r="108" spans="1:15" s="36" customFormat="1" ht="24" customHeight="1">
      <c r="A108" s="263"/>
      <c r="B108" s="264"/>
      <c r="C108" s="264"/>
      <c r="D108" s="264"/>
      <c r="E108" s="264"/>
      <c r="F108" s="264"/>
      <c r="G108" s="264"/>
      <c r="H108" s="264"/>
      <c r="I108" s="264"/>
      <c r="J108" s="264"/>
      <c r="K108" s="264"/>
      <c r="L108" s="265"/>
      <c r="M108" s="28"/>
      <c r="N108" s="28"/>
      <c r="O108" s="28"/>
    </row>
    <row r="109" spans="1:15" s="36" customFormat="1" ht="24" customHeight="1">
      <c r="A109" s="263"/>
      <c r="B109" s="264"/>
      <c r="C109" s="264"/>
      <c r="D109" s="264"/>
      <c r="E109" s="264"/>
      <c r="F109" s="264"/>
      <c r="G109" s="264"/>
      <c r="H109" s="264"/>
      <c r="I109" s="264"/>
      <c r="J109" s="264"/>
      <c r="K109" s="264"/>
      <c r="L109" s="265"/>
      <c r="M109" s="28"/>
      <c r="N109" s="28"/>
      <c r="O109" s="28"/>
    </row>
    <row r="110" spans="1:15" s="36" customFormat="1" ht="24" customHeight="1">
      <c r="A110" s="263"/>
      <c r="B110" s="264"/>
      <c r="C110" s="264"/>
      <c r="D110" s="264"/>
      <c r="E110" s="264"/>
      <c r="F110" s="264"/>
      <c r="G110" s="264"/>
      <c r="H110" s="264"/>
      <c r="I110" s="264"/>
      <c r="J110" s="264"/>
      <c r="K110" s="264"/>
      <c r="L110" s="265"/>
      <c r="M110" s="28"/>
      <c r="N110" s="28"/>
      <c r="O110" s="28"/>
    </row>
    <row r="111" spans="1:15" s="36" customFormat="1" ht="24" customHeight="1">
      <c r="A111" s="263"/>
      <c r="B111" s="264"/>
      <c r="C111" s="264"/>
      <c r="D111" s="264"/>
      <c r="E111" s="264"/>
      <c r="F111" s="264"/>
      <c r="G111" s="264"/>
      <c r="H111" s="264"/>
      <c r="I111" s="264"/>
      <c r="J111" s="264"/>
      <c r="K111" s="264"/>
      <c r="L111" s="265"/>
      <c r="M111" s="28"/>
      <c r="N111" s="28"/>
      <c r="O111" s="28"/>
    </row>
    <row r="112" spans="1:15" s="36" customFormat="1" ht="24" customHeight="1">
      <c r="A112" s="263"/>
      <c r="B112" s="264"/>
      <c r="C112" s="264"/>
      <c r="D112" s="264"/>
      <c r="E112" s="264"/>
      <c r="F112" s="264"/>
      <c r="G112" s="264"/>
      <c r="H112" s="264"/>
      <c r="I112" s="264"/>
      <c r="J112" s="264"/>
      <c r="K112" s="264"/>
      <c r="L112" s="265"/>
      <c r="M112" s="28"/>
      <c r="N112" s="28"/>
      <c r="O112" s="28"/>
    </row>
    <row r="113" spans="1:15" s="36" customFormat="1" ht="24" customHeight="1">
      <c r="A113" s="263"/>
      <c r="B113" s="264"/>
      <c r="C113" s="264"/>
      <c r="D113" s="264"/>
      <c r="E113" s="264"/>
      <c r="F113" s="264"/>
      <c r="G113" s="264"/>
      <c r="H113" s="264"/>
      <c r="I113" s="264"/>
      <c r="J113" s="264"/>
      <c r="K113" s="264"/>
      <c r="L113" s="265"/>
      <c r="M113" s="28"/>
      <c r="N113" s="28"/>
      <c r="O113" s="28"/>
    </row>
    <row r="114" spans="1:15" s="36" customFormat="1" ht="24" customHeight="1">
      <c r="A114" s="263"/>
      <c r="B114" s="264"/>
      <c r="C114" s="264"/>
      <c r="D114" s="264"/>
      <c r="E114" s="264"/>
      <c r="F114" s="264"/>
      <c r="G114" s="264"/>
      <c r="H114" s="264"/>
      <c r="I114" s="264"/>
      <c r="J114" s="264"/>
      <c r="K114" s="264"/>
      <c r="L114" s="265"/>
      <c r="M114" s="28"/>
      <c r="N114" s="28"/>
      <c r="O114" s="28"/>
    </row>
    <row r="115" spans="1:15" s="36" customFormat="1" ht="24" customHeight="1">
      <c r="A115" s="263"/>
      <c r="B115" s="264"/>
      <c r="C115" s="264"/>
      <c r="D115" s="264"/>
      <c r="E115" s="264"/>
      <c r="F115" s="264"/>
      <c r="G115" s="264"/>
      <c r="H115" s="264"/>
      <c r="I115" s="264"/>
      <c r="J115" s="264"/>
      <c r="K115" s="264"/>
      <c r="L115" s="265"/>
      <c r="M115" s="28"/>
      <c r="N115" s="28"/>
      <c r="O115" s="28"/>
    </row>
    <row r="116" spans="1:15" s="36" customFormat="1" ht="24" customHeight="1">
      <c r="A116" s="263"/>
      <c r="B116" s="264"/>
      <c r="C116" s="264"/>
      <c r="D116" s="264"/>
      <c r="E116" s="264"/>
      <c r="F116" s="264"/>
      <c r="G116" s="264"/>
      <c r="H116" s="264"/>
      <c r="I116" s="264"/>
      <c r="J116" s="264"/>
      <c r="K116" s="264"/>
      <c r="L116" s="265"/>
      <c r="M116" s="28"/>
      <c r="N116" s="28"/>
      <c r="O116" s="28"/>
    </row>
    <row r="117" spans="1:15" s="36" customFormat="1" ht="24" customHeight="1">
      <c r="A117" s="263"/>
      <c r="B117" s="264"/>
      <c r="C117" s="264"/>
      <c r="D117" s="264"/>
      <c r="E117" s="264"/>
      <c r="F117" s="264"/>
      <c r="G117" s="264"/>
      <c r="H117" s="264"/>
      <c r="I117" s="264"/>
      <c r="J117" s="264"/>
      <c r="K117" s="264"/>
      <c r="L117" s="265"/>
      <c r="M117" s="28"/>
      <c r="N117" s="28"/>
      <c r="O117" s="28"/>
    </row>
    <row r="118" spans="1:15" s="36" customFormat="1" ht="24" customHeight="1">
      <c r="A118" s="263"/>
      <c r="B118" s="264"/>
      <c r="C118" s="264"/>
      <c r="D118" s="264"/>
      <c r="E118" s="264"/>
      <c r="F118" s="264"/>
      <c r="G118" s="264"/>
      <c r="H118" s="264"/>
      <c r="I118" s="264"/>
      <c r="J118" s="264"/>
      <c r="K118" s="264"/>
      <c r="L118" s="265"/>
      <c r="M118" s="28"/>
      <c r="N118" s="28"/>
      <c r="O118" s="28"/>
    </row>
    <row r="119" spans="1:15" s="36" customFormat="1" ht="24" customHeight="1">
      <c r="A119" s="263"/>
      <c r="B119" s="264"/>
      <c r="C119" s="264"/>
      <c r="D119" s="264"/>
      <c r="E119" s="264"/>
      <c r="F119" s="264"/>
      <c r="G119" s="264"/>
      <c r="H119" s="264"/>
      <c r="I119" s="264"/>
      <c r="J119" s="264"/>
      <c r="K119" s="264"/>
      <c r="L119" s="265"/>
      <c r="M119" s="28"/>
      <c r="N119" s="28"/>
      <c r="O119" s="28"/>
    </row>
    <row r="120" spans="1:15" s="36" customFormat="1" ht="24" customHeight="1">
      <c r="A120" s="263"/>
      <c r="B120" s="264"/>
      <c r="C120" s="264"/>
      <c r="D120" s="264"/>
      <c r="E120" s="264"/>
      <c r="F120" s="264"/>
      <c r="G120" s="264"/>
      <c r="H120" s="264"/>
      <c r="I120" s="264"/>
      <c r="J120" s="264"/>
      <c r="K120" s="264"/>
      <c r="L120" s="265"/>
      <c r="M120" s="28"/>
      <c r="N120" s="28"/>
      <c r="O120" s="28"/>
    </row>
    <row r="121" spans="1:15" s="36" customFormat="1" ht="24" customHeight="1">
      <c r="A121" s="263"/>
      <c r="B121" s="264"/>
      <c r="C121" s="264"/>
      <c r="D121" s="264"/>
      <c r="E121" s="264"/>
      <c r="F121" s="264"/>
      <c r="G121" s="264"/>
      <c r="H121" s="264"/>
      <c r="I121" s="264"/>
      <c r="J121" s="264"/>
      <c r="K121" s="264"/>
      <c r="L121" s="265"/>
      <c r="M121" s="28"/>
      <c r="N121" s="28"/>
      <c r="O121" s="28"/>
    </row>
    <row r="122" spans="1:15" s="36" customFormat="1" ht="24" customHeight="1">
      <c r="A122" s="263"/>
      <c r="B122" s="264"/>
      <c r="C122" s="264"/>
      <c r="D122" s="264"/>
      <c r="E122" s="264"/>
      <c r="F122" s="264"/>
      <c r="G122" s="264"/>
      <c r="H122" s="264"/>
      <c r="I122" s="264"/>
      <c r="J122" s="264"/>
      <c r="K122" s="264"/>
      <c r="L122" s="265"/>
      <c r="M122" s="28"/>
      <c r="N122" s="28"/>
      <c r="O122" s="28"/>
    </row>
    <row r="123" spans="1:15" ht="24" customHeight="1">
      <c r="A123" s="266"/>
      <c r="B123" s="267"/>
      <c r="C123" s="267"/>
      <c r="D123" s="267"/>
      <c r="E123" s="267"/>
      <c r="F123" s="267"/>
      <c r="G123" s="267"/>
      <c r="H123" s="267"/>
      <c r="I123" s="267"/>
      <c r="J123" s="267"/>
      <c r="K123" s="267"/>
      <c r="L123" s="268"/>
    </row>
    <row r="124" spans="1:15" s="36" customFormat="1" ht="24" customHeight="1">
      <c r="A124" s="44"/>
      <c r="B124" s="176"/>
      <c r="M124" s="28"/>
      <c r="N124" s="28"/>
      <c r="O124" s="28"/>
    </row>
    <row r="125" spans="1:15" s="36" customFormat="1" ht="24" customHeight="1">
      <c r="A125" s="330" t="s">
        <v>622</v>
      </c>
      <c r="B125" s="331"/>
      <c r="C125" s="331"/>
      <c r="D125" s="331"/>
      <c r="E125" s="331"/>
      <c r="F125" s="331"/>
      <c r="G125" s="331"/>
      <c r="H125" s="331"/>
      <c r="I125" s="331"/>
      <c r="J125" s="331"/>
      <c r="K125" s="331"/>
      <c r="L125" s="332"/>
      <c r="M125" s="28"/>
      <c r="N125" s="28"/>
      <c r="O125" s="28"/>
    </row>
    <row r="126" spans="1:15" s="36" customFormat="1" ht="24" customHeight="1">
      <c r="A126" s="257" t="s">
        <v>687</v>
      </c>
      <c r="B126" s="258"/>
      <c r="C126" s="258"/>
      <c r="D126" s="258"/>
      <c r="E126" s="258"/>
      <c r="F126" s="258"/>
      <c r="G126" s="258"/>
      <c r="H126" s="258"/>
      <c r="I126" s="258"/>
      <c r="J126" s="258"/>
      <c r="K126" s="258"/>
      <c r="L126" s="259"/>
      <c r="M126" s="28"/>
      <c r="N126" s="28"/>
      <c r="O126" s="28"/>
    </row>
    <row r="127" spans="1:15" s="36" customFormat="1" ht="24" customHeight="1">
      <c r="A127" s="260"/>
      <c r="B127" s="261"/>
      <c r="C127" s="261"/>
      <c r="D127" s="261"/>
      <c r="E127" s="261"/>
      <c r="F127" s="261"/>
      <c r="G127" s="261"/>
      <c r="H127" s="261"/>
      <c r="I127" s="261"/>
      <c r="J127" s="261"/>
      <c r="K127" s="261"/>
      <c r="L127" s="262"/>
      <c r="M127" s="28"/>
      <c r="N127" s="28"/>
      <c r="O127" s="28"/>
    </row>
    <row r="128" spans="1:15" s="36" customFormat="1" ht="24" customHeight="1">
      <c r="A128" s="263"/>
      <c r="B128" s="264"/>
      <c r="C128" s="264"/>
      <c r="D128" s="264"/>
      <c r="E128" s="264"/>
      <c r="F128" s="264"/>
      <c r="G128" s="264"/>
      <c r="H128" s="264"/>
      <c r="I128" s="264"/>
      <c r="J128" s="264"/>
      <c r="K128" s="264"/>
      <c r="L128" s="265"/>
      <c r="M128" s="28"/>
      <c r="N128" s="28"/>
      <c r="O128" s="28"/>
    </row>
    <row r="129" spans="1:15" s="36" customFormat="1" ht="24" customHeight="1">
      <c r="A129" s="263"/>
      <c r="B129" s="264"/>
      <c r="C129" s="264"/>
      <c r="D129" s="264"/>
      <c r="E129" s="264"/>
      <c r="F129" s="264"/>
      <c r="G129" s="264"/>
      <c r="H129" s="264"/>
      <c r="I129" s="264"/>
      <c r="J129" s="264"/>
      <c r="K129" s="264"/>
      <c r="L129" s="265"/>
      <c r="M129" s="28"/>
      <c r="N129" s="28"/>
      <c r="O129" s="28"/>
    </row>
    <row r="130" spans="1:15" s="36" customFormat="1" ht="24" customHeight="1">
      <c r="A130" s="263"/>
      <c r="B130" s="264"/>
      <c r="C130" s="264"/>
      <c r="D130" s="264"/>
      <c r="E130" s="264"/>
      <c r="F130" s="264"/>
      <c r="G130" s="264"/>
      <c r="H130" s="264"/>
      <c r="I130" s="264"/>
      <c r="J130" s="264"/>
      <c r="K130" s="264"/>
      <c r="L130" s="265"/>
      <c r="M130" s="28"/>
      <c r="N130" s="28"/>
      <c r="O130" s="28"/>
    </row>
    <row r="131" spans="1:15" s="36" customFormat="1" ht="24" customHeight="1">
      <c r="A131" s="263"/>
      <c r="B131" s="264"/>
      <c r="C131" s="264"/>
      <c r="D131" s="264"/>
      <c r="E131" s="264"/>
      <c r="F131" s="264"/>
      <c r="G131" s="264"/>
      <c r="H131" s="264"/>
      <c r="I131" s="264"/>
      <c r="J131" s="264"/>
      <c r="K131" s="264"/>
      <c r="L131" s="265"/>
      <c r="M131" s="28"/>
      <c r="N131" s="28"/>
      <c r="O131" s="28"/>
    </row>
    <row r="132" spans="1:15" s="36" customFormat="1" ht="24" customHeight="1">
      <c r="A132" s="263"/>
      <c r="B132" s="264"/>
      <c r="C132" s="264"/>
      <c r="D132" s="264"/>
      <c r="E132" s="264"/>
      <c r="F132" s="264"/>
      <c r="G132" s="264"/>
      <c r="H132" s="264"/>
      <c r="I132" s="264"/>
      <c r="J132" s="264"/>
      <c r="K132" s="264"/>
      <c r="L132" s="265"/>
      <c r="M132" s="28"/>
      <c r="N132" s="28"/>
      <c r="O132" s="28"/>
    </row>
    <row r="133" spans="1:15" s="36" customFormat="1" ht="24" customHeight="1">
      <c r="A133" s="263"/>
      <c r="B133" s="264"/>
      <c r="C133" s="264"/>
      <c r="D133" s="264"/>
      <c r="E133" s="264"/>
      <c r="F133" s="264"/>
      <c r="G133" s="264"/>
      <c r="H133" s="264"/>
      <c r="I133" s="264"/>
      <c r="J133" s="264"/>
      <c r="K133" s="264"/>
      <c r="L133" s="265"/>
      <c r="M133" s="28"/>
      <c r="N133" s="28"/>
      <c r="O133" s="28"/>
    </row>
    <row r="134" spans="1:15" s="36" customFormat="1" ht="24" customHeight="1">
      <c r="A134" s="263"/>
      <c r="B134" s="264"/>
      <c r="C134" s="264"/>
      <c r="D134" s="264"/>
      <c r="E134" s="264"/>
      <c r="F134" s="264"/>
      <c r="G134" s="264"/>
      <c r="H134" s="264"/>
      <c r="I134" s="264"/>
      <c r="J134" s="264"/>
      <c r="K134" s="264"/>
      <c r="L134" s="265"/>
      <c r="M134" s="28"/>
      <c r="N134" s="28"/>
      <c r="O134" s="28"/>
    </row>
    <row r="135" spans="1:15" s="36" customFormat="1" ht="24" customHeight="1">
      <c r="A135" s="263"/>
      <c r="B135" s="264"/>
      <c r="C135" s="264"/>
      <c r="D135" s="264"/>
      <c r="E135" s="264"/>
      <c r="F135" s="264"/>
      <c r="G135" s="264"/>
      <c r="H135" s="264"/>
      <c r="I135" s="264"/>
      <c r="J135" s="264"/>
      <c r="K135" s="264"/>
      <c r="L135" s="265"/>
      <c r="M135" s="28"/>
      <c r="N135" s="28"/>
      <c r="O135" s="28"/>
    </row>
    <row r="136" spans="1:15" s="36" customFormat="1" ht="24" customHeight="1">
      <c r="A136" s="263"/>
      <c r="B136" s="264"/>
      <c r="C136" s="264"/>
      <c r="D136" s="264"/>
      <c r="E136" s="264"/>
      <c r="F136" s="264"/>
      <c r="G136" s="264"/>
      <c r="H136" s="264"/>
      <c r="I136" s="264"/>
      <c r="J136" s="264"/>
      <c r="K136" s="264"/>
      <c r="L136" s="265"/>
      <c r="M136" s="28"/>
      <c r="N136" s="28"/>
      <c r="O136" s="28"/>
    </row>
    <row r="137" spans="1:15" s="36" customFormat="1" ht="24" customHeight="1">
      <c r="A137" s="263"/>
      <c r="B137" s="264"/>
      <c r="C137" s="264"/>
      <c r="D137" s="264"/>
      <c r="E137" s="264"/>
      <c r="F137" s="264"/>
      <c r="G137" s="264"/>
      <c r="H137" s="264"/>
      <c r="I137" s="264"/>
      <c r="J137" s="264"/>
      <c r="K137" s="264"/>
      <c r="L137" s="265"/>
      <c r="M137" s="28"/>
      <c r="N137" s="28"/>
      <c r="O137" s="28"/>
    </row>
    <row r="138" spans="1:15" s="36" customFormat="1" ht="24" customHeight="1">
      <c r="A138" s="263"/>
      <c r="B138" s="264"/>
      <c r="C138" s="264"/>
      <c r="D138" s="264"/>
      <c r="E138" s="264"/>
      <c r="F138" s="264"/>
      <c r="G138" s="264"/>
      <c r="H138" s="264"/>
      <c r="I138" s="264"/>
      <c r="J138" s="264"/>
      <c r="K138" s="264"/>
      <c r="L138" s="265"/>
      <c r="M138" s="28"/>
      <c r="N138" s="28"/>
      <c r="O138" s="28"/>
    </row>
    <row r="139" spans="1:15" s="36" customFormat="1" ht="24" customHeight="1">
      <c r="A139" s="263"/>
      <c r="B139" s="264"/>
      <c r="C139" s="264"/>
      <c r="D139" s="264"/>
      <c r="E139" s="264"/>
      <c r="F139" s="264"/>
      <c r="G139" s="264"/>
      <c r="H139" s="264"/>
      <c r="I139" s="264"/>
      <c r="J139" s="264"/>
      <c r="K139" s="264"/>
      <c r="L139" s="265"/>
      <c r="M139" s="28"/>
      <c r="N139" s="28"/>
      <c r="O139" s="28"/>
    </row>
    <row r="140" spans="1:15" s="36" customFormat="1" ht="24" customHeight="1">
      <c r="A140" s="263"/>
      <c r="B140" s="264"/>
      <c r="C140" s="264"/>
      <c r="D140" s="264"/>
      <c r="E140" s="264"/>
      <c r="F140" s="264"/>
      <c r="G140" s="264"/>
      <c r="H140" s="264"/>
      <c r="I140" s="264"/>
      <c r="J140" s="264"/>
      <c r="K140" s="264"/>
      <c r="L140" s="265"/>
      <c r="M140" s="28"/>
      <c r="N140" s="28"/>
      <c r="O140" s="28"/>
    </row>
    <row r="141" spans="1:15" s="36" customFormat="1" ht="24" customHeight="1">
      <c r="A141" s="263"/>
      <c r="B141" s="264"/>
      <c r="C141" s="264"/>
      <c r="D141" s="264"/>
      <c r="E141" s="264"/>
      <c r="F141" s="264"/>
      <c r="G141" s="264"/>
      <c r="H141" s="264"/>
      <c r="I141" s="264"/>
      <c r="J141" s="264"/>
      <c r="K141" s="264"/>
      <c r="L141" s="265"/>
      <c r="M141" s="28"/>
      <c r="N141" s="28"/>
      <c r="O141" s="28"/>
    </row>
    <row r="142" spans="1:15" s="36" customFormat="1" ht="24" customHeight="1">
      <c r="A142" s="263"/>
      <c r="B142" s="264"/>
      <c r="C142" s="264"/>
      <c r="D142" s="264"/>
      <c r="E142" s="264"/>
      <c r="F142" s="264"/>
      <c r="G142" s="264"/>
      <c r="H142" s="264"/>
      <c r="I142" s="264"/>
      <c r="J142" s="264"/>
      <c r="K142" s="264"/>
      <c r="L142" s="265"/>
      <c r="M142" s="28"/>
      <c r="N142" s="28"/>
      <c r="O142" s="28"/>
    </row>
    <row r="143" spans="1:15" s="36" customFormat="1" ht="24" customHeight="1">
      <c r="A143" s="263"/>
      <c r="B143" s="264"/>
      <c r="C143" s="264"/>
      <c r="D143" s="264"/>
      <c r="E143" s="264"/>
      <c r="F143" s="264"/>
      <c r="G143" s="264"/>
      <c r="H143" s="264"/>
      <c r="I143" s="264"/>
      <c r="J143" s="264"/>
      <c r="K143" s="264"/>
      <c r="L143" s="265"/>
      <c r="M143" s="28"/>
      <c r="N143" s="28"/>
      <c r="O143" s="28"/>
    </row>
    <row r="144" spans="1:15" s="36" customFormat="1" ht="24" customHeight="1">
      <c r="A144" s="266"/>
      <c r="B144" s="267"/>
      <c r="C144" s="267"/>
      <c r="D144" s="267"/>
      <c r="E144" s="267"/>
      <c r="F144" s="267"/>
      <c r="G144" s="267"/>
      <c r="H144" s="267"/>
      <c r="I144" s="267"/>
      <c r="J144" s="267"/>
      <c r="K144" s="267"/>
      <c r="L144" s="268"/>
      <c r="M144" s="28"/>
      <c r="N144" s="28"/>
      <c r="O144" s="28"/>
    </row>
    <row r="145" spans="1:15" s="36" customFormat="1" ht="24" customHeight="1">
      <c r="A145" s="82" t="s">
        <v>625</v>
      </c>
      <c r="B145" s="211"/>
      <c r="C145" s="83"/>
      <c r="D145" s="83"/>
      <c r="E145" s="83"/>
      <c r="F145" s="83"/>
      <c r="G145" s="83"/>
      <c r="H145" s="83"/>
      <c r="I145" s="83"/>
      <c r="J145" s="83"/>
      <c r="K145" s="83"/>
      <c r="L145" s="84"/>
      <c r="M145" s="28"/>
      <c r="N145" s="28"/>
      <c r="O145" s="28"/>
    </row>
    <row r="146" spans="1:15" s="36" customFormat="1" ht="24" customHeight="1">
      <c r="A146" s="257" t="s">
        <v>687</v>
      </c>
      <c r="B146" s="269"/>
      <c r="C146" s="269"/>
      <c r="D146" s="269"/>
      <c r="E146" s="269"/>
      <c r="F146" s="269"/>
      <c r="G146" s="269"/>
      <c r="H146" s="269"/>
      <c r="I146" s="269"/>
      <c r="J146" s="269"/>
      <c r="K146" s="269"/>
      <c r="L146" s="270"/>
      <c r="M146" s="28"/>
      <c r="N146" s="28"/>
      <c r="O146" s="28"/>
    </row>
    <row r="147" spans="1:15" s="36" customFormat="1" ht="24" customHeight="1">
      <c r="A147" s="260"/>
      <c r="B147" s="261"/>
      <c r="C147" s="261"/>
      <c r="D147" s="261"/>
      <c r="E147" s="261"/>
      <c r="F147" s="261"/>
      <c r="G147" s="261"/>
      <c r="H147" s="261"/>
      <c r="I147" s="261"/>
      <c r="J147" s="261"/>
      <c r="K147" s="261"/>
      <c r="L147" s="262"/>
      <c r="M147" s="28"/>
      <c r="N147" s="28"/>
      <c r="O147" s="28"/>
    </row>
    <row r="148" spans="1:15" s="36" customFormat="1" ht="24" customHeight="1">
      <c r="A148" s="263"/>
      <c r="B148" s="264"/>
      <c r="C148" s="264"/>
      <c r="D148" s="264"/>
      <c r="E148" s="264"/>
      <c r="F148" s="264"/>
      <c r="G148" s="264"/>
      <c r="H148" s="264"/>
      <c r="I148" s="264"/>
      <c r="J148" s="264"/>
      <c r="K148" s="264"/>
      <c r="L148" s="265"/>
      <c r="M148" s="28"/>
      <c r="N148" s="28"/>
      <c r="O148" s="28"/>
    </row>
    <row r="149" spans="1:15" s="36" customFormat="1" ht="24" customHeight="1">
      <c r="A149" s="263"/>
      <c r="B149" s="264"/>
      <c r="C149" s="264"/>
      <c r="D149" s="264"/>
      <c r="E149" s="264"/>
      <c r="F149" s="264"/>
      <c r="G149" s="264"/>
      <c r="H149" s="264"/>
      <c r="I149" s="264"/>
      <c r="J149" s="264"/>
      <c r="K149" s="264"/>
      <c r="L149" s="265"/>
      <c r="M149" s="28"/>
      <c r="N149" s="28"/>
      <c r="O149" s="28"/>
    </row>
    <row r="150" spans="1:15" s="36" customFormat="1" ht="24" customHeight="1">
      <c r="A150" s="263"/>
      <c r="B150" s="264"/>
      <c r="C150" s="264"/>
      <c r="D150" s="264"/>
      <c r="E150" s="264"/>
      <c r="F150" s="264"/>
      <c r="G150" s="264"/>
      <c r="H150" s="264"/>
      <c r="I150" s="264"/>
      <c r="J150" s="264"/>
      <c r="K150" s="264"/>
      <c r="L150" s="265"/>
      <c r="M150" s="28"/>
      <c r="N150" s="28"/>
      <c r="O150" s="28"/>
    </row>
    <row r="151" spans="1:15" s="36" customFormat="1" ht="24" customHeight="1">
      <c r="A151" s="263"/>
      <c r="B151" s="264"/>
      <c r="C151" s="264"/>
      <c r="D151" s="264"/>
      <c r="E151" s="264"/>
      <c r="F151" s="264"/>
      <c r="G151" s="264"/>
      <c r="H151" s="264"/>
      <c r="I151" s="264"/>
      <c r="J151" s="264"/>
      <c r="K151" s="264"/>
      <c r="L151" s="265"/>
      <c r="M151" s="28"/>
      <c r="N151" s="28"/>
      <c r="O151" s="28"/>
    </row>
    <row r="152" spans="1:15" s="36" customFormat="1" ht="24" customHeight="1">
      <c r="A152" s="263"/>
      <c r="B152" s="264"/>
      <c r="C152" s="264"/>
      <c r="D152" s="264"/>
      <c r="E152" s="264"/>
      <c r="F152" s="264"/>
      <c r="G152" s="264"/>
      <c r="H152" s="264"/>
      <c r="I152" s="264"/>
      <c r="J152" s="264"/>
      <c r="K152" s="264"/>
      <c r="L152" s="265"/>
      <c r="M152" s="28"/>
      <c r="N152" s="28"/>
      <c r="O152" s="28"/>
    </row>
    <row r="153" spans="1:15" s="36" customFormat="1" ht="24" customHeight="1">
      <c r="A153" s="263"/>
      <c r="B153" s="264"/>
      <c r="C153" s="264"/>
      <c r="D153" s="264"/>
      <c r="E153" s="264"/>
      <c r="F153" s="264"/>
      <c r="G153" s="264"/>
      <c r="H153" s="264"/>
      <c r="I153" s="264"/>
      <c r="J153" s="264"/>
      <c r="K153" s="264"/>
      <c r="L153" s="265"/>
      <c r="M153" s="28"/>
      <c r="N153" s="28"/>
      <c r="O153" s="28"/>
    </row>
    <row r="154" spans="1:15" s="36" customFormat="1" ht="24" customHeight="1">
      <c r="A154" s="263"/>
      <c r="B154" s="264"/>
      <c r="C154" s="264"/>
      <c r="D154" s="264"/>
      <c r="E154" s="264"/>
      <c r="F154" s="264"/>
      <c r="G154" s="264"/>
      <c r="H154" s="264"/>
      <c r="I154" s="264"/>
      <c r="J154" s="264"/>
      <c r="K154" s="264"/>
      <c r="L154" s="265"/>
      <c r="M154" s="28"/>
      <c r="N154" s="28"/>
      <c r="O154" s="28"/>
    </row>
    <row r="155" spans="1:15" s="36" customFormat="1" ht="24" customHeight="1">
      <c r="A155" s="263"/>
      <c r="B155" s="264"/>
      <c r="C155" s="264"/>
      <c r="D155" s="264"/>
      <c r="E155" s="264"/>
      <c r="F155" s="264"/>
      <c r="G155" s="264"/>
      <c r="H155" s="264"/>
      <c r="I155" s="264"/>
      <c r="J155" s="264"/>
      <c r="K155" s="264"/>
      <c r="L155" s="265"/>
      <c r="M155" s="28"/>
      <c r="N155" s="28"/>
      <c r="O155" s="28"/>
    </row>
    <row r="156" spans="1:15" s="36" customFormat="1" ht="24" customHeight="1">
      <c r="A156" s="263"/>
      <c r="B156" s="264"/>
      <c r="C156" s="264"/>
      <c r="D156" s="264"/>
      <c r="E156" s="264"/>
      <c r="F156" s="264"/>
      <c r="G156" s="264"/>
      <c r="H156" s="264"/>
      <c r="I156" s="264"/>
      <c r="J156" s="264"/>
      <c r="K156" s="264"/>
      <c r="L156" s="265"/>
      <c r="M156" s="28"/>
      <c r="N156" s="28"/>
      <c r="O156" s="28"/>
    </row>
    <row r="157" spans="1:15" s="36" customFormat="1" ht="24" customHeight="1">
      <c r="A157" s="263"/>
      <c r="B157" s="264"/>
      <c r="C157" s="264"/>
      <c r="D157" s="264"/>
      <c r="E157" s="264"/>
      <c r="F157" s="264"/>
      <c r="G157" s="264"/>
      <c r="H157" s="264"/>
      <c r="I157" s="264"/>
      <c r="J157" s="264"/>
      <c r="K157" s="264"/>
      <c r="L157" s="265"/>
      <c r="M157" s="28"/>
      <c r="N157" s="28"/>
      <c r="O157" s="28"/>
    </row>
    <row r="158" spans="1:15" s="36" customFormat="1" ht="24" customHeight="1">
      <c r="A158" s="263"/>
      <c r="B158" s="264"/>
      <c r="C158" s="264"/>
      <c r="D158" s="264"/>
      <c r="E158" s="264"/>
      <c r="F158" s="264"/>
      <c r="G158" s="264"/>
      <c r="H158" s="264"/>
      <c r="I158" s="264"/>
      <c r="J158" s="264"/>
      <c r="K158" s="264"/>
      <c r="L158" s="265"/>
      <c r="M158" s="28"/>
      <c r="N158" s="28"/>
      <c r="O158" s="28"/>
    </row>
    <row r="159" spans="1:15" s="36" customFormat="1" ht="24" customHeight="1">
      <c r="A159" s="263"/>
      <c r="B159" s="264"/>
      <c r="C159" s="264"/>
      <c r="D159" s="264"/>
      <c r="E159" s="264"/>
      <c r="F159" s="264"/>
      <c r="G159" s="264"/>
      <c r="H159" s="264"/>
      <c r="I159" s="264"/>
      <c r="J159" s="264"/>
      <c r="K159" s="264"/>
      <c r="L159" s="265"/>
      <c r="M159" s="28"/>
      <c r="N159" s="28"/>
      <c r="O159" s="28"/>
    </row>
    <row r="160" spans="1:15" s="36" customFormat="1" ht="24" customHeight="1">
      <c r="A160" s="263"/>
      <c r="B160" s="264"/>
      <c r="C160" s="264"/>
      <c r="D160" s="264"/>
      <c r="E160" s="264"/>
      <c r="F160" s="264"/>
      <c r="G160" s="264"/>
      <c r="H160" s="264"/>
      <c r="I160" s="264"/>
      <c r="J160" s="264"/>
      <c r="K160" s="264"/>
      <c r="L160" s="265"/>
      <c r="M160" s="28"/>
      <c r="N160" s="28"/>
      <c r="O160" s="28"/>
    </row>
    <row r="161" spans="1:15" s="36" customFormat="1" ht="24" customHeight="1">
      <c r="A161" s="263"/>
      <c r="B161" s="264"/>
      <c r="C161" s="264"/>
      <c r="D161" s="264"/>
      <c r="E161" s="264"/>
      <c r="F161" s="264"/>
      <c r="G161" s="264"/>
      <c r="H161" s="264"/>
      <c r="I161" s="264"/>
      <c r="J161" s="264"/>
      <c r="K161" s="264"/>
      <c r="L161" s="265"/>
      <c r="M161" s="28"/>
      <c r="N161" s="28"/>
      <c r="O161" s="28"/>
    </row>
    <row r="162" spans="1:15" s="36" customFormat="1" ht="24" customHeight="1">
      <c r="A162" s="263"/>
      <c r="B162" s="264"/>
      <c r="C162" s="264"/>
      <c r="D162" s="264"/>
      <c r="E162" s="264"/>
      <c r="F162" s="264"/>
      <c r="G162" s="264"/>
      <c r="H162" s="264"/>
      <c r="I162" s="264"/>
      <c r="J162" s="264"/>
      <c r="K162" s="264"/>
      <c r="L162" s="265"/>
      <c r="M162" s="28"/>
      <c r="N162" s="28"/>
      <c r="O162" s="28"/>
    </row>
    <row r="163" spans="1:15" s="36" customFormat="1" ht="24" customHeight="1">
      <c r="A163" s="263"/>
      <c r="B163" s="264"/>
      <c r="C163" s="264"/>
      <c r="D163" s="264"/>
      <c r="E163" s="264"/>
      <c r="F163" s="264"/>
      <c r="G163" s="264"/>
      <c r="H163" s="264"/>
      <c r="I163" s="264"/>
      <c r="J163" s="264"/>
      <c r="K163" s="264"/>
      <c r="L163" s="265"/>
      <c r="M163" s="28"/>
      <c r="N163" s="28"/>
      <c r="O163" s="28"/>
    </row>
    <row r="164" spans="1:15" s="36" customFormat="1" ht="24" customHeight="1">
      <c r="A164" s="266"/>
      <c r="B164" s="267"/>
      <c r="C164" s="267"/>
      <c r="D164" s="267"/>
      <c r="E164" s="267"/>
      <c r="F164" s="267"/>
      <c r="G164" s="267"/>
      <c r="H164" s="267"/>
      <c r="I164" s="267"/>
      <c r="J164" s="267"/>
      <c r="K164" s="267"/>
      <c r="L164" s="268"/>
      <c r="M164" s="28"/>
      <c r="N164" s="28"/>
      <c r="O164" s="28"/>
    </row>
  </sheetData>
  <sheetProtection password="CA62" sheet="1" selectLockedCells="1"/>
  <dataConsolidate link="1"/>
  <mergeCells count="140">
    <mergeCell ref="C51:L51"/>
    <mergeCell ref="I47:L48"/>
    <mergeCell ref="G46:L46"/>
    <mergeCell ref="B26:B27"/>
    <mergeCell ref="C31:L31"/>
    <mergeCell ref="A25:A52"/>
    <mergeCell ref="C8:F8"/>
    <mergeCell ref="C12:F12"/>
    <mergeCell ref="G12:H12"/>
    <mergeCell ref="A21:A24"/>
    <mergeCell ref="C49:L49"/>
    <mergeCell ref="G47:H48"/>
    <mergeCell ref="I35:L36"/>
    <mergeCell ref="G44:H45"/>
    <mergeCell ref="I44:L45"/>
    <mergeCell ref="G28:L28"/>
    <mergeCell ref="G26:H27"/>
    <mergeCell ref="B52:F52"/>
    <mergeCell ref="G52:L52"/>
    <mergeCell ref="A3:A5"/>
    <mergeCell ref="I6:L6"/>
    <mergeCell ref="A10:A11"/>
    <mergeCell ref="D11:L11"/>
    <mergeCell ref="A12:A14"/>
    <mergeCell ref="G6:H6"/>
    <mergeCell ref="C7:F7"/>
    <mergeCell ref="A6:A9"/>
    <mergeCell ref="C43:L43"/>
    <mergeCell ref="B28:B30"/>
    <mergeCell ref="B35:B36"/>
    <mergeCell ref="B37:B39"/>
    <mergeCell ref="C32:L32"/>
    <mergeCell ref="C42:L42"/>
    <mergeCell ref="C3:L3"/>
    <mergeCell ref="G38:H39"/>
    <mergeCell ref="I38:L39"/>
    <mergeCell ref="I8:L8"/>
    <mergeCell ref="I12:L12"/>
    <mergeCell ref="D14:L14"/>
    <mergeCell ref="C13:L13"/>
    <mergeCell ref="I22:L22"/>
    <mergeCell ref="I23:L23"/>
    <mergeCell ref="G8:H8"/>
    <mergeCell ref="C6:F6"/>
    <mergeCell ref="G7:H7"/>
    <mergeCell ref="G35:H36"/>
    <mergeCell ref="B66:C66"/>
    <mergeCell ref="D66:L66"/>
    <mergeCell ref="G21:L21"/>
    <mergeCell ref="B46:B48"/>
    <mergeCell ref="C19:L19"/>
    <mergeCell ref="G16:H16"/>
    <mergeCell ref="G18:H18"/>
    <mergeCell ref="G15:H15"/>
    <mergeCell ref="G17:H17"/>
    <mergeCell ref="I10:L10"/>
    <mergeCell ref="C10:F10"/>
    <mergeCell ref="I26:L27"/>
    <mergeCell ref="C50:L50"/>
    <mergeCell ref="B56:C56"/>
    <mergeCell ref="B57:C57"/>
    <mergeCell ref="K61:L61"/>
    <mergeCell ref="G29:H30"/>
    <mergeCell ref="I29:L30"/>
    <mergeCell ref="C9:L9"/>
    <mergeCell ref="K7:L7"/>
    <mergeCell ref="G56:L57"/>
    <mergeCell ref="A147:L164"/>
    <mergeCell ref="B70:L70"/>
    <mergeCell ref="A77:C77"/>
    <mergeCell ref="A78:L79"/>
    <mergeCell ref="A80:C80"/>
    <mergeCell ref="A67:A68"/>
    <mergeCell ref="B67:L67"/>
    <mergeCell ref="B68:L68"/>
    <mergeCell ref="A69:A70"/>
    <mergeCell ref="B69:L69"/>
    <mergeCell ref="A85:A87"/>
    <mergeCell ref="C85:L85"/>
    <mergeCell ref="C86:L86"/>
    <mergeCell ref="C87:L87"/>
    <mergeCell ref="A71:A74"/>
    <mergeCell ref="B71:L71"/>
    <mergeCell ref="A125:L125"/>
    <mergeCell ref="A126:L126"/>
    <mergeCell ref="A127:L144"/>
    <mergeCell ref="A90:L90"/>
    <mergeCell ref="A91:L91"/>
    <mergeCell ref="A92:L102"/>
    <mergeCell ref="A103:L103"/>
    <mergeCell ref="D83:G83"/>
    <mergeCell ref="A75:L76"/>
    <mergeCell ref="I83:L83"/>
    <mergeCell ref="A89:L89"/>
    <mergeCell ref="B65:C65"/>
    <mergeCell ref="B64:C64"/>
    <mergeCell ref="A58:A66"/>
    <mergeCell ref="G58:I58"/>
    <mergeCell ref="J58:L58"/>
    <mergeCell ref="J59:L59"/>
    <mergeCell ref="D60:E60"/>
    <mergeCell ref="D59:F59"/>
    <mergeCell ref="G59:I59"/>
    <mergeCell ref="C74:L74"/>
    <mergeCell ref="C72:L72"/>
    <mergeCell ref="B73:L73"/>
    <mergeCell ref="I54:L54"/>
    <mergeCell ref="D65:L65"/>
    <mergeCell ref="K62:L62"/>
    <mergeCell ref="D64:L64"/>
    <mergeCell ref="B60:C62"/>
    <mergeCell ref="D63:L63"/>
    <mergeCell ref="B63:C63"/>
    <mergeCell ref="B58:C59"/>
    <mergeCell ref="D58:F58"/>
    <mergeCell ref="D54:G54"/>
    <mergeCell ref="A104:L104"/>
    <mergeCell ref="A105:L123"/>
    <mergeCell ref="A146:L146"/>
    <mergeCell ref="A1:L1"/>
    <mergeCell ref="A56:A57"/>
    <mergeCell ref="H2:L2"/>
    <mergeCell ref="C33:L33"/>
    <mergeCell ref="C34:L34"/>
    <mergeCell ref="C40:L40"/>
    <mergeCell ref="C41:L41"/>
    <mergeCell ref="G37:L37"/>
    <mergeCell ref="A15:A16"/>
    <mergeCell ref="A17:A20"/>
    <mergeCell ref="C20:F20"/>
    <mergeCell ref="C15:F15"/>
    <mergeCell ref="I15:L15"/>
    <mergeCell ref="I17:L17"/>
    <mergeCell ref="C17:F17"/>
    <mergeCell ref="B44:B45"/>
    <mergeCell ref="C4:L4"/>
    <mergeCell ref="C5:L5"/>
    <mergeCell ref="C25:L25"/>
    <mergeCell ref="D56:F56"/>
    <mergeCell ref="D57:F57"/>
  </mergeCells>
  <phoneticPr fontId="11"/>
  <conditionalFormatting sqref="C29:L30">
    <cfRule type="expression" dxfId="27" priority="24">
      <formula>$G$28="留学を希望しない"</formula>
    </cfRule>
  </conditionalFormatting>
  <conditionalFormatting sqref="B28:L30">
    <cfRule type="expression" dxfId="26" priority="23">
      <formula>$U$26=FALSE</formula>
    </cfRule>
  </conditionalFormatting>
  <conditionalFormatting sqref="C38:L39">
    <cfRule type="expression" dxfId="25" priority="22">
      <formula>$G$37="留学を希望しない"</formula>
    </cfRule>
  </conditionalFormatting>
  <conditionalFormatting sqref="B37:L39">
    <cfRule type="expression" dxfId="24" priority="21">
      <formula>$U$35=FALSE</formula>
    </cfRule>
  </conditionalFormatting>
  <conditionalFormatting sqref="C47:L48">
    <cfRule type="expression" dxfId="23" priority="20">
      <formula>$G$46="留学を希望しない"</formula>
    </cfRule>
  </conditionalFormatting>
  <conditionalFormatting sqref="B46:L48">
    <cfRule type="expression" dxfId="22" priority="19">
      <formula>$U$44=FALSE</formula>
    </cfRule>
  </conditionalFormatting>
  <conditionalFormatting sqref="B9:L9">
    <cfRule type="expression" dxfId="21" priority="27">
      <formula>$C$8="日本"</formula>
    </cfRule>
  </conditionalFormatting>
  <conditionalFormatting sqref="G8:L8">
    <cfRule type="expression" dxfId="20" priority="18">
      <formula>$C$8="日本"</formula>
    </cfRule>
  </conditionalFormatting>
  <conditionalFormatting sqref="B52:L52">
    <cfRule type="expression" dxfId="19" priority="2">
      <formula>OR($C$25="", $C$34="", $C$43="")</formula>
    </cfRule>
  </conditionalFormatting>
  <dataValidations count="10">
    <dataValidation type="list" allowBlank="1" showInputMessage="1" showErrorMessage="1" sqref="B72 B74">
      <formula1>"YES,NO"</formula1>
    </dataValidation>
    <dataValidation type="list" allowBlank="1" showInputMessage="1" showErrorMessage="1" sqref="C15:F15 C17:F17">
      <formula1>学部・研究科</formula1>
    </dataValidation>
    <dataValidation type="list" allowBlank="1" showInputMessage="1" showErrorMessage="1" sqref="I8:L8">
      <formula1>"有,無"</formula1>
    </dataValidation>
    <dataValidation type="list" allowBlank="1" showInputMessage="1" showErrorMessage="1" sqref="I6:L6">
      <formula1>"男,女"</formula1>
    </dataValidation>
    <dataValidation type="list" allowBlank="1" showInputMessage="1" showErrorMessage="1" sqref="G22:G23">
      <formula1>学期</formula1>
    </dataValidation>
    <dataValidation type="list" allowBlank="1" showInputMessage="1" showErrorMessage="1" sqref="I16 E22:E23 I18">
      <formula1>学年</formula1>
    </dataValidation>
    <dataValidation type="list" allowBlank="1" showInputMessage="1" showErrorMessage="1" sqref="C16 C47:C48 C18 C21:C24 C29:C30 C35:C36 C38:C39 C44:C45 C26:C27">
      <formula1>年</formula1>
    </dataValidation>
    <dataValidation type="list" allowBlank="1" showInputMessage="1" showErrorMessage="1" sqref="E16 E47:E48 E18 E24 E21 E29:E30 E38:E39 E35:E36 E44:E45 E26:E27">
      <formula1>月</formula1>
    </dataValidation>
    <dataValidation type="list" allowBlank="1" showInputMessage="1" showErrorMessage="1" sqref="C9:L9">
      <formula1>"Yes,No"</formula1>
    </dataValidation>
    <dataValidation type="list" allowBlank="1" showInputMessage="1" showErrorMessage="1" sqref="C25:L25 C34:L34 C43:L43">
      <formula1>今回分協定校名和文</formula1>
    </dataValidation>
  </dataValidations>
  <pageMargins left="0.86614173228346458" right="0.78740157480314965" top="0.74803149606299213" bottom="0.74803149606299213" header="0.31496062992125984" footer="0.31496062992125984"/>
  <pageSetup paperSize="9" scale="83" fitToHeight="0" orientation="portrait" r:id="rId1"/>
  <rowBreaks count="3" manualBreakCount="3">
    <brk id="52" max="11" man="1"/>
    <brk id="81" max="16383" man="1"/>
    <brk id="124" max="11" man="1"/>
  </rowBreaks>
  <colBreaks count="1" manualBreakCount="1">
    <brk id="5" max="1048575" man="1"/>
  </col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リスト!$Y$2:$Y$3</xm:f>
          </x14:formula1>
          <xm:sqref>G46:L46 G28:L28 G37:L37</xm:sqref>
        </x14:dataValidation>
        <x14:dataValidation type="list" allowBlank="1" showInputMessage="1" showErrorMessage="1">
          <x14:formula1>
            <xm:f>リスト!$O$3:$O$4</xm:f>
          </x14:formula1>
          <xm:sqref>I47:L48 I29:L30 I38:L39</xm:sqref>
        </x14:dataValidation>
        <x14:dataValidation type="list" allowBlank="1" showInputMessage="1" showErrorMessage="1">
          <x14:formula1>
            <xm:f>リスト!$L$2:$L$4</xm:f>
          </x14:formula1>
          <xm:sqref>C19:L19</xm:sqref>
        </x14:dataValidation>
        <x14:dataValidation type="list" allowBlank="1" showInputMessage="1" showErrorMessage="1">
          <x14:formula1>
            <xm:f>リスト!$O$2:$O$6</xm:f>
          </x14:formula1>
          <xm:sqref>I26:L27 I35:L36 I44:L45</xm:sqref>
        </x14:dataValidation>
        <x14:dataValidation type="list" allowBlank="1" showInputMessage="1">
          <x14:formula1>
            <xm:f>リスト!$S$2:$S$12</xm:f>
          </x14:formula1>
          <xm:sqref>D59:L59</xm:sqref>
        </x14:dataValidation>
        <x14:dataValidation type="list" allowBlank="1" showInputMessage="1" showErrorMessage="1">
          <x14:formula1>
            <xm:f>リスト!$T$2:$T$3</xm:f>
          </x14:formula1>
          <xm:sqref>G52:L52</xm:sqref>
        </x14:dataValidation>
        <x14:dataValidation type="list" allowBlank="1" showInputMessage="1">
          <x14:formula1>
            <xm:f>リスト!$Q$2:$Q$5</xm:f>
          </x14:formula1>
          <xm:sqref>D64:L64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P26"/>
  <sheetViews>
    <sheetView view="pageBreakPreview" zoomScaleNormal="100" zoomScaleSheetLayoutView="100" workbookViewId="0">
      <selection sqref="A1:L1"/>
    </sheetView>
  </sheetViews>
  <sheetFormatPr defaultRowHeight="13.5"/>
  <cols>
    <col min="1" max="1" width="15.25" style="47" customWidth="1"/>
    <col min="2" max="2" width="20.75" style="48" customWidth="1"/>
    <col min="3" max="3" width="10.75" style="36" customWidth="1"/>
    <col min="4" max="4" width="4" style="36" customWidth="1"/>
    <col min="5" max="5" width="4.5" style="36" customWidth="1"/>
    <col min="6" max="6" width="6" style="36" customWidth="1"/>
    <col min="7" max="7" width="6.625" style="36" customWidth="1"/>
    <col min="8" max="8" width="7.25" style="36" customWidth="1"/>
    <col min="9" max="9" width="7.125" style="36" customWidth="1"/>
    <col min="10" max="10" width="7" style="36" customWidth="1"/>
    <col min="11" max="11" width="7.25" style="36" customWidth="1"/>
    <col min="12" max="12" width="6.25" style="36" customWidth="1"/>
    <col min="13" max="13" width="9" style="28"/>
    <col min="14" max="14" width="11.375" style="28" customWidth="1"/>
    <col min="15" max="15" width="16" style="28" bestFit="1" customWidth="1"/>
    <col min="16" max="16384" width="9" style="28"/>
  </cols>
  <sheetData>
    <row r="1" spans="1:16" ht="38.25" customHeight="1">
      <c r="A1" s="470" t="s">
        <v>682</v>
      </c>
      <c r="B1" s="471"/>
      <c r="C1" s="471"/>
      <c r="D1" s="471"/>
      <c r="E1" s="471"/>
      <c r="F1" s="471"/>
      <c r="G1" s="471"/>
      <c r="H1" s="471"/>
      <c r="I1" s="471"/>
      <c r="J1" s="471"/>
      <c r="K1" s="471"/>
      <c r="L1" s="471"/>
    </row>
    <row r="2" spans="1:16" ht="14.25">
      <c r="A2" s="240"/>
      <c r="B2" s="241"/>
      <c r="C2" s="242"/>
      <c r="D2" s="242"/>
      <c r="E2" s="242"/>
      <c r="F2" s="242"/>
      <c r="G2" s="242" t="s">
        <v>56</v>
      </c>
      <c r="H2" s="472">
        <f>'１-１申請書'!H2:L2</f>
        <v>0</v>
      </c>
      <c r="I2" s="472"/>
      <c r="J2" s="472"/>
      <c r="K2" s="472"/>
      <c r="L2" s="472"/>
    </row>
    <row r="3" spans="1:16" ht="22.5">
      <c r="A3" s="73" t="s">
        <v>556</v>
      </c>
      <c r="B3" s="245" t="str">
        <f>'１-１申請書'!B54</f>
        <v/>
      </c>
      <c r="C3" s="74" t="s">
        <v>6</v>
      </c>
      <c r="D3" s="304" t="str">
        <f>'１-１申請書'!D54:G54</f>
        <v/>
      </c>
      <c r="E3" s="304"/>
      <c r="F3" s="304"/>
      <c r="G3" s="304"/>
      <c r="H3" s="74" t="s">
        <v>7</v>
      </c>
      <c r="I3" s="304" t="str">
        <f>'１-１申請書'!I54:L54</f>
        <v/>
      </c>
      <c r="J3" s="304"/>
      <c r="K3" s="304"/>
      <c r="L3" s="304"/>
    </row>
    <row r="4" spans="1:16">
      <c r="A4" s="44"/>
      <c r="B4" s="201"/>
    </row>
    <row r="5" spans="1:16">
      <c r="A5" s="289" t="s">
        <v>8</v>
      </c>
      <c r="B5" s="79" t="s">
        <v>2</v>
      </c>
      <c r="C5" s="372" t="str">
        <f>'１-１申請書'!C25:L25&amp;""</f>
        <v/>
      </c>
      <c r="D5" s="373"/>
      <c r="E5" s="373"/>
      <c r="F5" s="373"/>
      <c r="G5" s="373"/>
      <c r="H5" s="373"/>
      <c r="I5" s="373"/>
      <c r="J5" s="373"/>
      <c r="K5" s="373"/>
      <c r="L5" s="374"/>
    </row>
    <row r="6" spans="1:16" s="36" customFormat="1">
      <c r="A6" s="289"/>
      <c r="B6" s="80" t="s">
        <v>4</v>
      </c>
      <c r="C6" s="375" t="str">
        <f>'１-１申請書'!C34:L34&amp;""</f>
        <v/>
      </c>
      <c r="D6" s="376"/>
      <c r="E6" s="376"/>
      <c r="F6" s="376"/>
      <c r="G6" s="376"/>
      <c r="H6" s="376"/>
      <c r="I6" s="376"/>
      <c r="J6" s="376"/>
      <c r="K6" s="376"/>
      <c r="L6" s="377"/>
      <c r="M6" s="28"/>
      <c r="N6" s="28"/>
      <c r="O6" s="28"/>
    </row>
    <row r="7" spans="1:16" s="37" customFormat="1">
      <c r="A7" s="289"/>
      <c r="B7" s="81" t="s">
        <v>5</v>
      </c>
      <c r="C7" s="378" t="str">
        <f>'１-１申請書'!C43:L43&amp;""</f>
        <v/>
      </c>
      <c r="D7" s="379"/>
      <c r="E7" s="379"/>
      <c r="F7" s="379"/>
      <c r="G7" s="379"/>
      <c r="H7" s="379"/>
      <c r="I7" s="379"/>
      <c r="J7" s="379"/>
      <c r="K7" s="379"/>
      <c r="L7" s="380"/>
      <c r="M7" s="28"/>
    </row>
    <row r="8" spans="1:16" ht="15" thickBot="1">
      <c r="A8" s="34"/>
      <c r="B8" s="35"/>
      <c r="D8" s="242"/>
      <c r="E8" s="242"/>
      <c r="F8" s="242"/>
      <c r="G8" s="242"/>
      <c r="H8" s="246"/>
      <c r="I8" s="246"/>
      <c r="J8" s="246"/>
      <c r="K8" s="246"/>
      <c r="L8" s="246"/>
    </row>
    <row r="9" spans="1:16" ht="21" customHeight="1" thickTop="1">
      <c r="A9" s="475" t="s">
        <v>683</v>
      </c>
      <c r="B9" s="476"/>
      <c r="C9" s="476"/>
      <c r="D9" s="476"/>
      <c r="E9" s="476"/>
      <c r="F9" s="476"/>
      <c r="G9" s="476"/>
      <c r="H9" s="476"/>
      <c r="I9" s="476"/>
      <c r="J9" s="476"/>
      <c r="K9" s="476"/>
      <c r="L9" s="477"/>
    </row>
    <row r="10" spans="1:16" ht="21" customHeight="1">
      <c r="A10" s="478"/>
      <c r="B10" s="479"/>
      <c r="C10" s="479"/>
      <c r="D10" s="479"/>
      <c r="E10" s="479"/>
      <c r="F10" s="479"/>
      <c r="G10" s="479"/>
      <c r="H10" s="479"/>
      <c r="I10" s="479"/>
      <c r="J10" s="479"/>
      <c r="K10" s="479"/>
      <c r="L10" s="480"/>
      <c r="N10" s="37"/>
      <c r="O10" s="37"/>
      <c r="P10" s="37"/>
    </row>
    <row r="11" spans="1:16" ht="38.25" customHeight="1" thickBot="1">
      <c r="A11" s="481" t="s">
        <v>705</v>
      </c>
      <c r="B11" s="482"/>
      <c r="C11" s="482"/>
      <c r="D11" s="243"/>
      <c r="E11" s="243"/>
      <c r="F11" s="243"/>
      <c r="G11" s="243"/>
      <c r="H11" s="243"/>
      <c r="I11" s="243"/>
      <c r="J11" s="243"/>
      <c r="K11" s="243"/>
      <c r="L11" s="244"/>
      <c r="N11" s="37"/>
      <c r="O11" s="37"/>
      <c r="P11" s="37"/>
    </row>
    <row r="12" spans="1:16" ht="21" customHeight="1" thickTop="1">
      <c r="A12" s="478" t="s">
        <v>684</v>
      </c>
      <c r="B12" s="479"/>
      <c r="C12" s="479"/>
      <c r="D12" s="479"/>
      <c r="E12" s="479"/>
      <c r="F12" s="479"/>
      <c r="G12" s="479"/>
      <c r="H12" s="479"/>
      <c r="I12" s="479"/>
      <c r="J12" s="479"/>
      <c r="K12" s="479"/>
      <c r="L12" s="480"/>
    </row>
    <row r="13" spans="1:16" ht="21" customHeight="1">
      <c r="A13" s="478"/>
      <c r="B13" s="479"/>
      <c r="C13" s="479"/>
      <c r="D13" s="479"/>
      <c r="E13" s="479"/>
      <c r="F13" s="479"/>
      <c r="G13" s="479"/>
      <c r="H13" s="479"/>
      <c r="I13" s="479"/>
      <c r="J13" s="479"/>
      <c r="K13" s="479"/>
      <c r="L13" s="480"/>
      <c r="N13" s="37"/>
      <c r="O13" s="37"/>
      <c r="P13" s="37"/>
    </row>
    <row r="14" spans="1:16" ht="38.25" customHeight="1" thickBot="1">
      <c r="A14" s="481" t="s">
        <v>706</v>
      </c>
      <c r="B14" s="482"/>
      <c r="C14" s="482"/>
      <c r="D14" s="243"/>
      <c r="E14" s="243"/>
      <c r="F14" s="243"/>
      <c r="G14" s="243"/>
      <c r="H14" s="243"/>
      <c r="I14" s="243"/>
      <c r="J14" s="243"/>
      <c r="K14" s="243"/>
      <c r="L14" s="244"/>
      <c r="N14" s="37"/>
      <c r="O14" s="37"/>
      <c r="P14" s="37"/>
    </row>
    <row r="15" spans="1:16" ht="21" customHeight="1" thickTop="1">
      <c r="A15" s="483" t="s">
        <v>684</v>
      </c>
      <c r="B15" s="328"/>
      <c r="C15" s="328"/>
      <c r="D15" s="328"/>
      <c r="E15" s="328"/>
      <c r="F15" s="328"/>
      <c r="G15" s="328"/>
      <c r="H15" s="328"/>
      <c r="I15" s="328"/>
      <c r="J15" s="328"/>
      <c r="K15" s="328"/>
      <c r="L15" s="484"/>
    </row>
    <row r="16" spans="1:16" ht="21" customHeight="1">
      <c r="A16" s="483"/>
      <c r="B16" s="328"/>
      <c r="C16" s="328"/>
      <c r="D16" s="328"/>
      <c r="E16" s="328"/>
      <c r="F16" s="328"/>
      <c r="G16" s="328"/>
      <c r="H16" s="328"/>
      <c r="I16" s="328"/>
      <c r="J16" s="328"/>
      <c r="K16" s="328"/>
      <c r="L16" s="484"/>
      <c r="N16" s="37"/>
      <c r="O16" s="37"/>
      <c r="P16" s="37"/>
    </row>
    <row r="17" spans="1:16" ht="121.5" customHeight="1" thickBot="1">
      <c r="A17" s="473" t="s">
        <v>688</v>
      </c>
      <c r="B17" s="474"/>
      <c r="C17" s="474"/>
      <c r="D17" s="252"/>
      <c r="E17" s="252"/>
      <c r="F17" s="252"/>
      <c r="G17" s="252"/>
      <c r="H17" s="252"/>
      <c r="I17" s="252"/>
      <c r="J17" s="252"/>
      <c r="K17" s="252"/>
      <c r="L17" s="253"/>
      <c r="N17" s="37"/>
      <c r="O17" s="37"/>
      <c r="P17" s="37"/>
    </row>
    <row r="18" spans="1:16" ht="21" customHeight="1" thickTop="1">
      <c r="A18" s="327" t="s">
        <v>684</v>
      </c>
      <c r="B18" s="328"/>
      <c r="C18" s="328"/>
      <c r="D18" s="328"/>
      <c r="E18" s="328"/>
      <c r="F18" s="328"/>
      <c r="G18" s="328"/>
      <c r="H18" s="328"/>
      <c r="I18" s="328"/>
      <c r="J18" s="328"/>
      <c r="K18" s="328"/>
      <c r="L18" s="329"/>
    </row>
    <row r="19" spans="1:16" ht="21" customHeight="1">
      <c r="A19" s="327"/>
      <c r="B19" s="328"/>
      <c r="C19" s="328"/>
      <c r="D19" s="328"/>
      <c r="E19" s="328"/>
      <c r="F19" s="328"/>
      <c r="G19" s="328"/>
      <c r="H19" s="328"/>
      <c r="I19" s="328"/>
      <c r="J19" s="328"/>
      <c r="K19" s="328"/>
      <c r="L19" s="329"/>
      <c r="N19" s="37"/>
      <c r="O19" s="37"/>
      <c r="P19" s="37"/>
    </row>
    <row r="20" spans="1:16" ht="121.5" customHeight="1">
      <c r="A20" s="364" t="s">
        <v>688</v>
      </c>
      <c r="B20" s="365"/>
      <c r="C20" s="365"/>
      <c r="D20" s="45"/>
      <c r="E20" s="45"/>
      <c r="F20" s="45"/>
      <c r="G20" s="45"/>
      <c r="H20" s="45"/>
      <c r="I20" s="45"/>
      <c r="J20" s="45"/>
      <c r="K20" s="45"/>
      <c r="L20" s="46"/>
      <c r="N20" s="37"/>
      <c r="O20" s="37"/>
      <c r="P20" s="37"/>
    </row>
    <row r="21" spans="1:16" ht="21" customHeight="1">
      <c r="A21" s="361" t="s">
        <v>684</v>
      </c>
      <c r="B21" s="362"/>
      <c r="C21" s="362"/>
      <c r="D21" s="362"/>
      <c r="E21" s="362"/>
      <c r="F21" s="362"/>
      <c r="G21" s="362"/>
      <c r="H21" s="362"/>
      <c r="I21" s="362"/>
      <c r="J21" s="362"/>
      <c r="K21" s="362"/>
      <c r="L21" s="363"/>
    </row>
    <row r="22" spans="1:16" ht="21" customHeight="1">
      <c r="A22" s="327"/>
      <c r="B22" s="328"/>
      <c r="C22" s="328"/>
      <c r="D22" s="328"/>
      <c r="E22" s="328"/>
      <c r="F22" s="328"/>
      <c r="G22" s="328"/>
      <c r="H22" s="328"/>
      <c r="I22" s="328"/>
      <c r="J22" s="328"/>
      <c r="K22" s="328"/>
      <c r="L22" s="329"/>
      <c r="N22" s="37"/>
      <c r="O22" s="37"/>
      <c r="P22" s="37"/>
    </row>
    <row r="23" spans="1:16" ht="121.5" customHeight="1">
      <c r="A23" s="364" t="s">
        <v>688</v>
      </c>
      <c r="B23" s="365"/>
      <c r="C23" s="365"/>
      <c r="D23" s="45"/>
      <c r="E23" s="45"/>
      <c r="F23" s="45"/>
      <c r="G23" s="45"/>
      <c r="H23" s="45"/>
      <c r="I23" s="45"/>
      <c r="J23" s="45"/>
      <c r="K23" s="45"/>
      <c r="L23" s="46"/>
      <c r="N23" s="37"/>
      <c r="O23" s="37"/>
      <c r="P23" s="37"/>
    </row>
    <row r="24" spans="1:16" ht="21" customHeight="1">
      <c r="A24" s="361" t="s">
        <v>684</v>
      </c>
      <c r="B24" s="362"/>
      <c r="C24" s="362"/>
      <c r="D24" s="362"/>
      <c r="E24" s="362"/>
      <c r="F24" s="362"/>
      <c r="G24" s="362"/>
      <c r="H24" s="362"/>
      <c r="I24" s="362"/>
      <c r="J24" s="362"/>
      <c r="K24" s="362"/>
      <c r="L24" s="363"/>
    </row>
    <row r="25" spans="1:16" ht="21" customHeight="1">
      <c r="A25" s="327"/>
      <c r="B25" s="328"/>
      <c r="C25" s="328"/>
      <c r="D25" s="328"/>
      <c r="E25" s="328"/>
      <c r="F25" s="328"/>
      <c r="G25" s="328"/>
      <c r="H25" s="328"/>
      <c r="I25" s="328"/>
      <c r="J25" s="328"/>
      <c r="K25" s="328"/>
      <c r="L25" s="329"/>
      <c r="N25" s="37"/>
      <c r="O25" s="37"/>
      <c r="P25" s="37"/>
    </row>
    <row r="26" spans="1:16" ht="121.5" customHeight="1">
      <c r="A26" s="364" t="s">
        <v>688</v>
      </c>
      <c r="B26" s="365"/>
      <c r="C26" s="365"/>
      <c r="D26" s="45"/>
      <c r="E26" s="45"/>
      <c r="F26" s="45"/>
      <c r="G26" s="45"/>
      <c r="H26" s="45"/>
      <c r="I26" s="45"/>
      <c r="J26" s="45"/>
      <c r="K26" s="45"/>
      <c r="L26" s="46"/>
      <c r="N26" s="37"/>
      <c r="O26" s="37"/>
      <c r="P26" s="37"/>
    </row>
  </sheetData>
  <sheetProtection password="CA62" sheet="1" selectLockedCells="1"/>
  <dataConsolidate link="1"/>
  <mergeCells count="20">
    <mergeCell ref="A1:L1"/>
    <mergeCell ref="H2:L2"/>
    <mergeCell ref="A17:C17"/>
    <mergeCell ref="A9:L10"/>
    <mergeCell ref="A11:C11"/>
    <mergeCell ref="A12:L13"/>
    <mergeCell ref="A14:C14"/>
    <mergeCell ref="A15:L16"/>
    <mergeCell ref="D3:G3"/>
    <mergeCell ref="I3:L3"/>
    <mergeCell ref="A5:A7"/>
    <mergeCell ref="C5:L5"/>
    <mergeCell ref="C6:L6"/>
    <mergeCell ref="C7:L7"/>
    <mergeCell ref="A18:L19"/>
    <mergeCell ref="A20:C20"/>
    <mergeCell ref="A24:L25"/>
    <mergeCell ref="A26:C26"/>
    <mergeCell ref="A21:L22"/>
    <mergeCell ref="A23:C23"/>
  </mergeCells>
  <phoneticPr fontId="11"/>
  <pageMargins left="0.86614173228346458" right="0.78740157480314965" top="0.74803149606299213" bottom="0.74803149606299213" header="0.31496062992125984" footer="0.31496062992125984"/>
  <pageSetup paperSize="9" scale="83" fitToHeight="0" orientation="portrait" r:id="rId1"/>
  <colBreaks count="1" manualBreakCount="1">
    <brk id="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S38"/>
  <sheetViews>
    <sheetView view="pageBreakPreview" zoomScale="90" zoomScaleNormal="100" zoomScaleSheetLayoutView="90" workbookViewId="0">
      <selection activeCell="T1" sqref="T1"/>
    </sheetView>
  </sheetViews>
  <sheetFormatPr defaultRowHeight="13.5"/>
  <cols>
    <col min="1" max="1" width="3.625" style="11" customWidth="1"/>
    <col min="2" max="5" width="5.25" style="11" customWidth="1"/>
    <col min="6" max="6" width="8.625" style="11" customWidth="1"/>
    <col min="7" max="7" width="10.5" style="11" customWidth="1"/>
    <col min="8" max="15" width="6.625" style="11" customWidth="1"/>
    <col min="16" max="16" width="3.875" style="11" customWidth="1"/>
    <col min="17" max="19" width="10.25" style="11" customWidth="1"/>
    <col min="20" max="16384" width="9" style="11"/>
  </cols>
  <sheetData>
    <row r="1" spans="1:19" s="5" customFormat="1" ht="36.75" customHeight="1">
      <c r="A1" s="249"/>
      <c r="B1" s="500" t="s">
        <v>193</v>
      </c>
      <c r="C1" s="500"/>
      <c r="D1" s="500"/>
      <c r="E1" s="500"/>
      <c r="F1" s="500"/>
      <c r="G1" s="500"/>
      <c r="H1" s="500"/>
      <c r="I1" s="500"/>
      <c r="J1" s="500"/>
      <c r="K1" s="500"/>
      <c r="L1" s="500"/>
      <c r="M1" s="500"/>
      <c r="N1" s="500"/>
      <c r="O1" s="500"/>
      <c r="P1" s="249"/>
      <c r="Q1" s="249"/>
      <c r="R1" s="249"/>
      <c r="S1" s="249"/>
    </row>
    <row r="2" spans="1:19" s="5" customFormat="1" ht="12" customHeight="1">
      <c r="A2" s="249"/>
      <c r="B2" s="249"/>
      <c r="C2" s="249"/>
      <c r="D2" s="249"/>
      <c r="E2" s="249"/>
      <c r="F2" s="249"/>
      <c r="G2" s="249"/>
      <c r="H2" s="249"/>
      <c r="I2" s="249"/>
      <c r="J2" s="249"/>
      <c r="K2" s="249"/>
      <c r="L2" s="249"/>
      <c r="M2" s="249"/>
      <c r="N2" s="249"/>
      <c r="O2" s="249"/>
      <c r="P2" s="249"/>
      <c r="Q2" s="249"/>
      <c r="R2" s="249"/>
      <c r="S2" s="249"/>
    </row>
    <row r="3" spans="1:19" s="5" customFormat="1" ht="24.75" customHeight="1">
      <c r="A3" s="249"/>
      <c r="B3" s="501" t="s">
        <v>194</v>
      </c>
      <c r="C3" s="502"/>
      <c r="D3" s="503"/>
      <c r="E3" s="494" t="str">
        <f>'１-１申請書'!C15&amp;""</f>
        <v/>
      </c>
      <c r="F3" s="495"/>
      <c r="G3" s="495"/>
      <c r="H3" s="495"/>
      <c r="I3" s="495"/>
      <c r="J3" s="496"/>
      <c r="K3" s="497" t="s">
        <v>195</v>
      </c>
      <c r="L3" s="498"/>
      <c r="M3" s="494" t="str">
        <f>'１-１申請書'!I16&amp;""</f>
        <v/>
      </c>
      <c r="N3" s="495"/>
      <c r="O3" s="496"/>
      <c r="P3" s="249"/>
      <c r="Q3" s="249"/>
      <c r="R3" s="249"/>
      <c r="S3" s="249"/>
    </row>
    <row r="4" spans="1:19" s="5" customFormat="1" ht="24.75" customHeight="1">
      <c r="A4" s="249"/>
      <c r="B4" s="491" t="s">
        <v>196</v>
      </c>
      <c r="C4" s="492"/>
      <c r="D4" s="493"/>
      <c r="E4" s="494" t="str">
        <f>'１-１申請書'!C3&amp;""</f>
        <v/>
      </c>
      <c r="F4" s="495"/>
      <c r="G4" s="495"/>
      <c r="H4" s="495"/>
      <c r="I4" s="495"/>
      <c r="J4" s="496"/>
      <c r="K4" s="497" t="s">
        <v>197</v>
      </c>
      <c r="L4" s="498"/>
      <c r="M4" s="494" t="str">
        <f>'１-１申請書'!C6&amp;""</f>
        <v/>
      </c>
      <c r="N4" s="495"/>
      <c r="O4" s="496"/>
      <c r="P4" s="249"/>
      <c r="Q4" s="249"/>
      <c r="R4" s="249"/>
      <c r="S4" s="249"/>
    </row>
    <row r="5" spans="1:19" s="5" customFormat="1" ht="11.25" customHeight="1">
      <c r="A5" s="249"/>
      <c r="B5" s="249"/>
      <c r="C5" s="249"/>
      <c r="D5" s="249"/>
      <c r="E5" s="249"/>
      <c r="F5" s="249"/>
      <c r="G5" s="249"/>
      <c r="H5" s="249"/>
      <c r="I5" s="249"/>
      <c r="J5" s="249"/>
      <c r="K5" s="249"/>
      <c r="L5" s="249"/>
      <c r="M5" s="249"/>
      <c r="N5" s="249"/>
      <c r="O5" s="249"/>
      <c r="P5" s="249"/>
      <c r="Q5" s="249"/>
      <c r="R5" s="249"/>
      <c r="S5" s="249"/>
    </row>
    <row r="6" spans="1:19" s="5" customFormat="1" ht="41.25" customHeight="1">
      <c r="A6" s="249"/>
      <c r="B6" s="499" t="s">
        <v>689</v>
      </c>
      <c r="C6" s="499"/>
      <c r="D6" s="499"/>
      <c r="E6" s="499"/>
      <c r="F6" s="499"/>
      <c r="G6" s="499"/>
      <c r="H6" s="499"/>
      <c r="I6" s="499"/>
      <c r="J6" s="499"/>
      <c r="K6" s="499"/>
      <c r="L6" s="499"/>
      <c r="M6" s="499"/>
      <c r="N6" s="499"/>
      <c r="O6" s="499"/>
      <c r="P6" s="249"/>
      <c r="Q6" s="249"/>
      <c r="R6" s="249"/>
      <c r="S6" s="249"/>
    </row>
    <row r="7" spans="1:19" s="5" customFormat="1" ht="20.25" customHeight="1">
      <c r="A7" s="249"/>
      <c r="B7" s="485" t="s">
        <v>198</v>
      </c>
      <c r="C7" s="485"/>
      <c r="D7" s="485"/>
      <c r="E7" s="486"/>
      <c r="F7" s="486"/>
      <c r="G7" s="486"/>
      <c r="H7" s="486"/>
      <c r="I7" s="486"/>
      <c r="J7" s="486"/>
      <c r="K7" s="486"/>
      <c r="L7" s="486"/>
      <c r="M7" s="486"/>
      <c r="N7" s="486"/>
      <c r="O7" s="486"/>
      <c r="P7" s="249"/>
      <c r="Q7" s="249"/>
      <c r="R7" s="249"/>
      <c r="S7" s="249"/>
    </row>
    <row r="8" spans="1:19" s="5" customFormat="1" ht="26.25" customHeight="1">
      <c r="A8" s="249"/>
      <c r="B8" s="487" t="s">
        <v>199</v>
      </c>
      <c r="C8" s="487"/>
      <c r="D8" s="487"/>
      <c r="E8" s="488" t="s">
        <v>200</v>
      </c>
      <c r="F8" s="489"/>
      <c r="G8" s="489"/>
      <c r="H8" s="490"/>
      <c r="I8" s="488" t="s">
        <v>199</v>
      </c>
      <c r="J8" s="489"/>
      <c r="K8" s="489"/>
      <c r="L8" s="489"/>
      <c r="M8" s="489"/>
      <c r="N8" s="489"/>
      <c r="O8" s="490"/>
      <c r="P8" s="249"/>
      <c r="Q8" s="249"/>
      <c r="R8" s="249"/>
      <c r="S8" s="249"/>
    </row>
    <row r="9" spans="1:19" s="5" customFormat="1" ht="26.25" customHeight="1">
      <c r="A9" s="249"/>
      <c r="B9" s="487" t="s">
        <v>199</v>
      </c>
      <c r="C9" s="487"/>
      <c r="D9" s="487"/>
      <c r="E9" s="488" t="s">
        <v>200</v>
      </c>
      <c r="F9" s="489"/>
      <c r="G9" s="489"/>
      <c r="H9" s="490"/>
      <c r="I9" s="488" t="s">
        <v>199</v>
      </c>
      <c r="J9" s="489"/>
      <c r="K9" s="489"/>
      <c r="L9" s="489"/>
      <c r="M9" s="489"/>
      <c r="N9" s="489"/>
      <c r="O9" s="490"/>
      <c r="P9" s="249"/>
      <c r="Q9" s="249"/>
      <c r="R9" s="249"/>
      <c r="S9" s="249"/>
    </row>
    <row r="10" spans="1:19" s="5" customFormat="1" ht="26.25" customHeight="1">
      <c r="A10" s="249"/>
      <c r="B10" s="487" t="s">
        <v>201</v>
      </c>
      <c r="C10" s="487"/>
      <c r="D10" s="487"/>
      <c r="E10" s="488" t="s">
        <v>202</v>
      </c>
      <c r="F10" s="489"/>
      <c r="G10" s="489"/>
      <c r="H10" s="490"/>
      <c r="I10" s="488" t="s">
        <v>203</v>
      </c>
      <c r="J10" s="489"/>
      <c r="K10" s="489"/>
      <c r="L10" s="489"/>
      <c r="M10" s="489"/>
      <c r="N10" s="489"/>
      <c r="O10" s="490"/>
      <c r="P10" s="249"/>
      <c r="Q10" s="249"/>
      <c r="R10" s="249"/>
      <c r="S10" s="249"/>
    </row>
    <row r="11" spans="1:19" s="5" customFormat="1" ht="26.25" customHeight="1">
      <c r="A11" s="249"/>
      <c r="B11" s="487" t="s">
        <v>201</v>
      </c>
      <c r="C11" s="487"/>
      <c r="D11" s="487"/>
      <c r="E11" s="488" t="s">
        <v>202</v>
      </c>
      <c r="F11" s="489"/>
      <c r="G11" s="489"/>
      <c r="H11" s="490"/>
      <c r="I11" s="488" t="s">
        <v>203</v>
      </c>
      <c r="J11" s="489"/>
      <c r="K11" s="489"/>
      <c r="L11" s="489"/>
      <c r="M11" s="489"/>
      <c r="N11" s="489"/>
      <c r="O11" s="490"/>
      <c r="P11" s="249"/>
      <c r="Q11" s="249"/>
      <c r="R11" s="249"/>
      <c r="S11" s="249"/>
    </row>
    <row r="12" spans="1:19" s="5" customFormat="1" ht="26.25" customHeight="1">
      <c r="A12" s="249"/>
      <c r="B12" s="487" t="s">
        <v>204</v>
      </c>
      <c r="C12" s="487"/>
      <c r="D12" s="487"/>
      <c r="E12" s="488" t="s">
        <v>202</v>
      </c>
      <c r="F12" s="489"/>
      <c r="G12" s="489"/>
      <c r="H12" s="490"/>
      <c r="I12" s="488" t="s">
        <v>203</v>
      </c>
      <c r="J12" s="489"/>
      <c r="K12" s="489"/>
      <c r="L12" s="489"/>
      <c r="M12" s="489"/>
      <c r="N12" s="489"/>
      <c r="O12" s="490"/>
      <c r="P12" s="249"/>
      <c r="Q12" s="249"/>
      <c r="R12" s="249"/>
      <c r="S12" s="249"/>
    </row>
    <row r="13" spans="1:19" s="9" customFormat="1" ht="17.25" customHeight="1">
      <c r="A13" s="6"/>
      <c r="B13" s="7"/>
      <c r="C13" s="7"/>
      <c r="D13" s="7"/>
      <c r="E13" s="8"/>
      <c r="F13" s="8"/>
      <c r="G13" s="8"/>
      <c r="H13" s="8"/>
      <c r="I13" s="8"/>
      <c r="J13" s="8"/>
      <c r="K13" s="8"/>
      <c r="L13" s="8"/>
      <c r="M13" s="8"/>
      <c r="N13" s="8"/>
      <c r="O13" s="8"/>
      <c r="P13" s="6"/>
      <c r="Q13" s="6"/>
      <c r="R13" s="6"/>
      <c r="S13" s="6"/>
    </row>
    <row r="14" spans="1:19" s="9" customFormat="1" ht="17.25" customHeight="1">
      <c r="A14" s="6"/>
      <c r="B14" s="10" t="s">
        <v>205</v>
      </c>
      <c r="C14" s="7"/>
      <c r="D14" s="7"/>
      <c r="E14" s="8"/>
      <c r="F14" s="8"/>
      <c r="G14" s="8"/>
      <c r="H14" s="8"/>
      <c r="I14" s="8"/>
      <c r="J14" s="8"/>
      <c r="K14" s="8"/>
      <c r="L14" s="8"/>
      <c r="M14" s="8"/>
      <c r="N14" s="8"/>
      <c r="O14" s="8"/>
      <c r="P14" s="6"/>
      <c r="Q14" s="10" t="s">
        <v>546</v>
      </c>
      <c r="R14" s="6"/>
      <c r="S14" s="6"/>
    </row>
    <row r="15" spans="1:19" ht="55.5" customHeight="1">
      <c r="A15" s="249"/>
      <c r="B15" s="504" t="s">
        <v>206</v>
      </c>
      <c r="C15" s="504"/>
      <c r="D15" s="504"/>
      <c r="E15" s="504"/>
      <c r="F15" s="504"/>
      <c r="G15" s="505" t="s">
        <v>207</v>
      </c>
      <c r="H15" s="505" t="s">
        <v>690</v>
      </c>
      <c r="I15" s="506"/>
      <c r="J15" s="506"/>
      <c r="K15" s="506"/>
      <c r="L15" s="505" t="s">
        <v>208</v>
      </c>
      <c r="M15" s="506"/>
      <c r="N15" s="506"/>
      <c r="O15" s="506"/>
      <c r="P15" s="249"/>
      <c r="Q15" s="505" t="s">
        <v>209</v>
      </c>
      <c r="R15" s="507" t="s">
        <v>210</v>
      </c>
      <c r="S15" s="507" t="s">
        <v>211</v>
      </c>
    </row>
    <row r="16" spans="1:19" s="14" customFormat="1" ht="18" customHeight="1">
      <c r="A16" s="12"/>
      <c r="B16" s="504" t="s">
        <v>212</v>
      </c>
      <c r="C16" s="504"/>
      <c r="D16" s="504" t="s">
        <v>213</v>
      </c>
      <c r="E16" s="504"/>
      <c r="F16" s="13" t="s">
        <v>214</v>
      </c>
      <c r="G16" s="506"/>
      <c r="H16" s="248" t="s">
        <v>199</v>
      </c>
      <c r="I16" s="248" t="s">
        <v>215</v>
      </c>
      <c r="J16" s="248" t="s">
        <v>216</v>
      </c>
      <c r="K16" s="248" t="s">
        <v>217</v>
      </c>
      <c r="L16" s="248" t="s">
        <v>199</v>
      </c>
      <c r="M16" s="248" t="s">
        <v>215</v>
      </c>
      <c r="N16" s="248" t="s">
        <v>216</v>
      </c>
      <c r="O16" s="248" t="s">
        <v>217</v>
      </c>
      <c r="P16" s="12"/>
      <c r="Q16" s="506"/>
      <c r="R16" s="504"/>
      <c r="S16" s="504"/>
    </row>
    <row r="17" spans="1:19" ht="18.75" customHeight="1">
      <c r="A17" s="249"/>
      <c r="B17" s="15"/>
      <c r="C17" s="15"/>
      <c r="D17" s="15" t="s">
        <v>218</v>
      </c>
      <c r="E17" s="15" t="s">
        <v>219</v>
      </c>
      <c r="F17" s="15" t="s">
        <v>220</v>
      </c>
      <c r="G17" s="16">
        <v>3</v>
      </c>
      <c r="H17" s="31"/>
      <c r="I17" s="31"/>
      <c r="J17" s="31"/>
      <c r="K17" s="15">
        <f>SUM(H17:J17)</f>
        <v>0</v>
      </c>
      <c r="L17" s="247">
        <f>G17*H17</f>
        <v>0</v>
      </c>
      <c r="M17" s="247">
        <f>G17*I17</f>
        <v>0</v>
      </c>
      <c r="N17" s="247">
        <f>G17*J17</f>
        <v>0</v>
      </c>
      <c r="O17" s="247">
        <f>G17*K17</f>
        <v>0</v>
      </c>
      <c r="P17" s="249"/>
      <c r="Q17" s="16">
        <v>3</v>
      </c>
      <c r="R17" s="31"/>
      <c r="S17" s="15">
        <f>Q17*R17</f>
        <v>0</v>
      </c>
    </row>
    <row r="18" spans="1:19" ht="18.75" customHeight="1">
      <c r="A18" s="249"/>
      <c r="B18" s="15" t="s">
        <v>221</v>
      </c>
      <c r="C18" s="15" t="s">
        <v>222</v>
      </c>
      <c r="D18" s="15" t="s">
        <v>223</v>
      </c>
      <c r="E18" s="15" t="s">
        <v>222</v>
      </c>
      <c r="F18" s="15" t="s">
        <v>224</v>
      </c>
      <c r="G18" s="16">
        <v>3</v>
      </c>
      <c r="H18" s="31"/>
      <c r="I18" s="31"/>
      <c r="J18" s="31"/>
      <c r="K18" s="15">
        <f>SUM(H18:J18)</f>
        <v>0</v>
      </c>
      <c r="L18" s="247">
        <f>G18*H18</f>
        <v>0</v>
      </c>
      <c r="M18" s="247">
        <f>G18*I18</f>
        <v>0</v>
      </c>
      <c r="N18" s="247">
        <f>G18*J18</f>
        <v>0</v>
      </c>
      <c r="O18" s="247">
        <f>G18*K18</f>
        <v>0</v>
      </c>
      <c r="P18" s="249"/>
      <c r="Q18" s="16">
        <v>3</v>
      </c>
      <c r="R18" s="31"/>
      <c r="S18" s="15">
        <f>Q18*R18</f>
        <v>0</v>
      </c>
    </row>
    <row r="19" spans="1:19" ht="18.75" customHeight="1">
      <c r="A19" s="249"/>
      <c r="B19" s="15" t="s">
        <v>225</v>
      </c>
      <c r="C19" s="15" t="s">
        <v>226</v>
      </c>
      <c r="D19" s="15" t="s">
        <v>227</v>
      </c>
      <c r="E19" s="15" t="s">
        <v>226</v>
      </c>
      <c r="F19" s="15" t="s">
        <v>228</v>
      </c>
      <c r="G19" s="16">
        <v>2</v>
      </c>
      <c r="H19" s="31"/>
      <c r="I19" s="31"/>
      <c r="J19" s="31"/>
      <c r="K19" s="15">
        <f>SUM(H19:J19)</f>
        <v>0</v>
      </c>
      <c r="L19" s="247">
        <f>G19*H19</f>
        <v>0</v>
      </c>
      <c r="M19" s="247">
        <f>G19*I19</f>
        <v>0</v>
      </c>
      <c r="N19" s="247">
        <f>G19*J19</f>
        <v>0</v>
      </c>
      <c r="O19" s="247">
        <f>G19*K19</f>
        <v>0</v>
      </c>
      <c r="P19" s="249"/>
      <c r="Q19" s="15">
        <v>2</v>
      </c>
      <c r="R19" s="32"/>
      <c r="S19" s="15">
        <f>Q19*R19</f>
        <v>0</v>
      </c>
    </row>
    <row r="20" spans="1:19" ht="18.75" customHeight="1">
      <c r="A20" s="249"/>
      <c r="B20" s="15" t="s">
        <v>229</v>
      </c>
      <c r="C20" s="15" t="s">
        <v>227</v>
      </c>
      <c r="D20" s="15" t="s">
        <v>230</v>
      </c>
      <c r="E20" s="15" t="s">
        <v>227</v>
      </c>
      <c r="F20" s="15" t="s">
        <v>231</v>
      </c>
      <c r="G20" s="16">
        <v>1</v>
      </c>
      <c r="H20" s="31"/>
      <c r="I20" s="31"/>
      <c r="J20" s="31"/>
      <c r="K20" s="15">
        <f>SUM(H20:J20)</f>
        <v>0</v>
      </c>
      <c r="L20" s="247">
        <f>G20*H20</f>
        <v>0</v>
      </c>
      <c r="M20" s="247">
        <f>G20*I20</f>
        <v>0</v>
      </c>
      <c r="N20" s="247">
        <f>G20*J20</f>
        <v>0</v>
      </c>
      <c r="O20" s="247">
        <f>G20*K20</f>
        <v>0</v>
      </c>
      <c r="P20" s="249"/>
      <c r="Q20" s="15">
        <v>1</v>
      </c>
      <c r="R20" s="32"/>
      <c r="S20" s="15">
        <f>Q20*R20</f>
        <v>0</v>
      </c>
    </row>
    <row r="21" spans="1:19" ht="18.75" customHeight="1">
      <c r="A21" s="249"/>
      <c r="B21" s="15" t="s">
        <v>232</v>
      </c>
      <c r="C21" s="15" t="s">
        <v>233</v>
      </c>
      <c r="D21" s="15" t="s">
        <v>233</v>
      </c>
      <c r="E21" s="15" t="s">
        <v>233</v>
      </c>
      <c r="F21" s="15" t="s">
        <v>234</v>
      </c>
      <c r="G21" s="16">
        <v>0</v>
      </c>
      <c r="H21" s="31"/>
      <c r="I21" s="31"/>
      <c r="J21" s="31"/>
      <c r="K21" s="15">
        <f>SUM(H21:J21)</f>
        <v>0</v>
      </c>
      <c r="L21" s="247">
        <f>G21*H21</f>
        <v>0</v>
      </c>
      <c r="M21" s="247">
        <f>G21*I21</f>
        <v>0</v>
      </c>
      <c r="N21" s="247">
        <f>G21*J21</f>
        <v>0</v>
      </c>
      <c r="O21" s="247">
        <f>G21*K21</f>
        <v>0</v>
      </c>
      <c r="P21" s="249"/>
      <c r="Q21" s="15">
        <v>0</v>
      </c>
      <c r="R21" s="32"/>
      <c r="S21" s="15">
        <f>Q21*R21</f>
        <v>0</v>
      </c>
    </row>
    <row r="22" spans="1:19" ht="18.75" customHeight="1">
      <c r="A22" s="249"/>
      <c r="B22" s="17"/>
      <c r="C22" s="17"/>
      <c r="D22" s="17"/>
      <c r="E22" s="17"/>
      <c r="F22" s="17"/>
      <c r="G22" s="16" t="s">
        <v>217</v>
      </c>
      <c r="H22" s="15">
        <f t="shared" ref="H22:O22" si="0">SUM(H17:H21)</f>
        <v>0</v>
      </c>
      <c r="I22" s="15">
        <f t="shared" si="0"/>
        <v>0</v>
      </c>
      <c r="J22" s="15">
        <f t="shared" si="0"/>
        <v>0</v>
      </c>
      <c r="K22" s="15">
        <f t="shared" si="0"/>
        <v>0</v>
      </c>
      <c r="L22" s="15">
        <f t="shared" si="0"/>
        <v>0</v>
      </c>
      <c r="M22" s="15">
        <f t="shared" si="0"/>
        <v>0</v>
      </c>
      <c r="N22" s="15">
        <f t="shared" si="0"/>
        <v>0</v>
      </c>
      <c r="O22" s="15">
        <f t="shared" si="0"/>
        <v>0</v>
      </c>
      <c r="P22" s="249"/>
      <c r="Q22" s="16" t="s">
        <v>217</v>
      </c>
      <c r="R22" s="15">
        <f>SUM(R17:R21)</f>
        <v>0</v>
      </c>
      <c r="S22" s="15">
        <f>SUM(S17:S21)</f>
        <v>0</v>
      </c>
    </row>
    <row r="23" spans="1:19" ht="15" customHeight="1">
      <c r="A23" s="249"/>
      <c r="B23" s="249"/>
      <c r="C23" s="249"/>
      <c r="D23" s="249"/>
      <c r="E23" s="249"/>
      <c r="F23" s="249"/>
      <c r="G23" s="18"/>
      <c r="H23" s="249"/>
      <c r="I23" s="249"/>
      <c r="J23" s="249"/>
      <c r="K23" s="249"/>
      <c r="L23" s="249"/>
      <c r="M23" s="249"/>
      <c r="N23" s="249"/>
      <c r="O23" s="249"/>
      <c r="P23" s="249"/>
      <c r="Q23" s="249"/>
      <c r="R23" s="249"/>
      <c r="S23" s="249"/>
    </row>
    <row r="24" spans="1:19" ht="18" customHeight="1">
      <c r="A24" s="249"/>
      <c r="B24" s="249"/>
      <c r="C24" s="249"/>
      <c r="D24" s="249"/>
      <c r="E24" s="249"/>
      <c r="F24" s="249"/>
      <c r="G24" s="18"/>
      <c r="H24" s="517" t="s">
        <v>235</v>
      </c>
      <c r="I24" s="518"/>
      <c r="J24" s="518"/>
      <c r="K24" s="518"/>
      <c r="L24" s="19" t="s">
        <v>199</v>
      </c>
      <c r="M24" s="510" t="e">
        <f>L22/H22</f>
        <v>#DIV/0!</v>
      </c>
      <c r="N24" s="510"/>
      <c r="O24" s="510"/>
      <c r="P24" s="249"/>
      <c r="Q24" s="523" t="s">
        <v>236</v>
      </c>
      <c r="R24" s="524"/>
      <c r="S24" s="20" t="e">
        <f>S22/R22</f>
        <v>#DIV/0!</v>
      </c>
    </row>
    <row r="25" spans="1:19" ht="18" customHeight="1">
      <c r="A25" s="249"/>
      <c r="B25" s="249"/>
      <c r="C25" s="249"/>
      <c r="D25" s="249"/>
      <c r="E25" s="249"/>
      <c r="F25" s="249"/>
      <c r="G25" s="18"/>
      <c r="H25" s="519"/>
      <c r="I25" s="520"/>
      <c r="J25" s="520"/>
      <c r="K25" s="520"/>
      <c r="L25" s="19" t="s">
        <v>215</v>
      </c>
      <c r="M25" s="510" t="e">
        <f>M22/I22</f>
        <v>#DIV/0!</v>
      </c>
      <c r="N25" s="510"/>
      <c r="O25" s="510"/>
      <c r="P25" s="249"/>
      <c r="Q25" s="525" t="s">
        <v>294</v>
      </c>
      <c r="R25" s="525"/>
      <c r="S25" s="525"/>
    </row>
    <row r="26" spans="1:19" ht="18" customHeight="1" thickBot="1">
      <c r="A26" s="249"/>
      <c r="B26" s="249"/>
      <c r="C26" s="249"/>
      <c r="D26" s="249"/>
      <c r="E26" s="249"/>
      <c r="F26" s="249"/>
      <c r="G26" s="18"/>
      <c r="H26" s="519"/>
      <c r="I26" s="520"/>
      <c r="J26" s="520"/>
      <c r="K26" s="520"/>
      <c r="L26" s="21" t="s">
        <v>216</v>
      </c>
      <c r="M26" s="510" t="e">
        <f>N22/J22</f>
        <v>#DIV/0!</v>
      </c>
      <c r="N26" s="510"/>
      <c r="O26" s="510"/>
      <c r="P26" s="249"/>
      <c r="Q26" s="249"/>
      <c r="R26" s="249"/>
      <c r="S26" s="249"/>
    </row>
    <row r="27" spans="1:19" ht="18.75" customHeight="1" thickBot="1">
      <c r="A27" s="249"/>
      <c r="B27" s="249"/>
      <c r="C27" s="249"/>
      <c r="D27" s="249"/>
      <c r="E27" s="249"/>
      <c r="F27" s="249"/>
      <c r="G27" s="12"/>
      <c r="H27" s="521"/>
      <c r="I27" s="522"/>
      <c r="J27" s="522"/>
      <c r="K27" s="522"/>
      <c r="L27" s="22" t="s">
        <v>237</v>
      </c>
      <c r="M27" s="511" t="e">
        <f>O22/K22</f>
        <v>#DIV/0!</v>
      </c>
      <c r="N27" s="511"/>
      <c r="O27" s="512"/>
      <c r="P27" s="23"/>
      <c r="Q27" s="513"/>
      <c r="R27" s="513"/>
      <c r="S27" s="513"/>
    </row>
    <row r="28" spans="1:19" ht="29.25" customHeight="1">
      <c r="A28" s="249"/>
      <c r="B28" s="249"/>
      <c r="C28" s="249"/>
      <c r="D28" s="249"/>
      <c r="E28" s="249"/>
      <c r="F28" s="249"/>
      <c r="G28" s="249"/>
      <c r="H28" s="249"/>
      <c r="I28" s="24"/>
      <c r="J28" s="24"/>
      <c r="K28" s="24"/>
      <c r="L28" s="24" t="s">
        <v>238</v>
      </c>
      <c r="M28" s="24"/>
      <c r="N28" s="24"/>
      <c r="O28" s="24"/>
      <c r="P28" s="249"/>
      <c r="Q28" s="513"/>
      <c r="R28" s="513"/>
      <c r="S28" s="513"/>
    </row>
    <row r="29" spans="1:19" ht="29.25" customHeight="1">
      <c r="A29" s="249"/>
      <c r="B29" s="249"/>
      <c r="C29" s="249"/>
      <c r="D29" s="249"/>
      <c r="E29" s="249"/>
      <c r="F29" s="249"/>
      <c r="G29" s="249"/>
      <c r="H29" s="249"/>
      <c r="I29" s="24"/>
      <c r="J29" s="24"/>
      <c r="K29" s="24"/>
      <c r="L29" s="24"/>
      <c r="M29" s="24"/>
      <c r="N29" s="24"/>
      <c r="O29" s="24"/>
      <c r="P29" s="249"/>
      <c r="Q29" s="249"/>
      <c r="R29" s="249"/>
      <c r="S29" s="249"/>
    </row>
    <row r="30" spans="1:19" ht="17.25" customHeight="1">
      <c r="A30" s="249"/>
      <c r="B30" s="514" t="s">
        <v>239</v>
      </c>
      <c r="C30" s="514"/>
      <c r="D30" s="514"/>
      <c r="E30" s="514"/>
      <c r="F30" s="514"/>
      <c r="G30" s="514"/>
      <c r="H30" s="249"/>
      <c r="I30" s="249"/>
      <c r="J30" s="249"/>
      <c r="K30" s="249"/>
      <c r="L30" s="249"/>
      <c r="M30" s="249"/>
      <c r="N30" s="249"/>
      <c r="O30" s="249"/>
      <c r="P30" s="249"/>
      <c r="Q30" s="249"/>
      <c r="R30" s="249"/>
      <c r="S30" s="249"/>
    </row>
    <row r="31" spans="1:19" ht="18" customHeight="1">
      <c r="A31" s="249"/>
      <c r="B31" s="499" t="s">
        <v>691</v>
      </c>
      <c r="C31" s="499"/>
      <c r="D31" s="499"/>
      <c r="E31" s="499"/>
      <c r="F31" s="499"/>
      <c r="G31" s="499"/>
      <c r="H31" s="499"/>
      <c r="I31" s="499"/>
      <c r="J31" s="499"/>
      <c r="K31" s="499"/>
      <c r="L31" s="499"/>
      <c r="M31" s="499"/>
      <c r="N31" s="499"/>
      <c r="O31" s="499"/>
      <c r="P31" s="249"/>
      <c r="Q31" s="249"/>
      <c r="R31" s="249"/>
      <c r="S31" s="249"/>
    </row>
    <row r="32" spans="1:19" ht="18" customHeight="1">
      <c r="A32" s="249"/>
      <c r="B32" s="24" t="s">
        <v>240</v>
      </c>
      <c r="C32" s="24"/>
      <c r="D32" s="24"/>
      <c r="E32" s="24"/>
      <c r="F32" s="24"/>
      <c r="G32" s="24"/>
      <c r="H32" s="24"/>
      <c r="I32" s="24"/>
      <c r="J32" s="24"/>
      <c r="K32" s="24"/>
      <c r="L32" s="24"/>
      <c r="M32" s="24"/>
      <c r="N32" s="24"/>
      <c r="O32" s="24"/>
      <c r="P32" s="249"/>
      <c r="Q32" s="249"/>
      <c r="R32" s="249"/>
      <c r="S32" s="249"/>
    </row>
    <row r="33" spans="1:19" ht="18" customHeight="1">
      <c r="A33" s="249"/>
      <c r="B33" s="24" t="s">
        <v>241</v>
      </c>
      <c r="C33" s="24"/>
      <c r="D33" s="24"/>
      <c r="E33" s="24"/>
      <c r="F33" s="24"/>
      <c r="G33" s="24"/>
      <c r="H33" s="24"/>
      <c r="I33" s="24"/>
      <c r="J33" s="24"/>
      <c r="K33" s="24"/>
      <c r="L33" s="24"/>
      <c r="M33" s="24"/>
      <c r="N33" s="24"/>
      <c r="O33" s="24"/>
      <c r="P33" s="249"/>
      <c r="Q33" s="249"/>
      <c r="R33" s="249"/>
      <c r="S33" s="249"/>
    </row>
    <row r="34" spans="1:19" ht="18" customHeight="1">
      <c r="A34" s="249"/>
      <c r="B34" s="24" t="s">
        <v>242</v>
      </c>
      <c r="C34" s="24"/>
      <c r="D34" s="24"/>
      <c r="E34" s="24"/>
      <c r="F34" s="24"/>
      <c r="G34" s="24"/>
      <c r="H34" s="24"/>
      <c r="I34" s="24"/>
      <c r="J34" s="24"/>
      <c r="K34" s="24"/>
      <c r="L34" s="24"/>
      <c r="M34" s="24"/>
      <c r="N34" s="24"/>
      <c r="O34" s="24"/>
      <c r="P34" s="249"/>
      <c r="Q34" s="249"/>
      <c r="R34" s="249"/>
      <c r="S34" s="249"/>
    </row>
    <row r="35" spans="1:19" ht="18" customHeight="1">
      <c r="A35" s="249"/>
      <c r="B35" s="24" t="s">
        <v>243</v>
      </c>
      <c r="C35" s="24"/>
      <c r="D35" s="24"/>
      <c r="E35" s="24"/>
      <c r="F35" s="24"/>
      <c r="G35" s="24"/>
      <c r="H35" s="24"/>
      <c r="I35" s="24"/>
      <c r="J35" s="24"/>
      <c r="K35" s="24"/>
      <c r="L35" s="24"/>
      <c r="M35" s="24"/>
      <c r="N35" s="24"/>
      <c r="O35" s="24"/>
      <c r="P35" s="249"/>
      <c r="Q35" s="249"/>
      <c r="R35" s="249"/>
      <c r="S35" s="249"/>
    </row>
    <row r="36" spans="1:19" ht="52.5" customHeight="1">
      <c r="A36" s="249"/>
      <c r="B36" s="515" t="s">
        <v>244</v>
      </c>
      <c r="C36" s="516"/>
      <c r="D36" s="516"/>
      <c r="E36" s="516"/>
      <c r="F36" s="516"/>
      <c r="G36" s="516"/>
      <c r="H36" s="516"/>
      <c r="I36" s="516"/>
      <c r="J36" s="516"/>
      <c r="K36" s="516"/>
      <c r="L36" s="516"/>
      <c r="M36" s="516"/>
      <c r="N36" s="516"/>
      <c r="O36" s="516"/>
      <c r="P36" s="509"/>
      <c r="Q36" s="509"/>
      <c r="R36" s="509"/>
      <c r="S36" s="509"/>
    </row>
    <row r="37" spans="1:19" ht="12.75" customHeight="1">
      <c r="A37" s="249"/>
      <c r="B37" s="249"/>
      <c r="C37" s="249"/>
      <c r="D37" s="249"/>
      <c r="E37" s="249"/>
      <c r="F37" s="249"/>
      <c r="G37" s="249"/>
      <c r="H37" s="249"/>
      <c r="I37" s="249"/>
      <c r="J37" s="249"/>
      <c r="K37" s="249"/>
      <c r="L37" s="249"/>
      <c r="M37" s="249"/>
      <c r="N37" s="249"/>
      <c r="O37" s="249"/>
      <c r="P37" s="249"/>
      <c r="Q37" s="249"/>
      <c r="R37" s="249"/>
      <c r="S37" s="249"/>
    </row>
    <row r="38" spans="1:19" ht="68.25" customHeight="1">
      <c r="A38" s="249"/>
      <c r="B38" s="508" t="s">
        <v>245</v>
      </c>
      <c r="C38" s="508"/>
      <c r="D38" s="508"/>
      <c r="E38" s="509"/>
      <c r="F38" s="509"/>
      <c r="G38" s="509"/>
      <c r="H38" s="509"/>
      <c r="I38" s="509"/>
      <c r="J38" s="509"/>
      <c r="K38" s="509"/>
      <c r="L38" s="509"/>
      <c r="M38" s="509"/>
      <c r="N38" s="509"/>
      <c r="O38" s="509"/>
      <c r="P38" s="509"/>
      <c r="Q38" s="509"/>
      <c r="R38" s="509"/>
      <c r="S38" s="509"/>
    </row>
  </sheetData>
  <sheetProtection password="CA62" sheet="1" selectLockedCells="1"/>
  <mergeCells count="47">
    <mergeCell ref="R15:R16"/>
    <mergeCell ref="S15:S16"/>
    <mergeCell ref="B16:C16"/>
    <mergeCell ref="D16:E16"/>
    <mergeCell ref="B38:S38"/>
    <mergeCell ref="M26:O26"/>
    <mergeCell ref="M27:O27"/>
    <mergeCell ref="Q27:S28"/>
    <mergeCell ref="B30:G30"/>
    <mergeCell ref="B31:O31"/>
    <mergeCell ref="B36:S36"/>
    <mergeCell ref="H24:K27"/>
    <mergeCell ref="M24:O24"/>
    <mergeCell ref="Q24:R24"/>
    <mergeCell ref="M25:O25"/>
    <mergeCell ref="Q25:S25"/>
    <mergeCell ref="B15:F15"/>
    <mergeCell ref="G15:G16"/>
    <mergeCell ref="H15:K15"/>
    <mergeCell ref="L15:O15"/>
    <mergeCell ref="Q15:Q16"/>
    <mergeCell ref="B9:D9"/>
    <mergeCell ref="E9:H9"/>
    <mergeCell ref="I9:O9"/>
    <mergeCell ref="B12:D12"/>
    <mergeCell ref="E12:H12"/>
    <mergeCell ref="I12:O12"/>
    <mergeCell ref="B10:D10"/>
    <mergeCell ref="E10:H10"/>
    <mergeCell ref="I10:O10"/>
    <mergeCell ref="B11:D11"/>
    <mergeCell ref="E11:H11"/>
    <mergeCell ref="I11:O11"/>
    <mergeCell ref="B1:O1"/>
    <mergeCell ref="B3:D3"/>
    <mergeCell ref="E3:J3"/>
    <mergeCell ref="K3:L3"/>
    <mergeCell ref="M3:O3"/>
    <mergeCell ref="B7:O7"/>
    <mergeCell ref="B8:D8"/>
    <mergeCell ref="E8:H8"/>
    <mergeCell ref="B4:D4"/>
    <mergeCell ref="E4:J4"/>
    <mergeCell ref="K4:L4"/>
    <mergeCell ref="M4:O4"/>
    <mergeCell ref="B6:O6"/>
    <mergeCell ref="I8:O8"/>
  </mergeCells>
  <phoneticPr fontId="11"/>
  <dataValidations count="1">
    <dataValidation imeMode="halfAlpha" allowBlank="1" showInputMessage="1" showErrorMessage="1" sqref="H17:O22 R17:R18"/>
  </dataValidations>
  <pageMargins left="0.7" right="0.7" top="0.75" bottom="0.75" header="0.3" footer="0.3"/>
  <pageSetup paperSize="9" scale="68" orientation="portrait" r:id="rId1"/>
  <colBreaks count="1" manualBreakCount="1">
    <brk id="1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pageSetUpPr fitToPage="1"/>
  </sheetPr>
  <dimension ref="A1:AC58"/>
  <sheetViews>
    <sheetView view="pageBreakPreview" zoomScaleNormal="100" zoomScaleSheetLayoutView="100" workbookViewId="0">
      <selection activeCell="B19" sqref="B19:W19"/>
    </sheetView>
  </sheetViews>
  <sheetFormatPr defaultRowHeight="13.5"/>
  <cols>
    <col min="1" max="24" width="4.375" style="1" customWidth="1"/>
    <col min="25" max="16384" width="9" style="1"/>
  </cols>
  <sheetData>
    <row r="1" spans="1:24">
      <c r="A1" s="554" t="s">
        <v>289</v>
      </c>
      <c r="B1" s="554"/>
      <c r="C1" s="554"/>
      <c r="D1" s="554"/>
      <c r="E1" s="554"/>
      <c r="F1" s="554"/>
      <c r="G1" s="554"/>
      <c r="H1" s="554"/>
      <c r="I1" s="554"/>
      <c r="J1" s="554"/>
      <c r="K1" s="554"/>
      <c r="L1" s="554"/>
      <c r="M1" s="554"/>
      <c r="N1" s="554"/>
      <c r="O1" s="554"/>
      <c r="P1" s="554"/>
      <c r="Q1" s="554"/>
      <c r="R1" s="554"/>
      <c r="S1" s="554"/>
      <c r="T1" s="554"/>
      <c r="U1" s="554"/>
      <c r="V1" s="554"/>
      <c r="W1" s="554"/>
      <c r="X1" s="554"/>
    </row>
    <row r="2" spans="1:24">
      <c r="A2" s="155"/>
      <c r="B2" s="155"/>
      <c r="C2" s="155"/>
      <c r="D2" s="155"/>
      <c r="E2" s="155"/>
      <c r="F2" s="155"/>
      <c r="G2" s="155"/>
      <c r="H2" s="155"/>
      <c r="I2" s="155"/>
      <c r="J2" s="155"/>
      <c r="K2" s="155"/>
      <c r="L2" s="155"/>
      <c r="M2" s="155"/>
      <c r="N2" s="155"/>
      <c r="O2" s="155"/>
      <c r="P2" s="155"/>
      <c r="Q2" s="155"/>
      <c r="R2" s="155"/>
      <c r="S2" s="155"/>
      <c r="T2" s="155"/>
      <c r="U2" s="155"/>
      <c r="V2" s="155"/>
      <c r="W2" s="155"/>
      <c r="X2" s="155"/>
    </row>
    <row r="3" spans="1:24">
      <c r="A3" s="30"/>
      <c r="B3" s="30"/>
      <c r="C3" s="30"/>
      <c r="D3" s="30"/>
      <c r="E3" s="30"/>
      <c r="F3" s="30"/>
      <c r="G3" s="30"/>
      <c r="H3" s="30"/>
      <c r="I3" s="30"/>
      <c r="J3" s="30"/>
      <c r="K3" s="30"/>
      <c r="L3" s="30"/>
      <c r="M3" s="30"/>
      <c r="N3" s="30"/>
      <c r="O3" s="30"/>
      <c r="P3" s="30"/>
      <c r="Q3" s="544">
        <f>'１-１申請書'!H2</f>
        <v>0</v>
      </c>
      <c r="R3" s="544"/>
      <c r="S3" s="544"/>
      <c r="T3" s="544"/>
      <c r="U3" s="544"/>
      <c r="V3" s="544"/>
      <c r="W3" s="544"/>
      <c r="X3" s="30"/>
    </row>
    <row r="4" spans="1:24">
      <c r="A4" s="156"/>
      <c r="B4" s="551" t="s">
        <v>292</v>
      </c>
      <c r="C4" s="552"/>
      <c r="D4" s="552"/>
      <c r="E4" s="553"/>
      <c r="F4" s="555" t="str">
        <f>'１-１申請書'!C15&amp;""</f>
        <v/>
      </c>
      <c r="G4" s="557"/>
      <c r="H4" s="557"/>
      <c r="I4" s="557"/>
      <c r="J4" s="557"/>
      <c r="K4" s="557"/>
      <c r="L4" s="556"/>
      <c r="M4" s="551" t="s">
        <v>321</v>
      </c>
      <c r="N4" s="553"/>
      <c r="O4" s="555" t="str">
        <f>'１-１申請書'!I16&amp;""</f>
        <v/>
      </c>
      <c r="P4" s="556"/>
      <c r="Q4" s="551" t="s">
        <v>14</v>
      </c>
      <c r="R4" s="553"/>
      <c r="S4" s="555" t="str">
        <f>'１-１申請書'!C3&amp;""</f>
        <v/>
      </c>
      <c r="T4" s="557"/>
      <c r="U4" s="557"/>
      <c r="V4" s="557"/>
      <c r="W4" s="556"/>
      <c r="X4" s="157"/>
    </row>
    <row r="5" spans="1:24">
      <c r="A5" s="156"/>
      <c r="B5" s="551" t="s">
        <v>41</v>
      </c>
      <c r="C5" s="552"/>
      <c r="D5" s="552"/>
      <c r="E5" s="553"/>
      <c r="F5" s="555" t="str">
        <f>'１-１申請書'!C8&amp;""</f>
        <v/>
      </c>
      <c r="G5" s="557"/>
      <c r="H5" s="557"/>
      <c r="I5" s="557"/>
      <c r="J5" s="558" t="s">
        <v>565</v>
      </c>
      <c r="K5" s="558"/>
      <c r="L5" s="558"/>
      <c r="M5" s="558"/>
      <c r="N5" s="558"/>
      <c r="O5" s="559" t="str">
        <f>'１-１申請書'!I8&amp;""</f>
        <v/>
      </c>
      <c r="P5" s="559"/>
      <c r="Q5" s="551" t="s">
        <v>564</v>
      </c>
      <c r="R5" s="552"/>
      <c r="S5" s="552"/>
      <c r="T5" s="552"/>
      <c r="U5" s="553"/>
      <c r="V5" s="549" t="e">
        <f>'2成績計算表'!S24</f>
        <v>#DIV/0!</v>
      </c>
      <c r="W5" s="550"/>
      <c r="X5" s="157"/>
    </row>
    <row r="6" spans="1:24">
      <c r="A6" s="156"/>
      <c r="B6" s="158"/>
      <c r="C6" s="158"/>
      <c r="D6" s="158"/>
      <c r="E6" s="158"/>
      <c r="F6" s="157"/>
      <c r="G6" s="157"/>
      <c r="H6" s="157"/>
      <c r="I6" s="157"/>
      <c r="J6" s="157"/>
      <c r="K6" s="157"/>
      <c r="L6" s="157"/>
      <c r="M6" s="159"/>
      <c r="N6" s="159"/>
      <c r="O6" s="159"/>
      <c r="P6" s="159"/>
      <c r="Q6" s="159"/>
      <c r="R6" s="159"/>
      <c r="S6" s="159"/>
      <c r="T6" s="159"/>
      <c r="U6" s="159"/>
      <c r="V6" s="159"/>
      <c r="W6" s="159"/>
      <c r="X6" s="157"/>
    </row>
    <row r="7" spans="1:24">
      <c r="A7" s="156"/>
      <c r="B7" s="158"/>
      <c r="C7" s="158"/>
      <c r="D7" s="158"/>
      <c r="E7" s="158"/>
      <c r="F7" s="157"/>
      <c r="G7" s="157"/>
      <c r="H7" s="157"/>
      <c r="I7" s="157"/>
      <c r="J7" s="157"/>
      <c r="K7" s="157"/>
      <c r="L7" s="157"/>
      <c r="M7" s="159"/>
      <c r="N7" s="159"/>
      <c r="O7" s="159"/>
      <c r="P7" s="159"/>
      <c r="Q7" s="159"/>
      <c r="R7" s="159"/>
      <c r="S7" s="159"/>
      <c r="T7" s="159"/>
      <c r="U7" s="159"/>
      <c r="V7" s="159"/>
      <c r="W7" s="159"/>
      <c r="X7" s="157"/>
    </row>
    <row r="8" spans="1:24">
      <c r="A8" s="30"/>
      <c r="B8" s="30"/>
      <c r="C8" s="30"/>
      <c r="D8" s="30"/>
      <c r="E8" s="30"/>
      <c r="F8" s="160"/>
      <c r="G8" s="160"/>
      <c r="H8" s="160"/>
      <c r="I8" s="160"/>
      <c r="J8" s="160"/>
      <c r="K8" s="160"/>
      <c r="L8" s="160"/>
      <c r="M8" s="160"/>
      <c r="N8" s="160"/>
      <c r="O8" s="160"/>
      <c r="P8" s="160"/>
      <c r="Q8" s="160"/>
      <c r="R8" s="160"/>
      <c r="S8" s="160"/>
      <c r="T8" s="160"/>
      <c r="U8" s="160"/>
      <c r="V8" s="160"/>
      <c r="W8" s="160"/>
      <c r="X8" s="30"/>
    </row>
    <row r="9" spans="1:24">
      <c r="A9" s="30"/>
      <c r="B9" s="1" t="s">
        <v>300</v>
      </c>
      <c r="C9" s="30"/>
      <c r="D9" s="30"/>
      <c r="E9" s="30"/>
      <c r="F9" s="30"/>
      <c r="G9" s="30"/>
      <c r="H9" s="30"/>
      <c r="I9" s="30"/>
      <c r="J9" s="30"/>
      <c r="K9" s="30"/>
      <c r="L9" s="30"/>
      <c r="M9" s="30"/>
      <c r="N9" s="30"/>
      <c r="O9" s="30"/>
      <c r="P9" s="30"/>
      <c r="Q9" s="30"/>
      <c r="R9" s="30"/>
      <c r="S9" s="30"/>
      <c r="T9" s="30"/>
      <c r="U9" s="30"/>
      <c r="V9" s="30"/>
      <c r="W9" s="30"/>
      <c r="X9" s="30"/>
    </row>
    <row r="10" spans="1:24">
      <c r="A10" s="30"/>
      <c r="B10" s="1" t="s">
        <v>301</v>
      </c>
      <c r="C10" s="30"/>
      <c r="D10" s="30"/>
      <c r="E10" s="30"/>
      <c r="F10" s="30"/>
      <c r="G10" s="30"/>
      <c r="H10" s="30"/>
      <c r="I10" s="30"/>
      <c r="J10" s="30"/>
      <c r="K10" s="30"/>
      <c r="L10" s="30"/>
      <c r="M10" s="30"/>
      <c r="N10" s="30"/>
      <c r="O10" s="30"/>
      <c r="P10" s="30"/>
      <c r="Q10" s="30"/>
      <c r="R10" s="30"/>
      <c r="S10" s="30"/>
      <c r="T10" s="30"/>
      <c r="U10" s="30"/>
      <c r="V10" s="30"/>
      <c r="W10" s="30"/>
      <c r="X10" s="30"/>
    </row>
    <row r="11" spans="1:24">
      <c r="A11" s="30"/>
      <c r="B11" s="1" t="s">
        <v>302</v>
      </c>
      <c r="C11" s="30"/>
      <c r="D11" s="30"/>
      <c r="E11" s="30"/>
      <c r="F11" s="30"/>
      <c r="G11" s="30"/>
      <c r="H11" s="30"/>
      <c r="I11" s="30"/>
      <c r="J11" s="30"/>
      <c r="K11" s="30"/>
      <c r="L11" s="30"/>
      <c r="M11" s="30"/>
      <c r="N11" s="30"/>
      <c r="O11" s="30"/>
      <c r="P11" s="30"/>
      <c r="Q11" s="30"/>
      <c r="R11" s="30"/>
      <c r="S11" s="30"/>
      <c r="T11" s="30"/>
      <c r="U11" s="30"/>
      <c r="V11" s="30"/>
      <c r="W11" s="30"/>
      <c r="X11" s="30"/>
    </row>
    <row r="12" spans="1:24">
      <c r="A12" s="30"/>
      <c r="B12" s="30"/>
      <c r="C12" s="30"/>
      <c r="D12" s="30"/>
      <c r="E12" s="30"/>
      <c r="F12" s="30"/>
      <c r="G12" s="30"/>
      <c r="H12" s="30"/>
      <c r="I12" s="30"/>
      <c r="J12" s="30"/>
      <c r="K12" s="30"/>
      <c r="L12" s="30"/>
      <c r="M12" s="30"/>
      <c r="N12" s="30"/>
      <c r="O12" s="30"/>
      <c r="P12" s="30"/>
      <c r="Q12" s="30"/>
      <c r="R12" s="30"/>
      <c r="S12" s="30"/>
      <c r="T12" s="30"/>
      <c r="U12" s="30"/>
      <c r="V12" s="30"/>
      <c r="W12" s="30"/>
      <c r="X12" s="30"/>
    </row>
    <row r="13" spans="1:24">
      <c r="A13" s="30"/>
      <c r="B13" s="30"/>
      <c r="C13" s="30"/>
      <c r="D13" s="30"/>
      <c r="E13" s="30"/>
      <c r="F13" s="30"/>
      <c r="G13" s="30"/>
      <c r="H13" s="30"/>
      <c r="I13" s="30"/>
      <c r="J13" s="30"/>
      <c r="K13" s="30"/>
      <c r="L13" s="30"/>
      <c r="M13" s="30"/>
      <c r="N13" s="30"/>
      <c r="O13" s="30"/>
      <c r="P13" s="30"/>
      <c r="Q13" s="30"/>
      <c r="R13" s="30"/>
      <c r="S13" s="30"/>
      <c r="T13" s="30"/>
      <c r="U13" s="30"/>
      <c r="V13" s="30"/>
      <c r="W13" s="30"/>
      <c r="X13" s="30"/>
    </row>
    <row r="14" spans="1:24">
      <c r="A14" s="30"/>
      <c r="B14" s="30"/>
      <c r="C14" s="30"/>
      <c r="D14" s="30"/>
      <c r="E14" s="30"/>
      <c r="F14" s="30"/>
      <c r="G14" s="30"/>
      <c r="H14" s="30"/>
      <c r="I14" s="30"/>
      <c r="J14" s="30"/>
      <c r="K14" s="30"/>
      <c r="L14" s="30"/>
      <c r="M14" s="30"/>
      <c r="N14" s="161" t="s">
        <v>293</v>
      </c>
      <c r="O14" s="161"/>
      <c r="P14" s="161"/>
      <c r="Q14" s="161"/>
      <c r="R14" s="161"/>
      <c r="S14" s="161"/>
      <c r="T14" s="161"/>
      <c r="U14" s="161"/>
      <c r="V14" s="161"/>
      <c r="W14" s="161"/>
      <c r="X14" s="30"/>
    </row>
    <row r="15" spans="1:24">
      <c r="A15" s="30"/>
      <c r="B15" s="30"/>
      <c r="C15" s="30"/>
      <c r="D15" s="30"/>
      <c r="E15" s="30"/>
      <c r="F15" s="30"/>
      <c r="G15" s="30"/>
      <c r="H15" s="30"/>
      <c r="I15" s="30"/>
      <c r="J15" s="30"/>
      <c r="K15" s="30"/>
      <c r="L15" s="30"/>
      <c r="M15" s="30"/>
      <c r="N15" s="156"/>
      <c r="O15" s="156"/>
      <c r="P15" s="156"/>
      <c r="Q15" s="156"/>
      <c r="R15" s="156"/>
      <c r="S15" s="156"/>
      <c r="T15" s="156"/>
      <c r="U15" s="156"/>
      <c r="V15" s="156"/>
      <c r="W15" s="156"/>
      <c r="X15" s="30"/>
    </row>
    <row r="16" spans="1:24">
      <c r="A16" s="30"/>
      <c r="B16" s="30"/>
      <c r="C16" s="30"/>
      <c r="D16" s="30"/>
      <c r="E16" s="30"/>
      <c r="F16" s="30"/>
      <c r="G16" s="162"/>
      <c r="H16" s="162"/>
      <c r="I16" s="30"/>
      <c r="J16" s="30"/>
      <c r="K16" s="30"/>
      <c r="L16" s="30"/>
      <c r="M16" s="30"/>
      <c r="N16" s="30"/>
      <c r="O16" s="30"/>
      <c r="P16" s="30"/>
      <c r="Q16" s="30"/>
      <c r="R16" s="30"/>
      <c r="S16" s="30"/>
      <c r="T16" s="30"/>
      <c r="U16" s="30"/>
      <c r="V16" s="30"/>
      <c r="W16" s="30"/>
      <c r="X16" s="30"/>
    </row>
    <row r="17" spans="1:29">
      <c r="A17" s="3" t="s">
        <v>566</v>
      </c>
      <c r="B17" s="30"/>
      <c r="C17" s="30"/>
      <c r="D17" s="30"/>
      <c r="E17" s="30"/>
      <c r="F17" s="30"/>
      <c r="G17" s="30"/>
      <c r="H17" s="30"/>
      <c r="I17" s="30"/>
      <c r="J17" s="30"/>
      <c r="K17" s="30"/>
      <c r="L17" s="30"/>
      <c r="M17" s="30"/>
      <c r="N17" s="30"/>
      <c r="O17" s="30"/>
      <c r="P17" s="30"/>
      <c r="Q17" s="30"/>
      <c r="R17" s="30"/>
      <c r="S17" s="30"/>
      <c r="T17" s="30"/>
      <c r="U17" s="30"/>
      <c r="V17" s="30"/>
      <c r="W17" s="30"/>
      <c r="X17" s="30"/>
    </row>
    <row r="18" spans="1:29" ht="6.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row>
    <row r="19" spans="1:29">
      <c r="A19" s="30"/>
      <c r="B19" s="545"/>
      <c r="C19" s="546"/>
      <c r="D19" s="546"/>
      <c r="E19" s="546"/>
      <c r="F19" s="546"/>
      <c r="G19" s="546"/>
      <c r="H19" s="546"/>
      <c r="I19" s="546"/>
      <c r="J19" s="546"/>
      <c r="K19" s="546"/>
      <c r="L19" s="546"/>
      <c r="M19" s="546"/>
      <c r="N19" s="546"/>
      <c r="O19" s="546"/>
      <c r="P19" s="546"/>
      <c r="Q19" s="546"/>
      <c r="R19" s="546"/>
      <c r="S19" s="546"/>
      <c r="T19" s="546"/>
      <c r="U19" s="546"/>
      <c r="V19" s="546"/>
      <c r="W19" s="547"/>
      <c r="X19" s="30"/>
    </row>
    <row r="20" spans="1:29" s="28" customFormat="1">
      <c r="A20" s="160"/>
      <c r="B20" s="163" t="s">
        <v>570</v>
      </c>
      <c r="C20" s="163"/>
      <c r="D20" s="163"/>
      <c r="E20" s="163"/>
      <c r="F20" s="163"/>
      <c r="G20" s="163"/>
      <c r="H20" s="163"/>
      <c r="I20" s="163"/>
      <c r="J20" s="163"/>
      <c r="K20" s="163"/>
      <c r="L20" s="163"/>
      <c r="M20" s="163"/>
      <c r="N20" s="163"/>
      <c r="O20" s="163"/>
      <c r="P20" s="163"/>
      <c r="Q20" s="163"/>
      <c r="R20" s="163"/>
      <c r="S20" s="163"/>
      <c r="T20" s="163"/>
      <c r="U20" s="163"/>
      <c r="V20" s="163"/>
      <c r="W20" s="163"/>
      <c r="X20" s="160"/>
      <c r="Z20" s="1"/>
      <c r="AA20" s="1"/>
      <c r="AB20" s="1"/>
    </row>
    <row r="21" spans="1:29" s="28" customFormat="1">
      <c r="A21" s="160"/>
      <c r="B21" s="163"/>
      <c r="C21" s="163"/>
      <c r="D21" s="163"/>
      <c r="E21" s="163"/>
      <c r="F21" s="163"/>
      <c r="G21" s="163"/>
      <c r="H21" s="163"/>
      <c r="I21" s="163"/>
      <c r="J21" s="163"/>
      <c r="K21" s="163"/>
      <c r="L21" s="163"/>
      <c r="M21" s="163"/>
      <c r="N21" s="163"/>
      <c r="O21" s="163"/>
      <c r="P21" s="163"/>
      <c r="Q21" s="163"/>
      <c r="R21" s="163"/>
      <c r="S21" s="163"/>
      <c r="T21" s="163"/>
      <c r="U21" s="163"/>
      <c r="V21" s="163"/>
      <c r="W21" s="163"/>
      <c r="X21" s="160"/>
    </row>
    <row r="22" spans="1:29">
      <c r="A22" s="3" t="s">
        <v>567</v>
      </c>
      <c r="B22" s="30"/>
      <c r="C22" s="30"/>
      <c r="D22" s="30"/>
      <c r="E22" s="30"/>
      <c r="F22" s="30"/>
      <c r="G22" s="30"/>
      <c r="H22" s="30"/>
      <c r="I22" s="30"/>
      <c r="J22" s="30"/>
      <c r="K22" s="30"/>
      <c r="L22" s="30"/>
      <c r="M22" s="30"/>
      <c r="N22" s="30"/>
      <c r="O22" s="30"/>
      <c r="P22" s="30"/>
      <c r="Q22" s="30"/>
      <c r="R22" s="30"/>
      <c r="S22" s="30"/>
      <c r="T22" s="30"/>
      <c r="U22" s="30"/>
      <c r="V22" s="30"/>
      <c r="W22" s="30"/>
      <c r="X22" s="30"/>
      <c r="Z22" s="28"/>
      <c r="AA22" s="28"/>
      <c r="AB22" s="28"/>
    </row>
    <row r="23" spans="1:29">
      <c r="A23" s="30"/>
      <c r="B23" s="30" t="s">
        <v>660</v>
      </c>
      <c r="C23" s="156"/>
      <c r="D23" s="156"/>
      <c r="E23" s="156"/>
      <c r="F23" s="156"/>
      <c r="G23" s="156"/>
      <c r="H23" s="156"/>
      <c r="I23" s="156"/>
      <c r="J23" s="156"/>
      <c r="K23" s="156"/>
      <c r="L23" s="156"/>
      <c r="M23" s="156"/>
      <c r="N23" s="156"/>
      <c r="O23" s="156"/>
      <c r="P23" s="156"/>
      <c r="Q23" s="156"/>
      <c r="R23" s="156"/>
      <c r="S23" s="156"/>
      <c r="T23" s="156"/>
      <c r="U23" s="156"/>
      <c r="V23" s="156"/>
      <c r="W23" s="156"/>
      <c r="X23" s="30"/>
      <c r="Z23" s="28"/>
      <c r="AA23" s="28"/>
      <c r="AB23" s="28"/>
    </row>
    <row r="24" spans="1:29">
      <c r="A24" s="30"/>
      <c r="B24" s="30" t="s">
        <v>607</v>
      </c>
      <c r="C24" s="209"/>
      <c r="D24" s="209"/>
      <c r="E24" s="209"/>
      <c r="F24" s="209"/>
      <c r="G24" s="209"/>
      <c r="H24" s="209"/>
      <c r="I24" s="209"/>
      <c r="J24" s="209"/>
      <c r="K24" s="209"/>
      <c r="L24" s="209"/>
      <c r="M24" s="209"/>
      <c r="N24" s="209"/>
      <c r="O24" s="209"/>
      <c r="P24" s="209"/>
      <c r="Q24" s="209"/>
      <c r="R24" s="209"/>
      <c r="S24" s="209"/>
      <c r="T24" s="209"/>
      <c r="U24" s="209"/>
      <c r="V24" s="209"/>
      <c r="W24" s="209"/>
      <c r="X24" s="30"/>
    </row>
    <row r="25" spans="1:29">
      <c r="A25" s="30"/>
      <c r="B25" s="30" t="s">
        <v>608</v>
      </c>
      <c r="C25" s="209"/>
      <c r="D25" s="209"/>
      <c r="E25" s="209"/>
      <c r="F25" s="209"/>
      <c r="G25" s="209"/>
      <c r="H25" s="209"/>
      <c r="I25" s="209"/>
      <c r="J25" s="209"/>
      <c r="K25" s="209"/>
      <c r="L25" s="209"/>
      <c r="M25" s="209"/>
      <c r="N25" s="209"/>
      <c r="O25" s="209"/>
      <c r="P25" s="209"/>
      <c r="Q25" s="209"/>
      <c r="R25" s="209"/>
      <c r="S25" s="209"/>
      <c r="T25" s="209"/>
      <c r="U25" s="209"/>
      <c r="V25" s="209"/>
      <c r="W25" s="209"/>
      <c r="X25" s="30"/>
    </row>
    <row r="26" spans="1:29" ht="16.5" customHeight="1">
      <c r="A26" s="30"/>
      <c r="B26" s="47" t="s">
        <v>662</v>
      </c>
      <c r="D26" s="209"/>
      <c r="E26" s="238" t="s">
        <v>664</v>
      </c>
      <c r="G26" s="209"/>
      <c r="H26" s="209"/>
      <c r="I26" s="209"/>
      <c r="J26" s="209"/>
      <c r="K26" s="209"/>
      <c r="L26" s="209"/>
      <c r="M26" s="209"/>
      <c r="N26" s="209"/>
      <c r="O26" s="209"/>
      <c r="P26" s="209"/>
      <c r="Q26" s="209"/>
      <c r="R26" s="209"/>
      <c r="S26" s="209"/>
      <c r="T26" s="209"/>
      <c r="U26" s="209"/>
      <c r="V26" s="209"/>
      <c r="W26" s="209"/>
      <c r="X26" s="30"/>
    </row>
    <row r="27" spans="1:29" ht="16.5" customHeight="1">
      <c r="A27" s="30"/>
      <c r="B27" s="47" t="s">
        <v>661</v>
      </c>
      <c r="D27" s="209"/>
      <c r="E27" s="238" t="s">
        <v>663</v>
      </c>
      <c r="F27" s="209"/>
      <c r="G27" s="209"/>
      <c r="H27" s="209"/>
      <c r="I27" s="209"/>
      <c r="J27" s="209"/>
      <c r="K27" s="209"/>
      <c r="L27" s="209"/>
      <c r="M27" s="209"/>
      <c r="N27" s="209"/>
      <c r="O27" s="209"/>
      <c r="P27" s="209"/>
      <c r="Q27" s="209"/>
      <c r="R27" s="209"/>
      <c r="S27" s="209"/>
      <c r="T27" s="209"/>
      <c r="U27" s="209"/>
      <c r="V27" s="209"/>
      <c r="W27" s="209"/>
      <c r="X27" s="30"/>
    </row>
    <row r="28" spans="1:29">
      <c r="A28" s="30"/>
      <c r="B28" s="545"/>
      <c r="C28" s="546"/>
      <c r="D28" s="546"/>
      <c r="E28" s="546"/>
      <c r="F28" s="546"/>
      <c r="G28" s="546"/>
      <c r="H28" s="546"/>
      <c r="I28" s="546"/>
      <c r="J28" s="546"/>
      <c r="K28" s="546"/>
      <c r="L28" s="546"/>
      <c r="M28" s="546"/>
      <c r="N28" s="546"/>
      <c r="O28" s="546"/>
      <c r="P28" s="546"/>
      <c r="Q28" s="546"/>
      <c r="R28" s="546"/>
      <c r="S28" s="546"/>
      <c r="T28" s="546"/>
      <c r="U28" s="546"/>
      <c r="V28" s="546"/>
      <c r="W28" s="547"/>
      <c r="X28" s="30"/>
    </row>
    <row r="29" spans="1:29">
      <c r="A29" s="30"/>
      <c r="B29" s="164"/>
      <c r="C29" s="164"/>
      <c r="D29" s="164"/>
      <c r="E29" s="164"/>
      <c r="F29" s="164"/>
      <c r="G29" s="164"/>
      <c r="H29" s="164"/>
      <c r="I29" s="164"/>
      <c r="J29" s="164"/>
      <c r="K29" s="164"/>
      <c r="L29" s="164"/>
      <c r="M29" s="164"/>
      <c r="N29" s="164"/>
      <c r="O29" s="164"/>
      <c r="P29" s="164"/>
      <c r="Q29" s="164"/>
      <c r="R29" s="164"/>
      <c r="S29" s="164"/>
      <c r="T29" s="164"/>
      <c r="U29" s="164"/>
      <c r="V29" s="164"/>
      <c r="W29" s="164"/>
      <c r="X29" s="30"/>
    </row>
    <row r="30" spans="1:29">
      <c r="A30" s="3" t="s">
        <v>568</v>
      </c>
      <c r="B30" s="30"/>
      <c r="C30" s="30"/>
      <c r="D30" s="30"/>
      <c r="E30" s="30"/>
      <c r="F30" s="30"/>
      <c r="G30" s="30"/>
      <c r="H30" s="30"/>
      <c r="I30" s="30"/>
      <c r="J30" s="30"/>
      <c r="K30" s="30"/>
      <c r="L30" s="30"/>
      <c r="M30" s="30"/>
      <c r="N30" s="30"/>
      <c r="O30" s="30"/>
      <c r="P30" s="30"/>
      <c r="Q30" s="30"/>
      <c r="R30" s="30"/>
      <c r="S30" s="30"/>
      <c r="T30" s="30"/>
      <c r="U30" s="30"/>
      <c r="V30" s="30"/>
      <c r="W30" s="30"/>
      <c r="X30" s="30"/>
      <c r="Y30" s="2"/>
    </row>
    <row r="31" spans="1:29">
      <c r="A31" s="30"/>
      <c r="B31" s="560" t="s">
        <v>657</v>
      </c>
      <c r="C31" s="561"/>
      <c r="D31" s="561"/>
      <c r="E31" s="561"/>
      <c r="F31" s="561"/>
      <c r="G31" s="561"/>
      <c r="H31" s="561"/>
      <c r="I31" s="561"/>
      <c r="J31" s="561"/>
      <c r="K31" s="561"/>
      <c r="L31" s="561"/>
      <c r="M31" s="561"/>
      <c r="N31" s="561"/>
      <c r="O31" s="561"/>
      <c r="P31" s="561"/>
      <c r="Q31" s="561"/>
      <c r="R31" s="561"/>
      <c r="S31" s="561"/>
      <c r="T31" s="561"/>
      <c r="U31" s="561"/>
      <c r="V31" s="561"/>
      <c r="W31" s="562"/>
      <c r="X31" s="30"/>
      <c r="Y31" s="2"/>
    </row>
    <row r="32" spans="1:29">
      <c r="A32" s="30"/>
      <c r="B32" s="526" t="s">
        <v>517</v>
      </c>
      <c r="C32" s="527"/>
      <c r="D32" s="528"/>
      <c r="E32" s="529"/>
      <c r="F32" s="530"/>
      <c r="G32" s="530"/>
      <c r="H32" s="530"/>
      <c r="I32" s="530"/>
      <c r="J32" s="530"/>
      <c r="K32" s="530"/>
      <c r="L32" s="530"/>
      <c r="M32" s="530"/>
      <c r="N32" s="530"/>
      <c r="O32" s="530"/>
      <c r="P32" s="530"/>
      <c r="Q32" s="530"/>
      <c r="R32" s="530"/>
      <c r="S32" s="530"/>
      <c r="T32" s="530"/>
      <c r="U32" s="530"/>
      <c r="V32" s="530"/>
      <c r="W32" s="531"/>
      <c r="X32" s="156"/>
      <c r="Y32" s="2"/>
      <c r="Z32" s="2"/>
      <c r="AA32" s="2"/>
      <c r="AB32" s="2"/>
      <c r="AC32" s="2"/>
    </row>
    <row r="33" spans="1:29">
      <c r="A33" s="30"/>
      <c r="B33" s="536" t="s">
        <v>518</v>
      </c>
      <c r="C33" s="537"/>
      <c r="D33" s="537"/>
      <c r="E33" s="537"/>
      <c r="F33" s="537"/>
      <c r="G33" s="537"/>
      <c r="H33" s="537"/>
      <c r="I33" s="537"/>
      <c r="J33" s="537"/>
      <c r="K33" s="537"/>
      <c r="L33" s="537"/>
      <c r="M33" s="537"/>
      <c r="N33" s="537"/>
      <c r="O33" s="537"/>
      <c r="P33" s="537"/>
      <c r="Q33" s="537"/>
      <c r="R33" s="538"/>
      <c r="S33" s="539"/>
      <c r="T33" s="540"/>
      <c r="U33" s="165" t="s">
        <v>519</v>
      </c>
      <c r="V33" s="183"/>
      <c r="W33" s="166" t="s">
        <v>520</v>
      </c>
      <c r="X33" s="156" t="s">
        <v>521</v>
      </c>
      <c r="Y33" s="2"/>
      <c r="Z33" s="2"/>
      <c r="AA33" s="2"/>
      <c r="AB33" s="2"/>
      <c r="AC33" s="2"/>
    </row>
    <row r="34" spans="1:29">
      <c r="A34" s="30"/>
      <c r="B34" s="236" t="s">
        <v>658</v>
      </c>
      <c r="C34" s="234"/>
      <c r="D34" s="234"/>
      <c r="E34" s="234"/>
      <c r="F34" s="234"/>
      <c r="G34" s="234"/>
      <c r="H34" s="234"/>
      <c r="I34" s="234"/>
      <c r="J34" s="234"/>
      <c r="K34" s="234"/>
      <c r="L34" s="234"/>
      <c r="M34" s="234"/>
      <c r="N34" s="234"/>
      <c r="O34" s="234"/>
      <c r="P34" s="234"/>
      <c r="Q34" s="234"/>
      <c r="R34" s="234"/>
      <c r="S34" s="237"/>
      <c r="T34" s="237"/>
      <c r="U34" s="167"/>
      <c r="V34" s="237"/>
      <c r="W34" s="235"/>
      <c r="X34" s="156"/>
      <c r="Y34" s="2"/>
      <c r="Z34" s="2"/>
      <c r="AA34" s="2"/>
      <c r="AB34" s="2"/>
      <c r="AC34" s="2"/>
    </row>
    <row r="35" spans="1:29">
      <c r="A35" s="30"/>
      <c r="B35" s="30"/>
      <c r="C35" s="30"/>
      <c r="D35" s="30"/>
      <c r="E35" s="30"/>
      <c r="F35" s="30"/>
      <c r="G35" s="30"/>
      <c r="H35" s="30"/>
      <c r="I35" s="30"/>
      <c r="J35" s="30"/>
      <c r="K35" s="30"/>
      <c r="L35" s="30"/>
      <c r="M35" s="30"/>
      <c r="N35" s="30"/>
      <c r="O35" s="30"/>
      <c r="P35" s="30"/>
      <c r="Q35" s="30"/>
      <c r="R35" s="30"/>
      <c r="S35" s="159"/>
      <c r="T35" s="159"/>
      <c r="U35" s="159"/>
      <c r="V35" s="159"/>
      <c r="W35" s="160"/>
      <c r="X35" s="160"/>
      <c r="Y35" s="2"/>
    </row>
    <row r="36" spans="1:29">
      <c r="A36" s="30"/>
      <c r="B36" s="560" t="s">
        <v>522</v>
      </c>
      <c r="C36" s="561"/>
      <c r="D36" s="561"/>
      <c r="E36" s="561"/>
      <c r="F36" s="561"/>
      <c r="G36" s="561"/>
      <c r="H36" s="561"/>
      <c r="I36" s="561"/>
      <c r="J36" s="561"/>
      <c r="K36" s="561"/>
      <c r="L36" s="561"/>
      <c r="M36" s="561"/>
      <c r="N36" s="561"/>
      <c r="O36" s="561"/>
      <c r="P36" s="561"/>
      <c r="Q36" s="561"/>
      <c r="R36" s="561"/>
      <c r="S36" s="561"/>
      <c r="T36" s="561"/>
      <c r="U36" s="561"/>
      <c r="V36" s="561"/>
      <c r="W36" s="562"/>
      <c r="X36" s="30"/>
      <c r="Y36" s="2"/>
      <c r="AB36" s="2"/>
    </row>
    <row r="37" spans="1:29">
      <c r="A37" s="30"/>
      <c r="B37" s="526" t="s">
        <v>517</v>
      </c>
      <c r="C37" s="527"/>
      <c r="D37" s="528"/>
      <c r="E37" s="529"/>
      <c r="F37" s="530"/>
      <c r="G37" s="530"/>
      <c r="H37" s="530"/>
      <c r="I37" s="530"/>
      <c r="J37" s="530"/>
      <c r="K37" s="530"/>
      <c r="L37" s="530"/>
      <c r="M37" s="530"/>
      <c r="N37" s="530"/>
      <c r="O37" s="530"/>
      <c r="P37" s="530"/>
      <c r="Q37" s="530"/>
      <c r="R37" s="530"/>
      <c r="S37" s="530"/>
      <c r="T37" s="530"/>
      <c r="U37" s="530"/>
      <c r="V37" s="530"/>
      <c r="W37" s="531"/>
      <c r="X37" s="30"/>
      <c r="Y37" s="2"/>
    </row>
    <row r="38" spans="1:29">
      <c r="A38" s="30"/>
      <c r="B38" s="536" t="s">
        <v>518</v>
      </c>
      <c r="C38" s="537"/>
      <c r="D38" s="537"/>
      <c r="E38" s="537"/>
      <c r="F38" s="537"/>
      <c r="G38" s="537"/>
      <c r="H38" s="537"/>
      <c r="I38" s="537"/>
      <c r="J38" s="537"/>
      <c r="K38" s="537"/>
      <c r="L38" s="537"/>
      <c r="M38" s="537"/>
      <c r="N38" s="537"/>
      <c r="O38" s="537"/>
      <c r="P38" s="537"/>
      <c r="Q38" s="537"/>
      <c r="R38" s="538"/>
      <c r="S38" s="539"/>
      <c r="T38" s="540"/>
      <c r="U38" s="165" t="s">
        <v>519</v>
      </c>
      <c r="V38" s="183"/>
      <c r="W38" s="166" t="s">
        <v>520</v>
      </c>
      <c r="X38" s="156" t="s">
        <v>521</v>
      </c>
      <c r="Y38" s="2"/>
    </row>
    <row r="39" spans="1:29">
      <c r="A39" s="30"/>
      <c r="B39" s="526" t="s">
        <v>523</v>
      </c>
      <c r="C39" s="527"/>
      <c r="D39" s="528"/>
      <c r="E39" s="563"/>
      <c r="F39" s="564"/>
      <c r="G39" s="564"/>
      <c r="H39" s="564"/>
      <c r="I39" s="564"/>
      <c r="J39" s="564"/>
      <c r="K39" s="564"/>
      <c r="L39" s="564"/>
      <c r="M39" s="564"/>
      <c r="N39" s="564"/>
      <c r="O39" s="564"/>
      <c r="P39" s="564"/>
      <c r="Q39" s="564"/>
      <c r="R39" s="564"/>
      <c r="S39" s="564"/>
      <c r="T39" s="564"/>
      <c r="U39" s="564"/>
      <c r="V39" s="564"/>
      <c r="W39" s="565"/>
      <c r="X39" s="30"/>
      <c r="Y39" s="2"/>
    </row>
    <row r="40" spans="1:29">
      <c r="A40" s="30"/>
      <c r="B40" s="526" t="s">
        <v>524</v>
      </c>
      <c r="C40" s="527"/>
      <c r="D40" s="528"/>
      <c r="E40" s="545"/>
      <c r="F40" s="546"/>
      <c r="G40" s="546"/>
      <c r="H40" s="546"/>
      <c r="I40" s="546"/>
      <c r="J40" s="546"/>
      <c r="K40" s="546"/>
      <c r="L40" s="546"/>
      <c r="M40" s="546"/>
      <c r="N40" s="546"/>
      <c r="O40" s="546"/>
      <c r="P40" s="546"/>
      <c r="Q40" s="546"/>
      <c r="R40" s="546"/>
      <c r="S40" s="546"/>
      <c r="T40" s="546"/>
      <c r="U40" s="546"/>
      <c r="V40" s="546"/>
      <c r="W40" s="547"/>
      <c r="X40" s="30"/>
      <c r="Y40" s="2"/>
    </row>
    <row r="41" spans="1:29">
      <c r="A41" s="30"/>
      <c r="B41" s="532" t="s">
        <v>525</v>
      </c>
      <c r="C41" s="533"/>
      <c r="D41" s="533"/>
      <c r="E41" s="533"/>
      <c r="F41" s="533"/>
      <c r="G41" s="533"/>
      <c r="H41" s="533"/>
      <c r="I41" s="533"/>
      <c r="J41" s="533"/>
      <c r="K41" s="533"/>
      <c r="L41" s="533"/>
      <c r="M41" s="533"/>
      <c r="N41" s="533"/>
      <c r="O41" s="533"/>
      <c r="P41" s="533"/>
      <c r="Q41" s="533"/>
      <c r="R41" s="534"/>
      <c r="S41" s="539"/>
      <c r="T41" s="548"/>
      <c r="U41" s="548"/>
      <c r="V41" s="548"/>
      <c r="W41" s="540"/>
      <c r="X41" s="30"/>
      <c r="Y41" s="2"/>
    </row>
    <row r="42" spans="1:29">
      <c r="A42" s="30"/>
      <c r="B42" s="30"/>
      <c r="C42" s="30"/>
      <c r="D42" s="30"/>
      <c r="E42" s="30"/>
      <c r="F42" s="30"/>
      <c r="G42" s="30"/>
      <c r="H42" s="30"/>
      <c r="I42" s="30"/>
      <c r="J42" s="30"/>
      <c r="K42" s="30"/>
      <c r="L42" s="30"/>
      <c r="M42" s="30"/>
      <c r="N42" s="30"/>
      <c r="O42" s="30"/>
      <c r="P42" s="30"/>
      <c r="Q42" s="30"/>
      <c r="R42" s="30"/>
      <c r="S42" s="30"/>
      <c r="T42" s="30"/>
      <c r="U42" s="30"/>
      <c r="V42" s="30"/>
      <c r="W42" s="30"/>
      <c r="X42" s="30"/>
      <c r="Y42" s="2"/>
    </row>
    <row r="43" spans="1:29">
      <c r="A43" s="3" t="s">
        <v>569</v>
      </c>
      <c r="B43" s="30"/>
      <c r="C43" s="30"/>
      <c r="D43" s="30"/>
      <c r="E43" s="30"/>
      <c r="F43" s="30"/>
      <c r="G43" s="30"/>
      <c r="H43" s="30"/>
      <c r="I43" s="30"/>
      <c r="J43" s="30"/>
      <c r="K43" s="30"/>
      <c r="L43" s="30"/>
      <c r="M43" s="30"/>
      <c r="N43" s="30"/>
      <c r="O43" s="30"/>
      <c r="P43" s="30"/>
      <c r="Q43" s="30"/>
      <c r="R43" s="30"/>
      <c r="S43" s="30"/>
      <c r="T43" s="30"/>
      <c r="U43" s="30"/>
      <c r="V43" s="30"/>
      <c r="W43" s="30"/>
      <c r="X43" s="30"/>
      <c r="Y43" s="2"/>
    </row>
    <row r="44" spans="1:29">
      <c r="A44" s="30"/>
      <c r="B44" s="526" t="s">
        <v>517</v>
      </c>
      <c r="C44" s="527"/>
      <c r="D44" s="528"/>
      <c r="E44" s="529"/>
      <c r="F44" s="530"/>
      <c r="G44" s="530"/>
      <c r="H44" s="530"/>
      <c r="I44" s="530"/>
      <c r="J44" s="530"/>
      <c r="K44" s="530"/>
      <c r="L44" s="530"/>
      <c r="M44" s="530"/>
      <c r="N44" s="530"/>
      <c r="O44" s="530"/>
      <c r="P44" s="530"/>
      <c r="Q44" s="530"/>
      <c r="R44" s="530"/>
      <c r="S44" s="530"/>
      <c r="T44" s="530"/>
      <c r="U44" s="530"/>
      <c r="V44" s="530"/>
      <c r="W44" s="531"/>
      <c r="X44" s="30"/>
      <c r="Y44" s="2"/>
    </row>
    <row r="45" spans="1:29">
      <c r="A45" s="30"/>
      <c r="B45" s="536" t="s">
        <v>518</v>
      </c>
      <c r="C45" s="537"/>
      <c r="D45" s="537"/>
      <c r="E45" s="537"/>
      <c r="F45" s="537"/>
      <c r="G45" s="537"/>
      <c r="H45" s="537"/>
      <c r="I45" s="537"/>
      <c r="J45" s="537"/>
      <c r="K45" s="537"/>
      <c r="L45" s="537"/>
      <c r="M45" s="537"/>
      <c r="N45" s="537"/>
      <c r="O45" s="537"/>
      <c r="P45" s="537"/>
      <c r="Q45" s="537"/>
      <c r="R45" s="538"/>
      <c r="S45" s="539"/>
      <c r="T45" s="540"/>
      <c r="U45" s="165" t="s">
        <v>519</v>
      </c>
      <c r="V45" s="183"/>
      <c r="W45" s="195" t="s">
        <v>520</v>
      </c>
      <c r="X45" s="156" t="s">
        <v>521</v>
      </c>
      <c r="Y45" s="2"/>
    </row>
    <row r="46" spans="1:29">
      <c r="A46" s="30"/>
      <c r="B46" s="526" t="s">
        <v>526</v>
      </c>
      <c r="C46" s="527"/>
      <c r="D46" s="528"/>
      <c r="E46" s="541"/>
      <c r="F46" s="541"/>
      <c r="G46" s="541"/>
      <c r="H46" s="541"/>
      <c r="I46" s="541"/>
      <c r="J46" s="541"/>
      <c r="K46" s="541"/>
      <c r="L46" s="541"/>
      <c r="M46" s="541"/>
      <c r="N46" s="541"/>
      <c r="O46" s="541"/>
      <c r="P46" s="541"/>
      <c r="Q46" s="541"/>
      <c r="R46" s="541"/>
      <c r="S46" s="541"/>
      <c r="T46" s="541"/>
      <c r="U46" s="541"/>
      <c r="V46" s="541"/>
      <c r="W46" s="541"/>
      <c r="X46" s="30"/>
      <c r="Y46" s="2"/>
    </row>
    <row r="47" spans="1:29">
      <c r="A47" s="30"/>
      <c r="B47" s="526" t="s">
        <v>527</v>
      </c>
      <c r="C47" s="527"/>
      <c r="D47" s="528"/>
      <c r="E47" s="542"/>
      <c r="F47" s="541"/>
      <c r="G47" s="541"/>
      <c r="H47" s="541"/>
      <c r="I47" s="541"/>
      <c r="J47" s="541"/>
      <c r="K47" s="541"/>
      <c r="L47" s="541"/>
      <c r="M47" s="541"/>
      <c r="N47" s="541"/>
      <c r="O47" s="541"/>
      <c r="P47" s="541"/>
      <c r="Q47" s="541"/>
      <c r="R47" s="543"/>
      <c r="S47" s="541"/>
      <c r="T47" s="541"/>
      <c r="U47" s="541"/>
      <c r="V47" s="541"/>
      <c r="W47" s="541"/>
      <c r="X47" s="30"/>
      <c r="Y47" s="2"/>
      <c r="AB47" s="2"/>
    </row>
    <row r="48" spans="1:29">
      <c r="A48" s="30"/>
      <c r="B48" s="532" t="s">
        <v>528</v>
      </c>
      <c r="C48" s="533"/>
      <c r="D48" s="533"/>
      <c r="E48" s="533"/>
      <c r="F48" s="533"/>
      <c r="G48" s="533"/>
      <c r="H48" s="533"/>
      <c r="I48" s="533"/>
      <c r="J48" s="533"/>
      <c r="K48" s="533"/>
      <c r="L48" s="533"/>
      <c r="M48" s="533"/>
      <c r="N48" s="533"/>
      <c r="O48" s="533"/>
      <c r="P48" s="533"/>
      <c r="Q48" s="533"/>
      <c r="R48" s="534"/>
      <c r="S48" s="535"/>
      <c r="T48" s="535"/>
      <c r="U48" s="535"/>
      <c r="V48" s="535"/>
      <c r="W48" s="535"/>
      <c r="X48" s="30"/>
      <c r="Y48" s="2"/>
    </row>
    <row r="49" spans="1:24">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c r="A50" s="3" t="s">
        <v>586</v>
      </c>
      <c r="B50" s="30"/>
      <c r="C50" s="30"/>
      <c r="D50" s="30"/>
      <c r="E50" s="30"/>
      <c r="F50" s="30"/>
      <c r="G50" s="30"/>
      <c r="H50" s="30"/>
      <c r="I50" s="30"/>
      <c r="J50" s="30"/>
      <c r="K50" s="30"/>
      <c r="L50" s="30"/>
      <c r="M50" s="30"/>
      <c r="N50" s="30"/>
      <c r="O50" s="30"/>
      <c r="P50" s="30"/>
      <c r="Q50" s="30"/>
      <c r="R50" s="30"/>
      <c r="S50" s="30"/>
      <c r="T50" s="30"/>
      <c r="U50" s="30"/>
      <c r="V50" s="30"/>
      <c r="W50" s="30"/>
      <c r="X50" s="30"/>
    </row>
    <row r="51" spans="1:24">
      <c r="A51" s="30"/>
      <c r="B51" s="30" t="s">
        <v>290</v>
      </c>
      <c r="C51" s="30"/>
      <c r="D51" s="30"/>
      <c r="E51" s="30"/>
      <c r="F51" s="30"/>
      <c r="G51" s="30"/>
      <c r="H51" s="30"/>
      <c r="I51" s="30"/>
      <c r="J51" s="30"/>
      <c r="K51" s="30"/>
      <c r="L51" s="30"/>
      <c r="M51" s="30"/>
      <c r="N51" s="30"/>
      <c r="O51" s="30"/>
      <c r="P51" s="30"/>
      <c r="Q51" s="30"/>
      <c r="R51" s="30"/>
      <c r="S51" s="30"/>
      <c r="T51" s="30"/>
      <c r="U51" s="30"/>
      <c r="V51" s="30"/>
      <c r="W51" s="30"/>
      <c r="X51" s="30"/>
    </row>
    <row r="52" spans="1:24">
      <c r="A52" s="30"/>
      <c r="B52" s="30" t="s">
        <v>291</v>
      </c>
      <c r="C52" s="30"/>
      <c r="D52" s="30"/>
      <c r="E52" s="30"/>
      <c r="F52" s="30"/>
      <c r="G52" s="30"/>
      <c r="H52" s="30"/>
      <c r="I52" s="30"/>
      <c r="J52" s="30"/>
      <c r="K52" s="30"/>
      <c r="L52" s="30"/>
      <c r="M52" s="30"/>
      <c r="N52" s="30"/>
      <c r="O52" s="30"/>
      <c r="P52" s="30"/>
      <c r="Q52" s="30"/>
      <c r="R52" s="30"/>
      <c r="S52" s="30"/>
      <c r="T52" s="30"/>
      <c r="U52" s="30"/>
      <c r="V52" s="30"/>
      <c r="W52" s="30"/>
      <c r="X52" s="30"/>
    </row>
    <row r="53" spans="1:24">
      <c r="A53" s="30"/>
      <c r="B53" s="30" t="s">
        <v>320</v>
      </c>
      <c r="C53" s="30"/>
      <c r="D53" s="30"/>
      <c r="E53" s="30"/>
      <c r="F53" s="30"/>
      <c r="G53" s="30"/>
      <c r="H53" s="30"/>
      <c r="I53" s="30"/>
      <c r="J53" s="30"/>
      <c r="K53" s="30"/>
      <c r="L53" s="30"/>
      <c r="M53" s="30"/>
      <c r="N53" s="30"/>
      <c r="O53" s="30"/>
      <c r="P53" s="30"/>
      <c r="Q53" s="30"/>
      <c r="R53" s="30"/>
      <c r="S53" s="30"/>
      <c r="T53" s="30"/>
      <c r="U53" s="30"/>
      <c r="V53" s="30"/>
      <c r="W53" s="30"/>
      <c r="X53" s="30"/>
    </row>
    <row r="54" spans="1:24">
      <c r="A54" s="30"/>
      <c r="B54" s="30" t="s">
        <v>303</v>
      </c>
      <c r="C54" s="30"/>
      <c r="D54" s="30"/>
      <c r="E54" s="30"/>
      <c r="F54" s="30"/>
      <c r="G54" s="30"/>
      <c r="H54" s="30"/>
      <c r="I54" s="30"/>
      <c r="J54" s="30"/>
      <c r="K54" s="30"/>
      <c r="L54" s="30"/>
      <c r="M54" s="30"/>
      <c r="N54" s="30"/>
      <c r="O54" s="30"/>
      <c r="P54" s="30"/>
      <c r="Q54" s="30"/>
      <c r="R54" s="30"/>
      <c r="S54" s="30"/>
      <c r="T54" s="30"/>
      <c r="U54" s="30"/>
      <c r="V54" s="30"/>
      <c r="W54" s="30"/>
      <c r="X54" s="30"/>
    </row>
    <row r="55" spans="1:24">
      <c r="A55" s="30"/>
      <c r="B55" s="30" t="s">
        <v>304</v>
      </c>
      <c r="C55" s="30"/>
      <c r="D55" s="30"/>
      <c r="E55" s="30"/>
      <c r="F55" s="30"/>
      <c r="G55" s="30"/>
      <c r="H55" s="30"/>
      <c r="I55" s="30"/>
      <c r="J55" s="30"/>
      <c r="K55" s="30"/>
      <c r="L55" s="30"/>
      <c r="M55" s="30"/>
      <c r="N55" s="30"/>
      <c r="O55" s="30"/>
      <c r="P55" s="30"/>
      <c r="Q55" s="30"/>
      <c r="R55" s="30"/>
      <c r="S55" s="30"/>
      <c r="T55" s="30"/>
      <c r="U55" s="30"/>
      <c r="V55" s="30"/>
      <c r="W55" s="30"/>
      <c r="X55" s="30"/>
    </row>
    <row r="56" spans="1:24">
      <c r="A56" s="30"/>
      <c r="B56" s="30" t="s">
        <v>295</v>
      </c>
      <c r="C56" s="30"/>
      <c r="D56" s="30"/>
      <c r="E56" s="30"/>
      <c r="F56" s="30"/>
      <c r="G56" s="30"/>
      <c r="H56" s="30"/>
      <c r="I56" s="30"/>
      <c r="J56" s="30"/>
      <c r="K56" s="30"/>
      <c r="L56" s="30"/>
      <c r="M56" s="30"/>
      <c r="N56" s="30"/>
      <c r="O56" s="30"/>
      <c r="P56" s="30"/>
      <c r="Q56" s="30"/>
      <c r="R56" s="30"/>
      <c r="S56" s="30"/>
      <c r="T56" s="30"/>
      <c r="U56" s="30"/>
      <c r="V56" s="30"/>
      <c r="W56" s="30"/>
      <c r="X56" s="30"/>
    </row>
    <row r="57" spans="1:24">
      <c r="A57" s="30"/>
      <c r="B57" s="30" t="s">
        <v>305</v>
      </c>
      <c r="C57" s="30"/>
      <c r="D57" s="30"/>
      <c r="E57" s="30"/>
      <c r="F57" s="30"/>
      <c r="G57" s="30"/>
      <c r="H57" s="30"/>
      <c r="I57" s="30"/>
      <c r="J57" s="30"/>
      <c r="K57" s="30"/>
      <c r="L57" s="30"/>
      <c r="M57" s="30"/>
      <c r="N57" s="30"/>
      <c r="O57" s="30"/>
      <c r="P57" s="30"/>
      <c r="Q57" s="30"/>
      <c r="R57" s="30"/>
      <c r="S57" s="30"/>
      <c r="T57" s="30"/>
      <c r="U57" s="30"/>
      <c r="V57" s="30"/>
      <c r="W57" s="30"/>
      <c r="X57" s="30"/>
    </row>
    <row r="58" spans="1:24">
      <c r="A58" s="30"/>
      <c r="B58" s="30" t="s">
        <v>296</v>
      </c>
      <c r="C58" s="30"/>
      <c r="D58" s="30"/>
      <c r="E58" s="30"/>
      <c r="F58" s="30"/>
      <c r="G58" s="30"/>
      <c r="H58" s="30"/>
      <c r="I58" s="30"/>
      <c r="J58" s="30"/>
      <c r="K58" s="30"/>
      <c r="L58" s="30"/>
      <c r="M58" s="30"/>
      <c r="N58" s="30"/>
      <c r="O58" s="30"/>
      <c r="P58" s="30"/>
      <c r="Q58" s="30"/>
      <c r="R58" s="30"/>
      <c r="S58" s="30"/>
      <c r="T58" s="30"/>
      <c r="U58" s="30"/>
      <c r="V58" s="30"/>
      <c r="W58" s="30"/>
      <c r="X58" s="30"/>
    </row>
  </sheetData>
  <sheetProtection password="CA62" sheet="1" selectLockedCells="1"/>
  <mergeCells count="42">
    <mergeCell ref="B39:D39"/>
    <mergeCell ref="E39:W39"/>
    <mergeCell ref="B33:R33"/>
    <mergeCell ref="S33:T33"/>
    <mergeCell ref="A1:X1"/>
    <mergeCell ref="B28:W28"/>
    <mergeCell ref="O4:P4"/>
    <mergeCell ref="B19:W19"/>
    <mergeCell ref="S4:W4"/>
    <mergeCell ref="B4:E4"/>
    <mergeCell ref="Q4:R4"/>
    <mergeCell ref="M4:N4"/>
    <mergeCell ref="F4:L4"/>
    <mergeCell ref="F5:I5"/>
    <mergeCell ref="J5:N5"/>
    <mergeCell ref="O5:P5"/>
    <mergeCell ref="Q3:W3"/>
    <mergeCell ref="B40:D40"/>
    <mergeCell ref="E40:W40"/>
    <mergeCell ref="B41:R41"/>
    <mergeCell ref="S41:W41"/>
    <mergeCell ref="V5:W5"/>
    <mergeCell ref="Q5:U5"/>
    <mergeCell ref="B5:E5"/>
    <mergeCell ref="E32:W32"/>
    <mergeCell ref="B32:D32"/>
    <mergeCell ref="B36:W36"/>
    <mergeCell ref="B37:D37"/>
    <mergeCell ref="E37:W37"/>
    <mergeCell ref="B31:W31"/>
    <mergeCell ref="B38:R38"/>
    <mergeCell ref="S38:T38"/>
    <mergeCell ref="B44:D44"/>
    <mergeCell ref="E44:W44"/>
    <mergeCell ref="B48:R48"/>
    <mergeCell ref="S48:W48"/>
    <mergeCell ref="B45:R45"/>
    <mergeCell ref="S45:T45"/>
    <mergeCell ref="B46:D46"/>
    <mergeCell ref="E46:W46"/>
    <mergeCell ref="B47:D47"/>
    <mergeCell ref="E47:W47"/>
  </mergeCells>
  <phoneticPr fontId="11"/>
  <conditionalFormatting sqref="A22:X22 A23:A27 C23:X25 A28:X58 D26:D27 G26:X26 F27:X27">
    <cfRule type="expression" dxfId="18" priority="32">
      <formula>$B$19="希望しない"</formula>
    </cfRule>
  </conditionalFormatting>
  <conditionalFormatting sqref="B23:B26">
    <cfRule type="expression" dxfId="17" priority="7">
      <formula>$B$19="希望しない"</formula>
    </cfRule>
  </conditionalFormatting>
  <conditionalFormatting sqref="E26">
    <cfRule type="expression" dxfId="16" priority="6">
      <formula>$B$19="希望しない"</formula>
    </cfRule>
  </conditionalFormatting>
  <conditionalFormatting sqref="B27">
    <cfRule type="expression" dxfId="15" priority="5">
      <formula>$B$19="希望しない"</formula>
    </cfRule>
  </conditionalFormatting>
  <conditionalFormatting sqref="E27">
    <cfRule type="expression" dxfId="14" priority="4">
      <formula>$B$19="希望しない"</formula>
    </cfRule>
  </conditionalFormatting>
  <dataValidations xWindow="809" yWindow="805" count="4">
    <dataValidation type="list" allowBlank="1" showInputMessage="1" showErrorMessage="1" sqref="E32:W32 E37:W37 E44:W44">
      <formula1>受給状況</formula1>
    </dataValidation>
    <dataValidation type="list" allowBlank="1" showInputMessage="1" showErrorMessage="1" sqref="S45:T45 S38:T38 S33:T33">
      <formula1>年</formula1>
    </dataValidation>
    <dataValidation type="list" allowBlank="1" showInputMessage="1" showErrorMessage="1" sqref="S41:W41 S48:W48">
      <formula1>"許可有り,許可無し"</formula1>
    </dataValidation>
    <dataValidation type="list" allowBlank="1" showInputMessage="1" showErrorMessage="1" sqref="V45 V38 V33">
      <formula1>月</formula1>
    </dataValidation>
  </dataValidations>
  <hyperlinks>
    <hyperlink ref="E26" r:id="rId1"/>
    <hyperlink ref="E27" r:id="rId2"/>
  </hyperlinks>
  <printOptions horizontalCentered="1"/>
  <pageMargins left="0.23622047244094491" right="0.23622047244094491" top="0.74803149606299213" bottom="0.74803149606299213" header="0.31496062992125984" footer="0.31496062992125984"/>
  <pageSetup paperSize="9" scale="96" orientation="portrait" r:id="rId3"/>
  <drawing r:id="rId4"/>
  <extLst>
    <ext xmlns:x14="http://schemas.microsoft.com/office/spreadsheetml/2009/9/main" uri="{CCE6A557-97BC-4b89-ADB6-D9C93CAAB3DF}">
      <x14:dataValidations xmlns:xm="http://schemas.microsoft.com/office/excel/2006/main" xWindow="809" yWindow="805" count="2">
        <x14:dataValidation type="list" allowBlank="1" showInputMessage="1" showErrorMessage="1">
          <x14:formula1>
            <xm:f>リスト!$V$2:$V$3</xm:f>
          </x14:formula1>
          <xm:sqref>B28:W28</xm:sqref>
        </x14:dataValidation>
        <x14:dataValidation type="list" allowBlank="1" showInputMessage="1" showErrorMessage="1">
          <x14:formula1>
            <xm:f>リスト!$T$2:$T$3</xm:f>
          </x14:formula1>
          <xm:sqref>B19:W19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W164"/>
  <sheetViews>
    <sheetView view="pageBreakPreview" zoomScaleNormal="100" zoomScaleSheetLayoutView="100" workbookViewId="0">
      <selection sqref="A1:L1"/>
    </sheetView>
  </sheetViews>
  <sheetFormatPr defaultRowHeight="13.5"/>
  <cols>
    <col min="1" max="1" width="15.25" style="47" customWidth="1"/>
    <col min="2" max="2" width="20.75" style="48" customWidth="1"/>
    <col min="3" max="3" width="10.75" style="36" customWidth="1"/>
    <col min="4" max="4" width="4" style="36" customWidth="1"/>
    <col min="5" max="5" width="4.5" style="36" customWidth="1"/>
    <col min="6" max="6" width="6" style="36" customWidth="1"/>
    <col min="7" max="7" width="6.625" style="36" customWidth="1"/>
    <col min="8" max="8" width="7.25" style="36" customWidth="1"/>
    <col min="9" max="9" width="7.125" style="36" customWidth="1"/>
    <col min="10" max="10" width="7" style="36" customWidth="1"/>
    <col min="11" max="11" width="7.25" style="36" customWidth="1"/>
    <col min="12" max="12" width="6.25" style="36" customWidth="1"/>
    <col min="13" max="13" width="9" style="28"/>
    <col min="14" max="14" width="11.375" style="28" customWidth="1"/>
    <col min="15" max="15" width="16" style="28" bestFit="1" customWidth="1"/>
    <col min="16" max="16384" width="9" style="28"/>
  </cols>
  <sheetData>
    <row r="1" spans="1:20">
      <c r="A1" s="271" t="s">
        <v>623</v>
      </c>
      <c r="B1" s="271"/>
      <c r="C1" s="271"/>
      <c r="D1" s="271"/>
      <c r="E1" s="271"/>
      <c r="F1" s="271"/>
      <c r="G1" s="271"/>
      <c r="H1" s="271"/>
      <c r="I1" s="271"/>
      <c r="J1" s="271"/>
      <c r="K1" s="271"/>
      <c r="L1" s="271"/>
    </row>
    <row r="2" spans="1:20" ht="14.25">
      <c r="A2" s="34"/>
      <c r="B2" s="35"/>
      <c r="G2" s="36" t="s">
        <v>56</v>
      </c>
      <c r="H2" s="600">
        <v>43753</v>
      </c>
      <c r="I2" s="601"/>
      <c r="J2" s="601"/>
      <c r="K2" s="601"/>
      <c r="L2" s="601"/>
    </row>
    <row r="3" spans="1:20" ht="18" customHeight="1">
      <c r="A3" s="438" t="s">
        <v>53</v>
      </c>
      <c r="B3" s="49" t="s">
        <v>179</v>
      </c>
      <c r="C3" s="602" t="s">
        <v>446</v>
      </c>
      <c r="D3" s="603"/>
      <c r="E3" s="603"/>
      <c r="F3" s="603"/>
      <c r="G3" s="603"/>
      <c r="H3" s="603"/>
      <c r="I3" s="603"/>
      <c r="J3" s="603"/>
      <c r="K3" s="603"/>
      <c r="L3" s="604"/>
    </row>
    <row r="4" spans="1:20" ht="18" customHeight="1">
      <c r="A4" s="439"/>
      <c r="B4" s="50" t="s">
        <v>246</v>
      </c>
      <c r="C4" s="605" t="s">
        <v>628</v>
      </c>
      <c r="D4" s="606"/>
      <c r="E4" s="606"/>
      <c r="F4" s="606"/>
      <c r="G4" s="606"/>
      <c r="H4" s="606"/>
      <c r="I4" s="606"/>
      <c r="J4" s="606"/>
      <c r="K4" s="606"/>
      <c r="L4" s="607"/>
      <c r="N4" s="37"/>
      <c r="O4" s="37"/>
      <c r="P4" s="37"/>
    </row>
    <row r="5" spans="1:20" ht="18" customHeight="1">
      <c r="A5" s="440"/>
      <c r="B5" s="51" t="s">
        <v>58</v>
      </c>
      <c r="C5" s="608" t="s">
        <v>692</v>
      </c>
      <c r="D5" s="609"/>
      <c r="E5" s="609"/>
      <c r="F5" s="609"/>
      <c r="G5" s="609"/>
      <c r="H5" s="609"/>
      <c r="I5" s="609"/>
      <c r="J5" s="609"/>
      <c r="K5" s="609"/>
      <c r="L5" s="610"/>
      <c r="M5" s="28" t="s">
        <v>642</v>
      </c>
      <c r="N5" s="37"/>
      <c r="O5" s="37"/>
      <c r="P5" s="37"/>
    </row>
    <row r="6" spans="1:20" ht="18" customHeight="1">
      <c r="A6" s="448" t="s">
        <v>562</v>
      </c>
      <c r="B6" s="50" t="s">
        <v>369</v>
      </c>
      <c r="C6" s="617">
        <v>1234567890</v>
      </c>
      <c r="D6" s="618"/>
      <c r="E6" s="618"/>
      <c r="F6" s="619"/>
      <c r="G6" s="393" t="s">
        <v>10</v>
      </c>
      <c r="H6" s="393"/>
      <c r="I6" s="620" t="s">
        <v>380</v>
      </c>
      <c r="J6" s="621"/>
      <c r="K6" s="621"/>
      <c r="L6" s="622"/>
      <c r="M6" s="38"/>
      <c r="N6" s="39"/>
      <c r="O6" s="39"/>
      <c r="P6" s="39"/>
      <c r="R6" s="37"/>
      <c r="S6" s="37"/>
      <c r="T6" s="37"/>
    </row>
    <row r="7" spans="1:20" ht="18" customHeight="1">
      <c r="A7" s="449"/>
      <c r="B7" s="212" t="s">
        <v>9</v>
      </c>
      <c r="C7" s="623">
        <v>36077</v>
      </c>
      <c r="D7" s="624"/>
      <c r="E7" s="624"/>
      <c r="F7" s="625"/>
      <c r="G7" s="393" t="s">
        <v>381</v>
      </c>
      <c r="H7" s="393"/>
      <c r="I7" s="58">
        <f>DATEDIF(C7,K7,"y")</f>
        <v>20</v>
      </c>
      <c r="J7" s="87" t="s">
        <v>40</v>
      </c>
      <c r="K7" s="430">
        <v>43556</v>
      </c>
      <c r="L7" s="431"/>
      <c r="R7" s="40"/>
    </row>
    <row r="8" spans="1:20" ht="21.75" customHeight="1">
      <c r="A8" s="449"/>
      <c r="B8" s="212" t="s">
        <v>41</v>
      </c>
      <c r="C8" s="626" t="s">
        <v>383</v>
      </c>
      <c r="D8" s="627"/>
      <c r="E8" s="627"/>
      <c r="F8" s="628"/>
      <c r="G8" s="460" t="s">
        <v>42</v>
      </c>
      <c r="H8" s="461"/>
      <c r="I8" s="423"/>
      <c r="J8" s="424"/>
      <c r="K8" s="424"/>
      <c r="L8" s="425"/>
    </row>
    <row r="9" spans="1:20" ht="18" customHeight="1">
      <c r="A9" s="450"/>
      <c r="B9" s="212" t="s">
        <v>379</v>
      </c>
      <c r="C9" s="426"/>
      <c r="D9" s="427"/>
      <c r="E9" s="427"/>
      <c r="F9" s="427"/>
      <c r="G9" s="428"/>
      <c r="H9" s="428"/>
      <c r="I9" s="427"/>
      <c r="J9" s="427"/>
      <c r="K9" s="427"/>
      <c r="L9" s="429"/>
    </row>
    <row r="10" spans="1:20" ht="18" customHeight="1">
      <c r="A10" s="289" t="s">
        <v>370</v>
      </c>
      <c r="B10" s="212" t="s">
        <v>11</v>
      </c>
      <c r="C10" s="611" t="s">
        <v>654</v>
      </c>
      <c r="D10" s="612"/>
      <c r="E10" s="612"/>
      <c r="F10" s="613"/>
      <c r="G10" s="59" t="s">
        <v>54</v>
      </c>
      <c r="H10" s="60"/>
      <c r="I10" s="614" t="s">
        <v>648</v>
      </c>
      <c r="J10" s="614"/>
      <c r="K10" s="614"/>
      <c r="L10" s="614"/>
    </row>
    <row r="11" spans="1:20" ht="18" customHeight="1">
      <c r="A11" s="289"/>
      <c r="B11" s="212" t="s">
        <v>12</v>
      </c>
      <c r="C11" s="231" t="s">
        <v>651</v>
      </c>
      <c r="D11" s="380" t="s">
        <v>649</v>
      </c>
      <c r="E11" s="615"/>
      <c r="F11" s="615"/>
      <c r="G11" s="616"/>
      <c r="H11" s="616"/>
      <c r="I11" s="615"/>
      <c r="J11" s="615"/>
      <c r="K11" s="615"/>
      <c r="L11" s="615"/>
    </row>
    <row r="12" spans="1:20" ht="18" customHeight="1">
      <c r="A12" s="288" t="s">
        <v>371</v>
      </c>
      <c r="B12" s="53" t="s">
        <v>14</v>
      </c>
      <c r="C12" s="594" t="s">
        <v>443</v>
      </c>
      <c r="D12" s="595"/>
      <c r="E12" s="595"/>
      <c r="F12" s="596"/>
      <c r="G12" s="393" t="s">
        <v>13</v>
      </c>
      <c r="H12" s="393"/>
      <c r="I12" s="595" t="s">
        <v>414</v>
      </c>
      <c r="J12" s="595"/>
      <c r="K12" s="595"/>
      <c r="L12" s="596"/>
      <c r="O12" s="41"/>
    </row>
    <row r="13" spans="1:20" ht="18" customHeight="1">
      <c r="A13" s="288"/>
      <c r="B13" s="53" t="s">
        <v>15</v>
      </c>
      <c r="C13" s="597" t="s">
        <v>650</v>
      </c>
      <c r="D13" s="598"/>
      <c r="E13" s="598"/>
      <c r="F13" s="598"/>
      <c r="G13" s="598"/>
      <c r="H13" s="598"/>
      <c r="I13" s="598"/>
      <c r="J13" s="598"/>
      <c r="K13" s="598"/>
      <c r="L13" s="599"/>
      <c r="O13" s="41"/>
    </row>
    <row r="14" spans="1:20" ht="18" customHeight="1">
      <c r="A14" s="289"/>
      <c r="B14" s="53" t="s">
        <v>12</v>
      </c>
      <c r="C14" s="63" t="s">
        <v>652</v>
      </c>
      <c r="D14" s="591" t="s">
        <v>653</v>
      </c>
      <c r="E14" s="592"/>
      <c r="F14" s="592"/>
      <c r="G14" s="592"/>
      <c r="H14" s="592"/>
      <c r="I14" s="592"/>
      <c r="J14" s="592"/>
      <c r="K14" s="592"/>
      <c r="L14" s="593"/>
      <c r="M14" s="41"/>
      <c r="O14" s="41"/>
    </row>
    <row r="15" spans="1:20" ht="15.75" customHeight="1">
      <c r="A15" s="286" t="s">
        <v>372</v>
      </c>
      <c r="B15" s="53" t="s">
        <v>0</v>
      </c>
      <c r="C15" s="587" t="s">
        <v>620</v>
      </c>
      <c r="D15" s="588"/>
      <c r="E15" s="588"/>
      <c r="F15" s="589"/>
      <c r="G15" s="412" t="s">
        <v>1</v>
      </c>
      <c r="H15" s="413"/>
      <c r="I15" s="291" t="s">
        <v>666</v>
      </c>
      <c r="J15" s="292"/>
      <c r="K15" s="292"/>
      <c r="L15" s="293"/>
      <c r="M15" s="28" t="s">
        <v>643</v>
      </c>
    </row>
    <row r="16" spans="1:20" ht="15.75" customHeight="1">
      <c r="A16" s="287"/>
      <c r="B16" s="53" t="s">
        <v>21</v>
      </c>
      <c r="C16" s="184">
        <v>2019</v>
      </c>
      <c r="D16" s="85" t="s">
        <v>18</v>
      </c>
      <c r="E16" s="185">
        <v>4</v>
      </c>
      <c r="F16" s="85" t="s">
        <v>22</v>
      </c>
      <c r="G16" s="410" t="s">
        <v>23</v>
      </c>
      <c r="H16" s="411"/>
      <c r="I16" s="186" t="s">
        <v>183</v>
      </c>
      <c r="J16" s="85" t="s">
        <v>18</v>
      </c>
      <c r="K16" s="85"/>
      <c r="L16" s="86"/>
    </row>
    <row r="17" spans="1:23" ht="15.75" customHeight="1">
      <c r="A17" s="288" t="s">
        <v>373</v>
      </c>
      <c r="B17" s="53" t="s">
        <v>0</v>
      </c>
      <c r="C17" s="587" t="s">
        <v>620</v>
      </c>
      <c r="D17" s="588"/>
      <c r="E17" s="588"/>
      <c r="F17" s="589"/>
      <c r="G17" s="412" t="s">
        <v>1</v>
      </c>
      <c r="H17" s="413"/>
      <c r="I17" s="291" t="s">
        <v>666</v>
      </c>
      <c r="J17" s="292"/>
      <c r="K17" s="292"/>
      <c r="L17" s="293"/>
      <c r="M17" s="28" t="s">
        <v>643</v>
      </c>
    </row>
    <row r="18" spans="1:23" ht="15.75" customHeight="1">
      <c r="A18" s="289"/>
      <c r="B18" s="53" t="s">
        <v>21</v>
      </c>
      <c r="C18" s="186">
        <v>2019</v>
      </c>
      <c r="D18" s="72" t="s">
        <v>18</v>
      </c>
      <c r="E18" s="187">
        <v>4</v>
      </c>
      <c r="F18" s="72" t="s">
        <v>22</v>
      </c>
      <c r="G18" s="410" t="s">
        <v>23</v>
      </c>
      <c r="H18" s="411"/>
      <c r="I18" s="186" t="s">
        <v>184</v>
      </c>
      <c r="J18" s="72" t="s">
        <v>18</v>
      </c>
      <c r="K18" s="72"/>
      <c r="L18" s="180"/>
    </row>
    <row r="19" spans="1:23" ht="18.75" customHeight="1">
      <c r="A19" s="289"/>
      <c r="B19" s="53" t="s">
        <v>36</v>
      </c>
      <c r="C19" s="407" t="s">
        <v>306</v>
      </c>
      <c r="D19" s="408"/>
      <c r="E19" s="408"/>
      <c r="F19" s="408"/>
      <c r="G19" s="283"/>
      <c r="H19" s="408"/>
      <c r="I19" s="408"/>
      <c r="J19" s="408"/>
      <c r="K19" s="408"/>
      <c r="L19" s="409"/>
      <c r="M19" s="41"/>
      <c r="N19" s="41"/>
    </row>
    <row r="20" spans="1:23" ht="18.75" customHeight="1">
      <c r="A20" s="289"/>
      <c r="B20" s="53" t="s">
        <v>19</v>
      </c>
      <c r="C20" s="590" t="s">
        <v>639</v>
      </c>
      <c r="D20" s="590"/>
      <c r="E20" s="590"/>
      <c r="F20" s="590"/>
      <c r="G20" s="57" t="s">
        <v>39</v>
      </c>
      <c r="H20" s="42">
        <v>23123</v>
      </c>
      <c r="I20" s="61" t="s">
        <v>47</v>
      </c>
      <c r="J20" s="61"/>
      <c r="K20" s="61"/>
      <c r="L20" s="62"/>
      <c r="M20" s="41"/>
    </row>
    <row r="21" spans="1:23" ht="18.75" customHeight="1">
      <c r="A21" s="463" t="s">
        <v>415</v>
      </c>
      <c r="B21" s="50" t="s">
        <v>16</v>
      </c>
      <c r="C21" s="186">
        <v>2017</v>
      </c>
      <c r="D21" s="72" t="s">
        <v>18</v>
      </c>
      <c r="E21" s="187">
        <v>4</v>
      </c>
      <c r="F21" s="215" t="s">
        <v>22</v>
      </c>
      <c r="G21" s="403"/>
      <c r="H21" s="403"/>
      <c r="I21" s="403"/>
      <c r="J21" s="403"/>
      <c r="K21" s="403"/>
      <c r="L21" s="404"/>
    </row>
    <row r="22" spans="1:23" ht="18.75" customHeight="1">
      <c r="A22" s="463"/>
      <c r="B22" s="54" t="s">
        <v>48</v>
      </c>
      <c r="C22" s="186">
        <v>2020</v>
      </c>
      <c r="D22" s="67" t="s">
        <v>18</v>
      </c>
      <c r="E22" s="189" t="s">
        <v>184</v>
      </c>
      <c r="F22" s="67" t="s">
        <v>33</v>
      </c>
      <c r="G22" s="191" t="s">
        <v>693</v>
      </c>
      <c r="H22" s="218" t="s">
        <v>24</v>
      </c>
      <c r="I22" s="458"/>
      <c r="J22" s="458"/>
      <c r="K22" s="458"/>
      <c r="L22" s="459"/>
      <c r="N22" s="41"/>
    </row>
    <row r="23" spans="1:23" ht="18.75" customHeight="1">
      <c r="A23" s="463"/>
      <c r="B23" s="54" t="s">
        <v>49</v>
      </c>
      <c r="C23" s="186">
        <v>2021</v>
      </c>
      <c r="D23" s="67" t="s">
        <v>18</v>
      </c>
      <c r="E23" s="189" t="s">
        <v>184</v>
      </c>
      <c r="F23" s="67" t="s">
        <v>33</v>
      </c>
      <c r="G23" s="191" t="s">
        <v>694</v>
      </c>
      <c r="H23" s="218" t="s">
        <v>25</v>
      </c>
      <c r="I23" s="458"/>
      <c r="J23" s="458"/>
      <c r="K23" s="458"/>
      <c r="L23" s="459"/>
      <c r="O23" s="41"/>
    </row>
    <row r="24" spans="1:23" ht="18.75" customHeight="1">
      <c r="A24" s="463"/>
      <c r="B24" s="50" t="s">
        <v>17</v>
      </c>
      <c r="C24" s="188">
        <v>2022</v>
      </c>
      <c r="D24" s="216" t="s">
        <v>18</v>
      </c>
      <c r="E24" s="190">
        <v>3</v>
      </c>
      <c r="F24" s="216" t="s">
        <v>26</v>
      </c>
      <c r="G24" s="216" t="s">
        <v>50</v>
      </c>
      <c r="H24" s="216"/>
      <c r="I24" s="216"/>
      <c r="J24" s="65"/>
      <c r="K24" s="216"/>
      <c r="L24" s="217"/>
    </row>
    <row r="25" spans="1:23" ht="13.5" customHeight="1">
      <c r="A25" s="286" t="s">
        <v>374</v>
      </c>
      <c r="B25" s="55" t="s">
        <v>43</v>
      </c>
      <c r="C25" s="277" t="s">
        <v>257</v>
      </c>
      <c r="D25" s="278"/>
      <c r="E25" s="278"/>
      <c r="F25" s="278"/>
      <c r="G25" s="278"/>
      <c r="H25" s="278"/>
      <c r="I25" s="278"/>
      <c r="J25" s="278"/>
      <c r="K25" s="278"/>
      <c r="L25" s="279"/>
      <c r="N25" s="41"/>
      <c r="O25" s="41"/>
      <c r="P25" s="41"/>
    </row>
    <row r="26" spans="1:23" ht="18.75" customHeight="1">
      <c r="A26" s="287"/>
      <c r="B26" s="294" t="s">
        <v>44</v>
      </c>
      <c r="C26" s="186">
        <v>2020</v>
      </c>
      <c r="D26" s="71" t="s">
        <v>18</v>
      </c>
      <c r="E26" s="187">
        <v>9</v>
      </c>
      <c r="F26" s="71" t="s">
        <v>30</v>
      </c>
      <c r="G26" s="394" t="s">
        <v>283</v>
      </c>
      <c r="H26" s="395"/>
      <c r="I26" s="284" t="s">
        <v>284</v>
      </c>
      <c r="J26" s="284"/>
      <c r="K26" s="284"/>
      <c r="L26" s="285"/>
      <c r="N26" s="41"/>
      <c r="O26" s="41"/>
      <c r="P26" s="41"/>
      <c r="U26" s="223" t="b">
        <f>OR(I26=リスト!$O$2,I26=リスト!$O$5)</f>
        <v>1</v>
      </c>
      <c r="V26" s="223" t="s">
        <v>561</v>
      </c>
      <c r="W26" s="223"/>
    </row>
    <row r="27" spans="1:23" ht="18.75" customHeight="1">
      <c r="A27" s="287"/>
      <c r="B27" s="295"/>
      <c r="C27" s="186">
        <v>2021</v>
      </c>
      <c r="D27" s="71" t="s">
        <v>18</v>
      </c>
      <c r="E27" s="187">
        <v>6</v>
      </c>
      <c r="F27" s="72" t="s">
        <v>29</v>
      </c>
      <c r="G27" s="396"/>
      <c r="H27" s="397"/>
      <c r="I27" s="284"/>
      <c r="J27" s="284"/>
      <c r="K27" s="284"/>
      <c r="L27" s="285"/>
      <c r="M27" s="41"/>
      <c r="N27" s="41"/>
      <c r="O27" s="41"/>
      <c r="P27" s="41"/>
    </row>
    <row r="28" spans="1:23" ht="18.75" customHeight="1">
      <c r="A28" s="287"/>
      <c r="B28" s="294" t="s">
        <v>55</v>
      </c>
      <c r="C28" s="70" t="s">
        <v>57</v>
      </c>
      <c r="D28" s="221"/>
      <c r="E28" s="221"/>
      <c r="F28" s="221"/>
      <c r="G28" s="283" t="s">
        <v>37</v>
      </c>
      <c r="H28" s="283"/>
      <c r="I28" s="284"/>
      <c r="J28" s="284"/>
      <c r="K28" s="284"/>
      <c r="L28" s="285"/>
      <c r="M28" s="41"/>
      <c r="N28" s="41"/>
      <c r="O28" s="41"/>
      <c r="P28" s="41"/>
    </row>
    <row r="29" spans="1:23" ht="18.75" customHeight="1">
      <c r="A29" s="287"/>
      <c r="B29" s="405"/>
      <c r="C29" s="186">
        <v>2020</v>
      </c>
      <c r="D29" s="221" t="s">
        <v>18</v>
      </c>
      <c r="E29" s="187">
        <v>9</v>
      </c>
      <c r="F29" s="221" t="s">
        <v>30</v>
      </c>
      <c r="G29" s="419" t="s">
        <v>283</v>
      </c>
      <c r="H29" s="420"/>
      <c r="I29" s="423" t="s">
        <v>285</v>
      </c>
      <c r="J29" s="424"/>
      <c r="K29" s="424"/>
      <c r="L29" s="425"/>
      <c r="M29" s="41"/>
      <c r="N29" s="43"/>
      <c r="O29" s="43"/>
      <c r="P29" s="43"/>
    </row>
    <row r="30" spans="1:23" ht="18.75" customHeight="1">
      <c r="A30" s="287"/>
      <c r="B30" s="406"/>
      <c r="C30" s="186">
        <v>2021</v>
      </c>
      <c r="D30" s="221" t="s">
        <v>18</v>
      </c>
      <c r="E30" s="187">
        <v>1</v>
      </c>
      <c r="F30" s="222" t="s">
        <v>29</v>
      </c>
      <c r="G30" s="421"/>
      <c r="H30" s="422"/>
      <c r="I30" s="407"/>
      <c r="J30" s="408"/>
      <c r="K30" s="408"/>
      <c r="L30" s="409"/>
      <c r="M30" s="41"/>
      <c r="N30" s="43"/>
      <c r="O30" s="43"/>
      <c r="P30" s="43"/>
    </row>
    <row r="31" spans="1:23" ht="13.5" customHeight="1">
      <c r="A31" s="287"/>
      <c r="B31" s="50" t="s">
        <v>45</v>
      </c>
      <c r="C31" s="584" t="s">
        <v>695</v>
      </c>
      <c r="D31" s="584"/>
      <c r="E31" s="584"/>
      <c r="F31" s="584"/>
      <c r="G31" s="585"/>
      <c r="H31" s="585"/>
      <c r="I31" s="584"/>
      <c r="J31" s="584"/>
      <c r="K31" s="584"/>
      <c r="L31" s="584"/>
      <c r="M31" s="43"/>
    </row>
    <row r="32" spans="1:23">
      <c r="A32" s="287"/>
      <c r="B32" s="49" t="s">
        <v>3</v>
      </c>
      <c r="C32" s="586" t="s">
        <v>696</v>
      </c>
      <c r="D32" s="586"/>
      <c r="E32" s="586"/>
      <c r="F32" s="586"/>
      <c r="G32" s="586"/>
      <c r="H32" s="586"/>
      <c r="I32" s="586"/>
      <c r="J32" s="586"/>
      <c r="K32" s="586"/>
      <c r="L32" s="586"/>
      <c r="M32" s="43"/>
      <c r="O32" s="41"/>
    </row>
    <row r="33" spans="1:23" ht="31.5">
      <c r="A33" s="287"/>
      <c r="B33" s="56" t="s">
        <v>46</v>
      </c>
      <c r="C33" s="582" t="s">
        <v>629</v>
      </c>
      <c r="D33" s="583"/>
      <c r="E33" s="583"/>
      <c r="F33" s="583"/>
      <c r="G33" s="583"/>
      <c r="H33" s="583"/>
      <c r="I33" s="583"/>
      <c r="J33" s="583"/>
      <c r="K33" s="583"/>
      <c r="L33" s="583"/>
    </row>
    <row r="34" spans="1:23">
      <c r="A34" s="287"/>
      <c r="B34" s="55" t="s">
        <v>31</v>
      </c>
      <c r="C34" s="277" t="s">
        <v>358</v>
      </c>
      <c r="D34" s="278"/>
      <c r="E34" s="278"/>
      <c r="F34" s="278"/>
      <c r="G34" s="278"/>
      <c r="H34" s="278"/>
      <c r="I34" s="278"/>
      <c r="J34" s="278"/>
      <c r="K34" s="278"/>
      <c r="L34" s="279"/>
    </row>
    <row r="35" spans="1:23" ht="18.75" customHeight="1">
      <c r="A35" s="287"/>
      <c r="B35" s="294" t="s">
        <v>44</v>
      </c>
      <c r="C35" s="186">
        <v>2021</v>
      </c>
      <c r="D35" s="71" t="s">
        <v>18</v>
      </c>
      <c r="E35" s="187">
        <v>2</v>
      </c>
      <c r="F35" s="71" t="s">
        <v>30</v>
      </c>
      <c r="G35" s="394" t="s">
        <v>283</v>
      </c>
      <c r="H35" s="395"/>
      <c r="I35" s="284" t="s">
        <v>667</v>
      </c>
      <c r="J35" s="284"/>
      <c r="K35" s="284"/>
      <c r="L35" s="285"/>
      <c r="U35" s="223" t="b">
        <f>OR(I35=リスト!$O$2,I35=リスト!$O$5)</f>
        <v>1</v>
      </c>
      <c r="V35" s="223" t="s">
        <v>561</v>
      </c>
      <c r="W35" s="223"/>
    </row>
    <row r="36" spans="1:23" ht="18.75" customHeight="1">
      <c r="A36" s="287"/>
      <c r="B36" s="295"/>
      <c r="C36" s="186">
        <v>2021</v>
      </c>
      <c r="D36" s="71" t="s">
        <v>18</v>
      </c>
      <c r="E36" s="187">
        <v>11</v>
      </c>
      <c r="F36" s="72" t="s">
        <v>29</v>
      </c>
      <c r="G36" s="396"/>
      <c r="H36" s="397"/>
      <c r="I36" s="284"/>
      <c r="J36" s="284"/>
      <c r="K36" s="284"/>
      <c r="L36" s="285"/>
      <c r="N36" s="41"/>
    </row>
    <row r="37" spans="1:23" ht="18.75" customHeight="1">
      <c r="A37" s="287"/>
      <c r="B37" s="294" t="s">
        <v>55</v>
      </c>
      <c r="C37" s="70" t="s">
        <v>57</v>
      </c>
      <c r="D37" s="221"/>
      <c r="E37" s="221"/>
      <c r="F37" s="221"/>
      <c r="G37" s="283" t="s">
        <v>37</v>
      </c>
      <c r="H37" s="283"/>
      <c r="I37" s="284"/>
      <c r="J37" s="284"/>
      <c r="K37" s="284"/>
      <c r="L37" s="285"/>
      <c r="N37" s="41"/>
    </row>
    <row r="38" spans="1:23" ht="18.75" customHeight="1">
      <c r="A38" s="287"/>
      <c r="B38" s="405"/>
      <c r="C38" s="186">
        <v>2021</v>
      </c>
      <c r="D38" s="221" t="s">
        <v>18</v>
      </c>
      <c r="E38" s="187">
        <v>2</v>
      </c>
      <c r="F38" s="221" t="s">
        <v>30</v>
      </c>
      <c r="G38" s="394" t="s">
        <v>283</v>
      </c>
      <c r="H38" s="395"/>
      <c r="I38" s="423" t="s">
        <v>286</v>
      </c>
      <c r="J38" s="424"/>
      <c r="K38" s="424"/>
      <c r="L38" s="425"/>
      <c r="N38" s="43"/>
      <c r="O38" s="43"/>
      <c r="P38" s="43"/>
    </row>
    <row r="39" spans="1:23" ht="18.75" customHeight="1">
      <c r="A39" s="287"/>
      <c r="B39" s="406"/>
      <c r="C39" s="186">
        <v>2021</v>
      </c>
      <c r="D39" s="221" t="s">
        <v>18</v>
      </c>
      <c r="E39" s="187">
        <v>6</v>
      </c>
      <c r="F39" s="222" t="s">
        <v>29</v>
      </c>
      <c r="G39" s="396"/>
      <c r="H39" s="397"/>
      <c r="I39" s="407"/>
      <c r="J39" s="408"/>
      <c r="K39" s="408"/>
      <c r="L39" s="409"/>
      <c r="N39" s="43"/>
      <c r="O39" s="43"/>
      <c r="P39" s="43"/>
    </row>
    <row r="40" spans="1:23" ht="13.5" customHeight="1">
      <c r="A40" s="287"/>
      <c r="B40" s="50" t="s">
        <v>45</v>
      </c>
      <c r="C40" s="584" t="s">
        <v>588</v>
      </c>
      <c r="D40" s="584"/>
      <c r="E40" s="584"/>
      <c r="F40" s="584"/>
      <c r="G40" s="585"/>
      <c r="H40" s="585"/>
      <c r="I40" s="584"/>
      <c r="J40" s="584"/>
      <c r="K40" s="584"/>
      <c r="L40" s="584"/>
      <c r="M40" s="43"/>
    </row>
    <row r="41" spans="1:23">
      <c r="A41" s="287"/>
      <c r="B41" s="49" t="s">
        <v>3</v>
      </c>
      <c r="C41" s="586" t="s">
        <v>697</v>
      </c>
      <c r="D41" s="586"/>
      <c r="E41" s="586"/>
      <c r="F41" s="586"/>
      <c r="G41" s="586"/>
      <c r="H41" s="586"/>
      <c r="I41" s="586"/>
      <c r="J41" s="586"/>
      <c r="K41" s="586"/>
      <c r="L41" s="586"/>
      <c r="M41" s="43"/>
      <c r="O41" s="41"/>
    </row>
    <row r="42" spans="1:23" ht="31.5">
      <c r="A42" s="287"/>
      <c r="B42" s="56" t="s">
        <v>46</v>
      </c>
      <c r="C42" s="582" t="s">
        <v>629</v>
      </c>
      <c r="D42" s="583"/>
      <c r="E42" s="583"/>
      <c r="F42" s="583"/>
      <c r="G42" s="583"/>
      <c r="H42" s="583"/>
      <c r="I42" s="583"/>
      <c r="J42" s="583"/>
      <c r="K42" s="583"/>
      <c r="L42" s="583"/>
    </row>
    <row r="43" spans="1:23">
      <c r="A43" s="287"/>
      <c r="B43" s="55" t="s">
        <v>32</v>
      </c>
      <c r="C43" s="277" t="s">
        <v>88</v>
      </c>
      <c r="D43" s="278"/>
      <c r="E43" s="278"/>
      <c r="F43" s="278"/>
      <c r="G43" s="278"/>
      <c r="H43" s="278"/>
      <c r="I43" s="278"/>
      <c r="J43" s="278"/>
      <c r="K43" s="278"/>
      <c r="L43" s="279"/>
    </row>
    <row r="44" spans="1:23" ht="18.75" customHeight="1">
      <c r="A44" s="287"/>
      <c r="B44" s="294" t="s">
        <v>44</v>
      </c>
      <c r="C44" s="186">
        <v>2020</v>
      </c>
      <c r="D44" s="71" t="s">
        <v>18</v>
      </c>
      <c r="E44" s="187">
        <v>9</v>
      </c>
      <c r="F44" s="71" t="s">
        <v>30</v>
      </c>
      <c r="G44" s="394" t="s">
        <v>283</v>
      </c>
      <c r="H44" s="395"/>
      <c r="I44" s="284" t="s">
        <v>285</v>
      </c>
      <c r="J44" s="284"/>
      <c r="K44" s="284"/>
      <c r="L44" s="285"/>
      <c r="U44" s="223" t="b">
        <f>OR(I44=リスト!$O$2,I44=リスト!$O$5)</f>
        <v>0</v>
      </c>
      <c r="V44" s="223" t="s">
        <v>561</v>
      </c>
      <c r="W44" s="223"/>
    </row>
    <row r="45" spans="1:23" ht="18.75" customHeight="1">
      <c r="A45" s="287"/>
      <c r="B45" s="295"/>
      <c r="C45" s="186">
        <v>2021</v>
      </c>
      <c r="D45" s="71" t="s">
        <v>18</v>
      </c>
      <c r="E45" s="187">
        <v>1</v>
      </c>
      <c r="F45" s="72" t="s">
        <v>29</v>
      </c>
      <c r="G45" s="396"/>
      <c r="H45" s="397"/>
      <c r="I45" s="284"/>
      <c r="J45" s="284"/>
      <c r="K45" s="284"/>
      <c r="L45" s="285"/>
      <c r="N45" s="41"/>
    </row>
    <row r="46" spans="1:23" ht="18.75" customHeight="1">
      <c r="A46" s="287"/>
      <c r="B46" s="294" t="s">
        <v>55</v>
      </c>
      <c r="C46" s="70" t="s">
        <v>57</v>
      </c>
      <c r="D46" s="221"/>
      <c r="E46" s="221"/>
      <c r="F46" s="221"/>
      <c r="G46" s="283"/>
      <c r="H46" s="283"/>
      <c r="I46" s="284"/>
      <c r="J46" s="284"/>
      <c r="K46" s="284"/>
      <c r="L46" s="285"/>
      <c r="N46" s="41"/>
    </row>
    <row r="47" spans="1:23" ht="18.75" customHeight="1">
      <c r="A47" s="287"/>
      <c r="B47" s="405"/>
      <c r="C47" s="186"/>
      <c r="D47" s="221" t="s">
        <v>18</v>
      </c>
      <c r="E47" s="187"/>
      <c r="F47" s="221" t="s">
        <v>30</v>
      </c>
      <c r="G47" s="394" t="s">
        <v>283</v>
      </c>
      <c r="H47" s="395"/>
      <c r="I47" s="423"/>
      <c r="J47" s="424"/>
      <c r="K47" s="424"/>
      <c r="L47" s="425"/>
      <c r="N47" s="43"/>
      <c r="O47" s="43"/>
      <c r="P47" s="43"/>
    </row>
    <row r="48" spans="1:23" ht="18.75" customHeight="1">
      <c r="A48" s="287"/>
      <c r="B48" s="406"/>
      <c r="C48" s="186"/>
      <c r="D48" s="221" t="s">
        <v>18</v>
      </c>
      <c r="E48" s="187"/>
      <c r="F48" s="222" t="s">
        <v>29</v>
      </c>
      <c r="G48" s="396"/>
      <c r="H48" s="397"/>
      <c r="I48" s="407"/>
      <c r="J48" s="408"/>
      <c r="K48" s="408"/>
      <c r="L48" s="409"/>
      <c r="N48" s="43"/>
      <c r="O48" s="43"/>
      <c r="P48" s="43"/>
    </row>
    <row r="49" spans="1:13" ht="13.5" customHeight="1">
      <c r="A49" s="287"/>
      <c r="B49" s="50" t="s">
        <v>45</v>
      </c>
      <c r="C49" s="584" t="s">
        <v>698</v>
      </c>
      <c r="D49" s="584"/>
      <c r="E49" s="584"/>
      <c r="F49" s="584"/>
      <c r="G49" s="585"/>
      <c r="H49" s="585"/>
      <c r="I49" s="584"/>
      <c r="J49" s="584"/>
      <c r="K49" s="584"/>
      <c r="L49" s="584"/>
      <c r="M49" s="43"/>
    </row>
    <row r="50" spans="1:13" ht="14.25" customHeight="1">
      <c r="A50" s="287"/>
      <c r="B50" s="49" t="s">
        <v>3</v>
      </c>
      <c r="C50" s="586" t="s">
        <v>699</v>
      </c>
      <c r="D50" s="586"/>
      <c r="E50" s="586"/>
      <c r="F50" s="586"/>
      <c r="G50" s="586"/>
      <c r="H50" s="586"/>
      <c r="I50" s="586"/>
      <c r="J50" s="586"/>
      <c r="K50" s="586"/>
      <c r="L50" s="586"/>
      <c r="M50" s="43"/>
    </row>
    <row r="51" spans="1:13" ht="31.5">
      <c r="A51" s="287"/>
      <c r="B51" s="56" t="s">
        <v>626</v>
      </c>
      <c r="C51" s="582" t="s">
        <v>670</v>
      </c>
      <c r="D51" s="583"/>
      <c r="E51" s="583"/>
      <c r="F51" s="583"/>
      <c r="G51" s="583"/>
      <c r="H51" s="583"/>
      <c r="I51" s="583"/>
      <c r="J51" s="583"/>
      <c r="K51" s="583"/>
      <c r="L51" s="583"/>
    </row>
    <row r="52" spans="1:13" ht="31.5" customHeight="1">
      <c r="A52" s="462"/>
      <c r="B52" s="464" t="s">
        <v>627</v>
      </c>
      <c r="C52" s="465"/>
      <c r="D52" s="465"/>
      <c r="E52" s="465"/>
      <c r="F52" s="466"/>
      <c r="G52" s="467" t="s">
        <v>27</v>
      </c>
      <c r="H52" s="468"/>
      <c r="I52" s="468"/>
      <c r="J52" s="468"/>
      <c r="K52" s="468"/>
      <c r="L52" s="469"/>
    </row>
    <row r="53" spans="1:13">
      <c r="A53" s="44"/>
      <c r="B53" s="201"/>
    </row>
    <row r="54" spans="1:13" ht="22.5">
      <c r="A54" s="73" t="s">
        <v>52</v>
      </c>
      <c r="B54" s="213" t="str">
        <f>$C$15&amp;$I$15</f>
        <v>工学部化学生命工学科</v>
      </c>
      <c r="C54" s="74" t="s">
        <v>6</v>
      </c>
      <c r="D54" s="304" t="str">
        <f>$I$16&amp;$H$16</f>
        <v>学部3</v>
      </c>
      <c r="E54" s="304"/>
      <c r="F54" s="304"/>
      <c r="G54" s="304"/>
      <c r="H54" s="74" t="s">
        <v>7</v>
      </c>
      <c r="I54" s="304" t="str">
        <f>$C$3</f>
        <v>東大　太郎</v>
      </c>
      <c r="J54" s="304"/>
      <c r="K54" s="304"/>
      <c r="L54" s="304"/>
    </row>
    <row r="55" spans="1:13" ht="16.5" customHeight="1">
      <c r="A55" s="44"/>
      <c r="B55" s="201"/>
    </row>
    <row r="56" spans="1:13" ht="16.5" customHeight="1">
      <c r="A56" s="272" t="s">
        <v>375</v>
      </c>
      <c r="B56" s="394" t="s">
        <v>474</v>
      </c>
      <c r="C56" s="395"/>
      <c r="D56" s="302">
        <v>2.5</v>
      </c>
      <c r="E56" s="302"/>
      <c r="F56" s="302"/>
      <c r="G56" s="432" t="s">
        <v>247</v>
      </c>
      <c r="H56" s="433"/>
      <c r="I56" s="433"/>
      <c r="J56" s="433"/>
      <c r="K56" s="433"/>
      <c r="L56" s="434"/>
    </row>
    <row r="57" spans="1:13" ht="16.5" customHeight="1">
      <c r="A57" s="273"/>
      <c r="B57" s="396" t="s">
        <v>475</v>
      </c>
      <c r="C57" s="397"/>
      <c r="D57" s="303">
        <v>2.2999999999999998</v>
      </c>
      <c r="E57" s="303"/>
      <c r="F57" s="303"/>
      <c r="G57" s="435"/>
      <c r="H57" s="436"/>
      <c r="I57" s="436"/>
      <c r="J57" s="436"/>
      <c r="K57" s="436"/>
      <c r="L57" s="437"/>
    </row>
    <row r="58" spans="1:13" ht="18" customHeight="1">
      <c r="A58" s="337" t="s">
        <v>402</v>
      </c>
      <c r="B58" s="321" t="s">
        <v>393</v>
      </c>
      <c r="C58" s="322"/>
      <c r="D58" s="325" t="s">
        <v>394</v>
      </c>
      <c r="E58" s="326"/>
      <c r="F58" s="326"/>
      <c r="G58" s="326" t="s">
        <v>395</v>
      </c>
      <c r="H58" s="326"/>
      <c r="I58" s="326"/>
      <c r="J58" s="340" t="s">
        <v>396</v>
      </c>
      <c r="K58" s="340"/>
      <c r="L58" s="341"/>
    </row>
    <row r="59" spans="1:13" ht="18" customHeight="1">
      <c r="A59" s="338"/>
      <c r="B59" s="323"/>
      <c r="C59" s="324"/>
      <c r="D59" s="347" t="s">
        <v>392</v>
      </c>
      <c r="E59" s="343"/>
      <c r="F59" s="343"/>
      <c r="G59" s="342" t="s">
        <v>392</v>
      </c>
      <c r="H59" s="343"/>
      <c r="I59" s="348"/>
      <c r="J59" s="342" t="s">
        <v>392</v>
      </c>
      <c r="K59" s="343"/>
      <c r="L59" s="344"/>
    </row>
    <row r="60" spans="1:13" ht="18" customHeight="1">
      <c r="A60" s="338"/>
      <c r="B60" s="310" t="s">
        <v>484</v>
      </c>
      <c r="C60" s="311"/>
      <c r="D60" s="345"/>
      <c r="E60" s="346"/>
      <c r="F60" s="199" t="s">
        <v>409</v>
      </c>
      <c r="G60" s="200" t="s">
        <v>410</v>
      </c>
      <c r="H60" s="199" t="s">
        <v>397</v>
      </c>
      <c r="I60" s="199" t="s">
        <v>398</v>
      </c>
      <c r="J60" s="214" t="s">
        <v>444</v>
      </c>
      <c r="K60" s="178" t="s">
        <v>416</v>
      </c>
      <c r="L60" s="179"/>
      <c r="M60" s="28" t="s">
        <v>399</v>
      </c>
    </row>
    <row r="61" spans="1:13" ht="18" customHeight="1">
      <c r="A61" s="338"/>
      <c r="B61" s="312"/>
      <c r="C61" s="313"/>
      <c r="D61" s="75" t="s">
        <v>482</v>
      </c>
      <c r="E61" s="77"/>
      <c r="F61" s="134">
        <v>25</v>
      </c>
      <c r="G61" s="135">
        <v>25</v>
      </c>
      <c r="H61" s="134">
        <v>25</v>
      </c>
      <c r="I61" s="134">
        <v>25</v>
      </c>
      <c r="J61" s="194">
        <f>SUM(F61:I61)</f>
        <v>100</v>
      </c>
      <c r="K61" s="308">
        <v>43617</v>
      </c>
      <c r="L61" s="309"/>
    </row>
    <row r="62" spans="1:13" ht="18" customHeight="1">
      <c r="A62" s="338"/>
      <c r="B62" s="314"/>
      <c r="C62" s="315"/>
      <c r="D62" s="76" t="s">
        <v>445</v>
      </c>
      <c r="E62" s="78"/>
      <c r="F62" s="136"/>
      <c r="G62" s="136"/>
      <c r="H62" s="136"/>
      <c r="I62" s="136"/>
      <c r="J62" s="137"/>
      <c r="K62" s="308"/>
      <c r="L62" s="309"/>
    </row>
    <row r="63" spans="1:13" ht="18" customHeight="1">
      <c r="A63" s="338"/>
      <c r="B63" s="319" t="s">
        <v>485</v>
      </c>
      <c r="C63" s="320"/>
      <c r="D63" s="579"/>
      <c r="E63" s="580"/>
      <c r="F63" s="580"/>
      <c r="G63" s="580"/>
      <c r="H63" s="580"/>
      <c r="I63" s="580"/>
      <c r="J63" s="580"/>
      <c r="K63" s="580"/>
      <c r="L63" s="581"/>
    </row>
    <row r="64" spans="1:13" ht="40.5" customHeight="1">
      <c r="A64" s="338"/>
      <c r="B64" s="335" t="s">
        <v>483</v>
      </c>
      <c r="C64" s="336"/>
      <c r="D64" s="305"/>
      <c r="E64" s="306"/>
      <c r="F64" s="306"/>
      <c r="G64" s="306"/>
      <c r="H64" s="306"/>
      <c r="I64" s="306"/>
      <c r="J64" s="306"/>
      <c r="K64" s="306"/>
      <c r="L64" s="307"/>
      <c r="M64" s="28" t="s">
        <v>400</v>
      </c>
    </row>
    <row r="65" spans="1:14" ht="40.5" customHeight="1">
      <c r="A65" s="338"/>
      <c r="B65" s="333" t="s">
        <v>656</v>
      </c>
      <c r="C65" s="334"/>
      <c r="D65" s="578"/>
      <c r="E65" s="284"/>
      <c r="F65" s="284"/>
      <c r="G65" s="284"/>
      <c r="H65" s="284"/>
      <c r="I65" s="284"/>
      <c r="J65" s="284"/>
      <c r="K65" s="284"/>
      <c r="L65" s="285"/>
      <c r="M65" s="41"/>
      <c r="N65" s="41"/>
    </row>
    <row r="66" spans="1:14" ht="40.5" customHeight="1">
      <c r="A66" s="339"/>
      <c r="B66" s="398" t="s">
        <v>401</v>
      </c>
      <c r="C66" s="399"/>
      <c r="D66" s="426" t="s">
        <v>668</v>
      </c>
      <c r="E66" s="427"/>
      <c r="F66" s="427"/>
      <c r="G66" s="427"/>
      <c r="H66" s="427"/>
      <c r="I66" s="427"/>
      <c r="J66" s="427"/>
      <c r="K66" s="427"/>
      <c r="L66" s="429"/>
    </row>
    <row r="67" spans="1:14">
      <c r="A67" s="366" t="s">
        <v>376</v>
      </c>
      <c r="B67" s="367" t="s">
        <v>20</v>
      </c>
      <c r="C67" s="367"/>
      <c r="D67" s="367"/>
      <c r="E67" s="367"/>
      <c r="F67" s="367"/>
      <c r="G67" s="367"/>
      <c r="H67" s="367"/>
      <c r="I67" s="367"/>
      <c r="J67" s="367"/>
      <c r="K67" s="367"/>
      <c r="L67" s="368"/>
    </row>
    <row r="68" spans="1:14" ht="63" customHeight="1">
      <c r="A68" s="366"/>
      <c r="B68" s="357" t="s">
        <v>669</v>
      </c>
      <c r="C68" s="576"/>
      <c r="D68" s="576"/>
      <c r="E68" s="576"/>
      <c r="F68" s="576"/>
      <c r="G68" s="576"/>
      <c r="H68" s="576"/>
      <c r="I68" s="576"/>
      <c r="J68" s="576"/>
      <c r="K68" s="576"/>
      <c r="L68" s="577"/>
    </row>
    <row r="69" spans="1:14" ht="39" customHeight="1">
      <c r="A69" s="366" t="s">
        <v>377</v>
      </c>
      <c r="B69" s="369" t="s">
        <v>611</v>
      </c>
      <c r="C69" s="370"/>
      <c r="D69" s="370"/>
      <c r="E69" s="370"/>
      <c r="F69" s="370"/>
      <c r="G69" s="370"/>
      <c r="H69" s="370"/>
      <c r="I69" s="370"/>
      <c r="J69" s="370"/>
      <c r="K69" s="370"/>
      <c r="L69" s="371"/>
    </row>
    <row r="70" spans="1:14" ht="55.5" customHeight="1">
      <c r="A70" s="366"/>
      <c r="B70" s="575" t="s">
        <v>631</v>
      </c>
      <c r="C70" s="576"/>
      <c r="D70" s="576"/>
      <c r="E70" s="576"/>
      <c r="F70" s="576"/>
      <c r="G70" s="576"/>
      <c r="H70" s="576"/>
      <c r="I70" s="576"/>
      <c r="J70" s="576"/>
      <c r="K70" s="576"/>
      <c r="L70" s="577"/>
    </row>
    <row r="71" spans="1:14" ht="24.75" customHeight="1">
      <c r="A71" s="366" t="s">
        <v>378</v>
      </c>
      <c r="B71" s="381" t="s">
        <v>51</v>
      </c>
      <c r="C71" s="382"/>
      <c r="D71" s="382"/>
      <c r="E71" s="382"/>
      <c r="F71" s="382"/>
      <c r="G71" s="382"/>
      <c r="H71" s="382"/>
      <c r="I71" s="382"/>
      <c r="J71" s="382"/>
      <c r="K71" s="382"/>
      <c r="L71" s="383"/>
    </row>
    <row r="72" spans="1:14" ht="18" customHeight="1">
      <c r="A72" s="366"/>
      <c r="B72" s="192" t="s">
        <v>417</v>
      </c>
      <c r="C72" s="351"/>
      <c r="D72" s="351"/>
      <c r="E72" s="351"/>
      <c r="F72" s="351"/>
      <c r="G72" s="351"/>
      <c r="H72" s="351"/>
      <c r="I72" s="351"/>
      <c r="J72" s="351"/>
      <c r="K72" s="351"/>
      <c r="L72" s="352"/>
    </row>
    <row r="73" spans="1:14" ht="24" customHeight="1">
      <c r="A73" s="366"/>
      <c r="B73" s="353" t="s">
        <v>553</v>
      </c>
      <c r="C73" s="354"/>
      <c r="D73" s="354"/>
      <c r="E73" s="354"/>
      <c r="F73" s="354"/>
      <c r="G73" s="354"/>
      <c r="H73" s="354"/>
      <c r="I73" s="354"/>
      <c r="J73" s="354"/>
      <c r="K73" s="354"/>
      <c r="L73" s="355"/>
    </row>
    <row r="74" spans="1:14" ht="16.5" customHeight="1">
      <c r="A74" s="366"/>
      <c r="B74" s="193" t="s">
        <v>417</v>
      </c>
      <c r="C74" s="349"/>
      <c r="D74" s="349"/>
      <c r="E74" s="349"/>
      <c r="F74" s="349"/>
      <c r="G74" s="349"/>
      <c r="H74" s="349"/>
      <c r="I74" s="349"/>
      <c r="J74" s="349"/>
      <c r="K74" s="349"/>
      <c r="L74" s="350"/>
    </row>
    <row r="75" spans="1:14" ht="20.25" customHeight="1">
      <c r="A75" s="327" t="s">
        <v>630</v>
      </c>
      <c r="B75" s="328"/>
      <c r="C75" s="328"/>
      <c r="D75" s="328"/>
      <c r="E75" s="328"/>
      <c r="F75" s="328"/>
      <c r="G75" s="328"/>
      <c r="H75" s="328"/>
      <c r="I75" s="328"/>
      <c r="J75" s="328"/>
      <c r="K75" s="328"/>
      <c r="L75" s="329"/>
    </row>
    <row r="76" spans="1:14" ht="20.25" customHeight="1">
      <c r="A76" s="327"/>
      <c r="B76" s="328"/>
      <c r="C76" s="328"/>
      <c r="D76" s="328"/>
      <c r="E76" s="328"/>
      <c r="F76" s="328"/>
      <c r="G76" s="328"/>
      <c r="H76" s="328"/>
      <c r="I76" s="328"/>
      <c r="J76" s="328"/>
      <c r="K76" s="328"/>
      <c r="L76" s="329"/>
    </row>
    <row r="77" spans="1:14" ht="33" customHeight="1">
      <c r="A77" s="359" t="s">
        <v>555</v>
      </c>
      <c r="B77" s="360"/>
      <c r="C77" s="360"/>
      <c r="D77" s="219"/>
      <c r="E77" s="219"/>
      <c r="F77" s="219"/>
      <c r="G77" s="219"/>
      <c r="H77" s="219"/>
      <c r="I77" s="219"/>
      <c r="J77" s="219"/>
      <c r="K77" s="219"/>
      <c r="L77" s="220"/>
    </row>
    <row r="78" spans="1:14" ht="21" customHeight="1">
      <c r="A78" s="361" t="s">
        <v>612</v>
      </c>
      <c r="B78" s="362"/>
      <c r="C78" s="362"/>
      <c r="D78" s="362"/>
      <c r="E78" s="362"/>
      <c r="F78" s="362"/>
      <c r="G78" s="362"/>
      <c r="H78" s="362"/>
      <c r="I78" s="362"/>
      <c r="J78" s="362"/>
      <c r="K78" s="362"/>
      <c r="L78" s="363"/>
    </row>
    <row r="79" spans="1:14" ht="21" customHeight="1">
      <c r="A79" s="327"/>
      <c r="B79" s="328"/>
      <c r="C79" s="328"/>
      <c r="D79" s="328"/>
      <c r="E79" s="328"/>
      <c r="F79" s="328"/>
      <c r="G79" s="328"/>
      <c r="H79" s="328"/>
      <c r="I79" s="328"/>
      <c r="J79" s="328"/>
      <c r="K79" s="328"/>
      <c r="L79" s="329"/>
    </row>
    <row r="80" spans="1:14" ht="38.25" customHeight="1">
      <c r="A80" s="364" t="s">
        <v>559</v>
      </c>
      <c r="B80" s="365"/>
      <c r="C80" s="365"/>
      <c r="D80" s="45"/>
      <c r="E80" s="45"/>
      <c r="F80" s="45"/>
      <c r="G80" s="45"/>
      <c r="H80" s="45"/>
      <c r="I80" s="45"/>
      <c r="J80" s="45"/>
      <c r="K80" s="45"/>
      <c r="L80" s="46"/>
    </row>
    <row r="81" spans="1:15" ht="21.75" customHeight="1">
      <c r="A81" s="47" t="s">
        <v>571</v>
      </c>
    </row>
    <row r="82" spans="1:15">
      <c r="A82" s="44"/>
      <c r="B82" s="201"/>
    </row>
    <row r="83" spans="1:15" ht="22.5">
      <c r="A83" s="73" t="s">
        <v>52</v>
      </c>
      <c r="B83" s="213" t="str">
        <f>$C$15&amp;$I$15</f>
        <v>工学部化学生命工学科</v>
      </c>
      <c r="C83" s="74" t="s">
        <v>6</v>
      </c>
      <c r="D83" s="304" t="str">
        <f>$I$16&amp;$H$16</f>
        <v>学部3</v>
      </c>
      <c r="E83" s="304"/>
      <c r="F83" s="304"/>
      <c r="G83" s="304"/>
      <c r="H83" s="74" t="s">
        <v>7</v>
      </c>
      <c r="I83" s="304" t="str">
        <f>$C$3</f>
        <v>東大　太郎</v>
      </c>
      <c r="J83" s="304"/>
      <c r="K83" s="304"/>
      <c r="L83" s="304"/>
    </row>
    <row r="84" spans="1:15">
      <c r="A84" s="44"/>
      <c r="B84" s="201"/>
    </row>
    <row r="85" spans="1:15">
      <c r="A85" s="289" t="s">
        <v>8</v>
      </c>
      <c r="B85" s="79" t="s">
        <v>2</v>
      </c>
      <c r="C85" s="372" t="str">
        <f>C25</f>
        <v>トロント大学</v>
      </c>
      <c r="D85" s="373"/>
      <c r="E85" s="373"/>
      <c r="F85" s="373"/>
      <c r="G85" s="373"/>
      <c r="H85" s="373"/>
      <c r="I85" s="373"/>
      <c r="J85" s="373"/>
      <c r="K85" s="373"/>
      <c r="L85" s="374"/>
    </row>
    <row r="86" spans="1:15" s="36" customFormat="1">
      <c r="A86" s="289"/>
      <c r="B86" s="80" t="s">
        <v>4</v>
      </c>
      <c r="C86" s="375" t="str">
        <f>C34</f>
        <v>クィーンズランド大学(UQ)</v>
      </c>
      <c r="D86" s="376"/>
      <c r="E86" s="376"/>
      <c r="F86" s="376"/>
      <c r="G86" s="376"/>
      <c r="H86" s="376"/>
      <c r="I86" s="376"/>
      <c r="J86" s="376"/>
      <c r="K86" s="376"/>
      <c r="L86" s="377"/>
      <c r="M86" s="28"/>
      <c r="N86" s="28"/>
      <c r="O86" s="28"/>
    </row>
    <row r="87" spans="1:15" s="37" customFormat="1">
      <c r="A87" s="289"/>
      <c r="B87" s="81" t="s">
        <v>5</v>
      </c>
      <c r="C87" s="378" t="str">
        <f>C43</f>
        <v>上海交通大学</v>
      </c>
      <c r="D87" s="379"/>
      <c r="E87" s="379"/>
      <c r="F87" s="379"/>
      <c r="G87" s="379"/>
      <c r="H87" s="379"/>
      <c r="I87" s="379"/>
      <c r="J87" s="379"/>
      <c r="K87" s="379"/>
      <c r="L87" s="380"/>
      <c r="M87" s="28"/>
    </row>
    <row r="88" spans="1:15" s="37" customFormat="1">
      <c r="A88" s="44"/>
      <c r="B88" s="201"/>
      <c r="C88" s="36"/>
      <c r="D88" s="36"/>
      <c r="E88" s="36"/>
      <c r="F88" s="36"/>
      <c r="G88" s="36"/>
      <c r="H88" s="36"/>
      <c r="I88" s="36"/>
      <c r="J88" s="36"/>
      <c r="K88" s="36"/>
      <c r="L88" s="36"/>
      <c r="M88" s="28"/>
    </row>
    <row r="89" spans="1:15" s="36" customFormat="1" ht="24" customHeight="1">
      <c r="A89" s="330" t="s">
        <v>621</v>
      </c>
      <c r="B89" s="331"/>
      <c r="C89" s="331"/>
      <c r="D89" s="331"/>
      <c r="E89" s="331"/>
      <c r="F89" s="331"/>
      <c r="G89" s="331"/>
      <c r="H89" s="331"/>
      <c r="I89" s="331"/>
      <c r="J89" s="331"/>
      <c r="K89" s="331"/>
      <c r="L89" s="332"/>
      <c r="M89" s="37"/>
      <c r="N89" s="28"/>
      <c r="O89" s="28"/>
    </row>
    <row r="90" spans="1:15" s="36" customFormat="1" ht="24" customHeight="1">
      <c r="A90" s="384" t="s">
        <v>686</v>
      </c>
      <c r="B90" s="385"/>
      <c r="C90" s="385"/>
      <c r="D90" s="385"/>
      <c r="E90" s="385"/>
      <c r="F90" s="385"/>
      <c r="G90" s="385"/>
      <c r="H90" s="385"/>
      <c r="I90" s="385"/>
      <c r="J90" s="385"/>
      <c r="K90" s="385"/>
      <c r="L90" s="386"/>
      <c r="M90" s="37"/>
      <c r="N90" s="28"/>
      <c r="O90" s="28"/>
    </row>
    <row r="91" spans="1:15" s="36" customFormat="1" ht="24" customHeight="1">
      <c r="A91" s="387" t="s">
        <v>641</v>
      </c>
      <c r="B91" s="388"/>
      <c r="C91" s="388"/>
      <c r="D91" s="388"/>
      <c r="E91" s="388"/>
      <c r="F91" s="388"/>
      <c r="G91" s="388"/>
      <c r="H91" s="388"/>
      <c r="I91" s="388"/>
      <c r="J91" s="388"/>
      <c r="K91" s="388"/>
      <c r="L91" s="389"/>
      <c r="M91" s="28"/>
      <c r="N91" s="28"/>
      <c r="O91" s="28"/>
    </row>
    <row r="92" spans="1:15" s="36" customFormat="1" ht="24" customHeight="1">
      <c r="A92" s="566" t="s">
        <v>700</v>
      </c>
      <c r="B92" s="567"/>
      <c r="C92" s="567"/>
      <c r="D92" s="567"/>
      <c r="E92" s="567"/>
      <c r="F92" s="567"/>
      <c r="G92" s="567"/>
      <c r="H92" s="567"/>
      <c r="I92" s="567"/>
      <c r="J92" s="567"/>
      <c r="K92" s="567"/>
      <c r="L92" s="568"/>
      <c r="M92" s="28"/>
      <c r="N92" s="28"/>
      <c r="O92" s="28"/>
    </row>
    <row r="93" spans="1:15" s="36" customFormat="1" ht="24" customHeight="1">
      <c r="A93" s="569"/>
      <c r="B93" s="570"/>
      <c r="C93" s="570"/>
      <c r="D93" s="570"/>
      <c r="E93" s="570"/>
      <c r="F93" s="570"/>
      <c r="G93" s="570"/>
      <c r="H93" s="570"/>
      <c r="I93" s="570"/>
      <c r="J93" s="570"/>
      <c r="K93" s="570"/>
      <c r="L93" s="571"/>
      <c r="M93" s="28"/>
      <c r="N93" s="28"/>
      <c r="O93" s="28"/>
    </row>
    <row r="94" spans="1:15" s="36" customFormat="1" ht="24" customHeight="1">
      <c r="A94" s="569"/>
      <c r="B94" s="570"/>
      <c r="C94" s="570"/>
      <c r="D94" s="570"/>
      <c r="E94" s="570"/>
      <c r="F94" s="570"/>
      <c r="G94" s="570"/>
      <c r="H94" s="570"/>
      <c r="I94" s="570"/>
      <c r="J94" s="570"/>
      <c r="K94" s="570"/>
      <c r="L94" s="571"/>
      <c r="M94" s="28"/>
      <c r="N94" s="28"/>
      <c r="O94" s="28"/>
    </row>
    <row r="95" spans="1:15" s="36" customFormat="1" ht="24" customHeight="1">
      <c r="A95" s="569"/>
      <c r="B95" s="570"/>
      <c r="C95" s="570"/>
      <c r="D95" s="570"/>
      <c r="E95" s="570"/>
      <c r="F95" s="570"/>
      <c r="G95" s="570"/>
      <c r="H95" s="570"/>
      <c r="I95" s="570"/>
      <c r="J95" s="570"/>
      <c r="K95" s="570"/>
      <c r="L95" s="571"/>
      <c r="M95" s="28"/>
      <c r="N95" s="28"/>
      <c r="O95" s="28"/>
    </row>
    <row r="96" spans="1:15" s="36" customFormat="1" ht="24" customHeight="1">
      <c r="A96" s="569"/>
      <c r="B96" s="570"/>
      <c r="C96" s="570"/>
      <c r="D96" s="570"/>
      <c r="E96" s="570"/>
      <c r="F96" s="570"/>
      <c r="G96" s="570"/>
      <c r="H96" s="570"/>
      <c r="I96" s="570"/>
      <c r="J96" s="570"/>
      <c r="K96" s="570"/>
      <c r="L96" s="571"/>
      <c r="M96" s="28"/>
      <c r="N96" s="28"/>
      <c r="O96" s="28"/>
    </row>
    <row r="97" spans="1:15" s="36" customFormat="1" ht="24" customHeight="1">
      <c r="A97" s="569"/>
      <c r="B97" s="570"/>
      <c r="C97" s="570"/>
      <c r="D97" s="570"/>
      <c r="E97" s="570"/>
      <c r="F97" s="570"/>
      <c r="G97" s="570"/>
      <c r="H97" s="570"/>
      <c r="I97" s="570"/>
      <c r="J97" s="570"/>
      <c r="K97" s="570"/>
      <c r="L97" s="571"/>
      <c r="M97" s="28"/>
      <c r="N97" s="28"/>
      <c r="O97" s="28"/>
    </row>
    <row r="98" spans="1:15" s="36" customFormat="1" ht="24" customHeight="1">
      <c r="A98" s="569"/>
      <c r="B98" s="570"/>
      <c r="C98" s="570"/>
      <c r="D98" s="570"/>
      <c r="E98" s="570"/>
      <c r="F98" s="570"/>
      <c r="G98" s="570"/>
      <c r="H98" s="570"/>
      <c r="I98" s="570"/>
      <c r="J98" s="570"/>
      <c r="K98" s="570"/>
      <c r="L98" s="571"/>
      <c r="M98" s="28"/>
      <c r="N98" s="28"/>
      <c r="O98" s="28"/>
    </row>
    <row r="99" spans="1:15" s="36" customFormat="1" ht="24" customHeight="1">
      <c r="A99" s="569"/>
      <c r="B99" s="570"/>
      <c r="C99" s="570"/>
      <c r="D99" s="570"/>
      <c r="E99" s="570"/>
      <c r="F99" s="570"/>
      <c r="G99" s="570"/>
      <c r="H99" s="570"/>
      <c r="I99" s="570"/>
      <c r="J99" s="570"/>
      <c r="K99" s="570"/>
      <c r="L99" s="571"/>
      <c r="M99" s="28"/>
      <c r="N99" s="28"/>
      <c r="O99" s="28"/>
    </row>
    <row r="100" spans="1:15" s="36" customFormat="1" ht="24" customHeight="1">
      <c r="A100" s="569"/>
      <c r="B100" s="570"/>
      <c r="C100" s="570"/>
      <c r="D100" s="570"/>
      <c r="E100" s="570"/>
      <c r="F100" s="570"/>
      <c r="G100" s="570"/>
      <c r="H100" s="570"/>
      <c r="I100" s="570"/>
      <c r="J100" s="570"/>
      <c r="K100" s="570"/>
      <c r="L100" s="571"/>
      <c r="M100" s="28"/>
      <c r="N100" s="28"/>
      <c r="O100" s="28"/>
    </row>
    <row r="101" spans="1:15" s="36" customFormat="1" ht="24" customHeight="1">
      <c r="A101" s="569"/>
      <c r="B101" s="570"/>
      <c r="C101" s="570"/>
      <c r="D101" s="570"/>
      <c r="E101" s="570"/>
      <c r="F101" s="570"/>
      <c r="G101" s="570"/>
      <c r="H101" s="570"/>
      <c r="I101" s="570"/>
      <c r="J101" s="570"/>
      <c r="K101" s="570"/>
      <c r="L101" s="571"/>
      <c r="M101" s="28"/>
      <c r="N101" s="28"/>
      <c r="O101" s="28"/>
    </row>
    <row r="102" spans="1:15" s="36" customFormat="1" ht="24" customHeight="1">
      <c r="A102" s="569"/>
      <c r="B102" s="570"/>
      <c r="C102" s="570"/>
      <c r="D102" s="570"/>
      <c r="E102" s="570"/>
      <c r="F102" s="570"/>
      <c r="G102" s="570"/>
      <c r="H102" s="570"/>
      <c r="I102" s="570"/>
      <c r="J102" s="570"/>
      <c r="K102" s="570"/>
      <c r="L102" s="571"/>
      <c r="M102" s="28"/>
      <c r="N102" s="28"/>
      <c r="O102" s="28"/>
    </row>
    <row r="103" spans="1:15" s="36" customFormat="1" ht="24" customHeight="1">
      <c r="A103" s="330" t="s">
        <v>624</v>
      </c>
      <c r="B103" s="331"/>
      <c r="C103" s="331"/>
      <c r="D103" s="331"/>
      <c r="E103" s="331"/>
      <c r="F103" s="331"/>
      <c r="G103" s="331"/>
      <c r="H103" s="331"/>
      <c r="I103" s="331"/>
      <c r="J103" s="331"/>
      <c r="K103" s="331"/>
      <c r="L103" s="332"/>
      <c r="M103" s="28"/>
      <c r="N103" s="28"/>
      <c r="O103" s="28"/>
    </row>
    <row r="104" spans="1:15" s="36" customFormat="1" ht="24" customHeight="1">
      <c r="A104" s="257" t="s">
        <v>687</v>
      </c>
      <c r="B104" s="258"/>
      <c r="C104" s="258"/>
      <c r="D104" s="258"/>
      <c r="E104" s="258"/>
      <c r="F104" s="258"/>
      <c r="G104" s="258"/>
      <c r="H104" s="258"/>
      <c r="I104" s="258"/>
      <c r="J104" s="258"/>
      <c r="K104" s="258"/>
      <c r="L104" s="259"/>
      <c r="M104" s="28"/>
      <c r="N104" s="28"/>
      <c r="O104" s="28"/>
    </row>
    <row r="105" spans="1:15" s="36" customFormat="1" ht="24" customHeight="1">
      <c r="A105" s="566" t="s">
        <v>701</v>
      </c>
      <c r="B105" s="567"/>
      <c r="C105" s="567"/>
      <c r="D105" s="567"/>
      <c r="E105" s="567"/>
      <c r="F105" s="567"/>
      <c r="G105" s="567"/>
      <c r="H105" s="567"/>
      <c r="I105" s="567"/>
      <c r="J105" s="567"/>
      <c r="K105" s="567"/>
      <c r="L105" s="568"/>
      <c r="M105" s="28"/>
      <c r="N105" s="28"/>
      <c r="O105" s="28"/>
    </row>
    <row r="106" spans="1:15" s="36" customFormat="1" ht="24" customHeight="1">
      <c r="A106" s="569"/>
      <c r="B106" s="570"/>
      <c r="C106" s="570"/>
      <c r="D106" s="570"/>
      <c r="E106" s="570"/>
      <c r="F106" s="570"/>
      <c r="G106" s="570"/>
      <c r="H106" s="570"/>
      <c r="I106" s="570"/>
      <c r="J106" s="570"/>
      <c r="K106" s="570"/>
      <c r="L106" s="571"/>
      <c r="M106" s="28"/>
      <c r="N106" s="28"/>
      <c r="O106" s="28"/>
    </row>
    <row r="107" spans="1:15" s="36" customFormat="1" ht="24" customHeight="1">
      <c r="A107" s="569"/>
      <c r="B107" s="570"/>
      <c r="C107" s="570"/>
      <c r="D107" s="570"/>
      <c r="E107" s="570"/>
      <c r="F107" s="570"/>
      <c r="G107" s="570"/>
      <c r="H107" s="570"/>
      <c r="I107" s="570"/>
      <c r="J107" s="570"/>
      <c r="K107" s="570"/>
      <c r="L107" s="571"/>
      <c r="M107" s="28"/>
      <c r="N107" s="28"/>
      <c r="O107" s="28"/>
    </row>
    <row r="108" spans="1:15" s="36" customFormat="1" ht="24" customHeight="1">
      <c r="A108" s="569"/>
      <c r="B108" s="570"/>
      <c r="C108" s="570"/>
      <c r="D108" s="570"/>
      <c r="E108" s="570"/>
      <c r="F108" s="570"/>
      <c r="G108" s="570"/>
      <c r="H108" s="570"/>
      <c r="I108" s="570"/>
      <c r="J108" s="570"/>
      <c r="K108" s="570"/>
      <c r="L108" s="571"/>
      <c r="M108" s="28"/>
      <c r="N108" s="28"/>
      <c r="O108" s="28"/>
    </row>
    <row r="109" spans="1:15" s="36" customFormat="1" ht="24" customHeight="1">
      <c r="A109" s="569"/>
      <c r="B109" s="570"/>
      <c r="C109" s="570"/>
      <c r="D109" s="570"/>
      <c r="E109" s="570"/>
      <c r="F109" s="570"/>
      <c r="G109" s="570"/>
      <c r="H109" s="570"/>
      <c r="I109" s="570"/>
      <c r="J109" s="570"/>
      <c r="K109" s="570"/>
      <c r="L109" s="571"/>
      <c r="M109" s="28"/>
      <c r="N109" s="28"/>
      <c r="O109" s="28"/>
    </row>
    <row r="110" spans="1:15" s="36" customFormat="1" ht="24" customHeight="1">
      <c r="A110" s="569"/>
      <c r="B110" s="570"/>
      <c r="C110" s="570"/>
      <c r="D110" s="570"/>
      <c r="E110" s="570"/>
      <c r="F110" s="570"/>
      <c r="G110" s="570"/>
      <c r="H110" s="570"/>
      <c r="I110" s="570"/>
      <c r="J110" s="570"/>
      <c r="K110" s="570"/>
      <c r="L110" s="571"/>
      <c r="M110" s="28"/>
      <c r="N110" s="28"/>
      <c r="O110" s="28"/>
    </row>
    <row r="111" spans="1:15" s="36" customFormat="1" ht="24" customHeight="1">
      <c r="A111" s="569"/>
      <c r="B111" s="570"/>
      <c r="C111" s="570"/>
      <c r="D111" s="570"/>
      <c r="E111" s="570"/>
      <c r="F111" s="570"/>
      <c r="G111" s="570"/>
      <c r="H111" s="570"/>
      <c r="I111" s="570"/>
      <c r="J111" s="570"/>
      <c r="K111" s="570"/>
      <c r="L111" s="571"/>
      <c r="M111" s="28"/>
      <c r="N111" s="28"/>
      <c r="O111" s="28"/>
    </row>
    <row r="112" spans="1:15" s="36" customFormat="1" ht="24" customHeight="1">
      <c r="A112" s="569"/>
      <c r="B112" s="570"/>
      <c r="C112" s="570"/>
      <c r="D112" s="570"/>
      <c r="E112" s="570"/>
      <c r="F112" s="570"/>
      <c r="G112" s="570"/>
      <c r="H112" s="570"/>
      <c r="I112" s="570"/>
      <c r="J112" s="570"/>
      <c r="K112" s="570"/>
      <c r="L112" s="571"/>
      <c r="M112" s="28"/>
      <c r="N112" s="28"/>
      <c r="O112" s="28"/>
    </row>
    <row r="113" spans="1:15" s="36" customFormat="1" ht="24" customHeight="1">
      <c r="A113" s="569"/>
      <c r="B113" s="570"/>
      <c r="C113" s="570"/>
      <c r="D113" s="570"/>
      <c r="E113" s="570"/>
      <c r="F113" s="570"/>
      <c r="G113" s="570"/>
      <c r="H113" s="570"/>
      <c r="I113" s="570"/>
      <c r="J113" s="570"/>
      <c r="K113" s="570"/>
      <c r="L113" s="571"/>
      <c r="M113" s="28"/>
      <c r="N113" s="28"/>
      <c r="O113" s="28"/>
    </row>
    <row r="114" spans="1:15" s="36" customFormat="1" ht="24" customHeight="1">
      <c r="A114" s="569"/>
      <c r="B114" s="570"/>
      <c r="C114" s="570"/>
      <c r="D114" s="570"/>
      <c r="E114" s="570"/>
      <c r="F114" s="570"/>
      <c r="G114" s="570"/>
      <c r="H114" s="570"/>
      <c r="I114" s="570"/>
      <c r="J114" s="570"/>
      <c r="K114" s="570"/>
      <c r="L114" s="571"/>
      <c r="M114" s="28"/>
      <c r="N114" s="28"/>
      <c r="O114" s="28"/>
    </row>
    <row r="115" spans="1:15" s="36" customFormat="1" ht="24" customHeight="1">
      <c r="A115" s="569"/>
      <c r="B115" s="570"/>
      <c r="C115" s="570"/>
      <c r="D115" s="570"/>
      <c r="E115" s="570"/>
      <c r="F115" s="570"/>
      <c r="G115" s="570"/>
      <c r="H115" s="570"/>
      <c r="I115" s="570"/>
      <c r="J115" s="570"/>
      <c r="K115" s="570"/>
      <c r="L115" s="571"/>
      <c r="M115" s="28"/>
      <c r="N115" s="28"/>
      <c r="O115" s="28"/>
    </row>
    <row r="116" spans="1:15" s="36" customFormat="1" ht="24" customHeight="1">
      <c r="A116" s="569"/>
      <c r="B116" s="570"/>
      <c r="C116" s="570"/>
      <c r="D116" s="570"/>
      <c r="E116" s="570"/>
      <c r="F116" s="570"/>
      <c r="G116" s="570"/>
      <c r="H116" s="570"/>
      <c r="I116" s="570"/>
      <c r="J116" s="570"/>
      <c r="K116" s="570"/>
      <c r="L116" s="571"/>
      <c r="M116" s="28"/>
      <c r="N116" s="28"/>
      <c r="O116" s="28"/>
    </row>
    <row r="117" spans="1:15" s="36" customFormat="1" ht="24" customHeight="1">
      <c r="A117" s="569"/>
      <c r="B117" s="570"/>
      <c r="C117" s="570"/>
      <c r="D117" s="570"/>
      <c r="E117" s="570"/>
      <c r="F117" s="570"/>
      <c r="G117" s="570"/>
      <c r="H117" s="570"/>
      <c r="I117" s="570"/>
      <c r="J117" s="570"/>
      <c r="K117" s="570"/>
      <c r="L117" s="571"/>
      <c r="M117" s="28"/>
      <c r="N117" s="28"/>
      <c r="O117" s="28"/>
    </row>
    <row r="118" spans="1:15" s="36" customFormat="1" ht="24" customHeight="1">
      <c r="A118" s="569"/>
      <c r="B118" s="570"/>
      <c r="C118" s="570"/>
      <c r="D118" s="570"/>
      <c r="E118" s="570"/>
      <c r="F118" s="570"/>
      <c r="G118" s="570"/>
      <c r="H118" s="570"/>
      <c r="I118" s="570"/>
      <c r="J118" s="570"/>
      <c r="K118" s="570"/>
      <c r="L118" s="571"/>
      <c r="M118" s="28"/>
      <c r="N118" s="28"/>
      <c r="O118" s="28"/>
    </row>
    <row r="119" spans="1:15" s="36" customFormat="1" ht="24" customHeight="1">
      <c r="A119" s="569"/>
      <c r="B119" s="570"/>
      <c r="C119" s="570"/>
      <c r="D119" s="570"/>
      <c r="E119" s="570"/>
      <c r="F119" s="570"/>
      <c r="G119" s="570"/>
      <c r="H119" s="570"/>
      <c r="I119" s="570"/>
      <c r="J119" s="570"/>
      <c r="K119" s="570"/>
      <c r="L119" s="571"/>
      <c r="M119" s="28"/>
      <c r="N119" s="28"/>
      <c r="O119" s="28"/>
    </row>
    <row r="120" spans="1:15" s="36" customFormat="1" ht="24" customHeight="1">
      <c r="A120" s="569"/>
      <c r="B120" s="570"/>
      <c r="C120" s="570"/>
      <c r="D120" s="570"/>
      <c r="E120" s="570"/>
      <c r="F120" s="570"/>
      <c r="G120" s="570"/>
      <c r="H120" s="570"/>
      <c r="I120" s="570"/>
      <c r="J120" s="570"/>
      <c r="K120" s="570"/>
      <c r="L120" s="571"/>
      <c r="M120" s="28"/>
      <c r="N120" s="28"/>
      <c r="O120" s="28"/>
    </row>
    <row r="121" spans="1:15" s="36" customFormat="1" ht="24" customHeight="1">
      <c r="A121" s="569"/>
      <c r="B121" s="570"/>
      <c r="C121" s="570"/>
      <c r="D121" s="570"/>
      <c r="E121" s="570"/>
      <c r="F121" s="570"/>
      <c r="G121" s="570"/>
      <c r="H121" s="570"/>
      <c r="I121" s="570"/>
      <c r="J121" s="570"/>
      <c r="K121" s="570"/>
      <c r="L121" s="571"/>
      <c r="M121" s="28"/>
      <c r="N121" s="28"/>
      <c r="O121" s="28"/>
    </row>
    <row r="122" spans="1:15" s="36" customFormat="1" ht="24" customHeight="1">
      <c r="A122" s="569"/>
      <c r="B122" s="570"/>
      <c r="C122" s="570"/>
      <c r="D122" s="570"/>
      <c r="E122" s="570"/>
      <c r="F122" s="570"/>
      <c r="G122" s="570"/>
      <c r="H122" s="570"/>
      <c r="I122" s="570"/>
      <c r="J122" s="570"/>
      <c r="K122" s="570"/>
      <c r="L122" s="571"/>
      <c r="M122" s="28"/>
      <c r="N122" s="28"/>
      <c r="O122" s="28"/>
    </row>
    <row r="123" spans="1:15" ht="24" customHeight="1">
      <c r="A123" s="572"/>
      <c r="B123" s="573"/>
      <c r="C123" s="573"/>
      <c r="D123" s="573"/>
      <c r="E123" s="573"/>
      <c r="F123" s="573"/>
      <c r="G123" s="573"/>
      <c r="H123" s="573"/>
      <c r="I123" s="573"/>
      <c r="J123" s="573"/>
      <c r="K123" s="573"/>
      <c r="L123" s="574"/>
    </row>
    <row r="124" spans="1:15" s="36" customFormat="1" ht="24" customHeight="1">
      <c r="A124" s="44"/>
      <c r="B124" s="201"/>
      <c r="M124" s="28"/>
      <c r="N124" s="28"/>
      <c r="O124" s="28"/>
    </row>
    <row r="125" spans="1:15" s="36" customFormat="1" ht="24" customHeight="1">
      <c r="A125" s="330" t="s">
        <v>622</v>
      </c>
      <c r="B125" s="331"/>
      <c r="C125" s="331"/>
      <c r="D125" s="331"/>
      <c r="E125" s="331"/>
      <c r="F125" s="331"/>
      <c r="G125" s="331"/>
      <c r="H125" s="331"/>
      <c r="I125" s="331"/>
      <c r="J125" s="331"/>
      <c r="K125" s="331"/>
      <c r="L125" s="332"/>
      <c r="M125" s="28"/>
      <c r="N125" s="28"/>
      <c r="O125" s="28"/>
    </row>
    <row r="126" spans="1:15" s="36" customFormat="1" ht="24" customHeight="1">
      <c r="A126" s="257" t="s">
        <v>687</v>
      </c>
      <c r="B126" s="258"/>
      <c r="C126" s="258"/>
      <c r="D126" s="258"/>
      <c r="E126" s="258"/>
      <c r="F126" s="258"/>
      <c r="G126" s="258"/>
      <c r="H126" s="258"/>
      <c r="I126" s="258"/>
      <c r="J126" s="258"/>
      <c r="K126" s="258"/>
      <c r="L126" s="259"/>
      <c r="M126" s="28"/>
      <c r="N126" s="28"/>
      <c r="O126" s="28"/>
    </row>
    <row r="127" spans="1:15" s="36" customFormat="1" ht="24" customHeight="1">
      <c r="A127" s="566"/>
      <c r="B127" s="567"/>
      <c r="C127" s="567"/>
      <c r="D127" s="567"/>
      <c r="E127" s="567"/>
      <c r="F127" s="567"/>
      <c r="G127" s="567"/>
      <c r="H127" s="567"/>
      <c r="I127" s="567"/>
      <c r="J127" s="567"/>
      <c r="K127" s="567"/>
      <c r="L127" s="568"/>
      <c r="M127" s="28"/>
      <c r="N127" s="28"/>
      <c r="O127" s="28"/>
    </row>
    <row r="128" spans="1:15" s="36" customFormat="1" ht="24" customHeight="1">
      <c r="A128" s="569"/>
      <c r="B128" s="570"/>
      <c r="C128" s="570"/>
      <c r="D128" s="570"/>
      <c r="E128" s="570"/>
      <c r="F128" s="570"/>
      <c r="G128" s="570"/>
      <c r="H128" s="570"/>
      <c r="I128" s="570"/>
      <c r="J128" s="570"/>
      <c r="K128" s="570"/>
      <c r="L128" s="571"/>
      <c r="M128" s="28"/>
      <c r="N128" s="28"/>
      <c r="O128" s="28"/>
    </row>
    <row r="129" spans="1:15" s="36" customFormat="1" ht="24" customHeight="1">
      <c r="A129" s="569"/>
      <c r="B129" s="570"/>
      <c r="C129" s="570"/>
      <c r="D129" s="570"/>
      <c r="E129" s="570"/>
      <c r="F129" s="570"/>
      <c r="G129" s="570"/>
      <c r="H129" s="570"/>
      <c r="I129" s="570"/>
      <c r="J129" s="570"/>
      <c r="K129" s="570"/>
      <c r="L129" s="571"/>
      <c r="M129" s="28"/>
      <c r="N129" s="28"/>
      <c r="O129" s="28"/>
    </row>
    <row r="130" spans="1:15" s="36" customFormat="1" ht="24" customHeight="1">
      <c r="A130" s="569"/>
      <c r="B130" s="570"/>
      <c r="C130" s="570"/>
      <c r="D130" s="570"/>
      <c r="E130" s="570"/>
      <c r="F130" s="570"/>
      <c r="G130" s="570"/>
      <c r="H130" s="570"/>
      <c r="I130" s="570"/>
      <c r="J130" s="570"/>
      <c r="K130" s="570"/>
      <c r="L130" s="571"/>
      <c r="M130" s="28"/>
      <c r="N130" s="28"/>
      <c r="O130" s="28"/>
    </row>
    <row r="131" spans="1:15" s="36" customFormat="1" ht="24" customHeight="1">
      <c r="A131" s="569"/>
      <c r="B131" s="570"/>
      <c r="C131" s="570"/>
      <c r="D131" s="570"/>
      <c r="E131" s="570"/>
      <c r="F131" s="570"/>
      <c r="G131" s="570"/>
      <c r="H131" s="570"/>
      <c r="I131" s="570"/>
      <c r="J131" s="570"/>
      <c r="K131" s="570"/>
      <c r="L131" s="571"/>
      <c r="M131" s="28"/>
      <c r="N131" s="28"/>
      <c r="O131" s="28"/>
    </row>
    <row r="132" spans="1:15" s="36" customFormat="1" ht="24" customHeight="1">
      <c r="A132" s="569"/>
      <c r="B132" s="570"/>
      <c r="C132" s="570"/>
      <c r="D132" s="570"/>
      <c r="E132" s="570"/>
      <c r="F132" s="570"/>
      <c r="G132" s="570"/>
      <c r="H132" s="570"/>
      <c r="I132" s="570"/>
      <c r="J132" s="570"/>
      <c r="K132" s="570"/>
      <c r="L132" s="571"/>
      <c r="M132" s="28"/>
      <c r="N132" s="28"/>
      <c r="O132" s="28"/>
    </row>
    <row r="133" spans="1:15" s="36" customFormat="1" ht="24" customHeight="1">
      <c r="A133" s="569"/>
      <c r="B133" s="570"/>
      <c r="C133" s="570"/>
      <c r="D133" s="570"/>
      <c r="E133" s="570"/>
      <c r="F133" s="570"/>
      <c r="G133" s="570"/>
      <c r="H133" s="570"/>
      <c r="I133" s="570"/>
      <c r="J133" s="570"/>
      <c r="K133" s="570"/>
      <c r="L133" s="571"/>
      <c r="M133" s="28"/>
      <c r="N133" s="28"/>
      <c r="O133" s="28"/>
    </row>
    <row r="134" spans="1:15" s="36" customFormat="1" ht="24" customHeight="1">
      <c r="A134" s="569"/>
      <c r="B134" s="570"/>
      <c r="C134" s="570"/>
      <c r="D134" s="570"/>
      <c r="E134" s="570"/>
      <c r="F134" s="570"/>
      <c r="G134" s="570"/>
      <c r="H134" s="570"/>
      <c r="I134" s="570"/>
      <c r="J134" s="570"/>
      <c r="K134" s="570"/>
      <c r="L134" s="571"/>
      <c r="M134" s="28"/>
      <c r="N134" s="28"/>
      <c r="O134" s="28"/>
    </row>
    <row r="135" spans="1:15" s="36" customFormat="1" ht="24" customHeight="1">
      <c r="A135" s="569"/>
      <c r="B135" s="570"/>
      <c r="C135" s="570"/>
      <c r="D135" s="570"/>
      <c r="E135" s="570"/>
      <c r="F135" s="570"/>
      <c r="G135" s="570"/>
      <c r="H135" s="570"/>
      <c r="I135" s="570"/>
      <c r="J135" s="570"/>
      <c r="K135" s="570"/>
      <c r="L135" s="571"/>
      <c r="M135" s="28"/>
      <c r="N135" s="28"/>
      <c r="O135" s="28"/>
    </row>
    <row r="136" spans="1:15" s="36" customFormat="1" ht="24" customHeight="1">
      <c r="A136" s="569"/>
      <c r="B136" s="570"/>
      <c r="C136" s="570"/>
      <c r="D136" s="570"/>
      <c r="E136" s="570"/>
      <c r="F136" s="570"/>
      <c r="G136" s="570"/>
      <c r="H136" s="570"/>
      <c r="I136" s="570"/>
      <c r="J136" s="570"/>
      <c r="K136" s="570"/>
      <c r="L136" s="571"/>
      <c r="M136" s="28"/>
      <c r="N136" s="28"/>
      <c r="O136" s="28"/>
    </row>
    <row r="137" spans="1:15" s="36" customFormat="1" ht="24" customHeight="1">
      <c r="A137" s="569"/>
      <c r="B137" s="570"/>
      <c r="C137" s="570"/>
      <c r="D137" s="570"/>
      <c r="E137" s="570"/>
      <c r="F137" s="570"/>
      <c r="G137" s="570"/>
      <c r="H137" s="570"/>
      <c r="I137" s="570"/>
      <c r="J137" s="570"/>
      <c r="K137" s="570"/>
      <c r="L137" s="571"/>
      <c r="M137" s="28"/>
      <c r="N137" s="28"/>
      <c r="O137" s="28"/>
    </row>
    <row r="138" spans="1:15" s="36" customFormat="1" ht="24" customHeight="1">
      <c r="A138" s="569"/>
      <c r="B138" s="570"/>
      <c r="C138" s="570"/>
      <c r="D138" s="570"/>
      <c r="E138" s="570"/>
      <c r="F138" s="570"/>
      <c r="G138" s="570"/>
      <c r="H138" s="570"/>
      <c r="I138" s="570"/>
      <c r="J138" s="570"/>
      <c r="K138" s="570"/>
      <c r="L138" s="571"/>
      <c r="M138" s="28"/>
      <c r="N138" s="28"/>
      <c r="O138" s="28"/>
    </row>
    <row r="139" spans="1:15" s="36" customFormat="1" ht="24" customHeight="1">
      <c r="A139" s="569"/>
      <c r="B139" s="570"/>
      <c r="C139" s="570"/>
      <c r="D139" s="570"/>
      <c r="E139" s="570"/>
      <c r="F139" s="570"/>
      <c r="G139" s="570"/>
      <c r="H139" s="570"/>
      <c r="I139" s="570"/>
      <c r="J139" s="570"/>
      <c r="K139" s="570"/>
      <c r="L139" s="571"/>
      <c r="M139" s="28"/>
      <c r="N139" s="28"/>
      <c r="O139" s="28"/>
    </row>
    <row r="140" spans="1:15" s="36" customFormat="1" ht="24" customHeight="1">
      <c r="A140" s="569"/>
      <c r="B140" s="570"/>
      <c r="C140" s="570"/>
      <c r="D140" s="570"/>
      <c r="E140" s="570"/>
      <c r="F140" s="570"/>
      <c r="G140" s="570"/>
      <c r="H140" s="570"/>
      <c r="I140" s="570"/>
      <c r="J140" s="570"/>
      <c r="K140" s="570"/>
      <c r="L140" s="571"/>
      <c r="M140" s="28"/>
      <c r="N140" s="28"/>
      <c r="O140" s="28"/>
    </row>
    <row r="141" spans="1:15" s="36" customFormat="1" ht="24" customHeight="1">
      <c r="A141" s="569"/>
      <c r="B141" s="570"/>
      <c r="C141" s="570"/>
      <c r="D141" s="570"/>
      <c r="E141" s="570"/>
      <c r="F141" s="570"/>
      <c r="G141" s="570"/>
      <c r="H141" s="570"/>
      <c r="I141" s="570"/>
      <c r="J141" s="570"/>
      <c r="K141" s="570"/>
      <c r="L141" s="571"/>
      <c r="M141" s="28"/>
      <c r="N141" s="28"/>
      <c r="O141" s="28"/>
    </row>
    <row r="142" spans="1:15" s="36" customFormat="1" ht="24" customHeight="1">
      <c r="A142" s="569"/>
      <c r="B142" s="570"/>
      <c r="C142" s="570"/>
      <c r="D142" s="570"/>
      <c r="E142" s="570"/>
      <c r="F142" s="570"/>
      <c r="G142" s="570"/>
      <c r="H142" s="570"/>
      <c r="I142" s="570"/>
      <c r="J142" s="570"/>
      <c r="K142" s="570"/>
      <c r="L142" s="571"/>
      <c r="M142" s="28"/>
      <c r="N142" s="28"/>
      <c r="O142" s="28"/>
    </row>
    <row r="143" spans="1:15" s="36" customFormat="1" ht="24" customHeight="1">
      <c r="A143" s="569"/>
      <c r="B143" s="570"/>
      <c r="C143" s="570"/>
      <c r="D143" s="570"/>
      <c r="E143" s="570"/>
      <c r="F143" s="570"/>
      <c r="G143" s="570"/>
      <c r="H143" s="570"/>
      <c r="I143" s="570"/>
      <c r="J143" s="570"/>
      <c r="K143" s="570"/>
      <c r="L143" s="571"/>
      <c r="M143" s="28"/>
      <c r="N143" s="28"/>
      <c r="O143" s="28"/>
    </row>
    <row r="144" spans="1:15" s="36" customFormat="1" ht="24" customHeight="1">
      <c r="A144" s="572"/>
      <c r="B144" s="573"/>
      <c r="C144" s="573"/>
      <c r="D144" s="573"/>
      <c r="E144" s="573"/>
      <c r="F144" s="573"/>
      <c r="G144" s="573"/>
      <c r="H144" s="573"/>
      <c r="I144" s="573"/>
      <c r="J144" s="573"/>
      <c r="K144" s="573"/>
      <c r="L144" s="574"/>
      <c r="M144" s="28"/>
      <c r="N144" s="28"/>
      <c r="O144" s="28"/>
    </row>
    <row r="145" spans="1:15" s="36" customFormat="1" ht="24" customHeight="1">
      <c r="A145" s="82" t="s">
        <v>625</v>
      </c>
      <c r="B145" s="215"/>
      <c r="C145" s="83"/>
      <c r="D145" s="83"/>
      <c r="E145" s="83"/>
      <c r="F145" s="83"/>
      <c r="G145" s="83"/>
      <c r="H145" s="83"/>
      <c r="I145" s="83"/>
      <c r="J145" s="83"/>
      <c r="K145" s="83"/>
      <c r="L145" s="84"/>
      <c r="M145" s="28"/>
      <c r="N145" s="28"/>
      <c r="O145" s="28"/>
    </row>
    <row r="146" spans="1:15" s="36" customFormat="1" ht="24" customHeight="1">
      <c r="A146" s="257" t="s">
        <v>687</v>
      </c>
      <c r="B146" s="269"/>
      <c r="C146" s="269"/>
      <c r="D146" s="269"/>
      <c r="E146" s="269"/>
      <c r="F146" s="269"/>
      <c r="G146" s="269"/>
      <c r="H146" s="269"/>
      <c r="I146" s="269"/>
      <c r="J146" s="269"/>
      <c r="K146" s="269"/>
      <c r="L146" s="270"/>
      <c r="M146" s="28"/>
      <c r="N146" s="28"/>
      <c r="O146" s="28"/>
    </row>
    <row r="147" spans="1:15" s="36" customFormat="1" ht="24" customHeight="1">
      <c r="A147" s="566"/>
      <c r="B147" s="567"/>
      <c r="C147" s="567"/>
      <c r="D147" s="567"/>
      <c r="E147" s="567"/>
      <c r="F147" s="567"/>
      <c r="G147" s="567"/>
      <c r="H147" s="567"/>
      <c r="I147" s="567"/>
      <c r="J147" s="567"/>
      <c r="K147" s="567"/>
      <c r="L147" s="568"/>
      <c r="M147" s="28"/>
      <c r="N147" s="28"/>
      <c r="O147" s="28"/>
    </row>
    <row r="148" spans="1:15" s="36" customFormat="1" ht="24" customHeight="1">
      <c r="A148" s="569"/>
      <c r="B148" s="570"/>
      <c r="C148" s="570"/>
      <c r="D148" s="570"/>
      <c r="E148" s="570"/>
      <c r="F148" s="570"/>
      <c r="G148" s="570"/>
      <c r="H148" s="570"/>
      <c r="I148" s="570"/>
      <c r="J148" s="570"/>
      <c r="K148" s="570"/>
      <c r="L148" s="571"/>
      <c r="M148" s="28"/>
      <c r="N148" s="28"/>
      <c r="O148" s="28"/>
    </row>
    <row r="149" spans="1:15" s="36" customFormat="1" ht="24" customHeight="1">
      <c r="A149" s="569"/>
      <c r="B149" s="570"/>
      <c r="C149" s="570"/>
      <c r="D149" s="570"/>
      <c r="E149" s="570"/>
      <c r="F149" s="570"/>
      <c r="G149" s="570"/>
      <c r="H149" s="570"/>
      <c r="I149" s="570"/>
      <c r="J149" s="570"/>
      <c r="K149" s="570"/>
      <c r="L149" s="571"/>
      <c r="M149" s="28"/>
      <c r="N149" s="28"/>
      <c r="O149" s="28"/>
    </row>
    <row r="150" spans="1:15" s="36" customFormat="1" ht="24" customHeight="1">
      <c r="A150" s="569"/>
      <c r="B150" s="570"/>
      <c r="C150" s="570"/>
      <c r="D150" s="570"/>
      <c r="E150" s="570"/>
      <c r="F150" s="570"/>
      <c r="G150" s="570"/>
      <c r="H150" s="570"/>
      <c r="I150" s="570"/>
      <c r="J150" s="570"/>
      <c r="K150" s="570"/>
      <c r="L150" s="571"/>
      <c r="M150" s="28"/>
      <c r="N150" s="28"/>
      <c r="O150" s="28"/>
    </row>
    <row r="151" spans="1:15" s="36" customFormat="1" ht="24" customHeight="1">
      <c r="A151" s="569"/>
      <c r="B151" s="570"/>
      <c r="C151" s="570"/>
      <c r="D151" s="570"/>
      <c r="E151" s="570"/>
      <c r="F151" s="570"/>
      <c r="G151" s="570"/>
      <c r="H151" s="570"/>
      <c r="I151" s="570"/>
      <c r="J151" s="570"/>
      <c r="K151" s="570"/>
      <c r="L151" s="571"/>
      <c r="M151" s="28"/>
      <c r="N151" s="28"/>
      <c r="O151" s="28"/>
    </row>
    <row r="152" spans="1:15" s="36" customFormat="1" ht="24" customHeight="1">
      <c r="A152" s="569"/>
      <c r="B152" s="570"/>
      <c r="C152" s="570"/>
      <c r="D152" s="570"/>
      <c r="E152" s="570"/>
      <c r="F152" s="570"/>
      <c r="G152" s="570"/>
      <c r="H152" s="570"/>
      <c r="I152" s="570"/>
      <c r="J152" s="570"/>
      <c r="K152" s="570"/>
      <c r="L152" s="571"/>
      <c r="M152" s="28"/>
      <c r="N152" s="28"/>
      <c r="O152" s="28"/>
    </row>
    <row r="153" spans="1:15" s="36" customFormat="1" ht="24" customHeight="1">
      <c r="A153" s="569"/>
      <c r="B153" s="570"/>
      <c r="C153" s="570"/>
      <c r="D153" s="570"/>
      <c r="E153" s="570"/>
      <c r="F153" s="570"/>
      <c r="G153" s="570"/>
      <c r="H153" s="570"/>
      <c r="I153" s="570"/>
      <c r="J153" s="570"/>
      <c r="K153" s="570"/>
      <c r="L153" s="571"/>
      <c r="M153" s="28"/>
      <c r="N153" s="28"/>
      <c r="O153" s="28"/>
    </row>
    <row r="154" spans="1:15" s="36" customFormat="1" ht="24" customHeight="1">
      <c r="A154" s="569"/>
      <c r="B154" s="570"/>
      <c r="C154" s="570"/>
      <c r="D154" s="570"/>
      <c r="E154" s="570"/>
      <c r="F154" s="570"/>
      <c r="G154" s="570"/>
      <c r="H154" s="570"/>
      <c r="I154" s="570"/>
      <c r="J154" s="570"/>
      <c r="K154" s="570"/>
      <c r="L154" s="571"/>
      <c r="M154" s="28"/>
      <c r="N154" s="28"/>
      <c r="O154" s="28"/>
    </row>
    <row r="155" spans="1:15" s="36" customFormat="1" ht="24" customHeight="1">
      <c r="A155" s="569"/>
      <c r="B155" s="570"/>
      <c r="C155" s="570"/>
      <c r="D155" s="570"/>
      <c r="E155" s="570"/>
      <c r="F155" s="570"/>
      <c r="G155" s="570"/>
      <c r="H155" s="570"/>
      <c r="I155" s="570"/>
      <c r="J155" s="570"/>
      <c r="K155" s="570"/>
      <c r="L155" s="571"/>
      <c r="M155" s="28"/>
      <c r="N155" s="28"/>
      <c r="O155" s="28"/>
    </row>
    <row r="156" spans="1:15" s="36" customFormat="1" ht="24" customHeight="1">
      <c r="A156" s="569"/>
      <c r="B156" s="570"/>
      <c r="C156" s="570"/>
      <c r="D156" s="570"/>
      <c r="E156" s="570"/>
      <c r="F156" s="570"/>
      <c r="G156" s="570"/>
      <c r="H156" s="570"/>
      <c r="I156" s="570"/>
      <c r="J156" s="570"/>
      <c r="K156" s="570"/>
      <c r="L156" s="571"/>
      <c r="M156" s="28"/>
      <c r="N156" s="28"/>
      <c r="O156" s="28"/>
    </row>
    <row r="157" spans="1:15" s="36" customFormat="1" ht="24" customHeight="1">
      <c r="A157" s="569"/>
      <c r="B157" s="570"/>
      <c r="C157" s="570"/>
      <c r="D157" s="570"/>
      <c r="E157" s="570"/>
      <c r="F157" s="570"/>
      <c r="G157" s="570"/>
      <c r="H157" s="570"/>
      <c r="I157" s="570"/>
      <c r="J157" s="570"/>
      <c r="K157" s="570"/>
      <c r="L157" s="571"/>
      <c r="M157" s="28"/>
      <c r="N157" s="28"/>
      <c r="O157" s="28"/>
    </row>
    <row r="158" spans="1:15" s="36" customFormat="1" ht="24" customHeight="1">
      <c r="A158" s="569"/>
      <c r="B158" s="570"/>
      <c r="C158" s="570"/>
      <c r="D158" s="570"/>
      <c r="E158" s="570"/>
      <c r="F158" s="570"/>
      <c r="G158" s="570"/>
      <c r="H158" s="570"/>
      <c r="I158" s="570"/>
      <c r="J158" s="570"/>
      <c r="K158" s="570"/>
      <c r="L158" s="571"/>
      <c r="M158" s="28"/>
      <c r="N158" s="28"/>
      <c r="O158" s="28"/>
    </row>
    <row r="159" spans="1:15" s="36" customFormat="1" ht="24" customHeight="1">
      <c r="A159" s="569"/>
      <c r="B159" s="570"/>
      <c r="C159" s="570"/>
      <c r="D159" s="570"/>
      <c r="E159" s="570"/>
      <c r="F159" s="570"/>
      <c r="G159" s="570"/>
      <c r="H159" s="570"/>
      <c r="I159" s="570"/>
      <c r="J159" s="570"/>
      <c r="K159" s="570"/>
      <c r="L159" s="571"/>
      <c r="M159" s="28"/>
      <c r="N159" s="28"/>
      <c r="O159" s="28"/>
    </row>
    <row r="160" spans="1:15" s="36" customFormat="1" ht="24" customHeight="1">
      <c r="A160" s="569"/>
      <c r="B160" s="570"/>
      <c r="C160" s="570"/>
      <c r="D160" s="570"/>
      <c r="E160" s="570"/>
      <c r="F160" s="570"/>
      <c r="G160" s="570"/>
      <c r="H160" s="570"/>
      <c r="I160" s="570"/>
      <c r="J160" s="570"/>
      <c r="K160" s="570"/>
      <c r="L160" s="571"/>
      <c r="M160" s="28"/>
      <c r="N160" s="28"/>
      <c r="O160" s="28"/>
    </row>
    <row r="161" spans="1:15" s="36" customFormat="1" ht="24" customHeight="1">
      <c r="A161" s="569"/>
      <c r="B161" s="570"/>
      <c r="C161" s="570"/>
      <c r="D161" s="570"/>
      <c r="E161" s="570"/>
      <c r="F161" s="570"/>
      <c r="G161" s="570"/>
      <c r="H161" s="570"/>
      <c r="I161" s="570"/>
      <c r="J161" s="570"/>
      <c r="K161" s="570"/>
      <c r="L161" s="571"/>
      <c r="M161" s="28"/>
      <c r="N161" s="28"/>
      <c r="O161" s="28"/>
    </row>
    <row r="162" spans="1:15" s="36" customFormat="1" ht="24" customHeight="1">
      <c r="A162" s="569"/>
      <c r="B162" s="570"/>
      <c r="C162" s="570"/>
      <c r="D162" s="570"/>
      <c r="E162" s="570"/>
      <c r="F162" s="570"/>
      <c r="G162" s="570"/>
      <c r="H162" s="570"/>
      <c r="I162" s="570"/>
      <c r="J162" s="570"/>
      <c r="K162" s="570"/>
      <c r="L162" s="571"/>
      <c r="M162" s="28"/>
      <c r="N162" s="28"/>
      <c r="O162" s="28"/>
    </row>
    <row r="163" spans="1:15" s="36" customFormat="1" ht="24" customHeight="1">
      <c r="A163" s="569"/>
      <c r="B163" s="570"/>
      <c r="C163" s="570"/>
      <c r="D163" s="570"/>
      <c r="E163" s="570"/>
      <c r="F163" s="570"/>
      <c r="G163" s="570"/>
      <c r="H163" s="570"/>
      <c r="I163" s="570"/>
      <c r="J163" s="570"/>
      <c r="K163" s="570"/>
      <c r="L163" s="571"/>
      <c r="M163" s="28"/>
      <c r="N163" s="28"/>
      <c r="O163" s="28"/>
    </row>
    <row r="164" spans="1:15" s="36" customFormat="1" ht="24" customHeight="1">
      <c r="A164" s="572"/>
      <c r="B164" s="573"/>
      <c r="C164" s="573"/>
      <c r="D164" s="573"/>
      <c r="E164" s="573"/>
      <c r="F164" s="573"/>
      <c r="G164" s="573"/>
      <c r="H164" s="573"/>
      <c r="I164" s="573"/>
      <c r="J164" s="573"/>
      <c r="K164" s="573"/>
      <c r="L164" s="574"/>
      <c r="M164" s="28"/>
      <c r="N164" s="28"/>
      <c r="O164" s="28"/>
    </row>
  </sheetData>
  <sheetProtection password="CA62" sheet="1" objects="1" selectLockedCells="1" selectUnlockedCells="1"/>
  <dataConsolidate link="1"/>
  <mergeCells count="140">
    <mergeCell ref="A1:L1"/>
    <mergeCell ref="H2:L2"/>
    <mergeCell ref="A3:A5"/>
    <mergeCell ref="C3:L3"/>
    <mergeCell ref="C4:L4"/>
    <mergeCell ref="C5:L5"/>
    <mergeCell ref="C9:L9"/>
    <mergeCell ref="A10:A11"/>
    <mergeCell ref="C10:F10"/>
    <mergeCell ref="I10:L10"/>
    <mergeCell ref="D11:L11"/>
    <mergeCell ref="A6:A9"/>
    <mergeCell ref="C6:F6"/>
    <mergeCell ref="G6:H6"/>
    <mergeCell ref="I6:L6"/>
    <mergeCell ref="C7:F7"/>
    <mergeCell ref="G7:H7"/>
    <mergeCell ref="K7:L7"/>
    <mergeCell ref="C8:F8"/>
    <mergeCell ref="G8:H8"/>
    <mergeCell ref="I8:L8"/>
    <mergeCell ref="A17:A20"/>
    <mergeCell ref="C17:F17"/>
    <mergeCell ref="G17:H17"/>
    <mergeCell ref="I17:L17"/>
    <mergeCell ref="G18:H18"/>
    <mergeCell ref="C19:L19"/>
    <mergeCell ref="C20:F20"/>
    <mergeCell ref="D14:L14"/>
    <mergeCell ref="A15:A16"/>
    <mergeCell ref="C15:F15"/>
    <mergeCell ref="G15:H15"/>
    <mergeCell ref="I15:L15"/>
    <mergeCell ref="G16:H16"/>
    <mergeCell ref="A12:A14"/>
    <mergeCell ref="C12:F12"/>
    <mergeCell ref="G12:H12"/>
    <mergeCell ref="I12:L12"/>
    <mergeCell ref="C13:L13"/>
    <mergeCell ref="A21:A24"/>
    <mergeCell ref="G21:L21"/>
    <mergeCell ref="I22:L22"/>
    <mergeCell ref="I23:L23"/>
    <mergeCell ref="A25:A52"/>
    <mergeCell ref="C25:L25"/>
    <mergeCell ref="B26:B27"/>
    <mergeCell ref="G26:H27"/>
    <mergeCell ref="I26:L27"/>
    <mergeCell ref="B28:B30"/>
    <mergeCell ref="C34:L34"/>
    <mergeCell ref="B35:B36"/>
    <mergeCell ref="G35:H36"/>
    <mergeCell ref="I35:L36"/>
    <mergeCell ref="B37:B39"/>
    <mergeCell ref="G37:L37"/>
    <mergeCell ref="G38:H39"/>
    <mergeCell ref="I38:L39"/>
    <mergeCell ref="G28:L28"/>
    <mergeCell ref="G29:H30"/>
    <mergeCell ref="I29:L30"/>
    <mergeCell ref="C31:L31"/>
    <mergeCell ref="C32:L32"/>
    <mergeCell ref="C33:L33"/>
    <mergeCell ref="B46:B48"/>
    <mergeCell ref="G46:L46"/>
    <mergeCell ref="G47:H48"/>
    <mergeCell ref="I47:L48"/>
    <mergeCell ref="C49:L49"/>
    <mergeCell ref="C50:L50"/>
    <mergeCell ref="C40:L40"/>
    <mergeCell ref="C41:L41"/>
    <mergeCell ref="C42:L42"/>
    <mergeCell ref="C43:L43"/>
    <mergeCell ref="B44:B45"/>
    <mergeCell ref="G44:H45"/>
    <mergeCell ref="I44:L45"/>
    <mergeCell ref="C51:L51"/>
    <mergeCell ref="B52:F52"/>
    <mergeCell ref="G52:L52"/>
    <mergeCell ref="D54:G54"/>
    <mergeCell ref="I54:L54"/>
    <mergeCell ref="A56:A57"/>
    <mergeCell ref="B56:C56"/>
    <mergeCell ref="D56:F56"/>
    <mergeCell ref="G56:L57"/>
    <mergeCell ref="B57:C57"/>
    <mergeCell ref="D60:E60"/>
    <mergeCell ref="K61:L61"/>
    <mergeCell ref="K62:L62"/>
    <mergeCell ref="B63:C63"/>
    <mergeCell ref="D63:L63"/>
    <mergeCell ref="B64:C64"/>
    <mergeCell ref="D64:L64"/>
    <mergeCell ref="D57:F57"/>
    <mergeCell ref="A58:A66"/>
    <mergeCell ref="B58:C59"/>
    <mergeCell ref="D58:F58"/>
    <mergeCell ref="G58:I58"/>
    <mergeCell ref="J58:L58"/>
    <mergeCell ref="D59:F59"/>
    <mergeCell ref="G59:I59"/>
    <mergeCell ref="J59:L59"/>
    <mergeCell ref="B60:C62"/>
    <mergeCell ref="A69:A70"/>
    <mergeCell ref="B69:L69"/>
    <mergeCell ref="B70:L70"/>
    <mergeCell ref="A71:A74"/>
    <mergeCell ref="B71:L71"/>
    <mergeCell ref="C72:L72"/>
    <mergeCell ref="B73:L73"/>
    <mergeCell ref="C74:L74"/>
    <mergeCell ref="B65:C65"/>
    <mergeCell ref="D65:L65"/>
    <mergeCell ref="B66:C66"/>
    <mergeCell ref="D66:L66"/>
    <mergeCell ref="A67:A68"/>
    <mergeCell ref="B67:L67"/>
    <mergeCell ref="B68:L68"/>
    <mergeCell ref="A85:A87"/>
    <mergeCell ref="C85:L85"/>
    <mergeCell ref="C86:L86"/>
    <mergeCell ref="C87:L87"/>
    <mergeCell ref="A89:L89"/>
    <mergeCell ref="A90:L90"/>
    <mergeCell ref="A75:L76"/>
    <mergeCell ref="A77:C77"/>
    <mergeCell ref="A78:L79"/>
    <mergeCell ref="A80:C80"/>
    <mergeCell ref="D83:G83"/>
    <mergeCell ref="I83:L83"/>
    <mergeCell ref="A126:L126"/>
    <mergeCell ref="A127:L144"/>
    <mergeCell ref="A146:L146"/>
    <mergeCell ref="A147:L164"/>
    <mergeCell ref="A91:L91"/>
    <mergeCell ref="A92:L102"/>
    <mergeCell ref="A103:L103"/>
    <mergeCell ref="A104:L104"/>
    <mergeCell ref="A105:L123"/>
    <mergeCell ref="A125:L125"/>
  </mergeCells>
  <phoneticPr fontId="11"/>
  <conditionalFormatting sqref="C29:L30">
    <cfRule type="expression" dxfId="13" priority="7">
      <formula>$G$28="留学を希望しない"</formula>
    </cfRule>
  </conditionalFormatting>
  <conditionalFormatting sqref="B28:L30">
    <cfRule type="expression" dxfId="12" priority="6">
      <formula>$U$26=FALSE</formula>
    </cfRule>
  </conditionalFormatting>
  <conditionalFormatting sqref="C38:L39">
    <cfRule type="expression" dxfId="11" priority="5">
      <formula>$G$37="留学を希望しない"</formula>
    </cfRule>
  </conditionalFormatting>
  <conditionalFormatting sqref="B37:L39">
    <cfRule type="expression" dxfId="10" priority="4">
      <formula>$U$35=FALSE</formula>
    </cfRule>
  </conditionalFormatting>
  <conditionalFormatting sqref="C47:L48">
    <cfRule type="expression" dxfId="9" priority="3">
      <formula>$G$46="留学を希望しない"</formula>
    </cfRule>
  </conditionalFormatting>
  <conditionalFormatting sqref="B46:L48">
    <cfRule type="expression" dxfId="8" priority="2">
      <formula>$U$44=FALSE</formula>
    </cfRule>
  </conditionalFormatting>
  <conditionalFormatting sqref="B9:L9">
    <cfRule type="expression" dxfId="7" priority="8">
      <formula>$C$8="日本"</formula>
    </cfRule>
  </conditionalFormatting>
  <conditionalFormatting sqref="G8:L8">
    <cfRule type="expression" dxfId="6" priority="1">
      <formula>$C$8="日本"</formula>
    </cfRule>
  </conditionalFormatting>
  <dataValidations count="9">
    <dataValidation type="list" allowBlank="1" showInputMessage="1" showErrorMessage="1" sqref="C34:L34 C25:L25 C43:L43">
      <formula1>今回分協定校名和文</formula1>
    </dataValidation>
    <dataValidation type="list" allowBlank="1" showInputMessage="1" showErrorMessage="1" sqref="C9:L9">
      <formula1>"Yes,No"</formula1>
    </dataValidation>
    <dataValidation type="list" allowBlank="1" showInputMessage="1" showErrorMessage="1" sqref="E16 E47:E48 E18 E24 E21 E29:E30 E38:E39 E35:E36 E44:E45 E26:E27">
      <formula1>月</formula1>
    </dataValidation>
    <dataValidation type="list" allowBlank="1" showInputMessage="1" showErrorMessage="1" sqref="C16 C47:C48 C18 C21:C24 C29:C30 C35:C36 C38:C39 C44:C45 C26:C27">
      <formula1>年</formula1>
    </dataValidation>
    <dataValidation type="list" allowBlank="1" showInputMessage="1" showErrorMessage="1" sqref="I18 E22:E23 I16">
      <formula1>学年</formula1>
    </dataValidation>
    <dataValidation type="list" allowBlank="1" showInputMessage="1" showErrorMessage="1" sqref="G22:G23">
      <formula1>学期</formula1>
    </dataValidation>
    <dataValidation type="list" allowBlank="1" showInputMessage="1" showErrorMessage="1" sqref="I6:L6">
      <formula1>"男,女"</formula1>
    </dataValidation>
    <dataValidation type="list" allowBlank="1" showInputMessage="1" showErrorMessage="1" sqref="G8 I8:L8">
      <formula1>"有,無"</formula1>
    </dataValidation>
    <dataValidation type="list" allowBlank="1" showInputMessage="1" showErrorMessage="1" sqref="B72 B74">
      <formula1>"YES,NO"</formula1>
    </dataValidation>
  </dataValidations>
  <hyperlinks>
    <hyperlink ref="I10" r:id="rId1" display="nobinobi@gmail.com"/>
  </hyperlinks>
  <pageMargins left="0.86614173228346458" right="0.78740157480314965" top="0.74803149606299213" bottom="0.74803149606299213" header="0.31496062992125984" footer="0.31496062992125984"/>
  <pageSetup paperSize="9" scale="83" fitToHeight="0" orientation="portrait" r:id="rId2"/>
  <rowBreaks count="3" manualBreakCount="3">
    <brk id="52" max="11" man="1"/>
    <brk id="81" max="16383" man="1"/>
    <brk id="124" max="11" man="1"/>
  </rowBreaks>
  <colBreaks count="1" manualBreakCount="1">
    <brk id="5" max="1048575" man="1"/>
  </colBreaks>
  <drawing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リスト!$T$2:$T$3</xm:f>
          </x14:formula1>
          <xm:sqref>G52:L52</xm:sqref>
        </x14:dataValidation>
        <x14:dataValidation type="list" allowBlank="1" showInputMessage="1">
          <x14:formula1>
            <xm:f>リスト!$S$2:$S$11</xm:f>
          </x14:formula1>
          <xm:sqref>D59:L59</xm:sqref>
        </x14:dataValidation>
        <x14:dataValidation type="list" allowBlank="1" showInputMessage="1" showErrorMessage="1">
          <x14:formula1>
            <xm:f>リスト!$O$2:$O$6</xm:f>
          </x14:formula1>
          <xm:sqref>I26:L27 I35:L36 I44:L45</xm:sqref>
        </x14:dataValidation>
        <x14:dataValidation type="list" allowBlank="1" showInputMessage="1" showErrorMessage="1">
          <x14:formula1>
            <xm:f>リスト!$L$2:$L$4</xm:f>
          </x14:formula1>
          <xm:sqref>C19:L19</xm:sqref>
        </x14:dataValidation>
        <x14:dataValidation type="list" allowBlank="1" showInputMessage="1" showErrorMessage="1">
          <x14:formula1>
            <xm:f>リスト!$O$3:$O$4</xm:f>
          </x14:formula1>
          <xm:sqref>I47:L48 I29:L30 I38:L39</xm:sqref>
        </x14:dataValidation>
        <x14:dataValidation type="list" allowBlank="1" showInputMessage="1" showErrorMessage="1">
          <x14:formula1>
            <xm:f>リスト!$Y$2:$Y$3</xm:f>
          </x14:formula1>
          <xm:sqref>G46:L46 G28:L28 G37:L37</xm:sqref>
        </x14:dataValidation>
        <x14:dataValidation type="list" allowBlank="1" showInputMessage="1">
          <x14:formula1>
            <xm:f>リスト!$Q$2:$Q$5</xm:f>
          </x14:formula1>
          <xm:sqref>D64:L64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R4"/>
  <sheetViews>
    <sheetView zoomScaleNormal="100" zoomScaleSheetLayoutView="93" workbookViewId="0">
      <selection activeCell="CY3" sqref="CY3"/>
    </sheetView>
  </sheetViews>
  <sheetFormatPr defaultRowHeight="12"/>
  <cols>
    <col min="1" max="29" width="10.625" style="105" customWidth="1"/>
    <col min="30" max="39" width="3.625" style="105" customWidth="1"/>
    <col min="40" max="45" width="10.625" style="105" customWidth="1"/>
    <col min="46" max="46" width="10.625" style="100" customWidth="1"/>
    <col min="47" max="49" width="10.625" style="105" customWidth="1"/>
    <col min="50" max="50" width="10.625" style="100" customWidth="1"/>
    <col min="51" max="51" width="10.625" style="256" customWidth="1"/>
    <col min="52" max="61" width="10.625" style="100" customWidth="1"/>
    <col min="62" max="67" width="10.625" style="105" customWidth="1"/>
    <col min="68" max="69" width="10.625" style="100" customWidth="1"/>
    <col min="70" max="96" width="10.625" style="105" customWidth="1"/>
    <col min="97" max="97" width="10.625" style="106" customWidth="1"/>
    <col min="98" max="122" width="10.625" style="105" customWidth="1"/>
    <col min="123" max="16384" width="9" style="105"/>
  </cols>
  <sheetData>
    <row r="1" spans="1:122" s="103" customFormat="1" ht="60" customHeight="1">
      <c r="A1" s="111"/>
      <c r="B1" s="112"/>
      <c r="C1" s="112"/>
      <c r="D1" s="112"/>
      <c r="E1" s="113" t="s">
        <v>426</v>
      </c>
      <c r="F1" s="104"/>
      <c r="G1" s="116"/>
      <c r="H1" s="113" t="s">
        <v>427</v>
      </c>
      <c r="I1" s="104"/>
      <c r="J1" s="104"/>
      <c r="K1" s="104"/>
      <c r="L1" s="101" t="s">
        <v>440</v>
      </c>
      <c r="M1" s="104"/>
      <c r="N1" s="104"/>
      <c r="O1" s="112"/>
      <c r="P1" s="203"/>
      <c r="Q1" s="101" t="s">
        <v>441</v>
      </c>
      <c r="R1" s="104"/>
      <c r="S1" s="104"/>
      <c r="T1" s="104"/>
      <c r="U1" s="203"/>
      <c r="V1" s="101" t="s">
        <v>442</v>
      </c>
      <c r="W1" s="104"/>
      <c r="X1" s="104"/>
      <c r="Y1" s="104"/>
      <c r="Z1" s="104"/>
      <c r="AA1" s="227" t="s">
        <v>636</v>
      </c>
      <c r="AB1" s="104" t="s">
        <v>454</v>
      </c>
      <c r="AC1" s="110"/>
      <c r="AD1" s="117" t="s">
        <v>702</v>
      </c>
      <c r="AE1" s="229"/>
      <c r="AF1" s="104"/>
      <c r="AG1" s="104"/>
      <c r="AH1" s="116"/>
      <c r="AI1" s="117" t="s">
        <v>456</v>
      </c>
      <c r="AJ1" s="112"/>
      <c r="AK1" s="112"/>
      <c r="AL1" s="112"/>
      <c r="AM1" s="110"/>
      <c r="AN1" s="112" t="s">
        <v>455</v>
      </c>
      <c r="AO1" s="112"/>
      <c r="AP1" s="112"/>
      <c r="AQ1" s="112"/>
      <c r="AR1" s="112"/>
      <c r="AS1" s="112"/>
      <c r="AT1" s="224"/>
      <c r="AU1" s="113" t="s">
        <v>469</v>
      </c>
      <c r="AW1" s="111" t="s">
        <v>467</v>
      </c>
      <c r="AX1" s="104"/>
      <c r="AY1" s="254" t="s">
        <v>477</v>
      </c>
      <c r="AZ1" s="102"/>
      <c r="BA1" s="102"/>
      <c r="BB1" s="225"/>
      <c r="BC1" s="225"/>
      <c r="BD1" s="102"/>
      <c r="BE1" s="118" t="s">
        <v>461</v>
      </c>
      <c r="BF1" s="102"/>
      <c r="BG1" s="102"/>
      <c r="BH1" s="102"/>
      <c r="BI1" s="102"/>
      <c r="BJ1" s="102"/>
      <c r="BK1" s="102"/>
      <c r="BL1" s="102"/>
      <c r="BM1" s="112"/>
      <c r="BN1" s="112"/>
      <c r="BO1" s="112"/>
      <c r="BP1" s="112"/>
      <c r="BQ1" s="112"/>
      <c r="BR1" s="112"/>
      <c r="BT1" s="629" t="s">
        <v>429</v>
      </c>
      <c r="BU1" s="630"/>
      <c r="BV1" s="630"/>
      <c r="BW1" s="630"/>
      <c r="BX1" s="630"/>
      <c r="BY1" s="630"/>
      <c r="BZ1" s="630"/>
      <c r="CA1" s="630"/>
      <c r="CB1" s="630"/>
      <c r="CC1" s="631"/>
      <c r="CD1" s="113" t="s">
        <v>470</v>
      </c>
      <c r="CE1" s="104"/>
      <c r="CF1" s="113" t="s">
        <v>471</v>
      </c>
      <c r="CG1" s="116"/>
      <c r="CH1" s="629" t="s">
        <v>451</v>
      </c>
      <c r="CI1" s="630"/>
      <c r="CJ1" s="630"/>
      <c r="CK1" s="631"/>
      <c r="CL1" s="629" t="s">
        <v>452</v>
      </c>
      <c r="CM1" s="630"/>
      <c r="CN1" s="630"/>
      <c r="CO1" s="631"/>
      <c r="CP1" s="629" t="s">
        <v>453</v>
      </c>
      <c r="CQ1" s="630"/>
      <c r="CR1" s="630"/>
      <c r="CS1" s="631"/>
      <c r="CT1" s="115"/>
      <c r="CU1" s="115"/>
      <c r="CV1" s="202"/>
      <c r="CW1" s="115"/>
      <c r="CX1" s="202"/>
      <c r="CY1" s="110"/>
      <c r="CZ1" s="112" t="s">
        <v>529</v>
      </c>
      <c r="DA1" s="112"/>
      <c r="DB1" s="112"/>
      <c r="DC1" s="112" t="s">
        <v>530</v>
      </c>
      <c r="DD1" s="112"/>
      <c r="DE1" s="112"/>
      <c r="DF1" s="112" t="s">
        <v>531</v>
      </c>
      <c r="DG1" s="112"/>
      <c r="DH1" s="112"/>
      <c r="DI1" s="112"/>
      <c r="DJ1" s="112"/>
      <c r="DK1" s="112"/>
      <c r="DL1" s="112" t="s">
        <v>532</v>
      </c>
      <c r="DM1" s="112"/>
      <c r="DN1" s="112"/>
      <c r="DO1" s="112"/>
      <c r="DP1" s="112"/>
      <c r="DQ1" s="112"/>
      <c r="DR1" s="103" t="s">
        <v>679</v>
      </c>
    </row>
    <row r="2" spans="1:122" s="129" customFormat="1" ht="138.75" customHeight="1">
      <c r="A2" s="89" t="s">
        <v>418</v>
      </c>
      <c r="B2" s="89" t="s">
        <v>420</v>
      </c>
      <c r="C2" s="89" t="s">
        <v>419</v>
      </c>
      <c r="D2" s="90" t="s">
        <v>403</v>
      </c>
      <c r="E2" s="89" t="s">
        <v>632</v>
      </c>
      <c r="F2" s="89" t="s">
        <v>404</v>
      </c>
      <c r="G2" s="90" t="s">
        <v>195</v>
      </c>
      <c r="H2" s="89" t="s">
        <v>633</v>
      </c>
      <c r="I2" s="89" t="s">
        <v>404</v>
      </c>
      <c r="J2" s="90" t="s">
        <v>195</v>
      </c>
      <c r="K2" s="93" t="s">
        <v>428</v>
      </c>
      <c r="L2" s="94" t="s">
        <v>405</v>
      </c>
      <c r="M2" s="95" t="s">
        <v>406</v>
      </c>
      <c r="N2" s="96" t="s">
        <v>407</v>
      </c>
      <c r="O2" s="96" t="s">
        <v>408</v>
      </c>
      <c r="P2" s="97" t="s">
        <v>481</v>
      </c>
      <c r="Q2" s="94" t="s">
        <v>405</v>
      </c>
      <c r="R2" s="95" t="s">
        <v>406</v>
      </c>
      <c r="S2" s="96" t="s">
        <v>407</v>
      </c>
      <c r="T2" s="96" t="s">
        <v>408</v>
      </c>
      <c r="U2" s="98" t="s">
        <v>480</v>
      </c>
      <c r="V2" s="94" t="s">
        <v>405</v>
      </c>
      <c r="W2" s="90" t="s">
        <v>406</v>
      </c>
      <c r="X2" s="96" t="s">
        <v>407</v>
      </c>
      <c r="Y2" s="96" t="s">
        <v>408</v>
      </c>
      <c r="Z2" s="226" t="s">
        <v>480</v>
      </c>
      <c r="AA2" s="96" t="s">
        <v>637</v>
      </c>
      <c r="AB2" s="93" t="s">
        <v>479</v>
      </c>
      <c r="AC2" s="93" t="s">
        <v>476</v>
      </c>
      <c r="AD2" s="107" t="s">
        <v>411</v>
      </c>
      <c r="AE2" s="107" t="s">
        <v>638</v>
      </c>
      <c r="AF2" s="107" t="s">
        <v>410</v>
      </c>
      <c r="AG2" s="107" t="s">
        <v>397</v>
      </c>
      <c r="AH2" s="107" t="s">
        <v>398</v>
      </c>
      <c r="AI2" s="107" t="s">
        <v>411</v>
      </c>
      <c r="AJ2" s="107" t="s">
        <v>409</v>
      </c>
      <c r="AK2" s="107" t="s">
        <v>410</v>
      </c>
      <c r="AL2" s="107" t="s">
        <v>397</v>
      </c>
      <c r="AM2" s="107" t="s">
        <v>398</v>
      </c>
      <c r="AN2" s="107" t="s">
        <v>412</v>
      </c>
      <c r="AO2" s="93" t="s">
        <v>457</v>
      </c>
      <c r="AP2" s="90" t="s">
        <v>458</v>
      </c>
      <c r="AQ2" s="90" t="s">
        <v>459</v>
      </c>
      <c r="AR2" s="95" t="s">
        <v>460</v>
      </c>
      <c r="AS2" s="196" t="s">
        <v>563</v>
      </c>
      <c r="AT2" s="95" t="s">
        <v>413</v>
      </c>
      <c r="AU2" s="89" t="s">
        <v>288</v>
      </c>
      <c r="AV2" s="91" t="s">
        <v>287</v>
      </c>
      <c r="AW2" s="95" t="s">
        <v>634</v>
      </c>
      <c r="AX2" s="90" t="s">
        <v>635</v>
      </c>
      <c r="AY2" s="255" t="s">
        <v>9</v>
      </c>
      <c r="AZ2" s="89" t="s">
        <v>478</v>
      </c>
      <c r="BA2" s="89" t="s">
        <v>421</v>
      </c>
      <c r="BB2" s="89" t="s">
        <v>422</v>
      </c>
      <c r="BC2" s="89" t="s">
        <v>253</v>
      </c>
      <c r="BD2" s="89" t="s">
        <v>423</v>
      </c>
      <c r="BE2" s="89" t="s">
        <v>462</v>
      </c>
      <c r="BF2" s="89" t="s">
        <v>103</v>
      </c>
      <c r="BG2" s="89" t="s">
        <v>104</v>
      </c>
      <c r="BH2" s="89" t="s">
        <v>105</v>
      </c>
      <c r="BI2" s="89" t="s">
        <v>106</v>
      </c>
      <c r="BJ2" s="89" t="s">
        <v>107</v>
      </c>
      <c r="BK2" s="89" t="s">
        <v>108</v>
      </c>
      <c r="BL2" s="89" t="s">
        <v>109</v>
      </c>
      <c r="BM2" s="89" t="s">
        <v>110</v>
      </c>
      <c r="BN2" s="89" t="s">
        <v>111</v>
      </c>
      <c r="BO2" s="89" t="s">
        <v>112</v>
      </c>
      <c r="BP2" s="89" t="s">
        <v>113</v>
      </c>
      <c r="BQ2" s="89" t="s">
        <v>114</v>
      </c>
      <c r="BR2" s="89" t="s">
        <v>115</v>
      </c>
      <c r="BS2" s="89" t="s">
        <v>116</v>
      </c>
      <c r="BT2" s="89" t="s">
        <v>431</v>
      </c>
      <c r="BU2" s="89" t="s">
        <v>432</v>
      </c>
      <c r="BV2" s="89" t="s">
        <v>430</v>
      </c>
      <c r="BW2" s="89" t="s">
        <v>433</v>
      </c>
      <c r="BX2" s="89" t="s">
        <v>434</v>
      </c>
      <c r="BY2" s="89" t="s">
        <v>435</v>
      </c>
      <c r="BZ2" s="89" t="s">
        <v>436</v>
      </c>
      <c r="CA2" s="89" t="s">
        <v>437</v>
      </c>
      <c r="CB2" s="99" t="s">
        <v>438</v>
      </c>
      <c r="CC2" s="99" t="s">
        <v>439</v>
      </c>
      <c r="CD2" s="89" t="s">
        <v>424</v>
      </c>
      <c r="CE2" s="89" t="s">
        <v>425</v>
      </c>
      <c r="CF2" s="89" t="s">
        <v>424</v>
      </c>
      <c r="CG2" s="89" t="s">
        <v>425</v>
      </c>
      <c r="CH2" s="96" t="s">
        <v>447</v>
      </c>
      <c r="CI2" s="96" t="s">
        <v>448</v>
      </c>
      <c r="CJ2" s="96" t="s">
        <v>449</v>
      </c>
      <c r="CK2" s="96" t="s">
        <v>450</v>
      </c>
      <c r="CL2" s="96" t="s">
        <v>447</v>
      </c>
      <c r="CM2" s="96" t="s">
        <v>448</v>
      </c>
      <c r="CN2" s="96" t="s">
        <v>449</v>
      </c>
      <c r="CO2" s="96" t="s">
        <v>450</v>
      </c>
      <c r="CP2" s="96" t="s">
        <v>447</v>
      </c>
      <c r="CQ2" s="96" t="s">
        <v>448</v>
      </c>
      <c r="CR2" s="96" t="s">
        <v>449</v>
      </c>
      <c r="CS2" s="114" t="s">
        <v>450</v>
      </c>
      <c r="CT2" s="107" t="s">
        <v>463</v>
      </c>
      <c r="CU2" s="107" t="s">
        <v>464</v>
      </c>
      <c r="CV2" s="107" t="s">
        <v>465</v>
      </c>
      <c r="CW2" s="107" t="s">
        <v>472</v>
      </c>
      <c r="CX2" s="107" t="s">
        <v>473</v>
      </c>
      <c r="CY2" s="89" t="s">
        <v>466</v>
      </c>
      <c r="CZ2" s="89" t="s">
        <v>468</v>
      </c>
      <c r="DA2" s="153" t="s">
        <v>516</v>
      </c>
      <c r="DB2" s="153" t="s">
        <v>507</v>
      </c>
      <c r="DC2" s="153" t="s">
        <v>533</v>
      </c>
      <c r="DD2" s="153" t="s">
        <v>534</v>
      </c>
      <c r="DE2" s="153" t="s">
        <v>535</v>
      </c>
      <c r="DF2" s="153" t="s">
        <v>517</v>
      </c>
      <c r="DG2" s="153" t="s">
        <v>534</v>
      </c>
      <c r="DH2" s="153" t="s">
        <v>535</v>
      </c>
      <c r="DI2" s="153" t="s">
        <v>536</v>
      </c>
      <c r="DJ2" s="153" t="s">
        <v>524</v>
      </c>
      <c r="DK2" s="153" t="s">
        <v>537</v>
      </c>
      <c r="DL2" s="153" t="s">
        <v>517</v>
      </c>
      <c r="DM2" s="153" t="s">
        <v>534</v>
      </c>
      <c r="DN2" s="153" t="s">
        <v>535</v>
      </c>
      <c r="DO2" s="153" t="s">
        <v>536</v>
      </c>
      <c r="DP2" s="153" t="s">
        <v>527</v>
      </c>
      <c r="DQ2" s="153" t="s">
        <v>538</v>
      </c>
      <c r="DR2" s="239" t="s">
        <v>680</v>
      </c>
    </row>
    <row r="3" spans="1:122" s="128" customFormat="1" ht="72" customHeight="1">
      <c r="A3" s="88" t="str">
        <f>'１-１申請書'!C3&amp;""</f>
        <v/>
      </c>
      <c r="B3" s="88" t="str">
        <f>'１-１申請書'!C5&amp;""</f>
        <v/>
      </c>
      <c r="C3" s="88" t="str">
        <f>'１-１申請書'!C4&amp;""</f>
        <v/>
      </c>
      <c r="D3" s="88" t="str">
        <f>'１-１申請書'!I6&amp;""</f>
        <v/>
      </c>
      <c r="E3" s="88" t="str">
        <f>'１-１申請書'!C15&amp;""</f>
        <v/>
      </c>
      <c r="F3" s="88" t="str">
        <f>'１-１申請書'!I15&amp;""</f>
        <v/>
      </c>
      <c r="G3" s="88" t="str">
        <f>'１-１申請書'!I16&amp;""</f>
        <v/>
      </c>
      <c r="H3" s="88" t="str">
        <f>'１-１申請書'!C17&amp;""</f>
        <v/>
      </c>
      <c r="I3" s="88" t="str">
        <f>'１-１申請書'!I17&amp;""</f>
        <v/>
      </c>
      <c r="J3" s="119" t="str">
        <f>'１-１申請書'!I18&amp;""</f>
        <v/>
      </c>
      <c r="K3" s="120" t="str">
        <f>'１-１申請書'!C19&amp;""</f>
        <v/>
      </c>
      <c r="L3" s="204" t="str">
        <f>'１-１申請書'!C25&amp;""</f>
        <v/>
      </c>
      <c r="M3" s="88" t="str">
        <f>'１-１申請書'!C31&amp;""</f>
        <v/>
      </c>
      <c r="N3" s="205" t="str">
        <f>'１-１申請書'!I26&amp;""</f>
        <v/>
      </c>
      <c r="O3" s="126" t="str">
        <f>'１-１申請書'!G28&amp;""</f>
        <v/>
      </c>
      <c r="P3" s="206" t="str">
        <f>'１-１申請書'!I29&amp;""</f>
        <v/>
      </c>
      <c r="Q3" s="204" t="str">
        <f>'１-１申請書'!C34&amp;""</f>
        <v/>
      </c>
      <c r="R3" s="88" t="str">
        <f>'１-１申請書'!C40&amp;""</f>
        <v/>
      </c>
      <c r="S3" s="205" t="str">
        <f>'１-１申請書'!I35&amp;""</f>
        <v/>
      </c>
      <c r="T3" s="126" t="str">
        <f>'１-１申請書'!G37&amp;""</f>
        <v/>
      </c>
      <c r="U3" s="206" t="str">
        <f>'１-１申請書'!I38&amp;""</f>
        <v/>
      </c>
      <c r="V3" s="204" t="str">
        <f>'１-１申請書'!C43&amp;""</f>
        <v/>
      </c>
      <c r="W3" s="88" t="str">
        <f>'１-１申請書'!C49&amp;""</f>
        <v/>
      </c>
      <c r="X3" s="205" t="str">
        <f>'１-１申請書'!I44&amp;""</f>
        <v/>
      </c>
      <c r="Y3" s="126" t="str">
        <f>'１-１申請書'!G46&amp;""</f>
        <v/>
      </c>
      <c r="Z3" s="127" t="str">
        <f>'１-１申請書'!I47&amp;""</f>
        <v/>
      </c>
      <c r="AA3" s="228" t="str">
        <f>IF('１-１申請書'!G52="希望する","○","×")</f>
        <v>×</v>
      </c>
      <c r="AB3" s="121" t="e">
        <f>'１-１申請書'!D56&amp;""</f>
        <v>#DIV/0!</v>
      </c>
      <c r="AC3" s="121" t="e">
        <f>'１-１申請書'!D57&amp;""</f>
        <v>#DIV/0!</v>
      </c>
      <c r="AD3" s="122" t="str">
        <f>'１-１申請書'!J61&amp;""</f>
        <v>0</v>
      </c>
      <c r="AE3" s="122" t="str">
        <f>'１-１申請書'!F61&amp;""</f>
        <v/>
      </c>
      <c r="AF3" s="122" t="str">
        <f>'１-１申請書'!G61&amp;""</f>
        <v/>
      </c>
      <c r="AG3" s="122" t="str">
        <f>'１-１申請書'!H61&amp;""</f>
        <v/>
      </c>
      <c r="AH3" s="122" t="str">
        <f>'１-１申請書'!I61&amp;""</f>
        <v/>
      </c>
      <c r="AI3" s="122" t="str">
        <f>'１-１申請書'!J62&amp;""</f>
        <v/>
      </c>
      <c r="AJ3" s="122" t="str">
        <f>'１-１申請書'!F62&amp;""</f>
        <v/>
      </c>
      <c r="AK3" s="122" t="str">
        <f>'１-１申請書'!G62&amp;""</f>
        <v/>
      </c>
      <c r="AL3" s="122" t="str">
        <f>'１-１申請書'!H62&amp;""</f>
        <v/>
      </c>
      <c r="AM3" s="122" t="str">
        <f>'１-１申請書'!I62&amp;""</f>
        <v/>
      </c>
      <c r="AN3" s="122" t="str">
        <f>'１-１申請書'!D64&amp;""</f>
        <v/>
      </c>
      <c r="AO3" s="122" t="str">
        <f>'１-１申請書'!D65&amp;""</f>
        <v/>
      </c>
      <c r="AP3" s="123" t="str">
        <f>'１-１申請書'!D59&amp;""</f>
        <v/>
      </c>
      <c r="AQ3" s="123" t="str">
        <f>'１-１申請書'!G59&amp;""</f>
        <v/>
      </c>
      <c r="AR3" s="124" t="str">
        <f>'１-１申請書'!J59&amp;""</f>
        <v/>
      </c>
      <c r="AS3" s="154" t="str">
        <f>'１-１申請書'!D63&amp;""</f>
        <v/>
      </c>
      <c r="AT3" s="124" t="str">
        <f>'１-１申請書'!D66&amp;""</f>
        <v/>
      </c>
      <c r="AU3" s="123" t="str">
        <f>'１-１申請書'!I10&amp;""</f>
        <v/>
      </c>
      <c r="AV3" s="122" t="str">
        <f>'１-１申請書'!C10&amp;""</f>
        <v/>
      </c>
      <c r="AW3" s="124" t="str">
        <f>'１-１申請書'!B72&amp;""</f>
        <v/>
      </c>
      <c r="AX3" s="123" t="str">
        <f>'１-１申請書'!B74&amp;""</f>
        <v/>
      </c>
      <c r="AY3" s="108">
        <f>'１-１申請書'!C7</f>
        <v>0</v>
      </c>
      <c r="AZ3" s="109" t="str">
        <f>'１-１申請書'!C8&amp;""</f>
        <v/>
      </c>
      <c r="BA3" s="92" t="str">
        <f>'１-１申請書'!I8&amp;""</f>
        <v/>
      </c>
      <c r="BB3" s="92" t="str">
        <f>'１-１申請書'!C9&amp;""</f>
        <v/>
      </c>
      <c r="BC3" s="92" t="str">
        <f>'１-１申請書'!C6&amp;""</f>
        <v/>
      </c>
      <c r="BD3" s="109" t="str">
        <f>'１-１申請書'!I7&amp;""</f>
        <v/>
      </c>
      <c r="BE3" s="92" t="str">
        <f>'１-１申請書'!C26&amp;""</f>
        <v/>
      </c>
      <c r="BF3" s="92" t="str">
        <f>'１-１申請書'!E26&amp;""</f>
        <v/>
      </c>
      <c r="BG3" s="92" t="str">
        <f>'１-１申請書'!C27&amp;""</f>
        <v/>
      </c>
      <c r="BH3" s="92" t="str">
        <f>'１-１申請書'!E27&amp;""</f>
        <v/>
      </c>
      <c r="BI3" s="92" t="str">
        <f>'１-１申請書'!C32&amp;""</f>
        <v/>
      </c>
      <c r="BJ3" s="92" t="str">
        <f>'１-１申請書'!C35&amp;""</f>
        <v/>
      </c>
      <c r="BK3" s="92" t="str">
        <f>'１-１申請書'!E35&amp;""</f>
        <v/>
      </c>
      <c r="BL3" s="92" t="str">
        <f>'１-１申請書'!C36&amp;""</f>
        <v/>
      </c>
      <c r="BM3" s="92" t="str">
        <f>'１-１申請書'!E36&amp;""</f>
        <v/>
      </c>
      <c r="BN3" s="92" t="str">
        <f>'１-１申請書'!C41&amp;""</f>
        <v/>
      </c>
      <c r="BO3" s="92" t="str">
        <f>'１-１申請書'!C44&amp;""</f>
        <v/>
      </c>
      <c r="BP3" s="92" t="str">
        <f>'１-１申請書'!E44&amp;""</f>
        <v/>
      </c>
      <c r="BQ3" s="92" t="str">
        <f>'１-１申請書'!C45&amp;""</f>
        <v/>
      </c>
      <c r="BR3" s="92" t="str">
        <f>'１-１申請書'!E45&amp;""</f>
        <v/>
      </c>
      <c r="BS3" s="92" t="str">
        <f>'１-１申請書'!C50&amp;""</f>
        <v/>
      </c>
      <c r="BT3" s="92" t="str">
        <f>'１-１申請書'!C21&amp;""</f>
        <v/>
      </c>
      <c r="BU3" s="92" t="str">
        <f>'１-１申請書'!E21&amp;""</f>
        <v/>
      </c>
      <c r="BV3" s="92" t="str">
        <f>'１-１申請書'!C22&amp;""</f>
        <v/>
      </c>
      <c r="BW3" s="92" t="str">
        <f>'１-１申請書'!E22&amp;""</f>
        <v/>
      </c>
      <c r="BX3" s="92" t="str">
        <f>'１-１申請書'!G22&amp;""</f>
        <v/>
      </c>
      <c r="BY3" s="92" t="str">
        <f>'１-１申請書'!C23&amp;""</f>
        <v/>
      </c>
      <c r="BZ3" s="92" t="str">
        <f>'１-１申請書'!E23&amp;""</f>
        <v/>
      </c>
      <c r="CA3" s="92" t="str">
        <f>'１-１申請書'!G23&amp;""</f>
        <v/>
      </c>
      <c r="CB3" s="125" t="str">
        <f>'１-１申請書'!C24&amp;""</f>
        <v/>
      </c>
      <c r="CC3" s="92" t="str">
        <f>'１-１申請書'!E24&amp;""</f>
        <v/>
      </c>
      <c r="CD3" s="88" t="str">
        <f>'１-１申請書'!C16&amp;""</f>
        <v/>
      </c>
      <c r="CE3" s="88" t="str">
        <f>'１-１申請書'!E16&amp;""</f>
        <v/>
      </c>
      <c r="CF3" s="119" t="str">
        <f>'１-１申請書'!C18&amp;""</f>
        <v/>
      </c>
      <c r="CG3" s="119" t="str">
        <f>'１-１申請書'!E18&amp;""</f>
        <v/>
      </c>
      <c r="CH3" s="126" t="str">
        <f>'１-１申請書'!C29&amp;""</f>
        <v/>
      </c>
      <c r="CI3" s="126" t="str">
        <f>'１-１申請書'!E29&amp;""</f>
        <v/>
      </c>
      <c r="CJ3" s="126" t="str">
        <f>'１-１申請書'!C30&amp;""</f>
        <v/>
      </c>
      <c r="CK3" s="126" t="str">
        <f>'１-１申請書'!E30&amp;""</f>
        <v/>
      </c>
      <c r="CL3" s="126" t="str">
        <f>'１-１申請書'!C38&amp;""</f>
        <v/>
      </c>
      <c r="CM3" s="126" t="str">
        <f>'１-１申請書'!E38&amp;""</f>
        <v/>
      </c>
      <c r="CN3" s="126" t="str">
        <f>'１-１申請書'!C39&amp;""</f>
        <v/>
      </c>
      <c r="CO3" s="126" t="str">
        <f>'１-１申請書'!E39&amp;""</f>
        <v/>
      </c>
      <c r="CP3" s="126" t="str">
        <f>'１-１申請書'!C47&amp;""</f>
        <v/>
      </c>
      <c r="CQ3" s="126" t="str">
        <f>'１-１申請書'!E47&amp;""</f>
        <v/>
      </c>
      <c r="CR3" s="126" t="str">
        <f>'１-１申請書'!C48&amp;""</f>
        <v/>
      </c>
      <c r="CS3" s="127" t="str">
        <f>'１-１申請書'!E48&amp;""</f>
        <v/>
      </c>
      <c r="CT3" s="92" t="str">
        <f>'１-１申請書'!C33&amp;""</f>
        <v/>
      </c>
      <c r="CU3" s="92" t="str">
        <f>'１-１申請書'!C42&amp;""</f>
        <v/>
      </c>
      <c r="CV3" s="92" t="str">
        <f>'１-１申請書'!C51&amp;""</f>
        <v/>
      </c>
      <c r="CW3" s="108">
        <f>'１-１申請書'!K61</f>
        <v>0</v>
      </c>
      <c r="CX3" s="108">
        <f>'１-１申請書'!K62</f>
        <v>0</v>
      </c>
      <c r="CY3" s="92" t="str">
        <f>'１-１申請書'!B68&amp;""</f>
        <v/>
      </c>
      <c r="CZ3" s="92" t="str">
        <f>'１-１申請書'!B70&amp;""</f>
        <v>　</v>
      </c>
      <c r="DA3" s="154" t="str">
        <f>IF('3奨学金確認書'!B19="希望する","○","×")</f>
        <v>×</v>
      </c>
      <c r="DB3" s="154" t="str">
        <f>'3奨学金確認書'!B28&amp;""</f>
        <v/>
      </c>
      <c r="DC3" s="154" t="str">
        <f>'3奨学金確認書'!E32&amp;""</f>
        <v/>
      </c>
      <c r="DD3" s="154" t="str">
        <f>'3奨学金確認書'!S33&amp;""</f>
        <v/>
      </c>
      <c r="DE3" s="154" t="str">
        <f>'3奨学金確認書'!V33&amp;""</f>
        <v/>
      </c>
      <c r="DF3" s="154" t="str">
        <f>'3奨学金確認書'!E37&amp;""</f>
        <v/>
      </c>
      <c r="DG3" s="154" t="str">
        <f>'3奨学金確認書'!S38&amp;""</f>
        <v/>
      </c>
      <c r="DH3" s="154" t="str">
        <f>'3奨学金確認書'!V38&amp;""</f>
        <v/>
      </c>
      <c r="DI3" s="154" t="str">
        <f>'3奨学金確認書'!E39&amp;""</f>
        <v/>
      </c>
      <c r="DJ3" s="154" t="str">
        <f>'3奨学金確認書'!E40&amp;""</f>
        <v/>
      </c>
      <c r="DK3" s="154" t="str">
        <f>'3奨学金確認書'!S41&amp;""</f>
        <v/>
      </c>
      <c r="DL3" s="154" t="str">
        <f>'3奨学金確認書'!E44&amp;""</f>
        <v/>
      </c>
      <c r="DM3" s="154" t="str">
        <f>'3奨学金確認書'!S45&amp;""</f>
        <v/>
      </c>
      <c r="DN3" s="154" t="str">
        <f>'3奨学金確認書'!V45&amp;""</f>
        <v/>
      </c>
      <c r="DO3" s="154" t="str">
        <f>'3奨学金確認書'!E46&amp;""</f>
        <v/>
      </c>
      <c r="DP3" s="154" t="str">
        <f>'3奨学金確認書'!E47&amp;""</f>
        <v/>
      </c>
      <c r="DQ3" s="154" t="str">
        <f>'3奨学金確認書'!S48&amp;""</f>
        <v/>
      </c>
      <c r="DR3" s="92" t="e">
        <f>IF('3奨学金確認書'!#REF!="①希望する","○","×")&amp;""</f>
        <v>#REF!</v>
      </c>
    </row>
    <row r="4" spans="1:122">
      <c r="AS4" s="250"/>
      <c r="AT4" s="105"/>
      <c r="AU4" s="100"/>
      <c r="AX4" s="105"/>
      <c r="BJ4" s="100"/>
      <c r="BP4" s="105"/>
      <c r="BR4" s="100"/>
      <c r="CS4" s="105"/>
      <c r="CT4" s="106"/>
      <c r="DA4" s="251"/>
    </row>
  </sheetData>
  <sheetProtection password="CA62" sheet="1" selectLockedCells="1" selectUnlockedCells="1"/>
  <protectedRanges>
    <protectedRange sqref="CD3:CS3 A3:Z3 AT3:AX3 AB3:AR3" name="範囲1_1"/>
    <protectedRange sqref="AS4" name="範囲1_1_1"/>
  </protectedRanges>
  <mergeCells count="4">
    <mergeCell ref="CP1:CS1"/>
    <mergeCell ref="CH1:CK1"/>
    <mergeCell ref="CL1:CO1"/>
    <mergeCell ref="BT1:CC1"/>
  </mergeCells>
  <phoneticPr fontId="11"/>
  <conditionalFormatting sqref="O3:P3 T3:U3 CH3:CS3 Y3:Z3 AK3:AN3 AD3:AI3">
    <cfRule type="containsText" dxfId="5" priority="9" stopIfTrue="1" operator="containsText" text="UC">
      <formula>NOT(ISERROR(SEARCH("UC",O3)))</formula>
    </cfRule>
  </conditionalFormatting>
  <conditionalFormatting sqref="E3 L3 G3:H3 AO3 Q3 V3">
    <cfRule type="containsText" dxfId="4" priority="17" stopIfTrue="1" operator="containsText" text="UC">
      <formula>NOT(ISERROR(SEARCH("UC",E3)))</formula>
    </cfRule>
  </conditionalFormatting>
  <conditionalFormatting sqref="J3:K3">
    <cfRule type="containsText" dxfId="3" priority="16" stopIfTrue="1" operator="containsText" text="UC">
      <formula>NOT(ISERROR(SEARCH("UC",J3)))</formula>
    </cfRule>
  </conditionalFormatting>
  <conditionalFormatting sqref="AB3:AC3">
    <cfRule type="containsText" dxfId="2" priority="15" stopIfTrue="1" operator="containsText" text="UC">
      <formula>NOT(ISERROR(SEARCH("UC",AB3)))</formula>
    </cfRule>
  </conditionalFormatting>
  <conditionalFormatting sqref="D3">
    <cfRule type="containsText" dxfId="1" priority="14" stopIfTrue="1" operator="containsText" text="UC">
      <formula>NOT(ISERROR(SEARCH("UC",D3)))</formula>
    </cfRule>
  </conditionalFormatting>
  <conditionalFormatting sqref="AJ3">
    <cfRule type="containsText" dxfId="0" priority="6" stopIfTrue="1" operator="containsText" text="UC">
      <formula>NOT(ISERROR(SEARCH("UC",AJ3)))</formula>
    </cfRule>
  </conditionalFormatting>
  <dataValidations disablePrompts="1" count="6">
    <dataValidation type="list" allowBlank="1" showInputMessage="1" showErrorMessage="1" sqref="IG3 ID3">
      <formula1>"法学部,医学部,工学部,文学部,理学部,農学部,経済学部,教養学部,教育学部,薬学部,人文社会系研究科,教育学研究科,法学政治学研究科,経済学研究科,総合文化研究科,理学系研究科,工学系研究科,農学生命科学研究科,医学系研究科,薬学系研究科,数理科学研究科,新領域創成科学研究科,情報理工学系研究科,学際情報学府,公共政策学教育部"</formula1>
    </dataValidation>
    <dataValidation type="list" allowBlank="1" showInputMessage="1" showErrorMessage="1" sqref="IC3">
      <formula1>"男,女"</formula1>
    </dataValidation>
    <dataValidation type="list" allowBlank="1" showInputMessage="1" showErrorMessage="1" sqref="II3">
      <formula1>"学部3,学部4,学部5,学部6,修士1,修士2,専門職1,専門職2,専門職3,博士1,博士2,博士3"</formula1>
    </dataValidation>
    <dataValidation type="list" allowBlank="1" showInputMessage="1" showErrorMessage="1" sqref="IF3">
      <formula1>"学部2,学部3,学部4,学部5,学部6,修士1,修士2,専門職1,専門職2,専門職3,博士1,博士2,博士3"</formula1>
    </dataValidation>
    <dataValidation type="list" allowBlank="1" showInputMessage="1" showErrorMessage="1" sqref="IN3">
      <formula1>"秋,春,希望しない"</formula1>
    </dataValidation>
    <dataValidation type="list" allowBlank="1" showInputMessage="1" showErrorMessage="1" sqref="IM3">
      <formula1>"秋・春,秋"</formula1>
    </dataValidation>
  </dataValidations>
  <pageMargins left="0.35433070866141736" right="0.27559055118110237" top="0.74803149606299213" bottom="0.74803149606299213" header="0.31496062992125984" footer="0.31496062992125984"/>
  <pageSetup paperSize="9" scale="44" fitToWidth="4" orientation="landscape"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AE100"/>
  <sheetViews>
    <sheetView zoomScaleNormal="100" zoomScaleSheetLayoutView="98" workbookViewId="0">
      <selection activeCell="E2" sqref="E2"/>
    </sheetView>
  </sheetViews>
  <sheetFormatPr defaultRowHeight="13.5"/>
  <cols>
    <col min="1" max="1" width="2.75" style="130" customWidth="1"/>
    <col min="2" max="2" width="41.375" style="130" customWidth="1"/>
    <col min="3" max="3" width="18.375" style="130" customWidth="1"/>
    <col min="4" max="4" width="7.375" style="130" customWidth="1"/>
    <col min="5" max="5" width="43.75" style="3" customWidth="1"/>
    <col min="6" max="6" width="37.625" style="3" customWidth="1"/>
    <col min="7" max="7" width="4.25" style="130" customWidth="1"/>
    <col min="8" max="8" width="4.75" style="130" bestFit="1" customWidth="1"/>
    <col min="9" max="9" width="8" style="130" bestFit="1" customWidth="1"/>
    <col min="10" max="10" width="7.25" style="130" bestFit="1" customWidth="1"/>
    <col min="11" max="11" width="13.625" style="130" bestFit="1" customWidth="1"/>
    <col min="12" max="12" width="8.875" style="130" bestFit="1" customWidth="1"/>
    <col min="13" max="13" width="5.5" style="130" bestFit="1" customWidth="1"/>
    <col min="14" max="14" width="3.5" style="130" bestFit="1" customWidth="1"/>
    <col min="15" max="15" width="13" style="130" bestFit="1" customWidth="1"/>
    <col min="16" max="16" width="43.25" customWidth="1"/>
    <col min="17" max="17" width="41" customWidth="1"/>
    <col min="18" max="18" width="11.375" bestFit="1" customWidth="1"/>
    <col min="19" max="19" width="11.5" customWidth="1"/>
    <col min="20" max="20" width="15.125" bestFit="1" customWidth="1"/>
    <col min="21" max="21" width="43" customWidth="1"/>
    <col min="22" max="22" width="38.75" customWidth="1"/>
    <col min="23" max="23" width="9" style="130"/>
    <col min="24" max="24" width="16" style="130" bestFit="1" customWidth="1"/>
    <col min="25" max="25" width="12.25" style="130" customWidth="1"/>
    <col min="26" max="26" width="15.125" style="130" customWidth="1"/>
    <col min="27" max="27" width="17.5" style="130" customWidth="1"/>
    <col min="28" max="28" width="5" style="130" customWidth="1"/>
    <col min="29" max="29" width="5.375" style="130" customWidth="1"/>
    <col min="30" max="31" width="55.5" style="130" customWidth="1"/>
    <col min="32" max="16384" width="9" style="130"/>
  </cols>
  <sheetData>
    <row r="1" spans="2:31" ht="13.5" customHeight="1">
      <c r="B1" s="27" t="s">
        <v>176</v>
      </c>
      <c r="C1" s="27" t="s">
        <v>100</v>
      </c>
      <c r="D1" s="632" t="s">
        <v>598</v>
      </c>
      <c r="E1" s="4" t="s">
        <v>178</v>
      </c>
      <c r="F1" s="4" t="s">
        <v>177</v>
      </c>
      <c r="H1" s="27" t="s">
        <v>180</v>
      </c>
      <c r="I1" s="131" t="s">
        <v>317</v>
      </c>
      <c r="J1" s="27" t="s">
        <v>307</v>
      </c>
      <c r="K1" s="139" t="s">
        <v>486</v>
      </c>
      <c r="L1" s="27" t="s">
        <v>428</v>
      </c>
      <c r="M1" s="29" t="s">
        <v>318</v>
      </c>
      <c r="N1" s="29" t="s">
        <v>319</v>
      </c>
      <c r="O1" s="29" t="s">
        <v>515</v>
      </c>
      <c r="P1" s="27" t="s">
        <v>490</v>
      </c>
      <c r="Q1" s="27" t="s">
        <v>491</v>
      </c>
      <c r="R1" s="27" t="s">
        <v>495</v>
      </c>
      <c r="S1" s="27" t="s">
        <v>496</v>
      </c>
      <c r="T1" s="148" t="s">
        <v>505</v>
      </c>
      <c r="U1" s="148" t="s">
        <v>506</v>
      </c>
      <c r="V1" s="148" t="s">
        <v>507</v>
      </c>
      <c r="W1" s="27" t="s">
        <v>539</v>
      </c>
      <c r="X1" s="27" t="s">
        <v>517</v>
      </c>
      <c r="Y1" s="208" t="s">
        <v>596</v>
      </c>
      <c r="Z1" s="208" t="s">
        <v>595</v>
      </c>
      <c r="AA1" s="27" t="s">
        <v>655</v>
      </c>
      <c r="AB1" s="634" t="s">
        <v>557</v>
      </c>
      <c r="AC1" s="635"/>
      <c r="AD1" s="170" t="s">
        <v>591</v>
      </c>
      <c r="AE1" s="170" t="s">
        <v>592</v>
      </c>
    </row>
    <row r="2" spans="2:31" ht="24">
      <c r="B2" s="27" t="s">
        <v>172</v>
      </c>
      <c r="C2" s="27" t="s">
        <v>101</v>
      </c>
      <c r="D2" s="633"/>
      <c r="E2" s="4" t="s">
        <v>175</v>
      </c>
      <c r="F2" s="26" t="s">
        <v>174</v>
      </c>
      <c r="H2" s="27" t="s">
        <v>248</v>
      </c>
      <c r="I2" s="27" t="s">
        <v>308</v>
      </c>
      <c r="J2" s="27" t="s">
        <v>182</v>
      </c>
      <c r="K2" s="140" t="s">
        <v>487</v>
      </c>
      <c r="L2" s="131" t="s">
        <v>306</v>
      </c>
      <c r="M2" s="131">
        <v>2009</v>
      </c>
      <c r="N2" s="27">
        <v>1</v>
      </c>
      <c r="O2" s="27" t="s">
        <v>284</v>
      </c>
      <c r="P2" s="29" t="s">
        <v>492</v>
      </c>
      <c r="Q2" s="33" t="s">
        <v>493</v>
      </c>
      <c r="R2" s="29" t="s">
        <v>497</v>
      </c>
      <c r="S2" s="29" t="s">
        <v>392</v>
      </c>
      <c r="T2" s="149" t="s">
        <v>27</v>
      </c>
      <c r="U2" s="150" t="s">
        <v>707</v>
      </c>
      <c r="V2" s="149" t="s">
        <v>297</v>
      </c>
      <c r="W2" s="27" t="s">
        <v>540</v>
      </c>
      <c r="X2" s="27" t="s">
        <v>541</v>
      </c>
      <c r="Y2" s="207" t="s">
        <v>37</v>
      </c>
      <c r="Z2" s="208" t="s">
        <v>593</v>
      </c>
      <c r="AA2" s="27" t="s">
        <v>646</v>
      </c>
      <c r="AB2" s="636"/>
      <c r="AC2" s="635"/>
      <c r="AD2" s="170"/>
      <c r="AE2" s="170"/>
    </row>
    <row r="3" spans="2:31" ht="46.5">
      <c r="B3" s="132" t="s">
        <v>171</v>
      </c>
      <c r="C3" s="168" t="s">
        <v>63</v>
      </c>
      <c r="D3" s="171"/>
      <c r="E3" s="25" t="s">
        <v>325</v>
      </c>
      <c r="F3" s="4" t="s">
        <v>62</v>
      </c>
      <c r="H3" s="27" t="s">
        <v>249</v>
      </c>
      <c r="I3" s="27" t="s">
        <v>309</v>
      </c>
      <c r="J3" s="27" t="s">
        <v>181</v>
      </c>
      <c r="K3" s="141" t="s">
        <v>488</v>
      </c>
      <c r="L3" s="142" t="s">
        <v>34</v>
      </c>
      <c r="M3" s="131">
        <v>2010</v>
      </c>
      <c r="N3" s="27">
        <v>2</v>
      </c>
      <c r="O3" s="27" t="s">
        <v>285</v>
      </c>
      <c r="P3" s="145" t="s">
        <v>606</v>
      </c>
      <c r="Q3" s="138" t="s">
        <v>665</v>
      </c>
      <c r="R3" s="145" t="s">
        <v>498</v>
      </c>
      <c r="S3" s="138" t="s">
        <v>391</v>
      </c>
      <c r="T3" s="151" t="s">
        <v>28</v>
      </c>
      <c r="U3" s="152" t="s">
        <v>508</v>
      </c>
      <c r="V3" s="151" t="s">
        <v>298</v>
      </c>
      <c r="W3" s="138" t="s">
        <v>542</v>
      </c>
      <c r="X3" s="142" t="s">
        <v>543</v>
      </c>
      <c r="Y3" s="138" t="s">
        <v>38</v>
      </c>
      <c r="Z3" s="208" t="s">
        <v>594</v>
      </c>
      <c r="AA3" s="27" t="s">
        <v>647</v>
      </c>
      <c r="AB3" s="27">
        <f>IF(D3=1,"",IF(E3&lt;&gt;"",ROW(),""))</f>
        <v>3</v>
      </c>
      <c r="AC3" s="27">
        <f t="shared" ref="AC3:AC34" si="0">IFERROR(SMALL(AB:AB,ROW()-2),"")</f>
        <v>3</v>
      </c>
      <c r="AD3" s="27" t="str">
        <f ca="1">IFERROR(INDIRECT("E"&amp;AC3),"")</f>
        <v>National Chiao Tung University</v>
      </c>
      <c r="AE3" s="27" t="str">
        <f ca="1">IFERROR(INDIRECT("F"&amp;AC3),"")</f>
        <v>国立交通大学</v>
      </c>
    </row>
    <row r="4" spans="2:31" ht="117" customHeight="1">
      <c r="B4" s="132" t="s">
        <v>148</v>
      </c>
      <c r="C4" s="168" t="s">
        <v>64</v>
      </c>
      <c r="D4" s="172"/>
      <c r="E4" s="25" t="s">
        <v>326</v>
      </c>
      <c r="F4" s="4" t="s">
        <v>349</v>
      </c>
      <c r="H4" s="27" t="s">
        <v>250</v>
      </c>
      <c r="I4" s="27" t="s">
        <v>310</v>
      </c>
      <c r="J4" s="27" t="s">
        <v>183</v>
      </c>
      <c r="K4" s="27" t="s">
        <v>489</v>
      </c>
      <c r="L4" s="131" t="s">
        <v>35</v>
      </c>
      <c r="M4" s="131">
        <v>2011</v>
      </c>
      <c r="N4" s="27">
        <v>3</v>
      </c>
      <c r="O4" s="27" t="s">
        <v>286</v>
      </c>
      <c r="P4" s="232" t="s">
        <v>676</v>
      </c>
      <c r="Q4" s="233" t="s">
        <v>675</v>
      </c>
      <c r="R4" s="29" t="s">
        <v>499</v>
      </c>
      <c r="S4" s="27" t="s">
        <v>389</v>
      </c>
      <c r="W4" s="27" t="s">
        <v>544</v>
      </c>
      <c r="X4" s="27" t="s">
        <v>545</v>
      </c>
      <c r="Y4" s="144"/>
      <c r="AB4" s="27">
        <f>IF(D4=1,"",IF(E4&lt;&gt;"",ROW(),""))</f>
        <v>4</v>
      </c>
      <c r="AC4" s="27">
        <f t="shared" si="0"/>
        <v>4</v>
      </c>
      <c r="AD4" s="27" t="str">
        <f ca="1">IFERROR(INDIRECT("E"&amp;AC4),"")</f>
        <v>National Taiwan University(NTU)</v>
      </c>
      <c r="AE4" s="27" t="str">
        <f ca="1">IFERROR(INDIRECT("F"&amp;AC4),"")</f>
        <v>国立台湾大学(NTU)</v>
      </c>
    </row>
    <row r="5" spans="2:31">
      <c r="B5" s="132" t="s">
        <v>149</v>
      </c>
      <c r="C5" s="168" t="s">
        <v>65</v>
      </c>
      <c r="D5" s="172"/>
      <c r="E5" s="25" t="s">
        <v>117</v>
      </c>
      <c r="F5" s="4" t="s">
        <v>88</v>
      </c>
      <c r="H5" s="27" t="s">
        <v>251</v>
      </c>
      <c r="I5" s="27" t="s">
        <v>311</v>
      </c>
      <c r="J5" s="27" t="s">
        <v>184</v>
      </c>
      <c r="M5" s="131">
        <v>2012</v>
      </c>
      <c r="N5" s="27">
        <v>4</v>
      </c>
      <c r="O5" s="27" t="s">
        <v>560</v>
      </c>
      <c r="P5" s="29" t="s">
        <v>494</v>
      </c>
      <c r="Q5" s="27" t="s">
        <v>390</v>
      </c>
      <c r="R5" s="29" t="s">
        <v>500</v>
      </c>
      <c r="S5" s="27" t="s">
        <v>388</v>
      </c>
      <c r="AB5" s="27">
        <f>IF(D5=1,"",IF(E5&lt;&gt;"",ROW(),""))</f>
        <v>5</v>
      </c>
      <c r="AC5" s="27">
        <f t="shared" si="0"/>
        <v>5</v>
      </c>
      <c r="AD5" s="27" t="str">
        <f ca="1">IFERROR(INDIRECT("E"&amp;AC5),"")</f>
        <v>Shanghai Jiao Tong University</v>
      </c>
      <c r="AE5" s="27" t="str">
        <f ca="1">IFERROR(INDIRECT("F"&amp;AC5),"")</f>
        <v>上海交通大学</v>
      </c>
    </row>
    <row r="6" spans="2:31">
      <c r="B6" s="132" t="s">
        <v>150</v>
      </c>
      <c r="C6" s="168" t="s">
        <v>66</v>
      </c>
      <c r="D6" s="172"/>
      <c r="E6" s="25" t="s">
        <v>118</v>
      </c>
      <c r="F6" s="4" t="s">
        <v>265</v>
      </c>
      <c r="H6" s="27" t="s">
        <v>252</v>
      </c>
      <c r="I6" s="27" t="s">
        <v>509</v>
      </c>
      <c r="J6" s="27" t="s">
        <v>510</v>
      </c>
      <c r="M6" s="131">
        <v>2013</v>
      </c>
      <c r="N6" s="27">
        <v>5</v>
      </c>
      <c r="O6" s="27" t="s">
        <v>613</v>
      </c>
      <c r="P6" s="146"/>
      <c r="R6" s="29" t="s">
        <v>501</v>
      </c>
      <c r="S6" s="27" t="s">
        <v>387</v>
      </c>
      <c r="AB6" s="27">
        <f>IF(D6=1,"",IF(E6&lt;&gt;"",ROW(),""))</f>
        <v>6</v>
      </c>
      <c r="AC6" s="27">
        <f t="shared" si="0"/>
        <v>6</v>
      </c>
      <c r="AD6" s="27" t="str">
        <f t="shared" ref="AD6:AD28" ca="1" si="1">IFERROR(INDIRECT("E"&amp;AC6),"")</f>
        <v>Tsinghua University</v>
      </c>
      <c r="AE6" s="27" t="str">
        <f t="shared" ref="AE6:AE28" ca="1" si="2">IFERROR(INDIRECT("F"&amp;AC6),"")</f>
        <v>清華大学</v>
      </c>
    </row>
    <row r="7" spans="2:31">
      <c r="B7" s="132" t="s">
        <v>151</v>
      </c>
      <c r="C7" s="168" t="s">
        <v>67</v>
      </c>
      <c r="D7" s="172"/>
      <c r="E7" s="25" t="s">
        <v>674</v>
      </c>
      <c r="F7" s="4" t="s">
        <v>673</v>
      </c>
      <c r="I7" s="27" t="s">
        <v>511</v>
      </c>
      <c r="J7" s="27" t="s">
        <v>512</v>
      </c>
      <c r="M7" s="131">
        <v>2014</v>
      </c>
      <c r="N7" s="27">
        <v>6</v>
      </c>
      <c r="O7" s="144"/>
      <c r="P7" s="143"/>
      <c r="R7" s="29" t="s">
        <v>502</v>
      </c>
      <c r="S7" s="27" t="s">
        <v>386</v>
      </c>
      <c r="AB7" s="27">
        <f t="shared" ref="AB7:AB12" si="3">IF(D7=1,"",IF(E8&lt;&gt;"",ROW(),""))</f>
        <v>7</v>
      </c>
      <c r="AC7" s="27">
        <f t="shared" si="0"/>
        <v>7</v>
      </c>
      <c r="AD7" s="27" t="str">
        <f t="shared" ca="1" si="1"/>
        <v>Zhejiang University</v>
      </c>
      <c r="AE7" s="27" t="str">
        <f t="shared" ca="1" si="2"/>
        <v>浙江大学</v>
      </c>
    </row>
    <row r="8" spans="2:31">
      <c r="B8" s="132" t="s">
        <v>152</v>
      </c>
      <c r="C8" s="168" t="s">
        <v>68</v>
      </c>
      <c r="D8" s="172"/>
      <c r="E8" s="25" t="s">
        <v>327</v>
      </c>
      <c r="F8" s="4" t="s">
        <v>89</v>
      </c>
      <c r="I8" s="27" t="s">
        <v>312</v>
      </c>
      <c r="J8" s="27" t="s">
        <v>185</v>
      </c>
      <c r="M8" s="131">
        <v>2015</v>
      </c>
      <c r="N8" s="27">
        <v>7</v>
      </c>
      <c r="O8" s="144"/>
      <c r="P8" s="147"/>
      <c r="R8" s="29" t="s">
        <v>589</v>
      </c>
      <c r="S8" s="27" t="s">
        <v>590</v>
      </c>
      <c r="AB8" s="27">
        <f t="shared" si="3"/>
        <v>8</v>
      </c>
      <c r="AC8" s="27">
        <f t="shared" si="0"/>
        <v>8</v>
      </c>
      <c r="AD8" s="27" t="str">
        <f t="shared" ca="1" si="1"/>
        <v xml:space="preserve">Nankai University </v>
      </c>
      <c r="AE8" s="27" t="str">
        <f t="shared" ca="1" si="2"/>
        <v>南開大学</v>
      </c>
    </row>
    <row r="9" spans="2:31">
      <c r="B9" s="132" t="s">
        <v>153</v>
      </c>
      <c r="C9" s="168" t="s">
        <v>69</v>
      </c>
      <c r="D9" s="172"/>
      <c r="E9" s="25" t="s">
        <v>579</v>
      </c>
      <c r="F9" s="4" t="s">
        <v>572</v>
      </c>
      <c r="I9" s="27" t="s">
        <v>313</v>
      </c>
      <c r="J9" s="27" t="s">
        <v>186</v>
      </c>
      <c r="M9" s="131">
        <v>2016</v>
      </c>
      <c r="N9" s="27">
        <v>8</v>
      </c>
      <c r="O9" s="144"/>
      <c r="P9" s="146"/>
      <c r="R9" s="29" t="s">
        <v>618</v>
      </c>
      <c r="S9" s="27" t="s">
        <v>619</v>
      </c>
      <c r="AB9" s="27">
        <f t="shared" si="3"/>
        <v>9</v>
      </c>
      <c r="AC9" s="27">
        <f t="shared" si="0"/>
        <v>9</v>
      </c>
      <c r="AD9" s="27" t="str">
        <f t="shared" ca="1" si="1"/>
        <v>Nanjing University</v>
      </c>
      <c r="AE9" s="27" t="str">
        <f t="shared" ca="1" si="2"/>
        <v>南京大学</v>
      </c>
    </row>
    <row r="10" spans="2:31">
      <c r="B10" s="132" t="s">
        <v>154</v>
      </c>
      <c r="C10" s="168" t="s">
        <v>70</v>
      </c>
      <c r="D10" s="172"/>
      <c r="E10" s="25" t="s">
        <v>580</v>
      </c>
      <c r="F10" s="4" t="s">
        <v>573</v>
      </c>
      <c r="I10" s="27" t="s">
        <v>322</v>
      </c>
      <c r="J10" s="27" t="s">
        <v>190</v>
      </c>
      <c r="M10" s="131">
        <v>2017</v>
      </c>
      <c r="N10" s="27">
        <v>9</v>
      </c>
      <c r="O10" s="144"/>
      <c r="R10" s="29" t="s">
        <v>503</v>
      </c>
      <c r="S10" s="27" t="s">
        <v>385</v>
      </c>
      <c r="AB10" s="27">
        <f t="shared" si="3"/>
        <v>10</v>
      </c>
      <c r="AC10" s="27">
        <f t="shared" si="0"/>
        <v>10</v>
      </c>
      <c r="AD10" s="27" t="str">
        <f t="shared" ca="1" si="1"/>
        <v>Fudan University</v>
      </c>
      <c r="AE10" s="27" t="str">
        <f t="shared" ca="1" si="2"/>
        <v>復旦大学</v>
      </c>
    </row>
    <row r="11" spans="2:31">
      <c r="B11" s="132" t="s">
        <v>155</v>
      </c>
      <c r="C11" s="168" t="s">
        <v>71</v>
      </c>
      <c r="D11" s="172"/>
      <c r="E11" s="25" t="s">
        <v>119</v>
      </c>
      <c r="F11" s="4" t="s">
        <v>61</v>
      </c>
      <c r="I11" s="27" t="s">
        <v>323</v>
      </c>
      <c r="J11" s="27" t="s">
        <v>191</v>
      </c>
      <c r="M11" s="131">
        <v>2018</v>
      </c>
      <c r="N11" s="27">
        <v>10</v>
      </c>
      <c r="O11" s="144"/>
      <c r="R11" s="29" t="s">
        <v>504</v>
      </c>
      <c r="S11" s="27" t="s">
        <v>384</v>
      </c>
      <c r="AB11" s="27">
        <f t="shared" si="3"/>
        <v>11</v>
      </c>
      <c r="AC11" s="27">
        <f t="shared" si="0"/>
        <v>11</v>
      </c>
      <c r="AD11" s="27" t="str">
        <f t="shared" ca="1" si="1"/>
        <v>Peking University</v>
      </c>
      <c r="AE11" s="27" t="str">
        <f t="shared" ca="1" si="2"/>
        <v>北京大学</v>
      </c>
    </row>
    <row r="12" spans="2:31">
      <c r="B12" s="132" t="s">
        <v>156</v>
      </c>
      <c r="C12" s="168" t="s">
        <v>72</v>
      </c>
      <c r="D12" s="172"/>
      <c r="E12" s="25" t="s">
        <v>120</v>
      </c>
      <c r="F12" s="4" t="s">
        <v>60</v>
      </c>
      <c r="I12" s="27" t="s">
        <v>324</v>
      </c>
      <c r="J12" s="27" t="s">
        <v>192</v>
      </c>
      <c r="M12" s="27">
        <v>2019</v>
      </c>
      <c r="N12" s="139">
        <v>11</v>
      </c>
      <c r="O12" s="144"/>
      <c r="R12" s="29"/>
      <c r="S12" s="29"/>
      <c r="AB12" s="27">
        <f t="shared" si="3"/>
        <v>12</v>
      </c>
      <c r="AC12" s="27">
        <f t="shared" si="0"/>
        <v>12</v>
      </c>
      <c r="AD12" s="27" t="str">
        <f t="shared" ca="1" si="1"/>
        <v>The University of Hong Kong</v>
      </c>
      <c r="AE12" s="27" t="str">
        <f t="shared" ca="1" si="2"/>
        <v>香港大学</v>
      </c>
    </row>
    <row r="13" spans="2:31">
      <c r="B13" s="27" t="s">
        <v>173</v>
      </c>
      <c r="C13" s="131" t="s">
        <v>102</v>
      </c>
      <c r="D13" s="172"/>
      <c r="E13" s="25" t="s">
        <v>599</v>
      </c>
      <c r="F13" s="4" t="s">
        <v>597</v>
      </c>
      <c r="I13" s="27" t="s">
        <v>314</v>
      </c>
      <c r="J13" s="27" t="s">
        <v>187</v>
      </c>
      <c r="M13" s="27">
        <v>2020</v>
      </c>
      <c r="N13" s="139">
        <v>12</v>
      </c>
      <c r="AB13" s="27">
        <f t="shared" ref="AB13:AB27" si="4">IF(D13=1,"",IF(E15&lt;&gt;"",ROW(),""))</f>
        <v>13</v>
      </c>
      <c r="AC13" s="27">
        <f t="shared" si="0"/>
        <v>13</v>
      </c>
      <c r="AD13" s="27" t="str">
        <f t="shared" ca="1" si="1"/>
        <v>The Hong Kong University of Science and Technology</v>
      </c>
      <c r="AE13" s="27" t="str">
        <f t="shared" ca="1" si="2"/>
        <v>香港科技大学</v>
      </c>
    </row>
    <row r="14" spans="2:31">
      <c r="B14" s="132" t="s">
        <v>158</v>
      </c>
      <c r="C14" s="168" t="s">
        <v>73</v>
      </c>
      <c r="D14" s="172"/>
      <c r="E14" s="25" t="s">
        <v>672</v>
      </c>
      <c r="F14" s="4" t="s">
        <v>671</v>
      </c>
      <c r="I14" s="27" t="s">
        <v>315</v>
      </c>
      <c r="J14" s="27" t="s">
        <v>188</v>
      </c>
      <c r="M14" s="27">
        <v>2021</v>
      </c>
      <c r="AB14" s="27">
        <f t="shared" si="4"/>
        <v>14</v>
      </c>
      <c r="AC14" s="27">
        <f t="shared" si="0"/>
        <v>14</v>
      </c>
      <c r="AD14" s="27" t="str">
        <f t="shared" ca="1" si="1"/>
        <v>Universitas Indonesia</v>
      </c>
      <c r="AE14" s="27" t="str">
        <f t="shared" ca="1" si="2"/>
        <v>インドネシア大学</v>
      </c>
    </row>
    <row r="15" spans="2:31">
      <c r="B15" s="132" t="s">
        <v>159</v>
      </c>
      <c r="C15" s="168" t="s">
        <v>74</v>
      </c>
      <c r="D15" s="172"/>
      <c r="E15" s="25" t="s">
        <v>328</v>
      </c>
      <c r="F15" s="4" t="s">
        <v>350</v>
      </c>
      <c r="I15" s="27" t="s">
        <v>316</v>
      </c>
      <c r="J15" s="27" t="s">
        <v>189</v>
      </c>
      <c r="M15" s="27">
        <v>2022</v>
      </c>
      <c r="AB15" s="27">
        <f t="shared" si="4"/>
        <v>15</v>
      </c>
      <c r="AC15" s="27">
        <f t="shared" si="0"/>
        <v>15</v>
      </c>
      <c r="AD15" s="27" t="str">
        <f t="shared" ca="1" si="1"/>
        <v>Gadjah Mada University</v>
      </c>
      <c r="AE15" s="27" t="str">
        <f t="shared" ca="1" si="2"/>
        <v>ガジャマダ大学</v>
      </c>
    </row>
    <row r="16" spans="2:31">
      <c r="B16" s="132" t="s">
        <v>160</v>
      </c>
      <c r="C16" s="168" t="s">
        <v>75</v>
      </c>
      <c r="D16" s="172"/>
      <c r="E16" s="25" t="s">
        <v>121</v>
      </c>
      <c r="F16" s="4" t="s">
        <v>90</v>
      </c>
      <c r="I16" s="27" t="s">
        <v>513</v>
      </c>
      <c r="J16" s="27" t="s">
        <v>514</v>
      </c>
      <c r="M16" s="27">
        <v>2023</v>
      </c>
      <c r="AB16" s="27">
        <f t="shared" si="4"/>
        <v>16</v>
      </c>
      <c r="AC16" s="27">
        <f t="shared" si="0"/>
        <v>16</v>
      </c>
      <c r="AD16" s="27" t="str">
        <f t="shared" ca="1" si="1"/>
        <v>Korea University</v>
      </c>
      <c r="AE16" s="27" t="str">
        <f t="shared" ca="1" si="2"/>
        <v>高麗大学校</v>
      </c>
    </row>
    <row r="17" spans="2:31">
      <c r="B17" s="132" t="s">
        <v>161</v>
      </c>
      <c r="C17" s="168" t="s">
        <v>76</v>
      </c>
      <c r="D17" s="172"/>
      <c r="E17" s="25" t="s">
        <v>122</v>
      </c>
      <c r="F17" s="4" t="s">
        <v>59</v>
      </c>
      <c r="M17" s="27">
        <v>2024</v>
      </c>
      <c r="AB17" s="27">
        <f t="shared" si="4"/>
        <v>17</v>
      </c>
      <c r="AC17" s="27">
        <f t="shared" si="0"/>
        <v>17</v>
      </c>
      <c r="AD17" s="27" t="str">
        <f t="shared" ca="1" si="1"/>
        <v>Seoul National University</v>
      </c>
      <c r="AE17" s="27" t="str">
        <f t="shared" ca="1" si="2"/>
        <v>ソウル大学校</v>
      </c>
    </row>
    <row r="18" spans="2:31">
      <c r="B18" s="132" t="s">
        <v>162</v>
      </c>
      <c r="C18" s="168" t="s">
        <v>77</v>
      </c>
      <c r="D18" s="172"/>
      <c r="E18" s="25" t="s">
        <v>329</v>
      </c>
      <c r="F18" s="4" t="s">
        <v>351</v>
      </c>
      <c r="M18" s="27">
        <v>2025</v>
      </c>
      <c r="AB18" s="27">
        <f t="shared" si="4"/>
        <v>18</v>
      </c>
      <c r="AC18" s="27">
        <f t="shared" si="0"/>
        <v>18</v>
      </c>
      <c r="AD18" s="27" t="str">
        <f t="shared" ca="1" si="1"/>
        <v>Pohang University of Science and Technology(POSTECH)</v>
      </c>
      <c r="AE18" s="27" t="str">
        <f t="shared" ca="1" si="2"/>
        <v>浦項工科大学校(POSTECH)</v>
      </c>
    </row>
    <row r="19" spans="2:31">
      <c r="B19" s="132" t="s">
        <v>163</v>
      </c>
      <c r="C19" s="168" t="s">
        <v>78</v>
      </c>
      <c r="D19" s="172"/>
      <c r="E19" s="25" t="s">
        <v>330</v>
      </c>
      <c r="F19" s="4" t="s">
        <v>91</v>
      </c>
      <c r="M19" s="27">
        <v>2026</v>
      </c>
      <c r="AB19" s="27">
        <f t="shared" si="4"/>
        <v>19</v>
      </c>
      <c r="AC19" s="27">
        <f t="shared" si="0"/>
        <v>19</v>
      </c>
      <c r="AD19" s="27" t="str">
        <f t="shared" ca="1" si="1"/>
        <v xml:space="preserve">Yonsei University </v>
      </c>
      <c r="AE19" s="27" t="str">
        <f t="shared" ca="1" si="2"/>
        <v>延世大学校</v>
      </c>
    </row>
    <row r="20" spans="2:31">
      <c r="B20" s="132" t="s">
        <v>157</v>
      </c>
      <c r="C20" s="168" t="s">
        <v>79</v>
      </c>
      <c r="D20" s="172"/>
      <c r="E20" s="25" t="s">
        <v>269</v>
      </c>
      <c r="F20" s="4" t="s">
        <v>254</v>
      </c>
      <c r="M20" s="27">
        <v>2027</v>
      </c>
      <c r="AB20" s="27">
        <f t="shared" si="4"/>
        <v>20</v>
      </c>
      <c r="AC20" s="27">
        <f t="shared" si="0"/>
        <v>20</v>
      </c>
      <c r="AD20" s="27" t="str">
        <f t="shared" ca="1" si="1"/>
        <v>University of Malaya</v>
      </c>
      <c r="AE20" s="27" t="str">
        <f t="shared" ca="1" si="2"/>
        <v>マラヤ大学</v>
      </c>
    </row>
    <row r="21" spans="2:31">
      <c r="B21" s="132" t="s">
        <v>164</v>
      </c>
      <c r="C21" s="168" t="s">
        <v>80</v>
      </c>
      <c r="D21" s="172"/>
      <c r="E21" s="25" t="s">
        <v>558</v>
      </c>
      <c r="F21" s="4" t="s">
        <v>352</v>
      </c>
      <c r="M21" s="27">
        <v>2028</v>
      </c>
      <c r="AB21" s="27">
        <f t="shared" si="4"/>
        <v>21</v>
      </c>
      <c r="AC21" s="27">
        <f t="shared" si="0"/>
        <v>21</v>
      </c>
      <c r="AD21" s="27" t="str">
        <f t="shared" ca="1" si="1"/>
        <v>University of the Philippines</v>
      </c>
      <c r="AE21" s="27" t="str">
        <f t="shared" ca="1" si="2"/>
        <v>フィリピン大学</v>
      </c>
    </row>
    <row r="22" spans="2:31">
      <c r="B22" s="132" t="s">
        <v>165</v>
      </c>
      <c r="C22" s="168" t="s">
        <v>81</v>
      </c>
      <c r="D22" s="172"/>
      <c r="E22" s="25" t="s">
        <v>331</v>
      </c>
      <c r="F22" s="4" t="s">
        <v>353</v>
      </c>
      <c r="M22" s="27">
        <v>2029</v>
      </c>
      <c r="AB22" s="27">
        <f t="shared" si="4"/>
        <v>22</v>
      </c>
      <c r="AC22" s="27">
        <f t="shared" si="0"/>
        <v>22</v>
      </c>
      <c r="AD22" s="27" t="str">
        <f t="shared" ca="1" si="1"/>
        <v>National University of Singapore(NUS)</v>
      </c>
      <c r="AE22" s="27" t="str">
        <f t="shared" ca="1" si="2"/>
        <v>シンガポール国立大学(NUS)</v>
      </c>
    </row>
    <row r="23" spans="2:31" ht="17.25" customHeight="1">
      <c r="B23" s="132" t="s">
        <v>166</v>
      </c>
      <c r="C23" s="168" t="s">
        <v>82</v>
      </c>
      <c r="D23" s="172"/>
      <c r="E23" s="25" t="s">
        <v>609</v>
      </c>
      <c r="F23" s="4" t="s">
        <v>610</v>
      </c>
      <c r="M23" s="27">
        <v>2030</v>
      </c>
      <c r="AB23" s="27">
        <f t="shared" si="4"/>
        <v>23</v>
      </c>
      <c r="AC23" s="27">
        <f t="shared" si="0"/>
        <v>23</v>
      </c>
      <c r="AD23" s="27" t="str">
        <f t="shared" ca="1" si="1"/>
        <v>Nanyang Technological University</v>
      </c>
      <c r="AE23" s="27" t="str">
        <f t="shared" ca="1" si="2"/>
        <v>ナンヤン工科大学</v>
      </c>
    </row>
    <row r="24" spans="2:31">
      <c r="B24" s="132" t="s">
        <v>167</v>
      </c>
      <c r="C24" s="168" t="s">
        <v>83</v>
      </c>
      <c r="D24" s="172"/>
      <c r="E24" s="25" t="s">
        <v>123</v>
      </c>
      <c r="F24" s="4" t="s">
        <v>124</v>
      </c>
      <c r="M24" s="27">
        <v>2031</v>
      </c>
      <c r="AB24" s="27">
        <f t="shared" si="4"/>
        <v>24</v>
      </c>
      <c r="AC24" s="27">
        <f t="shared" si="0"/>
        <v>24</v>
      </c>
      <c r="AD24" s="27" t="str">
        <f t="shared" ca="1" si="1"/>
        <v>Chulalongkorn University</v>
      </c>
      <c r="AE24" s="27" t="str">
        <f t="shared" ca="1" si="2"/>
        <v>チュラロンコン大学</v>
      </c>
    </row>
    <row r="25" spans="2:31">
      <c r="B25" s="132" t="s">
        <v>168</v>
      </c>
      <c r="C25" s="168" t="s">
        <v>84</v>
      </c>
      <c r="D25" s="172"/>
      <c r="E25" s="25" t="s">
        <v>125</v>
      </c>
      <c r="F25" s="4" t="s">
        <v>92</v>
      </c>
      <c r="M25" s="27">
        <v>2032</v>
      </c>
      <c r="AB25" s="27">
        <f t="shared" si="4"/>
        <v>25</v>
      </c>
      <c r="AC25" s="27">
        <f t="shared" si="0"/>
        <v>25</v>
      </c>
      <c r="AD25" s="27" t="str">
        <f t="shared" ca="1" si="1"/>
        <v>Universidade de São Paulo</v>
      </c>
      <c r="AE25" s="27" t="str">
        <f t="shared" ca="1" si="2"/>
        <v>サンパウロ大学</v>
      </c>
    </row>
    <row r="26" spans="2:31">
      <c r="B26" s="132" t="s">
        <v>169</v>
      </c>
      <c r="C26" s="168" t="s">
        <v>85</v>
      </c>
      <c r="D26" s="172"/>
      <c r="E26" s="25" t="s">
        <v>270</v>
      </c>
      <c r="F26" s="4" t="s">
        <v>255</v>
      </c>
      <c r="M26" s="27">
        <v>2033</v>
      </c>
      <c r="AB26" s="27">
        <f t="shared" si="4"/>
        <v>26</v>
      </c>
      <c r="AC26" s="27">
        <f t="shared" si="0"/>
        <v>26</v>
      </c>
      <c r="AD26" s="27" t="str">
        <f t="shared" ca="1" si="1"/>
        <v>The University of Chile</v>
      </c>
      <c r="AE26" s="27" t="str">
        <f t="shared" ca="1" si="2"/>
        <v>チリ大学</v>
      </c>
    </row>
    <row r="27" spans="2:31">
      <c r="B27" s="133" t="s">
        <v>299</v>
      </c>
      <c r="C27" s="169" t="s">
        <v>86</v>
      </c>
      <c r="D27" s="172"/>
      <c r="E27" s="25" t="s">
        <v>271</v>
      </c>
      <c r="F27" s="4" t="s">
        <v>256</v>
      </c>
      <c r="M27" s="27">
        <v>2034</v>
      </c>
      <c r="AB27" s="27">
        <f t="shared" si="4"/>
        <v>27</v>
      </c>
      <c r="AC27" s="27">
        <f t="shared" si="0"/>
        <v>27</v>
      </c>
      <c r="AD27" s="27" t="str">
        <f t="shared" ca="1" si="1"/>
        <v xml:space="preserve">Pontificia Universidad Católica de Chile </v>
      </c>
      <c r="AE27" s="27" t="str">
        <f t="shared" ca="1" si="2"/>
        <v>チリ・カトリック大学</v>
      </c>
    </row>
    <row r="28" spans="2:31">
      <c r="B28" s="132" t="s">
        <v>170</v>
      </c>
      <c r="C28" s="168" t="s">
        <v>87</v>
      </c>
      <c r="D28" s="172"/>
      <c r="E28" s="25" t="s">
        <v>550</v>
      </c>
      <c r="F28" s="4" t="s">
        <v>547</v>
      </c>
      <c r="M28" s="27">
        <v>2035</v>
      </c>
      <c r="AB28" s="27">
        <f t="shared" ref="AB28:AB33" si="5">IF(D28=1,"",IF(E31&lt;&gt;"",ROW(),""))</f>
        <v>28</v>
      </c>
      <c r="AC28" s="27">
        <f t="shared" si="0"/>
        <v>28</v>
      </c>
      <c r="AD28" s="27" t="str">
        <f t="shared" ca="1" si="1"/>
        <v>El Colegio de Mexico</v>
      </c>
      <c r="AE28" s="27" t="str">
        <f t="shared" ca="1" si="2"/>
        <v>エル・コレヒオ・デ・メヒコ</v>
      </c>
    </row>
    <row r="29" spans="2:31">
      <c r="D29" s="172"/>
      <c r="E29" s="25" t="s">
        <v>600</v>
      </c>
      <c r="F29" s="4" t="s">
        <v>601</v>
      </c>
      <c r="M29" s="27">
        <v>2036</v>
      </c>
      <c r="AB29" s="27">
        <f t="shared" si="5"/>
        <v>29</v>
      </c>
      <c r="AC29" s="27">
        <f t="shared" si="0"/>
        <v>29</v>
      </c>
      <c r="AD29" s="27" t="str">
        <f t="shared" ref="AD29:AD74" ca="1" si="6">IFERROR(INDIRECT("E"&amp;AC29),"")</f>
        <v>National Autonomous University of Mexico</v>
      </c>
      <c r="AE29" s="27" t="str">
        <f t="shared" ref="AE29:AE74" ca="1" si="7">IFERROR(INDIRECT("F"&amp;AC29),"")</f>
        <v>メキシコ国立自治大学（UNAM）</v>
      </c>
    </row>
    <row r="30" spans="2:31">
      <c r="D30" s="172"/>
      <c r="E30" s="25" t="s">
        <v>704</v>
      </c>
      <c r="F30" s="4" t="s">
        <v>703</v>
      </c>
      <c r="M30" s="27">
        <v>2037</v>
      </c>
      <c r="AB30" s="27">
        <f t="shared" si="5"/>
        <v>30</v>
      </c>
      <c r="AC30" s="27">
        <f t="shared" si="0"/>
        <v>30</v>
      </c>
      <c r="AD30" s="27" t="str">
        <f t="shared" ca="1" si="6"/>
        <v>Boğaziçi University</v>
      </c>
      <c r="AE30" s="27" t="str">
        <f t="shared" ca="1" si="7"/>
        <v>ボアジチ大学（ボスフォラス）大学</v>
      </c>
    </row>
    <row r="31" spans="2:31">
      <c r="D31" s="172"/>
      <c r="E31" s="25" t="s">
        <v>272</v>
      </c>
      <c r="F31" s="4" t="s">
        <v>257</v>
      </c>
      <c r="M31" s="27">
        <v>2038</v>
      </c>
      <c r="AB31" s="27">
        <f t="shared" si="5"/>
        <v>31</v>
      </c>
      <c r="AC31" s="27">
        <f t="shared" si="0"/>
        <v>31</v>
      </c>
      <c r="AD31" s="27" t="str">
        <f t="shared" ca="1" si="6"/>
        <v>University of Toronto</v>
      </c>
      <c r="AE31" s="27" t="str">
        <f t="shared" ca="1" si="7"/>
        <v>トロント大学</v>
      </c>
    </row>
    <row r="32" spans="2:31">
      <c r="D32" s="172"/>
      <c r="E32" s="25" t="s">
        <v>614</v>
      </c>
      <c r="F32" s="4" t="s">
        <v>615</v>
      </c>
      <c r="M32" s="27">
        <v>2039</v>
      </c>
      <c r="AB32" s="27">
        <f t="shared" si="5"/>
        <v>32</v>
      </c>
      <c r="AC32" s="27">
        <f t="shared" si="0"/>
        <v>32</v>
      </c>
      <c r="AD32" s="27" t="str">
        <f t="shared" ca="1" si="6"/>
        <v>University of Victoria</v>
      </c>
      <c r="AE32" s="27" t="str">
        <f t="shared" ca="1" si="7"/>
        <v>ビクトリア大学</v>
      </c>
    </row>
    <row r="33" spans="4:31">
      <c r="D33" s="172"/>
      <c r="E33" s="25" t="s">
        <v>332</v>
      </c>
      <c r="F33" s="4" t="s">
        <v>354</v>
      </c>
      <c r="AB33" s="27">
        <f t="shared" si="5"/>
        <v>33</v>
      </c>
      <c r="AC33" s="27">
        <f t="shared" si="0"/>
        <v>33</v>
      </c>
      <c r="AD33" s="27" t="str">
        <f t="shared" ca="1" si="6"/>
        <v>University of British Columbia(UBC)</v>
      </c>
      <c r="AE33" s="27" t="str">
        <f t="shared" ca="1" si="7"/>
        <v>ブリティッシュ・コロンビア大学(UBC)</v>
      </c>
    </row>
    <row r="34" spans="4:31">
      <c r="D34" s="172"/>
      <c r="E34" s="25" t="s">
        <v>333</v>
      </c>
      <c r="F34" s="4" t="s">
        <v>258</v>
      </c>
      <c r="AB34" s="27">
        <f t="shared" ref="AB34:AB80" si="8">IF(D34=1,"",IF(E38&lt;&gt;"",ROW(),""))</f>
        <v>34</v>
      </c>
      <c r="AC34" s="27">
        <f t="shared" si="0"/>
        <v>34</v>
      </c>
      <c r="AD34" s="27" t="str">
        <f t="shared" ca="1" si="6"/>
        <v xml:space="preserve">McGill University </v>
      </c>
      <c r="AE34" s="27" t="str">
        <f t="shared" ca="1" si="7"/>
        <v>マギル大学</v>
      </c>
    </row>
    <row r="35" spans="4:31">
      <c r="D35" s="172"/>
      <c r="E35" s="25" t="s">
        <v>334</v>
      </c>
      <c r="F35" s="4" t="s">
        <v>548</v>
      </c>
      <c r="AB35" s="27">
        <f t="shared" si="8"/>
        <v>35</v>
      </c>
      <c r="AC35" s="27">
        <f t="shared" ref="AC35:AC66" si="9">IFERROR(SMALL(AB:AB,ROW()-2),"")</f>
        <v>35</v>
      </c>
      <c r="AD35" s="27" t="str">
        <f t="shared" ca="1" si="6"/>
        <v>Yale University(Fox International Fellowship Program)</v>
      </c>
      <c r="AE35" s="27" t="str">
        <f t="shared" ca="1" si="7"/>
        <v>イェール大学(Fox International Fellowship Program)</v>
      </c>
    </row>
    <row r="36" spans="4:31">
      <c r="D36" s="172"/>
      <c r="E36" s="25" t="s">
        <v>273</v>
      </c>
      <c r="F36" s="4" t="s">
        <v>259</v>
      </c>
      <c r="AB36" s="27">
        <f t="shared" si="8"/>
        <v>36</v>
      </c>
      <c r="AC36" s="27">
        <f t="shared" si="9"/>
        <v>36</v>
      </c>
      <c r="AD36" s="27" t="str">
        <f t="shared" ca="1" si="6"/>
        <v>University of Illinois at Urbana-Champaign</v>
      </c>
      <c r="AE36" s="27" t="str">
        <f t="shared" ca="1" si="7"/>
        <v>イリノイ大学アーバナ・シャンペーン校</v>
      </c>
    </row>
    <row r="37" spans="4:31">
      <c r="D37" s="172"/>
      <c r="E37" s="25" t="s">
        <v>708</v>
      </c>
      <c r="F37" s="4" t="s">
        <v>709</v>
      </c>
      <c r="AB37" s="27">
        <f t="shared" si="8"/>
        <v>37</v>
      </c>
      <c r="AC37" s="27">
        <f t="shared" si="9"/>
        <v>37</v>
      </c>
      <c r="AD37" s="27" t="str">
        <f t="shared" ca="1" si="6"/>
        <v>University of California, Santa Cruz</v>
      </c>
      <c r="AE37" s="27" t="str">
        <f t="shared" ca="1" si="7"/>
        <v>カリフォルニア大学サンタクルーズ校</v>
      </c>
    </row>
    <row r="38" spans="4:31">
      <c r="D38" s="172"/>
      <c r="E38" s="25" t="s">
        <v>581</v>
      </c>
      <c r="F38" s="4" t="s">
        <v>574</v>
      </c>
      <c r="AB38" s="27">
        <f t="shared" si="8"/>
        <v>38</v>
      </c>
      <c r="AC38" s="27">
        <f t="shared" si="9"/>
        <v>38</v>
      </c>
      <c r="AD38" s="27" t="str">
        <f t="shared" ca="1" si="6"/>
        <v>Johns Hopkins University</v>
      </c>
      <c r="AE38" s="27" t="str">
        <f t="shared" ca="1" si="7"/>
        <v>ジョンズ・ホプキンス大学</v>
      </c>
    </row>
    <row r="39" spans="4:31">
      <c r="D39" s="172"/>
      <c r="E39" s="25" t="s">
        <v>274</v>
      </c>
      <c r="F39" s="4" t="s">
        <v>260</v>
      </c>
      <c r="AB39" s="27">
        <f t="shared" si="8"/>
        <v>39</v>
      </c>
      <c r="AC39" s="27">
        <f t="shared" si="9"/>
        <v>39</v>
      </c>
      <c r="AD39" s="27" t="str">
        <f t="shared" ca="1" si="6"/>
        <v>Swarthmore College</v>
      </c>
      <c r="AE39" s="27" t="str">
        <f t="shared" ca="1" si="7"/>
        <v>スウァスモアカレッジ</v>
      </c>
    </row>
    <row r="40" spans="4:31">
      <c r="D40" s="172"/>
      <c r="E40" s="25" t="s">
        <v>602</v>
      </c>
      <c r="F40" s="4" t="s">
        <v>603</v>
      </c>
      <c r="AB40" s="27">
        <f t="shared" si="8"/>
        <v>40</v>
      </c>
      <c r="AC40" s="27">
        <f t="shared" si="9"/>
        <v>40</v>
      </c>
      <c r="AD40" s="27" t="str">
        <f t="shared" ca="1" si="6"/>
        <v>Northeastern University</v>
      </c>
      <c r="AE40" s="27" t="str">
        <f t="shared" ca="1" si="7"/>
        <v>ノースイースタン大学</v>
      </c>
    </row>
    <row r="41" spans="4:31">
      <c r="D41" s="172"/>
      <c r="E41" s="25" t="s">
        <v>335</v>
      </c>
      <c r="F41" s="4" t="s">
        <v>355</v>
      </c>
      <c r="AB41" s="27">
        <f t="shared" si="8"/>
        <v>41</v>
      </c>
      <c r="AC41" s="27">
        <f t="shared" si="9"/>
        <v>41</v>
      </c>
      <c r="AD41" s="27" t="str">
        <f t="shared" ca="1" si="6"/>
        <v>Princeton University(Undergraduate student exchange)</v>
      </c>
      <c r="AE41" s="27" t="str">
        <f t="shared" ca="1" si="7"/>
        <v>プリンストン大学（学部）</v>
      </c>
    </row>
    <row r="42" spans="4:31">
      <c r="D42" s="172"/>
      <c r="E42" s="25" t="s">
        <v>336</v>
      </c>
      <c r="F42" s="4" t="s">
        <v>356</v>
      </c>
      <c r="AB42" s="27">
        <f t="shared" si="8"/>
        <v>42</v>
      </c>
      <c r="AC42" s="27">
        <f t="shared" si="9"/>
        <v>42</v>
      </c>
      <c r="AD42" s="27" t="str">
        <f t="shared" ca="1" si="6"/>
        <v>Princeton University (Graduate student exchange)</v>
      </c>
      <c r="AE42" s="27" t="str">
        <f t="shared" ca="1" si="7"/>
        <v>プリンストン大学（大学院）</v>
      </c>
    </row>
    <row r="43" spans="4:31">
      <c r="D43" s="172"/>
      <c r="E43" s="25" t="s">
        <v>582</v>
      </c>
      <c r="F43" s="4" t="s">
        <v>575</v>
      </c>
      <c r="AB43" s="27">
        <f t="shared" si="8"/>
        <v>43</v>
      </c>
      <c r="AC43" s="27">
        <f t="shared" si="9"/>
        <v>43</v>
      </c>
      <c r="AD43" s="27" t="str">
        <f t="shared" ca="1" si="6"/>
        <v>University of Washington</v>
      </c>
      <c r="AE43" s="27" t="str">
        <f t="shared" ca="1" si="7"/>
        <v>ワシントン大学</v>
      </c>
    </row>
    <row r="44" spans="4:31">
      <c r="D44" s="172"/>
      <c r="E44" s="25" t="s">
        <v>126</v>
      </c>
      <c r="F44" s="4" t="s">
        <v>93</v>
      </c>
      <c r="AB44" s="27">
        <f t="shared" si="8"/>
        <v>44</v>
      </c>
      <c r="AC44" s="27">
        <f t="shared" si="9"/>
        <v>44</v>
      </c>
      <c r="AD44" s="27" t="str">
        <f t="shared" ca="1" si="6"/>
        <v>The University of Adelaide</v>
      </c>
      <c r="AE44" s="27" t="str">
        <f t="shared" ca="1" si="7"/>
        <v>アデレード大学</v>
      </c>
    </row>
    <row r="45" spans="4:31">
      <c r="D45" s="172"/>
      <c r="E45" s="25" t="s">
        <v>337</v>
      </c>
      <c r="F45" s="4" t="s">
        <v>357</v>
      </c>
      <c r="AB45" s="27">
        <f t="shared" si="8"/>
        <v>45</v>
      </c>
      <c r="AC45" s="27">
        <f t="shared" si="9"/>
        <v>45</v>
      </c>
      <c r="AD45" s="27" t="str">
        <f t="shared" ca="1" si="6"/>
        <v>The Australian National University(ANU)</v>
      </c>
      <c r="AE45" s="27" t="str">
        <f t="shared" ca="1" si="7"/>
        <v>オーストラリア国立大学(ANU)</v>
      </c>
    </row>
    <row r="46" spans="4:31">
      <c r="D46" s="172"/>
      <c r="E46" s="25" t="s">
        <v>338</v>
      </c>
      <c r="F46" s="4" t="s">
        <v>358</v>
      </c>
      <c r="AB46" s="27">
        <f t="shared" si="8"/>
        <v>46</v>
      </c>
      <c r="AC46" s="27">
        <f t="shared" si="9"/>
        <v>46</v>
      </c>
      <c r="AD46" s="27" t="str">
        <f t="shared" ca="1" si="6"/>
        <v>The University of Queensland(UQ)</v>
      </c>
      <c r="AE46" s="27" t="str">
        <f t="shared" ca="1" si="7"/>
        <v>クィーンズランド大学(UQ)</v>
      </c>
    </row>
    <row r="47" spans="4:31">
      <c r="D47" s="172"/>
      <c r="E47" s="25" t="s">
        <v>339</v>
      </c>
      <c r="F47" s="4" t="s">
        <v>127</v>
      </c>
      <c r="AB47" s="27">
        <f t="shared" si="8"/>
        <v>47</v>
      </c>
      <c r="AC47" s="27">
        <f t="shared" si="9"/>
        <v>47</v>
      </c>
      <c r="AD47" s="27" t="str">
        <f t="shared" ca="1" si="6"/>
        <v>The University of Sydney</v>
      </c>
      <c r="AE47" s="27" t="str">
        <f t="shared" ca="1" si="7"/>
        <v>シドニー大学</v>
      </c>
    </row>
    <row r="48" spans="4:31">
      <c r="D48" s="172"/>
      <c r="E48" s="25" t="s">
        <v>340</v>
      </c>
      <c r="F48" s="4" t="s">
        <v>359</v>
      </c>
      <c r="AB48" s="27">
        <f t="shared" si="8"/>
        <v>48</v>
      </c>
      <c r="AC48" s="27">
        <f t="shared" si="9"/>
        <v>48</v>
      </c>
      <c r="AD48" s="27" t="str">
        <f t="shared" ca="1" si="6"/>
        <v>The University of New South Wales(UNSW)</v>
      </c>
      <c r="AE48" s="27" t="str">
        <f t="shared" ca="1" si="7"/>
        <v>ニューサウスウェールズ大学(UNSW)</v>
      </c>
    </row>
    <row r="49" spans="4:31">
      <c r="D49" s="172"/>
      <c r="E49" s="25" t="s">
        <v>341</v>
      </c>
      <c r="F49" s="4" t="s">
        <v>128</v>
      </c>
      <c r="AB49" s="27">
        <f t="shared" si="8"/>
        <v>49</v>
      </c>
      <c r="AC49" s="27">
        <f t="shared" si="9"/>
        <v>49</v>
      </c>
      <c r="AD49" s="27" t="str">
        <f t="shared" ca="1" si="6"/>
        <v>The University of Melbourne</v>
      </c>
      <c r="AE49" s="27" t="str">
        <f t="shared" ca="1" si="7"/>
        <v>メルボルン大学</v>
      </c>
    </row>
    <row r="50" spans="4:31">
      <c r="D50" s="172"/>
      <c r="E50" s="25" t="s">
        <v>130</v>
      </c>
      <c r="F50" s="4" t="s">
        <v>129</v>
      </c>
      <c r="AB50" s="27">
        <f t="shared" si="8"/>
        <v>50</v>
      </c>
      <c r="AC50" s="27">
        <f t="shared" si="9"/>
        <v>50</v>
      </c>
      <c r="AD50" s="27" t="str">
        <f t="shared" ca="1" si="6"/>
        <v>Monash University</v>
      </c>
      <c r="AE50" s="27" t="str">
        <f t="shared" ca="1" si="7"/>
        <v>モナシュ大学</v>
      </c>
    </row>
    <row r="51" spans="4:31">
      <c r="D51" s="172"/>
      <c r="E51" s="25" t="s">
        <v>131</v>
      </c>
      <c r="F51" s="4" t="s">
        <v>132</v>
      </c>
      <c r="AB51" s="27">
        <f t="shared" si="8"/>
        <v>51</v>
      </c>
      <c r="AC51" s="27">
        <f t="shared" si="9"/>
        <v>51</v>
      </c>
      <c r="AD51" s="27" t="str">
        <f t="shared" ca="1" si="6"/>
        <v>University of Auckland</v>
      </c>
      <c r="AE51" s="27" t="str">
        <f t="shared" ca="1" si="7"/>
        <v>オークランド大学</v>
      </c>
    </row>
    <row r="52" spans="4:31">
      <c r="D52" s="172"/>
      <c r="E52" s="25" t="s">
        <v>147</v>
      </c>
      <c r="F52" s="4" t="s">
        <v>146</v>
      </c>
      <c r="AB52" s="27">
        <f t="shared" si="8"/>
        <v>52</v>
      </c>
      <c r="AC52" s="27">
        <f t="shared" si="9"/>
        <v>52</v>
      </c>
      <c r="AD52" s="27" t="str">
        <f t="shared" ca="1" si="6"/>
        <v>University of Otago</v>
      </c>
      <c r="AE52" s="27" t="str">
        <f t="shared" ca="1" si="7"/>
        <v>オタゴ大学</v>
      </c>
    </row>
    <row r="53" spans="4:31">
      <c r="D53" s="172"/>
      <c r="E53" s="25" t="s">
        <v>133</v>
      </c>
      <c r="F53" s="4" t="s">
        <v>94</v>
      </c>
      <c r="AB53" s="27">
        <f t="shared" si="8"/>
        <v>53</v>
      </c>
      <c r="AC53" s="27">
        <f t="shared" si="9"/>
        <v>53</v>
      </c>
      <c r="AD53" s="27" t="str">
        <f t="shared" ca="1" si="6"/>
        <v>University of Copenhagen</v>
      </c>
      <c r="AE53" s="27" t="str">
        <f t="shared" ca="1" si="7"/>
        <v>コペンハーゲン大学</v>
      </c>
    </row>
    <row r="54" spans="4:31">
      <c r="D54" s="172"/>
      <c r="E54" s="25" t="s">
        <v>275</v>
      </c>
      <c r="F54" s="4" t="s">
        <v>261</v>
      </c>
      <c r="AB54" s="27">
        <f t="shared" si="8"/>
        <v>54</v>
      </c>
      <c r="AC54" s="27">
        <f t="shared" si="9"/>
        <v>54</v>
      </c>
      <c r="AD54" s="27" t="str">
        <f t="shared" ca="1" si="6"/>
        <v>University of Helsinki</v>
      </c>
      <c r="AE54" s="27" t="str">
        <f t="shared" ca="1" si="7"/>
        <v>ヘルシンキ大学</v>
      </c>
    </row>
    <row r="55" spans="4:31">
      <c r="D55" s="172"/>
      <c r="E55" s="25" t="s">
        <v>342</v>
      </c>
      <c r="F55" s="4" t="s">
        <v>262</v>
      </c>
      <c r="AB55" s="27">
        <f t="shared" si="8"/>
        <v>55</v>
      </c>
      <c r="AC55" s="27">
        <f t="shared" si="9"/>
        <v>55</v>
      </c>
      <c r="AD55" s="27" t="str">
        <f t="shared" ca="1" si="6"/>
        <v>École Polytechnique</v>
      </c>
      <c r="AE55" s="27" t="str">
        <f t="shared" ca="1" si="7"/>
        <v>エコール・ポリテクニーク</v>
      </c>
    </row>
    <row r="56" spans="4:31">
      <c r="D56" s="172"/>
      <c r="E56" s="25" t="s">
        <v>551</v>
      </c>
      <c r="F56" s="4" t="s">
        <v>549</v>
      </c>
      <c r="AB56" s="27">
        <f t="shared" si="8"/>
        <v>56</v>
      </c>
      <c r="AC56" s="27">
        <f t="shared" si="9"/>
        <v>56</v>
      </c>
      <c r="AD56" s="27" t="str">
        <f t="shared" ca="1" si="6"/>
        <v>Universite Grenoble Alpes</v>
      </c>
      <c r="AE56" s="27" t="str">
        <f t="shared" ca="1" si="7"/>
        <v>グルノーブル・アルプ大学</v>
      </c>
    </row>
    <row r="57" spans="4:31">
      <c r="D57" s="172"/>
      <c r="E57" s="25" t="s">
        <v>343</v>
      </c>
      <c r="F57" s="4" t="s">
        <v>360</v>
      </c>
      <c r="AB57" s="27">
        <f t="shared" si="8"/>
        <v>57</v>
      </c>
      <c r="AC57" s="27">
        <f t="shared" si="9"/>
        <v>57</v>
      </c>
      <c r="AD57" s="27" t="str">
        <f t="shared" ca="1" si="6"/>
        <v>EHESS(École des hautes études en sciences sociales)</v>
      </c>
      <c r="AE57" s="27" t="str">
        <f t="shared" ca="1" si="7"/>
        <v>EHESS(社会科学高等研究院)</v>
      </c>
    </row>
    <row r="58" spans="4:31">
      <c r="D58" s="172"/>
      <c r="E58" s="25" t="s">
        <v>276</v>
      </c>
      <c r="F58" s="4" t="s">
        <v>263</v>
      </c>
      <c r="AB58" s="27">
        <f t="shared" si="8"/>
        <v>58</v>
      </c>
      <c r="AC58" s="27">
        <f t="shared" si="9"/>
        <v>58</v>
      </c>
      <c r="AD58" s="27" t="str">
        <f t="shared" ca="1" si="6"/>
        <v>University of Strasbourg</v>
      </c>
      <c r="AE58" s="27" t="str">
        <f t="shared" ca="1" si="7"/>
        <v>ストラスブール大学</v>
      </c>
    </row>
    <row r="59" spans="4:31">
      <c r="D59" s="172"/>
      <c r="E59" s="25" t="s">
        <v>277</v>
      </c>
      <c r="F59" s="4" t="s">
        <v>361</v>
      </c>
      <c r="AB59" s="27">
        <f t="shared" si="8"/>
        <v>59</v>
      </c>
      <c r="AC59" s="27">
        <f t="shared" si="9"/>
        <v>59</v>
      </c>
      <c r="AD59" s="27" t="str">
        <f t="shared" ca="1" si="6"/>
        <v>Sciences Po</v>
      </c>
      <c r="AE59" s="27" t="str">
        <f t="shared" ca="1" si="7"/>
        <v>パリ政治学院(シアンスポ)</v>
      </c>
    </row>
    <row r="60" spans="4:31">
      <c r="D60" s="172"/>
      <c r="E60" s="25" t="s">
        <v>134</v>
      </c>
      <c r="F60" s="4" t="s">
        <v>95</v>
      </c>
      <c r="AB60" s="27">
        <f t="shared" si="8"/>
        <v>60</v>
      </c>
      <c r="AC60" s="27">
        <f t="shared" si="9"/>
        <v>60</v>
      </c>
      <c r="AD60" s="27" t="str">
        <f t="shared" ca="1" si="6"/>
        <v>University of Cologne</v>
      </c>
      <c r="AE60" s="27" t="str">
        <f t="shared" ca="1" si="7"/>
        <v>ケルン大学</v>
      </c>
    </row>
    <row r="61" spans="4:31">
      <c r="D61" s="172"/>
      <c r="E61" s="25" t="s">
        <v>135</v>
      </c>
      <c r="F61" s="4" t="s">
        <v>96</v>
      </c>
      <c r="AB61" s="27">
        <f t="shared" si="8"/>
        <v>61</v>
      </c>
      <c r="AC61" s="27">
        <f t="shared" si="9"/>
        <v>61</v>
      </c>
      <c r="AD61" s="27" t="str">
        <f t="shared" ca="1" si="6"/>
        <v>Free University of Berlin</v>
      </c>
      <c r="AE61" s="27" t="str">
        <f t="shared" ca="1" si="7"/>
        <v>ベルリン自由大学</v>
      </c>
    </row>
    <row r="62" spans="4:31">
      <c r="D62" s="172"/>
      <c r="E62" s="25" t="s">
        <v>344</v>
      </c>
      <c r="F62" s="4" t="s">
        <v>362</v>
      </c>
      <c r="AB62" s="27">
        <f t="shared" si="8"/>
        <v>62</v>
      </c>
      <c r="AC62" s="27">
        <f t="shared" si="9"/>
        <v>62</v>
      </c>
      <c r="AD62" s="27" t="str">
        <f t="shared" ca="1" si="6"/>
        <v>Ludwig Maximilians University of Munich(LMU)</v>
      </c>
      <c r="AE62" s="27" t="str">
        <f t="shared" ca="1" si="7"/>
        <v>ミュンヘン・ルートヴィヒ=マクシミリアン大学(LMU)</v>
      </c>
    </row>
    <row r="63" spans="4:31">
      <c r="D63" s="172"/>
      <c r="E63" s="25" t="s">
        <v>583</v>
      </c>
      <c r="F63" s="4" t="s">
        <v>576</v>
      </c>
      <c r="AB63" s="27">
        <f t="shared" si="8"/>
        <v>63</v>
      </c>
      <c r="AC63" s="27">
        <f t="shared" si="9"/>
        <v>63</v>
      </c>
      <c r="AD63" s="27" t="str">
        <f t="shared" ca="1" si="6"/>
        <v>Trinity College Dublin</v>
      </c>
      <c r="AE63" s="27" t="str">
        <f t="shared" ca="1" si="7"/>
        <v>トリニティカレッジ・ダブリン</v>
      </c>
    </row>
    <row r="64" spans="4:31">
      <c r="D64" s="172"/>
      <c r="E64" s="25" t="s">
        <v>345</v>
      </c>
      <c r="F64" s="4" t="s">
        <v>363</v>
      </c>
      <c r="AB64" s="27">
        <f t="shared" si="8"/>
        <v>64</v>
      </c>
      <c r="AC64" s="27">
        <f t="shared" si="9"/>
        <v>64</v>
      </c>
      <c r="AD64" s="27" t="str">
        <f t="shared" ca="1" si="6"/>
        <v>University College Dublin(UCD)</v>
      </c>
      <c r="AE64" s="27" t="str">
        <f t="shared" ca="1" si="7"/>
        <v>ユニバーシティ・カレッジ・ダブリン(UCD)</v>
      </c>
    </row>
    <row r="65" spans="4:31">
      <c r="D65" s="172"/>
      <c r="E65" s="25" t="s">
        <v>584</v>
      </c>
      <c r="F65" s="4" t="s">
        <v>577</v>
      </c>
      <c r="AB65" s="27">
        <f t="shared" si="8"/>
        <v>65</v>
      </c>
      <c r="AC65" s="27">
        <f t="shared" si="9"/>
        <v>65</v>
      </c>
      <c r="AD65" s="27" t="str">
        <f t="shared" ca="1" si="6"/>
        <v xml:space="preserve">Sapienza University of Rome </v>
      </c>
      <c r="AE65" s="27" t="str">
        <f t="shared" ca="1" si="7"/>
        <v>ローマ大学ラ・サピエンツァ</v>
      </c>
    </row>
    <row r="66" spans="4:31">
      <c r="D66" s="172"/>
      <c r="E66" s="25" t="s">
        <v>136</v>
      </c>
      <c r="F66" s="4" t="s">
        <v>97</v>
      </c>
      <c r="AB66" s="27">
        <f t="shared" si="8"/>
        <v>66</v>
      </c>
      <c r="AC66" s="27">
        <f t="shared" si="9"/>
        <v>66</v>
      </c>
      <c r="AD66" s="27" t="str">
        <f t="shared" ca="1" si="6"/>
        <v>University of Groningen</v>
      </c>
      <c r="AE66" s="27" t="str">
        <f t="shared" ca="1" si="7"/>
        <v>フローニンゲン大学</v>
      </c>
    </row>
    <row r="67" spans="4:31">
      <c r="D67" s="172"/>
      <c r="E67" s="25" t="s">
        <v>138</v>
      </c>
      <c r="F67" s="4" t="s">
        <v>137</v>
      </c>
      <c r="AB67" s="27">
        <f t="shared" si="8"/>
        <v>67</v>
      </c>
      <c r="AC67" s="27">
        <f t="shared" ref="AC67:AC98" si="10">IFERROR(SMALL(AB:AB,ROW()-2),"")</f>
        <v>67</v>
      </c>
      <c r="AD67" s="27" t="str">
        <f t="shared" ca="1" si="6"/>
        <v>Leiden University</v>
      </c>
      <c r="AE67" s="27" t="str">
        <f t="shared" ca="1" si="7"/>
        <v>ライデン大学</v>
      </c>
    </row>
    <row r="68" spans="4:31">
      <c r="D68" s="172"/>
      <c r="E68" s="25" t="s">
        <v>278</v>
      </c>
      <c r="F68" s="4" t="s">
        <v>264</v>
      </c>
      <c r="AB68" s="27">
        <f t="shared" si="8"/>
        <v>68</v>
      </c>
      <c r="AC68" s="27">
        <f t="shared" si="10"/>
        <v>68</v>
      </c>
      <c r="AD68" s="27" t="str">
        <f t="shared" ca="1" si="6"/>
        <v>Saint Petersburg State University</v>
      </c>
      <c r="AE68" s="27" t="str">
        <f t="shared" ca="1" si="7"/>
        <v>サンクトペテルブルク大学</v>
      </c>
    </row>
    <row r="69" spans="4:31">
      <c r="D69" s="172"/>
      <c r="E69" s="25" t="s">
        <v>616</v>
      </c>
      <c r="F69" s="4" t="s">
        <v>617</v>
      </c>
      <c r="AB69" s="27">
        <f t="shared" si="8"/>
        <v>69</v>
      </c>
      <c r="AC69" s="27">
        <f t="shared" si="10"/>
        <v>69</v>
      </c>
      <c r="AD69" s="27" t="str">
        <f t="shared" ca="1" si="6"/>
        <v>Universidad Autónoma de Madrid</v>
      </c>
      <c r="AE69" s="27" t="str">
        <f t="shared" ca="1" si="7"/>
        <v>マドリード自治大学</v>
      </c>
    </row>
    <row r="70" spans="4:31">
      <c r="D70" s="172"/>
      <c r="E70" s="25" t="s">
        <v>346</v>
      </c>
      <c r="F70" s="4" t="s">
        <v>98</v>
      </c>
      <c r="AB70" s="27">
        <f t="shared" si="8"/>
        <v>70</v>
      </c>
      <c r="AC70" s="27">
        <f t="shared" si="10"/>
        <v>70</v>
      </c>
      <c r="AD70" s="27" t="str">
        <f t="shared" ca="1" si="6"/>
        <v>Uppsala University</v>
      </c>
      <c r="AE70" s="27" t="str">
        <f t="shared" ca="1" si="7"/>
        <v>ウプサラ大学</v>
      </c>
    </row>
    <row r="71" spans="4:31">
      <c r="D71" s="172"/>
      <c r="E71" s="25" t="s">
        <v>139</v>
      </c>
      <c r="F71" s="4" t="s">
        <v>364</v>
      </c>
      <c r="AB71" s="27">
        <f t="shared" si="8"/>
        <v>71</v>
      </c>
      <c r="AC71" s="27">
        <f t="shared" si="10"/>
        <v>71</v>
      </c>
      <c r="AD71" s="27" t="str">
        <f t="shared" ca="1" si="6"/>
        <v>KTH Royal Institute of Technology</v>
      </c>
      <c r="AE71" s="27" t="str">
        <f t="shared" ca="1" si="7"/>
        <v>スウェーデン王立工科大学(KTH)</v>
      </c>
    </row>
    <row r="72" spans="4:31">
      <c r="D72" s="172"/>
      <c r="E72" s="25" t="s">
        <v>140</v>
      </c>
      <c r="F72" s="4" t="s">
        <v>99</v>
      </c>
      <c r="AB72" s="27">
        <f t="shared" si="8"/>
        <v>72</v>
      </c>
      <c r="AC72" s="27">
        <f t="shared" si="10"/>
        <v>72</v>
      </c>
      <c r="AD72" s="27" t="str">
        <f t="shared" ca="1" si="6"/>
        <v>Stockholm University</v>
      </c>
      <c r="AE72" s="27" t="str">
        <f t="shared" ca="1" si="7"/>
        <v>ストックホルム大学</v>
      </c>
    </row>
    <row r="73" spans="4:31">
      <c r="D73" s="172"/>
      <c r="E73" s="25" t="s">
        <v>141</v>
      </c>
      <c r="F73" s="4" t="s">
        <v>142</v>
      </c>
      <c r="AB73" s="27">
        <f t="shared" si="8"/>
        <v>73</v>
      </c>
      <c r="AC73" s="27">
        <f t="shared" si="10"/>
        <v>73</v>
      </c>
      <c r="AD73" s="27" t="str">
        <f t="shared" ca="1" si="6"/>
        <v>Lund University</v>
      </c>
      <c r="AE73" s="27" t="str">
        <f t="shared" ca="1" si="7"/>
        <v>ルンド大学</v>
      </c>
    </row>
    <row r="74" spans="4:31">
      <c r="D74" s="172"/>
      <c r="E74" s="25" t="s">
        <v>143</v>
      </c>
      <c r="F74" s="4" t="s">
        <v>144</v>
      </c>
      <c r="AB74" s="27">
        <f t="shared" si="8"/>
        <v>74</v>
      </c>
      <c r="AC74" s="27">
        <f t="shared" si="10"/>
        <v>74</v>
      </c>
      <c r="AD74" s="27" t="str">
        <f t="shared" ca="1" si="6"/>
        <v>University of Geneva</v>
      </c>
      <c r="AE74" s="27" t="str">
        <f t="shared" ca="1" si="7"/>
        <v>ジュネーヴ大学</v>
      </c>
    </row>
    <row r="75" spans="4:31">
      <c r="D75" s="172"/>
      <c r="E75" s="25" t="s">
        <v>145</v>
      </c>
      <c r="F75" s="4" t="s">
        <v>365</v>
      </c>
      <c r="AB75" s="27">
        <f t="shared" si="8"/>
        <v>75</v>
      </c>
      <c r="AC75" s="27">
        <f t="shared" si="10"/>
        <v>75</v>
      </c>
      <c r="AD75" s="27" t="str">
        <f t="shared" ref="AD75:AD100" ca="1" si="11">IFERROR(INDIRECT("E"&amp;AC75),"")</f>
        <v>ETH Zurich</v>
      </c>
      <c r="AE75" s="27" t="str">
        <f t="shared" ref="AE75:AE100" ca="1" si="12">IFERROR(INDIRECT("F"&amp;AC75),"")</f>
        <v>スイス連邦工科大学チューリッヒ(ETH)</v>
      </c>
    </row>
    <row r="76" spans="4:31">
      <c r="D76" s="172"/>
      <c r="E76" s="25" t="s">
        <v>585</v>
      </c>
      <c r="F76" s="4" t="s">
        <v>578</v>
      </c>
      <c r="AB76" s="27">
        <f t="shared" si="8"/>
        <v>76</v>
      </c>
      <c r="AC76" s="27">
        <f t="shared" si="10"/>
        <v>76</v>
      </c>
      <c r="AD76" s="27" t="str">
        <f t="shared" ca="1" si="11"/>
        <v>University of Warwick</v>
      </c>
      <c r="AE76" s="27" t="str">
        <f t="shared" ca="1" si="12"/>
        <v>ウォーリック大学</v>
      </c>
    </row>
    <row r="77" spans="4:31">
      <c r="D77" s="172"/>
      <c r="E77" s="25" t="s">
        <v>279</v>
      </c>
      <c r="F77" s="4" t="s">
        <v>366</v>
      </c>
      <c r="AB77" s="27">
        <f t="shared" si="8"/>
        <v>77</v>
      </c>
      <c r="AC77" s="27">
        <f t="shared" si="10"/>
        <v>77</v>
      </c>
      <c r="AD77" s="27" t="str">
        <f t="shared" ca="1" si="11"/>
        <v>University of Exeter</v>
      </c>
      <c r="AE77" s="27" t="str">
        <f t="shared" ca="1" si="12"/>
        <v>エクセター大学</v>
      </c>
    </row>
    <row r="78" spans="4:31">
      <c r="D78" s="172"/>
      <c r="E78" s="25" t="s">
        <v>280</v>
      </c>
      <c r="F78" s="4" t="s">
        <v>266</v>
      </c>
      <c r="AB78" s="27">
        <f t="shared" si="8"/>
        <v>78</v>
      </c>
      <c r="AC78" s="27">
        <f t="shared" si="10"/>
        <v>78</v>
      </c>
      <c r="AD78" s="27" t="str">
        <f t="shared" ca="1" si="11"/>
        <v>University of Southampton</v>
      </c>
      <c r="AE78" s="27" t="str">
        <f t="shared" ca="1" si="12"/>
        <v>サウサンプトン大学</v>
      </c>
    </row>
    <row r="79" spans="4:31">
      <c r="D79" s="172"/>
      <c r="E79" s="25" t="s">
        <v>281</v>
      </c>
      <c r="F79" s="4" t="s">
        <v>267</v>
      </c>
      <c r="AB79" s="27">
        <f t="shared" si="8"/>
        <v>79</v>
      </c>
      <c r="AC79" s="27">
        <f t="shared" si="10"/>
        <v>79</v>
      </c>
      <c r="AD79" s="27" t="str">
        <f t="shared" ca="1" si="11"/>
        <v>The University of Sheffield</v>
      </c>
      <c r="AE79" s="27" t="str">
        <f t="shared" ca="1" si="12"/>
        <v>シェフィールド大学</v>
      </c>
    </row>
    <row r="80" spans="4:31" ht="13.5" customHeight="1">
      <c r="D80" s="172"/>
      <c r="E80" s="25" t="s">
        <v>604</v>
      </c>
      <c r="F80" s="4" t="s">
        <v>605</v>
      </c>
      <c r="AB80" s="27">
        <f t="shared" si="8"/>
        <v>80</v>
      </c>
      <c r="AC80" s="27">
        <f t="shared" si="10"/>
        <v>80</v>
      </c>
      <c r="AD80" s="27" t="str">
        <f t="shared" ca="1" si="11"/>
        <v>University of Glasgow</v>
      </c>
      <c r="AE80" s="27" t="str">
        <f t="shared" ca="1" si="12"/>
        <v>グラスゴー大学</v>
      </c>
    </row>
    <row r="81" spans="4:31">
      <c r="D81" s="172"/>
      <c r="E81" s="25" t="s">
        <v>282</v>
      </c>
      <c r="F81" s="4" t="s">
        <v>268</v>
      </c>
      <c r="AB81" s="27">
        <v>81</v>
      </c>
      <c r="AC81" s="27">
        <f t="shared" si="10"/>
        <v>81</v>
      </c>
      <c r="AD81" s="27" t="str">
        <f t="shared" ca="1" si="11"/>
        <v>Durham University</v>
      </c>
      <c r="AE81" s="27" t="str">
        <f t="shared" ca="1" si="12"/>
        <v>ダラム大学</v>
      </c>
    </row>
    <row r="82" spans="4:31">
      <c r="D82" s="172"/>
      <c r="E82" s="25" t="s">
        <v>347</v>
      </c>
      <c r="F82" s="4" t="s">
        <v>367</v>
      </c>
      <c r="AB82" s="27">
        <v>82</v>
      </c>
      <c r="AC82" s="27">
        <f t="shared" si="10"/>
        <v>82</v>
      </c>
      <c r="AD82" s="27" t="str">
        <f t="shared" ca="1" si="11"/>
        <v>University College London(UCL)</v>
      </c>
      <c r="AE82" s="27" t="str">
        <f t="shared" ca="1" si="12"/>
        <v>ユニバーシティ・カレッジ・ロンドン(UCL)</v>
      </c>
    </row>
    <row r="83" spans="4:31">
      <c r="D83" s="172"/>
      <c r="E83" s="25" t="s">
        <v>348</v>
      </c>
      <c r="F83" s="4" t="s">
        <v>368</v>
      </c>
      <c r="AB83" s="27">
        <v>83</v>
      </c>
      <c r="AC83" s="27">
        <f t="shared" si="10"/>
        <v>83</v>
      </c>
      <c r="AD83" s="27" t="str">
        <f t="shared" ca="1" si="11"/>
        <v>SOAS, University of London</v>
      </c>
      <c r="AE83" s="27" t="str">
        <f t="shared" ca="1" si="12"/>
        <v>ロンドン大学東洋アフリカ学院(SOAS)</v>
      </c>
    </row>
    <row r="84" spans="4:31">
      <c r="D84" s="172"/>
      <c r="E84" s="25" t="s">
        <v>645</v>
      </c>
      <c r="F84" s="230" t="s">
        <v>644</v>
      </c>
      <c r="AB84" s="27">
        <v>84</v>
      </c>
      <c r="AC84" s="27">
        <f t="shared" si="10"/>
        <v>84</v>
      </c>
      <c r="AD84" s="27" t="str">
        <f t="shared" ca="1" si="11"/>
        <v>London School of Economics and Political Science (LSE)</v>
      </c>
      <c r="AE84" s="27" t="str">
        <f t="shared" ca="1" si="12"/>
        <v>ロンドン・スクール・オブ・エコノミクス・アンド・ポリティカル・サイエンス(LSE)</v>
      </c>
    </row>
    <row r="85" spans="4:31">
      <c r="AB85" s="27">
        <v>85</v>
      </c>
      <c r="AC85" s="27">
        <f t="shared" si="10"/>
        <v>85</v>
      </c>
      <c r="AD85" s="27">
        <f t="shared" ca="1" si="11"/>
        <v>0</v>
      </c>
      <c r="AE85" s="27">
        <f t="shared" ca="1" si="12"/>
        <v>0</v>
      </c>
    </row>
    <row r="86" spans="4:31">
      <c r="AB86" s="27">
        <v>86</v>
      </c>
      <c r="AC86" s="27">
        <f t="shared" si="10"/>
        <v>86</v>
      </c>
      <c r="AD86" s="27">
        <f t="shared" ca="1" si="11"/>
        <v>0</v>
      </c>
      <c r="AE86" s="27">
        <f t="shared" ca="1" si="12"/>
        <v>0</v>
      </c>
    </row>
    <row r="87" spans="4:31">
      <c r="AB87" s="27">
        <v>87</v>
      </c>
      <c r="AC87" s="27">
        <f t="shared" si="10"/>
        <v>87</v>
      </c>
      <c r="AD87" s="27">
        <f t="shared" ca="1" si="11"/>
        <v>0</v>
      </c>
      <c r="AE87" s="27">
        <f t="shared" ca="1" si="12"/>
        <v>0</v>
      </c>
    </row>
    <row r="88" spans="4:31">
      <c r="AB88" s="27">
        <v>88</v>
      </c>
      <c r="AC88" s="27">
        <f t="shared" si="10"/>
        <v>88</v>
      </c>
      <c r="AD88" s="27">
        <f t="shared" ca="1" si="11"/>
        <v>0</v>
      </c>
      <c r="AE88" s="27">
        <f t="shared" ca="1" si="12"/>
        <v>0</v>
      </c>
    </row>
    <row r="89" spans="4:31">
      <c r="AB89" s="27">
        <v>89</v>
      </c>
      <c r="AC89" s="27">
        <f t="shared" si="10"/>
        <v>89</v>
      </c>
      <c r="AD89" s="27">
        <f t="shared" ca="1" si="11"/>
        <v>0</v>
      </c>
      <c r="AE89" s="27">
        <f t="shared" ca="1" si="12"/>
        <v>0</v>
      </c>
    </row>
    <row r="90" spans="4:31">
      <c r="AB90" s="27">
        <v>90</v>
      </c>
      <c r="AC90" s="27">
        <f t="shared" si="10"/>
        <v>90</v>
      </c>
      <c r="AD90" s="27">
        <f t="shared" ca="1" si="11"/>
        <v>0</v>
      </c>
      <c r="AE90" s="27">
        <f t="shared" ca="1" si="12"/>
        <v>0</v>
      </c>
    </row>
    <row r="91" spans="4:31">
      <c r="AB91" s="27">
        <v>91</v>
      </c>
      <c r="AC91" s="27">
        <f t="shared" si="10"/>
        <v>91</v>
      </c>
      <c r="AD91" s="27">
        <f t="shared" ca="1" si="11"/>
        <v>0</v>
      </c>
      <c r="AE91" s="27">
        <f t="shared" ca="1" si="12"/>
        <v>0</v>
      </c>
    </row>
    <row r="92" spans="4:31">
      <c r="AB92" s="27">
        <v>92</v>
      </c>
      <c r="AC92" s="27">
        <f t="shared" si="10"/>
        <v>92</v>
      </c>
      <c r="AD92" s="27">
        <f t="shared" ca="1" si="11"/>
        <v>0</v>
      </c>
      <c r="AE92" s="27">
        <f t="shared" ca="1" si="12"/>
        <v>0</v>
      </c>
    </row>
    <row r="93" spans="4:31">
      <c r="AB93" s="27">
        <v>93</v>
      </c>
      <c r="AC93" s="27">
        <f t="shared" si="10"/>
        <v>93</v>
      </c>
      <c r="AD93" s="27">
        <f t="shared" ca="1" si="11"/>
        <v>0</v>
      </c>
      <c r="AE93" s="27">
        <f t="shared" ca="1" si="12"/>
        <v>0</v>
      </c>
    </row>
    <row r="94" spans="4:31">
      <c r="AB94" s="27">
        <v>94</v>
      </c>
      <c r="AC94" s="27">
        <f t="shared" si="10"/>
        <v>94</v>
      </c>
      <c r="AD94" s="27">
        <f t="shared" ca="1" si="11"/>
        <v>0</v>
      </c>
      <c r="AE94" s="27">
        <f t="shared" ca="1" si="12"/>
        <v>0</v>
      </c>
    </row>
    <row r="95" spans="4:31">
      <c r="AB95" s="27">
        <v>95</v>
      </c>
      <c r="AC95" s="27">
        <f t="shared" si="10"/>
        <v>95</v>
      </c>
      <c r="AD95" s="27">
        <f t="shared" ca="1" si="11"/>
        <v>0</v>
      </c>
      <c r="AE95" s="27">
        <f t="shared" ca="1" si="12"/>
        <v>0</v>
      </c>
    </row>
    <row r="96" spans="4:31">
      <c r="AB96" s="27">
        <v>96</v>
      </c>
      <c r="AC96" s="27">
        <f t="shared" si="10"/>
        <v>96</v>
      </c>
      <c r="AD96" s="27">
        <f t="shared" ca="1" si="11"/>
        <v>0</v>
      </c>
      <c r="AE96" s="27">
        <f t="shared" ca="1" si="12"/>
        <v>0</v>
      </c>
    </row>
    <row r="97" spans="28:31">
      <c r="AB97" s="27">
        <v>97</v>
      </c>
      <c r="AC97" s="27">
        <f t="shared" si="10"/>
        <v>97</v>
      </c>
      <c r="AD97" s="27">
        <f t="shared" ca="1" si="11"/>
        <v>0</v>
      </c>
      <c r="AE97" s="27">
        <f t="shared" ca="1" si="12"/>
        <v>0</v>
      </c>
    </row>
    <row r="98" spans="28:31">
      <c r="AB98" s="27">
        <v>98</v>
      </c>
      <c r="AC98" s="27">
        <f t="shared" si="10"/>
        <v>98</v>
      </c>
      <c r="AD98" s="27">
        <f t="shared" ca="1" si="11"/>
        <v>0</v>
      </c>
      <c r="AE98" s="27">
        <f t="shared" ca="1" si="12"/>
        <v>0</v>
      </c>
    </row>
    <row r="99" spans="28:31">
      <c r="AB99" s="27">
        <v>99</v>
      </c>
      <c r="AC99" s="27">
        <f>IFERROR(SMALL(AB:AB,ROW()-2),"")</f>
        <v>99</v>
      </c>
      <c r="AD99" s="27">
        <f t="shared" ca="1" si="11"/>
        <v>0</v>
      </c>
      <c r="AE99" s="27">
        <f t="shared" ca="1" si="12"/>
        <v>0</v>
      </c>
    </row>
    <row r="100" spans="28:31">
      <c r="AB100" s="27">
        <v>100</v>
      </c>
      <c r="AC100" s="27">
        <f>IFERROR(SMALL(AB:AB,ROW()-2),"")</f>
        <v>100</v>
      </c>
      <c r="AD100" s="27">
        <f t="shared" ca="1" si="11"/>
        <v>0</v>
      </c>
      <c r="AE100" s="27">
        <f t="shared" ca="1" si="12"/>
        <v>0</v>
      </c>
    </row>
  </sheetData>
  <sheetProtection password="CA62" sheet="1" objects="1" selectLockedCells="1" selectUnlockedCells="1"/>
  <mergeCells count="2">
    <mergeCell ref="D1:D2"/>
    <mergeCell ref="AB1:AC2"/>
  </mergeCells>
  <phoneticPr fontId="11"/>
  <pageMargins left="0.25" right="0.25" top="0.75" bottom="0.75" header="0.3" footer="0.3"/>
  <pageSetup paperSize="8" orientation="portrait" r:id="rId1"/>
  <colBreaks count="1" manualBreakCount="1">
    <brk id="27"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17</vt:i4>
      </vt:variant>
    </vt:vector>
  </HeadingPairs>
  <TitlesOfParts>
    <vt:vector size="24" baseType="lpstr">
      <vt:lpstr>１-１申請書</vt:lpstr>
      <vt:lpstr>１-２(対象者のみ)跨る留学の留意点 </vt:lpstr>
      <vt:lpstr>2成績計算表</vt:lpstr>
      <vt:lpstr>3奨学金確認書</vt:lpstr>
      <vt:lpstr>【記入例】申請書</vt:lpstr>
      <vt:lpstr>大学作業用</vt:lpstr>
      <vt:lpstr>リスト</vt:lpstr>
      <vt:lpstr>【記入例】申請書!Print_Area</vt:lpstr>
      <vt:lpstr>'１-１申請書'!Print_Area</vt:lpstr>
      <vt:lpstr>'１-２(対象者のみ)跨る留学の留意点 '!Print_Area</vt:lpstr>
      <vt:lpstr>'2成績計算表'!Print_Area</vt:lpstr>
      <vt:lpstr>'3奨学金確認書'!Print_Area</vt:lpstr>
      <vt:lpstr>大学作業用!Print_Area</vt:lpstr>
      <vt:lpstr>英語学部</vt:lpstr>
      <vt:lpstr>英語協定校</vt:lpstr>
      <vt:lpstr>学期</vt:lpstr>
      <vt:lpstr>学年</vt:lpstr>
      <vt:lpstr>学部・研究科</vt:lpstr>
      <vt:lpstr>協定校</vt:lpstr>
      <vt:lpstr>月</vt:lpstr>
      <vt:lpstr>今回分協定校名英文</vt:lpstr>
      <vt:lpstr>今回分協定校名和文</vt:lpstr>
      <vt:lpstr>受給状況</vt:lpstr>
      <vt:lpstr>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藤本　順子</dc:creator>
  <cp:lastModifiedBy>叶　るみ</cp:lastModifiedBy>
  <cp:lastPrinted>2019-07-30T06:41:26Z</cp:lastPrinted>
  <dcterms:created xsi:type="dcterms:W3CDTF">2006-09-16T00:00:00Z</dcterms:created>
  <dcterms:modified xsi:type="dcterms:W3CDTF">2019-10-02T05:45:27Z</dcterms:modified>
</cp:coreProperties>
</file>