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BERT" sheetId="1" state="visible" r:id="rId2"/>
    <sheet name="G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<sst xmlns="http://schemas.openxmlformats.org/spreadsheetml/2006/main" count="76" uniqueCount="56">
  <si>
    <t xml:space="preserve">NASA ADS</t>
  </si>
  <si>
    <t xml:space="preserve">Twitter</t>
  </si>
  <si>
    <t xml:space="preserve">Events</t>
  </si>
  <si>
    <t xml:space="preserve">Date</t>
  </si>
  <si>
    <t xml:space="preserve">citations</t>
  </si>
  <si>
    <t xml:space="preserve">Cumul. Item</t>
  </si>
  <si>
    <t xml:space="preserve">Tweets</t>
  </si>
  <si>
    <t xml:space="preserve">Cumul. Tweets</t>
  </si>
  <si>
    <t xml:space="preserve">Followers</t>
  </si>
  <si>
    <t xml:space="preserve">Cumul. Followers</t>
  </si>
  <si>
    <t xml:space="preserve">total</t>
  </si>
  <si>
    <t xml:space="preserve">2018-01</t>
  </si>
  <si>
    <t xml:space="preserve">2018-02</t>
  </si>
  <si>
    <t xml:space="preserve">2018-03</t>
  </si>
  <si>
    <t xml:space="preserve">2018-04</t>
  </si>
  <si>
    <t xml:space="preserve">2018-05</t>
  </si>
  <si>
    <t xml:space="preserve">2018-06</t>
  </si>
  <si>
    <t xml:space="preserve">2018-07</t>
  </si>
  <si>
    <t xml:space="preserve">2018-08</t>
  </si>
  <si>
    <t xml:space="preserve">2018-09</t>
  </si>
  <si>
    <t xml:space="preserve">10-11:arXiv公開</t>
  </si>
  <si>
    <t xml:space="preserve">2018-10</t>
  </si>
  <si>
    <t xml:space="preserve">11-01:コード・モデル公開</t>
  </si>
  <si>
    <t xml:space="preserve">2018-11</t>
  </si>
  <si>
    <t xml:space="preserve">12-10:NAACL締切</t>
  </si>
  <si>
    <t xml:space="preserve">2018-12</t>
  </si>
  <si>
    <t xml:space="preserve">2019-01</t>
  </si>
  <si>
    <t xml:space="preserve">02-04:ACL匿名期間開始</t>
  </si>
  <si>
    <t xml:space="preserve">2019-02</t>
  </si>
  <si>
    <t xml:space="preserve">03-01:NAACL採択判明</t>
  </si>
  <si>
    <t xml:space="preserve">2019-03</t>
  </si>
  <si>
    <t xml:space="preserve">03-04:ACL投稿締切</t>
  </si>
  <si>
    <t xml:space="preserve">2019-04</t>
  </si>
  <si>
    <t xml:space="preserve">05-13:ACL採択通知</t>
  </si>
  <si>
    <t xml:space="preserve">2019-05</t>
  </si>
  <si>
    <t xml:space="preserve">2019-06</t>
  </si>
  <si>
    <t xml:space="preserve">07-02:NAACL発表・Best paper award</t>
  </si>
  <si>
    <t xml:space="preserve">2019-07</t>
  </si>
  <si>
    <t xml:space="preserve">2019-08</t>
  </si>
  <si>
    <t xml:space="preserve">2019-09</t>
  </si>
  <si>
    <t xml:space="preserve">2019-10</t>
  </si>
  <si>
    <t xml:space="preserve">2019-11</t>
  </si>
  <si>
    <t xml:space="preserve">2019-12</t>
  </si>
  <si>
    <t xml:space="preserve">2020-01</t>
  </si>
  <si>
    <t xml:space="preserve">2020-02</t>
  </si>
  <si>
    <t xml:space="preserve">2020-03</t>
  </si>
  <si>
    <t xml:space="preserve">2020-04</t>
  </si>
  <si>
    <t xml:space="preserve">2020-05</t>
  </si>
  <si>
    <t xml:space="preserve">2020-06</t>
  </si>
  <si>
    <t xml:space="preserve">2020-07</t>
  </si>
  <si>
    <t xml:space="preserve">2020-08</t>
  </si>
  <si>
    <t xml:space="preserve">2020-09</t>
  </si>
  <si>
    <t xml:space="preserve">2020-10</t>
  </si>
  <si>
    <t xml:space="preserve">2020-11</t>
  </si>
  <si>
    <t xml:space="preserve">2020-12</t>
  </si>
  <si>
    <t xml:space="preserve">NASA ADS/10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</si>
</sst>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MMM\-YY"/>
  </numFmts>
  <fonts count="9">
    <font>
      <sz val="10"/>
      <name val="Noto Sans CJK JP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Noto Sans CJK SC Regular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被引用数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3268334318167"/>
          <c:y val="0.102215819441586"/>
          <c:w val="0.60153634035848"/>
          <c:h val="0.404198394731426"/>
        </c:manualLayout>
      </c:layout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BERT!$B$13:$B$31</c:f>
              <c:strCache>
                <c:ptCount val="19"/>
                <c:pt idx="0">
                  <c:v>2018-10</c:v>
                </c:pt>
                <c:pt idx="1">
                  <c:v>2018-11</c:v>
                </c:pt>
                <c:pt idx="2">
                  <c:v>2018-12</c:v>
                </c:pt>
                <c:pt idx="3">
                  <c:v>2019-01</c:v>
                </c:pt>
                <c:pt idx="4">
                  <c:v>2019-02</c:v>
                </c:pt>
                <c:pt idx="5">
                  <c:v>2019-03</c:v>
                </c:pt>
                <c:pt idx="6">
                  <c:v>2019-04</c:v>
                </c:pt>
                <c:pt idx="7">
                  <c:v>2019-05</c:v>
                </c:pt>
                <c:pt idx="8">
                  <c:v>2019-06</c:v>
                </c:pt>
                <c:pt idx="9">
                  <c:v>2019-07</c:v>
                </c:pt>
                <c:pt idx="10">
                  <c:v>2019-08</c:v>
                </c:pt>
                <c:pt idx="11">
                  <c:v>2019-09</c:v>
                </c:pt>
                <c:pt idx="12">
                  <c:v>2019-10</c:v>
                </c:pt>
                <c:pt idx="13">
                  <c:v>2019-11</c:v>
                </c:pt>
                <c:pt idx="14">
                  <c:v>2019-12</c:v>
                </c:pt>
                <c:pt idx="15">
                  <c:v>2020-01</c:v>
                </c:pt>
                <c:pt idx="16">
                  <c:v>2020-02</c:v>
                </c:pt>
                <c:pt idx="17">
                  <c:v>2020-03</c:v>
                </c:pt>
                <c:pt idx="18">
                  <c:v>2020-04</c:v>
                </c:pt>
              </c:strCache>
            </c:strRef>
          </c:cat>
          <c:val>
            <c:numRef>
              <c:f>BERT!$C$13:$C$30</c:f>
              <c:numCache>
                <c:formatCode>General</c:formatCode>
                <c:ptCount val="18"/>
                <c:pt idx="0">
                  <c:v>9</c:v>
                </c:pt>
                <c:pt idx="1">
                  <c:v>12</c:v>
                </c:pt>
                <c:pt idx="2">
                  <c:v>12</c:v>
                </c:pt>
                <c:pt idx="3">
                  <c:v>31</c:v>
                </c:pt>
                <c:pt idx="4">
                  <c:v>48</c:v>
                </c:pt>
                <c:pt idx="5">
                  <c:v>51</c:v>
                </c:pt>
                <c:pt idx="6">
                  <c:v>90</c:v>
                </c:pt>
                <c:pt idx="7">
                  <c:v>101</c:v>
                </c:pt>
                <c:pt idx="8">
                  <c:v>122</c:v>
                </c:pt>
                <c:pt idx="9">
                  <c:v>85</c:v>
                </c:pt>
                <c:pt idx="10">
                  <c:v>147</c:v>
                </c:pt>
                <c:pt idx="11">
                  <c:v>167</c:v>
                </c:pt>
                <c:pt idx="12">
                  <c:v>159</c:v>
                </c:pt>
                <c:pt idx="13">
                  <c:v>157</c:v>
                </c:pt>
                <c:pt idx="14">
                  <c:v>78</c:v>
                </c:pt>
                <c:pt idx="15">
                  <c:v>76</c:v>
                </c:pt>
                <c:pt idx="16">
                  <c:v>113</c:v>
                </c:pt>
                <c:pt idx="17">
                  <c:v>52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BERT!$B$13:$B$31</c:f>
              <c:strCache>
                <c:ptCount val="19"/>
                <c:pt idx="0">
                  <c:v>2018-10</c:v>
                </c:pt>
                <c:pt idx="1">
                  <c:v>2018-11</c:v>
                </c:pt>
                <c:pt idx="2">
                  <c:v>2018-12</c:v>
                </c:pt>
                <c:pt idx="3">
                  <c:v>2019-01</c:v>
                </c:pt>
                <c:pt idx="4">
                  <c:v>2019-02</c:v>
                </c:pt>
                <c:pt idx="5">
                  <c:v>2019-03</c:v>
                </c:pt>
                <c:pt idx="6">
                  <c:v>2019-04</c:v>
                </c:pt>
                <c:pt idx="7">
                  <c:v>2019-05</c:v>
                </c:pt>
                <c:pt idx="8">
                  <c:v>2019-06</c:v>
                </c:pt>
                <c:pt idx="9">
                  <c:v>2019-07</c:v>
                </c:pt>
                <c:pt idx="10">
                  <c:v>2019-08</c:v>
                </c:pt>
                <c:pt idx="11">
                  <c:v>2019-09</c:v>
                </c:pt>
                <c:pt idx="12">
                  <c:v>2019-10</c:v>
                </c:pt>
                <c:pt idx="13">
                  <c:v>2019-11</c:v>
                </c:pt>
                <c:pt idx="14">
                  <c:v>2019-12</c:v>
                </c:pt>
                <c:pt idx="15">
                  <c:v>2020-01</c:v>
                </c:pt>
                <c:pt idx="16">
                  <c:v>2020-02</c:v>
                </c:pt>
                <c:pt idx="17">
                  <c:v>2020-03</c:v>
                </c:pt>
                <c:pt idx="18">
                  <c:v>2020-04</c:v>
                </c:pt>
              </c:strCache>
            </c:strRef>
          </c:cat>
          <c:val>
            <c:numRef>
              <c:f>BERT!$F$13:$F$30</c:f>
              <c:numCache>
                <c:formatCode>General</c:formatCode>
                <c:ptCount val="18"/>
                <c:pt idx="0">
                  <c:v>1472</c:v>
                </c:pt>
                <c:pt idx="1">
                  <c:v>254</c:v>
                </c:pt>
                <c:pt idx="2">
                  <c:v>25</c:v>
                </c:pt>
                <c:pt idx="3">
                  <c:v>33</c:v>
                </c:pt>
                <c:pt idx="4">
                  <c:v>10</c:v>
                </c:pt>
                <c:pt idx="5">
                  <c:v>6</c:v>
                </c:pt>
                <c:pt idx="6">
                  <c:v>26</c:v>
                </c:pt>
                <c:pt idx="7">
                  <c:v>56</c:v>
                </c:pt>
                <c:pt idx="8">
                  <c:v>12</c:v>
                </c:pt>
                <c:pt idx="9">
                  <c:v>11</c:v>
                </c:pt>
                <c:pt idx="10">
                  <c:v>8</c:v>
                </c:pt>
                <c:pt idx="11">
                  <c:v>24</c:v>
                </c:pt>
                <c:pt idx="12">
                  <c:v>24</c:v>
                </c:pt>
                <c:pt idx="13">
                  <c:v>9</c:v>
                </c:pt>
                <c:pt idx="14">
                  <c:v>18</c:v>
                </c:pt>
                <c:pt idx="15">
                  <c:v>9</c:v>
                </c:pt>
                <c:pt idx="16">
                  <c:v>13</c:v>
                </c:pt>
                <c:pt idx="17">
                  <c:v>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441913"/>
        <c:axId val="31036241"/>
      </c:lineChart>
      <c:lineChart>
        <c:grouping val="standard"/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BERT!$B$13:$B$31</c:f>
              <c:strCache>
                <c:ptCount val="19"/>
                <c:pt idx="0">
                  <c:v>2018-10</c:v>
                </c:pt>
                <c:pt idx="1">
                  <c:v>2018-11</c:v>
                </c:pt>
                <c:pt idx="2">
                  <c:v>2018-12</c:v>
                </c:pt>
                <c:pt idx="3">
                  <c:v>2019-01</c:v>
                </c:pt>
                <c:pt idx="4">
                  <c:v>2019-02</c:v>
                </c:pt>
                <c:pt idx="5">
                  <c:v>2019-03</c:v>
                </c:pt>
                <c:pt idx="6">
                  <c:v>2019-04</c:v>
                </c:pt>
                <c:pt idx="7">
                  <c:v>2019-05</c:v>
                </c:pt>
                <c:pt idx="8">
                  <c:v>2019-06</c:v>
                </c:pt>
                <c:pt idx="9">
                  <c:v>2019-07</c:v>
                </c:pt>
                <c:pt idx="10">
                  <c:v>2019-08</c:v>
                </c:pt>
                <c:pt idx="11">
                  <c:v>2019-09</c:v>
                </c:pt>
                <c:pt idx="12">
                  <c:v>2019-10</c:v>
                </c:pt>
                <c:pt idx="13">
                  <c:v>2019-11</c:v>
                </c:pt>
                <c:pt idx="14">
                  <c:v>2019-12</c:v>
                </c:pt>
                <c:pt idx="15">
                  <c:v>2020-01</c:v>
                </c:pt>
                <c:pt idx="16">
                  <c:v>2020-02</c:v>
                </c:pt>
                <c:pt idx="17">
                  <c:v>2020-03</c:v>
                </c:pt>
                <c:pt idx="18">
                  <c:v>2020-04</c:v>
                </c:pt>
              </c:strCache>
            </c:strRef>
          </c:cat>
          <c:val>
            <c:numRef>
              <c:f>BERT!$H$13:$H$30</c:f>
              <c:numCache>
                <c:formatCode>General</c:formatCode>
                <c:ptCount val="18"/>
                <c:pt idx="0">
                  <c:v>1282645</c:v>
                </c:pt>
                <c:pt idx="1">
                  <c:v>34060</c:v>
                </c:pt>
                <c:pt idx="2">
                  <c:v>169198</c:v>
                </c:pt>
                <c:pt idx="3">
                  <c:v>253478</c:v>
                </c:pt>
                <c:pt idx="4">
                  <c:v>5626</c:v>
                </c:pt>
                <c:pt idx="5">
                  <c:v>14384</c:v>
                </c:pt>
                <c:pt idx="6">
                  <c:v>118659</c:v>
                </c:pt>
                <c:pt idx="7">
                  <c:v>277062</c:v>
                </c:pt>
                <c:pt idx="8">
                  <c:v>111986</c:v>
                </c:pt>
                <c:pt idx="9">
                  <c:v>60479</c:v>
                </c:pt>
                <c:pt idx="10">
                  <c:v>28230</c:v>
                </c:pt>
                <c:pt idx="11">
                  <c:v>70499</c:v>
                </c:pt>
                <c:pt idx="12">
                  <c:v>233411</c:v>
                </c:pt>
                <c:pt idx="13">
                  <c:v>44206</c:v>
                </c:pt>
                <c:pt idx="14">
                  <c:v>20588</c:v>
                </c:pt>
                <c:pt idx="15">
                  <c:v>10628</c:v>
                </c:pt>
                <c:pt idx="16">
                  <c:v>15283</c:v>
                </c:pt>
                <c:pt idx="17">
                  <c:v>11197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375867"/>
        <c:axId val="28959989"/>
      </c:lineChart>
      <c:catAx>
        <c:axId val="104419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036241"/>
        <c:crosses val="autoZero"/>
        <c:auto val="1"/>
        <c:lblAlgn val="ctr"/>
        <c:lblOffset val="100"/>
      </c:catAx>
      <c:valAx>
        <c:axId val="3103624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Citation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441913"/>
        <c:crossesAt val="1"/>
        <c:crossBetween val="midCat"/>
      </c:valAx>
      <c:catAx>
        <c:axId val="2737586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959989"/>
        <c:crosses val="autoZero"/>
        <c:auto val="1"/>
        <c:lblAlgn val="ctr"/>
        <c:lblOffset val="100"/>
      </c:catAx>
      <c:valAx>
        <c:axId val="28959989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followers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737586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20924430437923"/>
          <c:y val="0.256980174247102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累積被引用数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407787235497"/>
          <c:y val="0.0987442572741194"/>
          <c:w val="0.654257682972687"/>
          <c:h val="0.499846860643185"/>
        </c:manualLayout>
      </c:layout>
      <c:lineChart>
        <c:grouping val="standard"/>
        <c:ser>
          <c:idx val="0"/>
          <c:order val="0"/>
          <c:tx>
            <c:strRef>
              <c:f>"NASA ADS"</c:f>
              <c:strCache>
                <c:ptCount val="1"/>
                <c:pt idx="0">
                  <c:v>NASA ADS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BERT!$B$12:$B$31</c:f>
              <c:strCache>
                <c:ptCount val="20"/>
                <c:pt idx="0">
                  <c:v>2018-09</c:v>
                </c:pt>
                <c:pt idx="1">
                  <c:v>2018-10</c:v>
                </c:pt>
                <c:pt idx="2">
                  <c:v>2018-11</c:v>
                </c:pt>
                <c:pt idx="3">
                  <c:v>2018-12</c:v>
                </c:pt>
                <c:pt idx="4">
                  <c:v>2019-01</c:v>
                </c:pt>
                <c:pt idx="5">
                  <c:v>2019-02</c:v>
                </c:pt>
                <c:pt idx="6">
                  <c:v>2019-03</c:v>
                </c:pt>
                <c:pt idx="7">
                  <c:v>2019-04</c:v>
                </c:pt>
                <c:pt idx="8">
                  <c:v>2019-05</c:v>
                </c:pt>
                <c:pt idx="9">
                  <c:v>2019-06</c:v>
                </c:pt>
                <c:pt idx="10">
                  <c:v>2019-07</c:v>
                </c:pt>
                <c:pt idx="11">
                  <c:v>2019-08</c:v>
                </c:pt>
                <c:pt idx="12">
                  <c:v>2019-09</c:v>
                </c:pt>
                <c:pt idx="13">
                  <c:v>2019-10</c:v>
                </c:pt>
                <c:pt idx="14">
                  <c:v>2019-11</c:v>
                </c:pt>
                <c:pt idx="15">
                  <c:v>2019-12</c:v>
                </c:pt>
                <c:pt idx="16">
                  <c:v>2020-01</c:v>
                </c:pt>
                <c:pt idx="17">
                  <c:v>2020-02</c:v>
                </c:pt>
                <c:pt idx="18">
                  <c:v>2020-03</c:v>
                </c:pt>
                <c:pt idx="19">
                  <c:v>2020-04</c:v>
                </c:pt>
              </c:strCache>
            </c:strRef>
          </c:cat>
          <c:val>
            <c:numRef>
              <c:f>BERT!$E$12:$E$30</c:f>
              <c:numCache>
                <c:formatCode>General</c:formatCode>
                <c:ptCount val="19"/>
                <c:pt idx="0">
                  <c:v>0</c:v>
                </c:pt>
                <c:pt idx="1">
                  <c:v>31</c:v>
                </c:pt>
                <c:pt idx="2">
                  <c:v>43</c:v>
                </c:pt>
                <c:pt idx="3">
                  <c:v>55</c:v>
                </c:pt>
                <c:pt idx="4">
                  <c:v>86</c:v>
                </c:pt>
                <c:pt idx="5">
                  <c:v>134</c:v>
                </c:pt>
                <c:pt idx="6">
                  <c:v>185</c:v>
                </c:pt>
                <c:pt idx="7">
                  <c:v>275</c:v>
                </c:pt>
                <c:pt idx="8">
                  <c:v>376</c:v>
                </c:pt>
                <c:pt idx="9">
                  <c:v>498</c:v>
                </c:pt>
                <c:pt idx="10">
                  <c:v>583</c:v>
                </c:pt>
                <c:pt idx="11">
                  <c:v>730</c:v>
                </c:pt>
                <c:pt idx="12">
                  <c:v>897</c:v>
                </c:pt>
                <c:pt idx="13">
                  <c:v>1056</c:v>
                </c:pt>
                <c:pt idx="14">
                  <c:v>1213</c:v>
                </c:pt>
                <c:pt idx="15">
                  <c:v>1291</c:v>
                </c:pt>
                <c:pt idx="16">
                  <c:v>1367</c:v>
                </c:pt>
                <c:pt idx="17">
                  <c:v>1480</c:v>
                </c:pt>
                <c:pt idx="18">
                  <c:v>1532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twitter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BERT!$B$12:$B$31</c:f>
              <c:strCache>
                <c:ptCount val="20"/>
                <c:pt idx="0">
                  <c:v>2018-09</c:v>
                </c:pt>
                <c:pt idx="1">
                  <c:v>2018-10</c:v>
                </c:pt>
                <c:pt idx="2">
                  <c:v>2018-11</c:v>
                </c:pt>
                <c:pt idx="3">
                  <c:v>2018-12</c:v>
                </c:pt>
                <c:pt idx="4">
                  <c:v>2019-01</c:v>
                </c:pt>
                <c:pt idx="5">
                  <c:v>2019-02</c:v>
                </c:pt>
                <c:pt idx="6">
                  <c:v>2019-03</c:v>
                </c:pt>
                <c:pt idx="7">
                  <c:v>2019-04</c:v>
                </c:pt>
                <c:pt idx="8">
                  <c:v>2019-05</c:v>
                </c:pt>
                <c:pt idx="9">
                  <c:v>2019-06</c:v>
                </c:pt>
                <c:pt idx="10">
                  <c:v>2019-07</c:v>
                </c:pt>
                <c:pt idx="11">
                  <c:v>2019-08</c:v>
                </c:pt>
                <c:pt idx="12">
                  <c:v>2019-09</c:v>
                </c:pt>
                <c:pt idx="13">
                  <c:v>2019-10</c:v>
                </c:pt>
                <c:pt idx="14">
                  <c:v>2019-11</c:v>
                </c:pt>
                <c:pt idx="15">
                  <c:v>2019-12</c:v>
                </c:pt>
                <c:pt idx="16">
                  <c:v>2020-01</c:v>
                </c:pt>
                <c:pt idx="17">
                  <c:v>2020-02</c:v>
                </c:pt>
                <c:pt idx="18">
                  <c:v>2020-03</c:v>
                </c:pt>
                <c:pt idx="19">
                  <c:v>2020-04</c:v>
                </c:pt>
              </c:strCache>
            </c:strRef>
          </c:cat>
          <c:val>
            <c:numRef>
              <c:f>BERT!$G$12:$G$30</c:f>
              <c:numCache>
                <c:formatCode>General</c:formatCode>
                <c:ptCount val="19"/>
                <c:pt idx="0">
                  <c:v>0</c:v>
                </c:pt>
                <c:pt idx="1">
                  <c:v>1472</c:v>
                </c:pt>
                <c:pt idx="2">
                  <c:v>1726</c:v>
                </c:pt>
                <c:pt idx="3">
                  <c:v>1751</c:v>
                </c:pt>
                <c:pt idx="4">
                  <c:v>1784</c:v>
                </c:pt>
                <c:pt idx="5">
                  <c:v>1794</c:v>
                </c:pt>
                <c:pt idx="6">
                  <c:v>1800</c:v>
                </c:pt>
                <c:pt idx="7">
                  <c:v>1826</c:v>
                </c:pt>
                <c:pt idx="8">
                  <c:v>1882</c:v>
                </c:pt>
                <c:pt idx="9">
                  <c:v>1894</c:v>
                </c:pt>
                <c:pt idx="10">
                  <c:v>1905</c:v>
                </c:pt>
                <c:pt idx="11">
                  <c:v>1913</c:v>
                </c:pt>
                <c:pt idx="12">
                  <c:v>1937</c:v>
                </c:pt>
                <c:pt idx="13">
                  <c:v>1961</c:v>
                </c:pt>
                <c:pt idx="14">
                  <c:v>1970</c:v>
                </c:pt>
                <c:pt idx="15">
                  <c:v>1988</c:v>
                </c:pt>
                <c:pt idx="16">
                  <c:v>1997</c:v>
                </c:pt>
                <c:pt idx="17">
                  <c:v>2010</c:v>
                </c:pt>
                <c:pt idx="18">
                  <c:v>2014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187222"/>
        <c:axId val="88525890"/>
      </c:lineChart>
      <c:lineChart>
        <c:grouping val="standard"/>
        <c:ser>
          <c:idx val="2"/>
          <c:order val="2"/>
          <c:tx>
            <c:strRef>
              <c:f>twitter_follower</c:f>
              <c:strCache>
                <c:ptCount val="1"/>
                <c:pt idx="0">
                  <c:v>twitter_follower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BERT!$B$12:$B$31</c:f>
              <c:strCache>
                <c:ptCount val="20"/>
                <c:pt idx="0">
                  <c:v>2018-09</c:v>
                </c:pt>
                <c:pt idx="1">
                  <c:v>2018-10</c:v>
                </c:pt>
                <c:pt idx="2">
                  <c:v>2018-11</c:v>
                </c:pt>
                <c:pt idx="3">
                  <c:v>2018-12</c:v>
                </c:pt>
                <c:pt idx="4">
                  <c:v>2019-01</c:v>
                </c:pt>
                <c:pt idx="5">
                  <c:v>2019-02</c:v>
                </c:pt>
                <c:pt idx="6">
                  <c:v>2019-03</c:v>
                </c:pt>
                <c:pt idx="7">
                  <c:v>2019-04</c:v>
                </c:pt>
                <c:pt idx="8">
                  <c:v>2019-05</c:v>
                </c:pt>
                <c:pt idx="9">
                  <c:v>2019-06</c:v>
                </c:pt>
                <c:pt idx="10">
                  <c:v>2019-07</c:v>
                </c:pt>
                <c:pt idx="11">
                  <c:v>2019-08</c:v>
                </c:pt>
                <c:pt idx="12">
                  <c:v>2019-09</c:v>
                </c:pt>
                <c:pt idx="13">
                  <c:v>2019-10</c:v>
                </c:pt>
                <c:pt idx="14">
                  <c:v>2019-11</c:v>
                </c:pt>
                <c:pt idx="15">
                  <c:v>2019-12</c:v>
                </c:pt>
                <c:pt idx="16">
                  <c:v>2020-01</c:v>
                </c:pt>
                <c:pt idx="17">
                  <c:v>2020-02</c:v>
                </c:pt>
                <c:pt idx="18">
                  <c:v>2020-03</c:v>
                </c:pt>
                <c:pt idx="19">
                  <c:v>2020-04</c:v>
                </c:pt>
              </c:strCache>
            </c:strRef>
          </c:cat>
          <c:val>
            <c:numRef>
              <c:f>BERT!$I$12:$I$30</c:f>
              <c:numCache>
                <c:formatCode>General</c:formatCode>
                <c:ptCount val="19"/>
                <c:pt idx="0">
                  <c:v>0</c:v>
                </c:pt>
                <c:pt idx="1">
                  <c:v>1282645</c:v>
                </c:pt>
                <c:pt idx="2">
                  <c:v>1316705</c:v>
                </c:pt>
                <c:pt idx="3">
                  <c:v>1485903</c:v>
                </c:pt>
                <c:pt idx="4">
                  <c:v>1739381</c:v>
                </c:pt>
                <c:pt idx="5">
                  <c:v>1745007</c:v>
                </c:pt>
                <c:pt idx="6">
                  <c:v>1759391</c:v>
                </c:pt>
                <c:pt idx="7">
                  <c:v>1878050</c:v>
                </c:pt>
                <c:pt idx="8">
                  <c:v>2155112</c:v>
                </c:pt>
                <c:pt idx="9">
                  <c:v>2267098</c:v>
                </c:pt>
                <c:pt idx="10">
                  <c:v>2327577</c:v>
                </c:pt>
                <c:pt idx="11">
                  <c:v>2355807</c:v>
                </c:pt>
                <c:pt idx="12">
                  <c:v>2426306</c:v>
                </c:pt>
                <c:pt idx="13">
                  <c:v>2659717</c:v>
                </c:pt>
                <c:pt idx="14">
                  <c:v>2703923</c:v>
                </c:pt>
                <c:pt idx="15">
                  <c:v>2724511</c:v>
                </c:pt>
                <c:pt idx="16">
                  <c:v>2735139</c:v>
                </c:pt>
                <c:pt idx="17">
                  <c:v>2750422</c:v>
                </c:pt>
                <c:pt idx="18">
                  <c:v>2761619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833214"/>
        <c:axId val="13025777"/>
      </c:lineChart>
      <c:catAx>
        <c:axId val="951872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8525890"/>
        <c:crosses val="autoZero"/>
        <c:auto val="1"/>
        <c:lblAlgn val="ctr"/>
        <c:lblOffset val="100"/>
      </c:catAx>
      <c:valAx>
        <c:axId val="8852589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Citation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187222"/>
        <c:crosses val="autoZero"/>
        <c:crossBetween val="midCat"/>
      </c:valAx>
      <c:catAx>
        <c:axId val="7583321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025777"/>
        <c:crosses val="autoZero"/>
        <c:auto val="1"/>
        <c:lblAlgn val="ctr"/>
        <c:lblOffset val="100"/>
      </c:catAx>
      <c:valAx>
        <c:axId val="13025777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followers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583321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51228933784569"/>
          <c:y val="0.287901990811639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被引用数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8176643091254"/>
          <c:y val="0.102140211277267"/>
          <c:w val="0.786027255476971"/>
          <c:h val="0.72465358759775"/>
        </c:manualLayout>
      </c:layout>
      <c:lineChart>
        <c:grouping val="standard"/>
        <c:ser>
          <c:idx val="0"/>
          <c:order val="0"/>
          <c:tx>
            <c:strRef>
              <c:f>GAN!$C$1</c:f>
              <c:strCache>
                <c:ptCount val="1"/>
                <c:pt idx="0">
                  <c:v>NASA ADS/10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GAN!$B$9:$B$79</c:f>
              <c:strCache>
                <c:ptCount val="71"/>
                <c:pt idx="0">
                  <c:v>Jun-14</c:v>
                </c:pt>
                <c:pt idx="1">
                  <c:v>Jul-14</c:v>
                </c:pt>
                <c:pt idx="2">
                  <c:v>Aug-14</c:v>
                </c:pt>
                <c:pt idx="3">
                  <c:v>Sep-14</c:v>
                </c:pt>
                <c:pt idx="4">
                  <c:v>Oct-14</c:v>
                </c:pt>
                <c:pt idx="5">
                  <c:v>Nov-14</c:v>
                </c:pt>
                <c:pt idx="6">
                  <c:v>Dec-14</c:v>
                </c:pt>
                <c:pt idx="7">
                  <c:v>Jan-15</c:v>
                </c:pt>
                <c:pt idx="8">
                  <c:v>Feb-15</c:v>
                </c:pt>
                <c:pt idx="9">
                  <c:v>Mar-15</c:v>
                </c:pt>
                <c:pt idx="10">
                  <c:v>Apr-15</c:v>
                </c:pt>
                <c:pt idx="11">
                  <c:v>May-15</c:v>
                </c:pt>
                <c:pt idx="12">
                  <c:v>Jun-15</c:v>
                </c:pt>
                <c:pt idx="13">
                  <c:v>Jul-15</c:v>
                </c:pt>
                <c:pt idx="14">
                  <c:v>Aug-15</c:v>
                </c:pt>
                <c:pt idx="15">
                  <c:v>Sep-15</c:v>
                </c:pt>
                <c:pt idx="16">
                  <c:v>Oct-15</c:v>
                </c:pt>
                <c:pt idx="17">
                  <c:v>Nov-15</c:v>
                </c:pt>
                <c:pt idx="18">
                  <c:v>Dec-15</c:v>
                </c:pt>
                <c:pt idx="19">
                  <c:v>Jan-16</c:v>
                </c:pt>
                <c:pt idx="20">
                  <c:v>Feb-16</c:v>
                </c:pt>
                <c:pt idx="21">
                  <c:v>Mar-16</c:v>
                </c:pt>
                <c:pt idx="22">
                  <c:v>Apr-16</c:v>
                </c:pt>
                <c:pt idx="23">
                  <c:v>May-16</c:v>
                </c:pt>
                <c:pt idx="24">
                  <c:v>Jun-16</c:v>
                </c:pt>
                <c:pt idx="25">
                  <c:v>Jul-16</c:v>
                </c:pt>
                <c:pt idx="26">
                  <c:v>Aug-16</c:v>
                </c:pt>
                <c:pt idx="27">
                  <c:v>Sep-16</c:v>
                </c:pt>
                <c:pt idx="28">
                  <c:v>Oct-16</c:v>
                </c:pt>
                <c:pt idx="29">
                  <c:v>Nov-16</c:v>
                </c:pt>
                <c:pt idx="30">
                  <c:v>Dec-16</c:v>
                </c:pt>
                <c:pt idx="31">
                  <c:v>Jan-17</c:v>
                </c:pt>
                <c:pt idx="32">
                  <c:v>Feb-17</c:v>
                </c:pt>
                <c:pt idx="33">
                  <c:v>Mar-17</c:v>
                </c:pt>
                <c:pt idx="34">
                  <c:v>Apr-17</c:v>
                </c:pt>
                <c:pt idx="35">
                  <c:v>May-17</c:v>
                </c:pt>
                <c:pt idx="36">
                  <c:v>Jun-17</c:v>
                </c:pt>
                <c:pt idx="37">
                  <c:v>Jul-17</c:v>
                </c:pt>
                <c:pt idx="38">
                  <c:v>Aug-17</c:v>
                </c:pt>
                <c:pt idx="39">
                  <c:v>Sep-17</c:v>
                </c:pt>
                <c:pt idx="40">
                  <c:v>Oct-17</c:v>
                </c:pt>
                <c:pt idx="41">
                  <c:v>Nov-17</c:v>
                </c:pt>
                <c:pt idx="42">
                  <c:v>Dec-17</c:v>
                </c:pt>
                <c:pt idx="43">
                  <c:v>Jan-18</c:v>
                </c:pt>
                <c:pt idx="44">
                  <c:v>Feb-18</c:v>
                </c:pt>
                <c:pt idx="45">
                  <c:v>Mar-18</c:v>
                </c:pt>
                <c:pt idx="46">
                  <c:v>Apr-18</c:v>
                </c:pt>
                <c:pt idx="47">
                  <c:v>May-18</c:v>
                </c:pt>
                <c:pt idx="48">
                  <c:v>Jun-18</c:v>
                </c:pt>
                <c:pt idx="49">
                  <c:v>Jul-18</c:v>
                </c:pt>
                <c:pt idx="50">
                  <c:v>Aug-18</c:v>
                </c:pt>
                <c:pt idx="51">
                  <c:v>Sep-18</c:v>
                </c:pt>
                <c:pt idx="52">
                  <c:v>Oct-18</c:v>
                </c:pt>
                <c:pt idx="53">
                  <c:v>Nov-18</c:v>
                </c:pt>
                <c:pt idx="54">
                  <c:v>Dec-18</c:v>
                </c:pt>
                <c:pt idx="55">
                  <c:v>Jan-19</c:v>
                </c:pt>
                <c:pt idx="56">
                  <c:v>Feb-19</c:v>
                </c:pt>
                <c:pt idx="57">
                  <c:v>Mar-19</c:v>
                </c:pt>
                <c:pt idx="58">
                  <c:v>Apr-19</c:v>
                </c:pt>
                <c:pt idx="59">
                  <c:v>May-19</c:v>
                </c:pt>
                <c:pt idx="60">
                  <c:v>Jun-19</c:v>
                </c:pt>
                <c:pt idx="61">
                  <c:v>Jul-19</c:v>
                </c:pt>
                <c:pt idx="62">
                  <c:v>Aug-19</c:v>
                </c:pt>
                <c:pt idx="63">
                  <c:v>Sep-19</c:v>
                </c:pt>
                <c:pt idx="64">
                  <c:v>Oct-19</c:v>
                </c:pt>
                <c:pt idx="65">
                  <c:v>Nov-19</c:v>
                </c:pt>
                <c:pt idx="66">
                  <c:v>Dec-19</c:v>
                </c:pt>
                <c:pt idx="67">
                  <c:v>Jan-20</c:v>
                </c:pt>
                <c:pt idx="68">
                  <c:v>Feb-20</c:v>
                </c:pt>
                <c:pt idx="69">
                  <c:v>Mar-20</c:v>
                </c:pt>
                <c:pt idx="70">
                  <c:v/>
                </c:pt>
              </c:strCache>
            </c:strRef>
          </c:cat>
          <c:val>
            <c:numRef>
              <c:f>GAN!$C$9:$C$79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8</c:v>
                </c:pt>
                <c:pt idx="44">
                  <c:v>7</c:v>
                </c:pt>
                <c:pt idx="45">
                  <c:v>4</c:v>
                </c:pt>
                <c:pt idx="46">
                  <c:v>10</c:v>
                </c:pt>
                <c:pt idx="47">
                  <c:v>6</c:v>
                </c:pt>
                <c:pt idx="48">
                  <c:v>8</c:v>
                </c:pt>
                <c:pt idx="49">
                  <c:v>10</c:v>
                </c:pt>
                <c:pt idx="50">
                  <c:v>2</c:v>
                </c:pt>
                <c:pt idx="51">
                  <c:v>5</c:v>
                </c:pt>
                <c:pt idx="52">
                  <c:v>9</c:v>
                </c:pt>
                <c:pt idx="53">
                  <c:v>10</c:v>
                </c:pt>
                <c:pt idx="54">
                  <c:v>8</c:v>
                </c:pt>
                <c:pt idx="55">
                  <c:v>10</c:v>
                </c:pt>
                <c:pt idx="56">
                  <c:v>6</c:v>
                </c:pt>
                <c:pt idx="57">
                  <c:v>3</c:v>
                </c:pt>
                <c:pt idx="58">
                  <c:v>7</c:v>
                </c:pt>
                <c:pt idx="59">
                  <c:v>6</c:v>
                </c:pt>
                <c:pt idx="60">
                  <c:v>9</c:v>
                </c:pt>
                <c:pt idx="61">
                  <c:v>11</c:v>
                </c:pt>
                <c:pt idx="62">
                  <c:v>12</c:v>
                </c:pt>
                <c:pt idx="63">
                  <c:v>8</c:v>
                </c:pt>
                <c:pt idx="64">
                  <c:v>15</c:v>
                </c:pt>
                <c:pt idx="65">
                  <c:v>10</c:v>
                </c:pt>
                <c:pt idx="66">
                  <c:v>11</c:v>
                </c:pt>
                <c:pt idx="67">
                  <c:v>5</c:v>
                </c:pt>
                <c:pt idx="68">
                  <c:v>11</c:v>
                </c:pt>
                <c:pt idx="69">
                  <c:v>4</c:v>
                </c:pt>
                <c:pt idx="70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GAN!$F$2</c:f>
              <c:strCache>
                <c:ptCount val="1"/>
                <c:pt idx="0">
                  <c:v>Tweets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GAN!$B$9:$B$79</c:f>
              <c:strCache>
                <c:ptCount val="71"/>
                <c:pt idx="0">
                  <c:v>Jun-14</c:v>
                </c:pt>
                <c:pt idx="1">
                  <c:v>Jul-14</c:v>
                </c:pt>
                <c:pt idx="2">
                  <c:v>Aug-14</c:v>
                </c:pt>
                <c:pt idx="3">
                  <c:v>Sep-14</c:v>
                </c:pt>
                <c:pt idx="4">
                  <c:v>Oct-14</c:v>
                </c:pt>
                <c:pt idx="5">
                  <c:v>Nov-14</c:v>
                </c:pt>
                <c:pt idx="6">
                  <c:v>Dec-14</c:v>
                </c:pt>
                <c:pt idx="7">
                  <c:v>Jan-15</c:v>
                </c:pt>
                <c:pt idx="8">
                  <c:v>Feb-15</c:v>
                </c:pt>
                <c:pt idx="9">
                  <c:v>Mar-15</c:v>
                </c:pt>
                <c:pt idx="10">
                  <c:v>Apr-15</c:v>
                </c:pt>
                <c:pt idx="11">
                  <c:v>May-15</c:v>
                </c:pt>
                <c:pt idx="12">
                  <c:v>Jun-15</c:v>
                </c:pt>
                <c:pt idx="13">
                  <c:v>Jul-15</c:v>
                </c:pt>
                <c:pt idx="14">
                  <c:v>Aug-15</c:v>
                </c:pt>
                <c:pt idx="15">
                  <c:v>Sep-15</c:v>
                </c:pt>
                <c:pt idx="16">
                  <c:v>Oct-15</c:v>
                </c:pt>
                <c:pt idx="17">
                  <c:v>Nov-15</c:v>
                </c:pt>
                <c:pt idx="18">
                  <c:v>Dec-15</c:v>
                </c:pt>
                <c:pt idx="19">
                  <c:v>Jan-16</c:v>
                </c:pt>
                <c:pt idx="20">
                  <c:v>Feb-16</c:v>
                </c:pt>
                <c:pt idx="21">
                  <c:v>Mar-16</c:v>
                </c:pt>
                <c:pt idx="22">
                  <c:v>Apr-16</c:v>
                </c:pt>
                <c:pt idx="23">
                  <c:v>May-16</c:v>
                </c:pt>
                <c:pt idx="24">
                  <c:v>Jun-16</c:v>
                </c:pt>
                <c:pt idx="25">
                  <c:v>Jul-16</c:v>
                </c:pt>
                <c:pt idx="26">
                  <c:v>Aug-16</c:v>
                </c:pt>
                <c:pt idx="27">
                  <c:v>Sep-16</c:v>
                </c:pt>
                <c:pt idx="28">
                  <c:v>Oct-16</c:v>
                </c:pt>
                <c:pt idx="29">
                  <c:v>Nov-16</c:v>
                </c:pt>
                <c:pt idx="30">
                  <c:v>Dec-16</c:v>
                </c:pt>
                <c:pt idx="31">
                  <c:v>Jan-17</c:v>
                </c:pt>
                <c:pt idx="32">
                  <c:v>Feb-17</c:v>
                </c:pt>
                <c:pt idx="33">
                  <c:v>Mar-17</c:v>
                </c:pt>
                <c:pt idx="34">
                  <c:v>Apr-17</c:v>
                </c:pt>
                <c:pt idx="35">
                  <c:v>May-17</c:v>
                </c:pt>
                <c:pt idx="36">
                  <c:v>Jun-17</c:v>
                </c:pt>
                <c:pt idx="37">
                  <c:v>Jul-17</c:v>
                </c:pt>
                <c:pt idx="38">
                  <c:v>Aug-17</c:v>
                </c:pt>
                <c:pt idx="39">
                  <c:v>Sep-17</c:v>
                </c:pt>
                <c:pt idx="40">
                  <c:v>Oct-17</c:v>
                </c:pt>
                <c:pt idx="41">
                  <c:v>Nov-17</c:v>
                </c:pt>
                <c:pt idx="42">
                  <c:v>Dec-17</c:v>
                </c:pt>
                <c:pt idx="43">
                  <c:v>Jan-18</c:v>
                </c:pt>
                <c:pt idx="44">
                  <c:v>Feb-18</c:v>
                </c:pt>
                <c:pt idx="45">
                  <c:v>Mar-18</c:v>
                </c:pt>
                <c:pt idx="46">
                  <c:v>Apr-18</c:v>
                </c:pt>
                <c:pt idx="47">
                  <c:v>May-18</c:v>
                </c:pt>
                <c:pt idx="48">
                  <c:v>Jun-18</c:v>
                </c:pt>
                <c:pt idx="49">
                  <c:v>Jul-18</c:v>
                </c:pt>
                <c:pt idx="50">
                  <c:v>Aug-18</c:v>
                </c:pt>
                <c:pt idx="51">
                  <c:v>Sep-18</c:v>
                </c:pt>
                <c:pt idx="52">
                  <c:v>Oct-18</c:v>
                </c:pt>
                <c:pt idx="53">
                  <c:v>Nov-18</c:v>
                </c:pt>
                <c:pt idx="54">
                  <c:v>Dec-18</c:v>
                </c:pt>
                <c:pt idx="55">
                  <c:v>Jan-19</c:v>
                </c:pt>
                <c:pt idx="56">
                  <c:v>Feb-19</c:v>
                </c:pt>
                <c:pt idx="57">
                  <c:v>Mar-19</c:v>
                </c:pt>
                <c:pt idx="58">
                  <c:v>Apr-19</c:v>
                </c:pt>
                <c:pt idx="59">
                  <c:v>May-19</c:v>
                </c:pt>
                <c:pt idx="60">
                  <c:v>Jun-19</c:v>
                </c:pt>
                <c:pt idx="61">
                  <c:v>Jul-19</c:v>
                </c:pt>
                <c:pt idx="62">
                  <c:v>Aug-19</c:v>
                </c:pt>
                <c:pt idx="63">
                  <c:v>Sep-19</c:v>
                </c:pt>
                <c:pt idx="64">
                  <c:v>Oct-19</c:v>
                </c:pt>
                <c:pt idx="65">
                  <c:v>Nov-19</c:v>
                </c:pt>
                <c:pt idx="66">
                  <c:v>Dec-19</c:v>
                </c:pt>
                <c:pt idx="67">
                  <c:v>Jan-20</c:v>
                </c:pt>
                <c:pt idx="68">
                  <c:v>Feb-20</c:v>
                </c:pt>
                <c:pt idx="69">
                  <c:v>Mar-20</c:v>
                </c:pt>
                <c:pt idx="70">
                  <c:v/>
                </c:pt>
              </c:strCache>
            </c:strRef>
          </c:cat>
          <c:val>
            <c:numRef>
              <c:f>GAN!$F$9:$F$79</c:f>
              <c:numCache>
                <c:formatCode>General</c:formatCode>
                <c:ptCount val="71"/>
                <c:pt idx="0">
                  <c:v>8</c:v>
                </c:pt>
                <c:pt idx="1">
                  <c:v>18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11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2852</c:v>
                </c:pt>
                <c:pt idx="31">
                  <c:v>10</c:v>
                </c:pt>
                <c:pt idx="32">
                  <c:v>8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17</c:v>
                </c:pt>
                <c:pt idx="38">
                  <c:v>8</c:v>
                </c:pt>
                <c:pt idx="39">
                  <c:v>0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6</c:v>
                </c:pt>
                <c:pt idx="45">
                  <c:v>1</c:v>
                </c:pt>
                <c:pt idx="46">
                  <c:v>6</c:v>
                </c:pt>
                <c:pt idx="47">
                  <c:v>4</c:v>
                </c:pt>
                <c:pt idx="48">
                  <c:v>2</c:v>
                </c:pt>
                <c:pt idx="49">
                  <c:v>5</c:v>
                </c:pt>
                <c:pt idx="50">
                  <c:v>1</c:v>
                </c:pt>
                <c:pt idx="51">
                  <c:v>7</c:v>
                </c:pt>
                <c:pt idx="52">
                  <c:v>2</c:v>
                </c:pt>
                <c:pt idx="53">
                  <c:v>10</c:v>
                </c:pt>
                <c:pt idx="54">
                  <c:v>6</c:v>
                </c:pt>
                <c:pt idx="55">
                  <c:v>1646</c:v>
                </c:pt>
                <c:pt idx="56">
                  <c:v>111</c:v>
                </c:pt>
                <c:pt idx="57">
                  <c:v>111</c:v>
                </c:pt>
                <c:pt idx="58">
                  <c:v>2</c:v>
                </c:pt>
                <c:pt idx="59">
                  <c:v>6</c:v>
                </c:pt>
                <c:pt idx="60">
                  <c:v>111</c:v>
                </c:pt>
                <c:pt idx="61">
                  <c:v>19</c:v>
                </c:pt>
                <c:pt idx="62">
                  <c:v>3</c:v>
                </c:pt>
                <c:pt idx="63">
                  <c:v>11</c:v>
                </c:pt>
                <c:pt idx="64">
                  <c:v>9</c:v>
                </c:pt>
                <c:pt idx="65">
                  <c:v>4</c:v>
                </c:pt>
                <c:pt idx="66">
                  <c:v>71</c:v>
                </c:pt>
                <c:pt idx="67">
                  <c:v>7</c:v>
                </c:pt>
                <c:pt idx="68">
                  <c:v>33</c:v>
                </c:pt>
                <c:pt idx="69">
                  <c:v>2</c:v>
                </c:pt>
                <c:pt idx="7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479770"/>
        <c:axId val="2231853"/>
      </c:lineChart>
      <c:lineChart>
        <c:grouping val="standard"/>
        <c:ser>
          <c:idx val="2"/>
          <c:order val="2"/>
          <c:tx>
            <c:strRef>
              <c:f>GAN!$H$2</c:f>
              <c:strCache>
                <c:ptCount val="1"/>
                <c:pt idx="0">
                  <c:v>Followers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GAN!$B$9:$B$79</c:f>
              <c:strCache>
                <c:ptCount val="71"/>
                <c:pt idx="0">
                  <c:v>Jun-14</c:v>
                </c:pt>
                <c:pt idx="1">
                  <c:v>Jul-14</c:v>
                </c:pt>
                <c:pt idx="2">
                  <c:v>Aug-14</c:v>
                </c:pt>
                <c:pt idx="3">
                  <c:v>Sep-14</c:v>
                </c:pt>
                <c:pt idx="4">
                  <c:v>Oct-14</c:v>
                </c:pt>
                <c:pt idx="5">
                  <c:v>Nov-14</c:v>
                </c:pt>
                <c:pt idx="6">
                  <c:v>Dec-14</c:v>
                </c:pt>
                <c:pt idx="7">
                  <c:v>Jan-15</c:v>
                </c:pt>
                <c:pt idx="8">
                  <c:v>Feb-15</c:v>
                </c:pt>
                <c:pt idx="9">
                  <c:v>Mar-15</c:v>
                </c:pt>
                <c:pt idx="10">
                  <c:v>Apr-15</c:v>
                </c:pt>
                <c:pt idx="11">
                  <c:v>May-15</c:v>
                </c:pt>
                <c:pt idx="12">
                  <c:v>Jun-15</c:v>
                </c:pt>
                <c:pt idx="13">
                  <c:v>Jul-15</c:v>
                </c:pt>
                <c:pt idx="14">
                  <c:v>Aug-15</c:v>
                </c:pt>
                <c:pt idx="15">
                  <c:v>Sep-15</c:v>
                </c:pt>
                <c:pt idx="16">
                  <c:v>Oct-15</c:v>
                </c:pt>
                <c:pt idx="17">
                  <c:v>Nov-15</c:v>
                </c:pt>
                <c:pt idx="18">
                  <c:v>Dec-15</c:v>
                </c:pt>
                <c:pt idx="19">
                  <c:v>Jan-16</c:v>
                </c:pt>
                <c:pt idx="20">
                  <c:v>Feb-16</c:v>
                </c:pt>
                <c:pt idx="21">
                  <c:v>Mar-16</c:v>
                </c:pt>
                <c:pt idx="22">
                  <c:v>Apr-16</c:v>
                </c:pt>
                <c:pt idx="23">
                  <c:v>May-16</c:v>
                </c:pt>
                <c:pt idx="24">
                  <c:v>Jun-16</c:v>
                </c:pt>
                <c:pt idx="25">
                  <c:v>Jul-16</c:v>
                </c:pt>
                <c:pt idx="26">
                  <c:v>Aug-16</c:v>
                </c:pt>
                <c:pt idx="27">
                  <c:v>Sep-16</c:v>
                </c:pt>
                <c:pt idx="28">
                  <c:v>Oct-16</c:v>
                </c:pt>
                <c:pt idx="29">
                  <c:v>Nov-16</c:v>
                </c:pt>
                <c:pt idx="30">
                  <c:v>Dec-16</c:v>
                </c:pt>
                <c:pt idx="31">
                  <c:v>Jan-17</c:v>
                </c:pt>
                <c:pt idx="32">
                  <c:v>Feb-17</c:v>
                </c:pt>
                <c:pt idx="33">
                  <c:v>Mar-17</c:v>
                </c:pt>
                <c:pt idx="34">
                  <c:v>Apr-17</c:v>
                </c:pt>
                <c:pt idx="35">
                  <c:v>May-17</c:v>
                </c:pt>
                <c:pt idx="36">
                  <c:v>Jun-17</c:v>
                </c:pt>
                <c:pt idx="37">
                  <c:v>Jul-17</c:v>
                </c:pt>
                <c:pt idx="38">
                  <c:v>Aug-17</c:v>
                </c:pt>
                <c:pt idx="39">
                  <c:v>Sep-17</c:v>
                </c:pt>
                <c:pt idx="40">
                  <c:v>Oct-17</c:v>
                </c:pt>
                <c:pt idx="41">
                  <c:v>Nov-17</c:v>
                </c:pt>
                <c:pt idx="42">
                  <c:v>Dec-17</c:v>
                </c:pt>
                <c:pt idx="43">
                  <c:v>Jan-18</c:v>
                </c:pt>
                <c:pt idx="44">
                  <c:v>Feb-18</c:v>
                </c:pt>
                <c:pt idx="45">
                  <c:v>Mar-18</c:v>
                </c:pt>
                <c:pt idx="46">
                  <c:v>Apr-18</c:v>
                </c:pt>
                <c:pt idx="47">
                  <c:v>May-18</c:v>
                </c:pt>
                <c:pt idx="48">
                  <c:v>Jun-18</c:v>
                </c:pt>
                <c:pt idx="49">
                  <c:v>Jul-18</c:v>
                </c:pt>
                <c:pt idx="50">
                  <c:v>Aug-18</c:v>
                </c:pt>
                <c:pt idx="51">
                  <c:v>Sep-18</c:v>
                </c:pt>
                <c:pt idx="52">
                  <c:v>Oct-18</c:v>
                </c:pt>
                <c:pt idx="53">
                  <c:v>Nov-18</c:v>
                </c:pt>
                <c:pt idx="54">
                  <c:v>Dec-18</c:v>
                </c:pt>
                <c:pt idx="55">
                  <c:v>Jan-19</c:v>
                </c:pt>
                <c:pt idx="56">
                  <c:v>Feb-19</c:v>
                </c:pt>
                <c:pt idx="57">
                  <c:v>Mar-19</c:v>
                </c:pt>
                <c:pt idx="58">
                  <c:v>Apr-19</c:v>
                </c:pt>
                <c:pt idx="59">
                  <c:v>May-19</c:v>
                </c:pt>
                <c:pt idx="60">
                  <c:v>Jun-19</c:v>
                </c:pt>
                <c:pt idx="61">
                  <c:v>Jul-19</c:v>
                </c:pt>
                <c:pt idx="62">
                  <c:v>Aug-19</c:v>
                </c:pt>
                <c:pt idx="63">
                  <c:v>Sep-19</c:v>
                </c:pt>
                <c:pt idx="64">
                  <c:v>Oct-19</c:v>
                </c:pt>
                <c:pt idx="65">
                  <c:v>Nov-19</c:v>
                </c:pt>
                <c:pt idx="66">
                  <c:v>Dec-19</c:v>
                </c:pt>
                <c:pt idx="67">
                  <c:v>Jan-20</c:v>
                </c:pt>
                <c:pt idx="68">
                  <c:v>Feb-20</c:v>
                </c:pt>
                <c:pt idx="69">
                  <c:v>Mar-20</c:v>
                </c:pt>
                <c:pt idx="70">
                  <c:v/>
                </c:pt>
              </c:strCache>
            </c:strRef>
          </c:cat>
          <c:val>
            <c:numRef>
              <c:f>GAN!$H$9:$H$79</c:f>
              <c:numCache>
                <c:formatCode>General</c:formatCode>
                <c:ptCount val="71"/>
                <c:pt idx="0">
                  <c:v>57699</c:v>
                </c:pt>
                <c:pt idx="1">
                  <c:v>79737</c:v>
                </c:pt>
                <c:pt idx="2">
                  <c:v>6044</c:v>
                </c:pt>
                <c:pt idx="3">
                  <c:v>0</c:v>
                </c:pt>
                <c:pt idx="4">
                  <c:v>0</c:v>
                </c:pt>
                <c:pt idx="5">
                  <c:v>2042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9949</c:v>
                </c:pt>
                <c:pt idx="14">
                  <c:v>0</c:v>
                </c:pt>
                <c:pt idx="15">
                  <c:v>0</c:v>
                </c:pt>
                <c:pt idx="16">
                  <c:v>257882</c:v>
                </c:pt>
                <c:pt idx="17">
                  <c:v>4856</c:v>
                </c:pt>
                <c:pt idx="18">
                  <c:v>3374</c:v>
                </c:pt>
                <c:pt idx="19">
                  <c:v>95408</c:v>
                </c:pt>
                <c:pt idx="20">
                  <c:v>85</c:v>
                </c:pt>
                <c:pt idx="21">
                  <c:v>104</c:v>
                </c:pt>
                <c:pt idx="22">
                  <c:v>529</c:v>
                </c:pt>
                <c:pt idx="23">
                  <c:v>800</c:v>
                </c:pt>
                <c:pt idx="24">
                  <c:v>4388</c:v>
                </c:pt>
                <c:pt idx="25">
                  <c:v>488</c:v>
                </c:pt>
                <c:pt idx="26">
                  <c:v>2631</c:v>
                </c:pt>
                <c:pt idx="27">
                  <c:v>14415</c:v>
                </c:pt>
                <c:pt idx="28">
                  <c:v>259</c:v>
                </c:pt>
                <c:pt idx="29">
                  <c:v>0</c:v>
                </c:pt>
                <c:pt idx="30">
                  <c:v>2</c:v>
                </c:pt>
                <c:pt idx="31">
                  <c:v>13983</c:v>
                </c:pt>
                <c:pt idx="32">
                  <c:v>18728</c:v>
                </c:pt>
                <c:pt idx="33">
                  <c:v>9809</c:v>
                </c:pt>
                <c:pt idx="34">
                  <c:v>6320</c:v>
                </c:pt>
                <c:pt idx="35">
                  <c:v>11790</c:v>
                </c:pt>
                <c:pt idx="36">
                  <c:v>5118</c:v>
                </c:pt>
                <c:pt idx="37">
                  <c:v>273538</c:v>
                </c:pt>
                <c:pt idx="38">
                  <c:v>101265</c:v>
                </c:pt>
                <c:pt idx="39">
                  <c:v>0</c:v>
                </c:pt>
                <c:pt idx="40">
                  <c:v>8934</c:v>
                </c:pt>
                <c:pt idx="41">
                  <c:v>2767</c:v>
                </c:pt>
                <c:pt idx="42">
                  <c:v>16117</c:v>
                </c:pt>
                <c:pt idx="43">
                  <c:v>2551</c:v>
                </c:pt>
                <c:pt idx="44">
                  <c:v>346499</c:v>
                </c:pt>
                <c:pt idx="45">
                  <c:v>59803</c:v>
                </c:pt>
                <c:pt idx="46">
                  <c:v>9604</c:v>
                </c:pt>
                <c:pt idx="47">
                  <c:v>3015</c:v>
                </c:pt>
                <c:pt idx="48">
                  <c:v>547</c:v>
                </c:pt>
                <c:pt idx="49">
                  <c:v>10705</c:v>
                </c:pt>
                <c:pt idx="50">
                  <c:v>4</c:v>
                </c:pt>
                <c:pt idx="51">
                  <c:v>83769</c:v>
                </c:pt>
                <c:pt idx="52">
                  <c:v>5655</c:v>
                </c:pt>
                <c:pt idx="53">
                  <c:v>178659</c:v>
                </c:pt>
                <c:pt idx="54">
                  <c:v>109297</c:v>
                </c:pt>
                <c:pt idx="55">
                  <c:v>3470492</c:v>
                </c:pt>
                <c:pt idx="56">
                  <c:v>472900</c:v>
                </c:pt>
                <c:pt idx="57">
                  <c:v>172620</c:v>
                </c:pt>
                <c:pt idx="58">
                  <c:v>21</c:v>
                </c:pt>
                <c:pt idx="59">
                  <c:v>4328</c:v>
                </c:pt>
                <c:pt idx="60">
                  <c:v>304794</c:v>
                </c:pt>
                <c:pt idx="61">
                  <c:v>12494</c:v>
                </c:pt>
                <c:pt idx="62">
                  <c:v>3529</c:v>
                </c:pt>
                <c:pt idx="63">
                  <c:v>12572</c:v>
                </c:pt>
                <c:pt idx="64">
                  <c:v>3429</c:v>
                </c:pt>
                <c:pt idx="65">
                  <c:v>10770</c:v>
                </c:pt>
                <c:pt idx="66">
                  <c:v>126857</c:v>
                </c:pt>
                <c:pt idx="67">
                  <c:v>12278</c:v>
                </c:pt>
                <c:pt idx="68">
                  <c:v>116960</c:v>
                </c:pt>
                <c:pt idx="69">
                  <c:v>1069</c:v>
                </c:pt>
                <c:pt idx="7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231789"/>
        <c:axId val="30988605"/>
      </c:lineChart>
      <c:catAx>
        <c:axId val="904797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MMM\-YY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31853"/>
        <c:crosses val="autoZero"/>
        <c:auto val="1"/>
        <c:lblAlgn val="ctr"/>
        <c:lblOffset val="100"/>
      </c:catAx>
      <c:valAx>
        <c:axId val="223185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Citation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479770"/>
        <c:crossesAt val="1"/>
        <c:crossBetween val="midCat"/>
      </c:valAx>
      <c:catAx>
        <c:axId val="26231789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988605"/>
        <c:crosses val="autoZero"/>
        <c:auto val="1"/>
        <c:lblAlgn val="ctr"/>
        <c:lblOffset val="100"/>
      </c:catAx>
      <c:valAx>
        <c:axId val="30988605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followers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23178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累積被引用数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398952598362"/>
          <c:y val="0.0987684578150849"/>
          <c:w val="0.654250033570565"/>
          <c:h val="0.499846823111329"/>
        </c:manualLayout>
      </c:layout>
      <c:lineChart>
        <c:grouping val="standard"/>
        <c:ser>
          <c:idx val="0"/>
          <c:order val="0"/>
          <c:tx>
            <c:strRef>
              <c:f>"NASA ADS"</c:f>
              <c:strCache>
                <c:ptCount val="1"/>
                <c:pt idx="0">
                  <c:v>NASA ADS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GAN!$B$8:$B$78</c:f>
              <c:strCache>
                <c:ptCount val="71"/>
                <c:pt idx="0">
                  <c:v>May-14</c:v>
                </c:pt>
                <c:pt idx="1">
                  <c:v>Jun-14</c:v>
                </c:pt>
                <c:pt idx="2">
                  <c:v>Jul-14</c:v>
                </c:pt>
                <c:pt idx="3">
                  <c:v>Aug-14</c:v>
                </c:pt>
                <c:pt idx="4">
                  <c:v>Sep-14</c:v>
                </c:pt>
                <c:pt idx="5">
                  <c:v>Oct-14</c:v>
                </c:pt>
                <c:pt idx="6">
                  <c:v>Nov-14</c:v>
                </c:pt>
                <c:pt idx="7">
                  <c:v>Dec-14</c:v>
                </c:pt>
                <c:pt idx="8">
                  <c:v>Jan-15</c:v>
                </c:pt>
                <c:pt idx="9">
                  <c:v>Feb-15</c:v>
                </c:pt>
                <c:pt idx="10">
                  <c:v>Mar-15</c:v>
                </c:pt>
                <c:pt idx="11">
                  <c:v>Apr-15</c:v>
                </c:pt>
                <c:pt idx="12">
                  <c:v>May-15</c:v>
                </c:pt>
                <c:pt idx="13">
                  <c:v>Jun-15</c:v>
                </c:pt>
                <c:pt idx="14">
                  <c:v>Jul-15</c:v>
                </c:pt>
                <c:pt idx="15">
                  <c:v>Aug-15</c:v>
                </c:pt>
                <c:pt idx="16">
                  <c:v>Sep-15</c:v>
                </c:pt>
                <c:pt idx="17">
                  <c:v>Oct-15</c:v>
                </c:pt>
                <c:pt idx="18">
                  <c:v>Nov-15</c:v>
                </c:pt>
                <c:pt idx="19">
                  <c:v>Dec-15</c:v>
                </c:pt>
                <c:pt idx="20">
                  <c:v>Jan-16</c:v>
                </c:pt>
                <c:pt idx="21">
                  <c:v>Feb-16</c:v>
                </c:pt>
                <c:pt idx="22">
                  <c:v>Mar-16</c:v>
                </c:pt>
                <c:pt idx="23">
                  <c:v>Apr-16</c:v>
                </c:pt>
                <c:pt idx="24">
                  <c:v>May-16</c:v>
                </c:pt>
                <c:pt idx="25">
                  <c:v>Jun-16</c:v>
                </c:pt>
                <c:pt idx="26">
                  <c:v>Jul-16</c:v>
                </c:pt>
                <c:pt idx="27">
                  <c:v>Aug-16</c:v>
                </c:pt>
                <c:pt idx="28">
                  <c:v>Sep-16</c:v>
                </c:pt>
                <c:pt idx="29">
                  <c:v>Oct-16</c:v>
                </c:pt>
                <c:pt idx="30">
                  <c:v>Nov-16</c:v>
                </c:pt>
                <c:pt idx="31">
                  <c:v>Dec-16</c:v>
                </c:pt>
                <c:pt idx="32">
                  <c:v>Jan-17</c:v>
                </c:pt>
                <c:pt idx="33">
                  <c:v>Feb-17</c:v>
                </c:pt>
                <c:pt idx="34">
                  <c:v>Mar-17</c:v>
                </c:pt>
                <c:pt idx="35">
                  <c:v>Apr-17</c:v>
                </c:pt>
                <c:pt idx="36">
                  <c:v>May-17</c:v>
                </c:pt>
                <c:pt idx="37">
                  <c:v>Jun-17</c:v>
                </c:pt>
                <c:pt idx="38">
                  <c:v>Jul-17</c:v>
                </c:pt>
                <c:pt idx="39">
                  <c:v>Aug-17</c:v>
                </c:pt>
                <c:pt idx="40">
                  <c:v>Sep-17</c:v>
                </c:pt>
                <c:pt idx="41">
                  <c:v>Oct-17</c:v>
                </c:pt>
                <c:pt idx="42">
                  <c:v>Nov-17</c:v>
                </c:pt>
                <c:pt idx="43">
                  <c:v>Dec-17</c:v>
                </c:pt>
                <c:pt idx="44">
                  <c:v>Jan-18</c:v>
                </c:pt>
                <c:pt idx="45">
                  <c:v>Feb-18</c:v>
                </c:pt>
                <c:pt idx="46">
                  <c:v>Mar-18</c:v>
                </c:pt>
                <c:pt idx="47">
                  <c:v>Apr-18</c:v>
                </c:pt>
                <c:pt idx="48">
                  <c:v>May-18</c:v>
                </c:pt>
                <c:pt idx="49">
                  <c:v>Jun-18</c:v>
                </c:pt>
                <c:pt idx="50">
                  <c:v>Jul-18</c:v>
                </c:pt>
                <c:pt idx="51">
                  <c:v>Aug-18</c:v>
                </c:pt>
                <c:pt idx="52">
                  <c:v>Sep-18</c:v>
                </c:pt>
                <c:pt idx="53">
                  <c:v>Oct-18</c:v>
                </c:pt>
                <c:pt idx="54">
                  <c:v>Nov-18</c:v>
                </c:pt>
                <c:pt idx="55">
                  <c:v>Dec-18</c:v>
                </c:pt>
                <c:pt idx="56">
                  <c:v>Jan-19</c:v>
                </c:pt>
                <c:pt idx="57">
                  <c:v>Feb-19</c:v>
                </c:pt>
                <c:pt idx="58">
                  <c:v>Mar-19</c:v>
                </c:pt>
                <c:pt idx="59">
                  <c:v>Apr-19</c:v>
                </c:pt>
                <c:pt idx="60">
                  <c:v>May-19</c:v>
                </c:pt>
                <c:pt idx="61">
                  <c:v>Jun-19</c:v>
                </c:pt>
                <c:pt idx="62">
                  <c:v>Jul-19</c:v>
                </c:pt>
                <c:pt idx="63">
                  <c:v>Aug-19</c:v>
                </c:pt>
                <c:pt idx="64">
                  <c:v>Sep-19</c:v>
                </c:pt>
                <c:pt idx="65">
                  <c:v>Oct-19</c:v>
                </c:pt>
                <c:pt idx="66">
                  <c:v>Nov-19</c:v>
                </c:pt>
                <c:pt idx="67">
                  <c:v>Dec-19</c:v>
                </c:pt>
                <c:pt idx="68">
                  <c:v>Jan-20</c:v>
                </c:pt>
                <c:pt idx="69">
                  <c:v>Feb-20</c:v>
                </c:pt>
                <c:pt idx="70">
                  <c:v>Mar-20</c:v>
                </c:pt>
              </c:strCache>
            </c:strRef>
          </c:cat>
          <c:val>
            <c:numRef>
              <c:f>GAN!$D$8:$D$78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9</c:v>
                </c:pt>
                <c:pt idx="34">
                  <c:v>10</c:v>
                </c:pt>
                <c:pt idx="35">
                  <c:v>12</c:v>
                </c:pt>
                <c:pt idx="36">
                  <c:v>15</c:v>
                </c:pt>
                <c:pt idx="37">
                  <c:v>17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25</c:v>
                </c:pt>
                <c:pt idx="43">
                  <c:v>26</c:v>
                </c:pt>
                <c:pt idx="44">
                  <c:v>34</c:v>
                </c:pt>
                <c:pt idx="45">
                  <c:v>41</c:v>
                </c:pt>
                <c:pt idx="46">
                  <c:v>45</c:v>
                </c:pt>
                <c:pt idx="47">
                  <c:v>55</c:v>
                </c:pt>
                <c:pt idx="48">
                  <c:v>61</c:v>
                </c:pt>
                <c:pt idx="49">
                  <c:v>69</c:v>
                </c:pt>
                <c:pt idx="50">
                  <c:v>79</c:v>
                </c:pt>
                <c:pt idx="51">
                  <c:v>81</c:v>
                </c:pt>
                <c:pt idx="52">
                  <c:v>86</c:v>
                </c:pt>
                <c:pt idx="53">
                  <c:v>95</c:v>
                </c:pt>
                <c:pt idx="54">
                  <c:v>105</c:v>
                </c:pt>
                <c:pt idx="55">
                  <c:v>113</c:v>
                </c:pt>
                <c:pt idx="56">
                  <c:v>123</c:v>
                </c:pt>
                <c:pt idx="57">
                  <c:v>129</c:v>
                </c:pt>
                <c:pt idx="58">
                  <c:v>132</c:v>
                </c:pt>
                <c:pt idx="59">
                  <c:v>139</c:v>
                </c:pt>
                <c:pt idx="60">
                  <c:v>145</c:v>
                </c:pt>
                <c:pt idx="61">
                  <c:v>154</c:v>
                </c:pt>
                <c:pt idx="62">
                  <c:v>165</c:v>
                </c:pt>
                <c:pt idx="63">
                  <c:v>177</c:v>
                </c:pt>
                <c:pt idx="64">
                  <c:v>185</c:v>
                </c:pt>
                <c:pt idx="65">
                  <c:v>200</c:v>
                </c:pt>
                <c:pt idx="66">
                  <c:v>210</c:v>
                </c:pt>
                <c:pt idx="67">
                  <c:v>221</c:v>
                </c:pt>
                <c:pt idx="68">
                  <c:v>226</c:v>
                </c:pt>
                <c:pt idx="69">
                  <c:v>237</c:v>
                </c:pt>
                <c:pt idx="70">
                  <c:v>241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"twitter"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GAN!$B$8:$B$78</c:f>
              <c:strCache>
                <c:ptCount val="71"/>
                <c:pt idx="0">
                  <c:v>May-14</c:v>
                </c:pt>
                <c:pt idx="1">
                  <c:v>Jun-14</c:v>
                </c:pt>
                <c:pt idx="2">
                  <c:v>Jul-14</c:v>
                </c:pt>
                <c:pt idx="3">
                  <c:v>Aug-14</c:v>
                </c:pt>
                <c:pt idx="4">
                  <c:v>Sep-14</c:v>
                </c:pt>
                <c:pt idx="5">
                  <c:v>Oct-14</c:v>
                </c:pt>
                <c:pt idx="6">
                  <c:v>Nov-14</c:v>
                </c:pt>
                <c:pt idx="7">
                  <c:v>Dec-14</c:v>
                </c:pt>
                <c:pt idx="8">
                  <c:v>Jan-15</c:v>
                </c:pt>
                <c:pt idx="9">
                  <c:v>Feb-15</c:v>
                </c:pt>
                <c:pt idx="10">
                  <c:v>Mar-15</c:v>
                </c:pt>
                <c:pt idx="11">
                  <c:v>Apr-15</c:v>
                </c:pt>
                <c:pt idx="12">
                  <c:v>May-15</c:v>
                </c:pt>
                <c:pt idx="13">
                  <c:v>Jun-15</c:v>
                </c:pt>
                <c:pt idx="14">
                  <c:v>Jul-15</c:v>
                </c:pt>
                <c:pt idx="15">
                  <c:v>Aug-15</c:v>
                </c:pt>
                <c:pt idx="16">
                  <c:v>Sep-15</c:v>
                </c:pt>
                <c:pt idx="17">
                  <c:v>Oct-15</c:v>
                </c:pt>
                <c:pt idx="18">
                  <c:v>Nov-15</c:v>
                </c:pt>
                <c:pt idx="19">
                  <c:v>Dec-15</c:v>
                </c:pt>
                <c:pt idx="20">
                  <c:v>Jan-16</c:v>
                </c:pt>
                <c:pt idx="21">
                  <c:v>Feb-16</c:v>
                </c:pt>
                <c:pt idx="22">
                  <c:v>Mar-16</c:v>
                </c:pt>
                <c:pt idx="23">
                  <c:v>Apr-16</c:v>
                </c:pt>
                <c:pt idx="24">
                  <c:v>May-16</c:v>
                </c:pt>
                <c:pt idx="25">
                  <c:v>Jun-16</c:v>
                </c:pt>
                <c:pt idx="26">
                  <c:v>Jul-16</c:v>
                </c:pt>
                <c:pt idx="27">
                  <c:v>Aug-16</c:v>
                </c:pt>
                <c:pt idx="28">
                  <c:v>Sep-16</c:v>
                </c:pt>
                <c:pt idx="29">
                  <c:v>Oct-16</c:v>
                </c:pt>
                <c:pt idx="30">
                  <c:v>Nov-16</c:v>
                </c:pt>
                <c:pt idx="31">
                  <c:v>Dec-16</c:v>
                </c:pt>
                <c:pt idx="32">
                  <c:v>Jan-17</c:v>
                </c:pt>
                <c:pt idx="33">
                  <c:v>Feb-17</c:v>
                </c:pt>
                <c:pt idx="34">
                  <c:v>Mar-17</c:v>
                </c:pt>
                <c:pt idx="35">
                  <c:v>Apr-17</c:v>
                </c:pt>
                <c:pt idx="36">
                  <c:v>May-17</c:v>
                </c:pt>
                <c:pt idx="37">
                  <c:v>Jun-17</c:v>
                </c:pt>
                <c:pt idx="38">
                  <c:v>Jul-17</c:v>
                </c:pt>
                <c:pt idx="39">
                  <c:v>Aug-17</c:v>
                </c:pt>
                <c:pt idx="40">
                  <c:v>Sep-17</c:v>
                </c:pt>
                <c:pt idx="41">
                  <c:v>Oct-17</c:v>
                </c:pt>
                <c:pt idx="42">
                  <c:v>Nov-17</c:v>
                </c:pt>
                <c:pt idx="43">
                  <c:v>Dec-17</c:v>
                </c:pt>
                <c:pt idx="44">
                  <c:v>Jan-18</c:v>
                </c:pt>
                <c:pt idx="45">
                  <c:v>Feb-18</c:v>
                </c:pt>
                <c:pt idx="46">
                  <c:v>Mar-18</c:v>
                </c:pt>
                <c:pt idx="47">
                  <c:v>Apr-18</c:v>
                </c:pt>
                <c:pt idx="48">
                  <c:v>May-18</c:v>
                </c:pt>
                <c:pt idx="49">
                  <c:v>Jun-18</c:v>
                </c:pt>
                <c:pt idx="50">
                  <c:v>Jul-18</c:v>
                </c:pt>
                <c:pt idx="51">
                  <c:v>Aug-18</c:v>
                </c:pt>
                <c:pt idx="52">
                  <c:v>Sep-18</c:v>
                </c:pt>
                <c:pt idx="53">
                  <c:v>Oct-18</c:v>
                </c:pt>
                <c:pt idx="54">
                  <c:v>Nov-18</c:v>
                </c:pt>
                <c:pt idx="55">
                  <c:v>Dec-18</c:v>
                </c:pt>
                <c:pt idx="56">
                  <c:v>Jan-19</c:v>
                </c:pt>
                <c:pt idx="57">
                  <c:v>Feb-19</c:v>
                </c:pt>
                <c:pt idx="58">
                  <c:v>Mar-19</c:v>
                </c:pt>
                <c:pt idx="59">
                  <c:v>Apr-19</c:v>
                </c:pt>
                <c:pt idx="60">
                  <c:v>May-19</c:v>
                </c:pt>
                <c:pt idx="61">
                  <c:v>Jun-19</c:v>
                </c:pt>
                <c:pt idx="62">
                  <c:v>Jul-19</c:v>
                </c:pt>
                <c:pt idx="63">
                  <c:v>Aug-19</c:v>
                </c:pt>
                <c:pt idx="64">
                  <c:v>Sep-19</c:v>
                </c:pt>
                <c:pt idx="65">
                  <c:v>Oct-19</c:v>
                </c:pt>
                <c:pt idx="66">
                  <c:v>Nov-19</c:v>
                </c:pt>
                <c:pt idx="67">
                  <c:v>Dec-19</c:v>
                </c:pt>
                <c:pt idx="68">
                  <c:v>Jan-20</c:v>
                </c:pt>
                <c:pt idx="69">
                  <c:v>Feb-20</c:v>
                </c:pt>
                <c:pt idx="70">
                  <c:v>Mar-20</c:v>
                </c:pt>
              </c:strCache>
            </c:strRef>
          </c:cat>
          <c:val>
            <c:numRef>
              <c:f>GAN!$G$8:$G$78</c:f>
              <c:numCache>
                <c:formatCode>General</c:formatCode>
                <c:ptCount val="7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37</c:v>
                </c:pt>
                <c:pt idx="18">
                  <c:v>39</c:v>
                </c:pt>
                <c:pt idx="19">
                  <c:v>42</c:v>
                </c:pt>
                <c:pt idx="20">
                  <c:v>53</c:v>
                </c:pt>
                <c:pt idx="21">
                  <c:v>54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64</c:v>
                </c:pt>
                <c:pt idx="28">
                  <c:v>65</c:v>
                </c:pt>
                <c:pt idx="29">
                  <c:v>68</c:v>
                </c:pt>
                <c:pt idx="30">
                  <c:v>68</c:v>
                </c:pt>
                <c:pt idx="31">
                  <c:v>2920</c:v>
                </c:pt>
                <c:pt idx="32">
                  <c:v>2930</c:v>
                </c:pt>
                <c:pt idx="33">
                  <c:v>2938</c:v>
                </c:pt>
                <c:pt idx="34">
                  <c:v>2943</c:v>
                </c:pt>
                <c:pt idx="35">
                  <c:v>2949</c:v>
                </c:pt>
                <c:pt idx="36">
                  <c:v>2955</c:v>
                </c:pt>
                <c:pt idx="37">
                  <c:v>2961</c:v>
                </c:pt>
                <c:pt idx="38">
                  <c:v>2978</c:v>
                </c:pt>
                <c:pt idx="39">
                  <c:v>2986</c:v>
                </c:pt>
                <c:pt idx="40">
                  <c:v>2986</c:v>
                </c:pt>
                <c:pt idx="41">
                  <c:v>2989</c:v>
                </c:pt>
                <c:pt idx="42">
                  <c:v>2993</c:v>
                </c:pt>
                <c:pt idx="43">
                  <c:v>2997</c:v>
                </c:pt>
                <c:pt idx="44">
                  <c:v>3000</c:v>
                </c:pt>
                <c:pt idx="45">
                  <c:v>3006</c:v>
                </c:pt>
                <c:pt idx="46">
                  <c:v>3007</c:v>
                </c:pt>
                <c:pt idx="47">
                  <c:v>3013</c:v>
                </c:pt>
                <c:pt idx="48">
                  <c:v>3017</c:v>
                </c:pt>
                <c:pt idx="49">
                  <c:v>3019</c:v>
                </c:pt>
                <c:pt idx="50">
                  <c:v>3024</c:v>
                </c:pt>
                <c:pt idx="51">
                  <c:v>3025</c:v>
                </c:pt>
                <c:pt idx="52">
                  <c:v>3032</c:v>
                </c:pt>
                <c:pt idx="53">
                  <c:v>3034</c:v>
                </c:pt>
                <c:pt idx="54">
                  <c:v>3044</c:v>
                </c:pt>
                <c:pt idx="55">
                  <c:v>3050</c:v>
                </c:pt>
                <c:pt idx="56">
                  <c:v>4696</c:v>
                </c:pt>
                <c:pt idx="57">
                  <c:v>4807</c:v>
                </c:pt>
                <c:pt idx="58">
                  <c:v>4918</c:v>
                </c:pt>
                <c:pt idx="59">
                  <c:v>4920</c:v>
                </c:pt>
                <c:pt idx="60">
                  <c:v>4926</c:v>
                </c:pt>
                <c:pt idx="61">
                  <c:v>5037</c:v>
                </c:pt>
                <c:pt idx="62">
                  <c:v>5056</c:v>
                </c:pt>
                <c:pt idx="63">
                  <c:v>5059</c:v>
                </c:pt>
                <c:pt idx="64">
                  <c:v>5070</c:v>
                </c:pt>
                <c:pt idx="65">
                  <c:v>5079</c:v>
                </c:pt>
                <c:pt idx="66">
                  <c:v>5083</c:v>
                </c:pt>
                <c:pt idx="67">
                  <c:v>5154</c:v>
                </c:pt>
                <c:pt idx="68">
                  <c:v>5161</c:v>
                </c:pt>
                <c:pt idx="69">
                  <c:v>5194</c:v>
                </c:pt>
                <c:pt idx="70">
                  <c:v>5196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675117"/>
        <c:axId val="51270742"/>
      </c:lineChart>
      <c:lineChart>
        <c:grouping val="standard"/>
        <c:ser>
          <c:idx val="2"/>
          <c:order val="2"/>
          <c:tx>
            <c:strRef>
              <c:f>"twitter_follower"</c:f>
              <c:strCache>
                <c:ptCount val="1"/>
                <c:pt idx="0">
                  <c:v>twitter_follower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GAN!$B$8:$B$78</c:f>
              <c:strCache>
                <c:ptCount val="71"/>
                <c:pt idx="0">
                  <c:v>May-14</c:v>
                </c:pt>
                <c:pt idx="1">
                  <c:v>Jun-14</c:v>
                </c:pt>
                <c:pt idx="2">
                  <c:v>Jul-14</c:v>
                </c:pt>
                <c:pt idx="3">
                  <c:v>Aug-14</c:v>
                </c:pt>
                <c:pt idx="4">
                  <c:v>Sep-14</c:v>
                </c:pt>
                <c:pt idx="5">
                  <c:v>Oct-14</c:v>
                </c:pt>
                <c:pt idx="6">
                  <c:v>Nov-14</c:v>
                </c:pt>
                <c:pt idx="7">
                  <c:v>Dec-14</c:v>
                </c:pt>
                <c:pt idx="8">
                  <c:v>Jan-15</c:v>
                </c:pt>
                <c:pt idx="9">
                  <c:v>Feb-15</c:v>
                </c:pt>
                <c:pt idx="10">
                  <c:v>Mar-15</c:v>
                </c:pt>
                <c:pt idx="11">
                  <c:v>Apr-15</c:v>
                </c:pt>
                <c:pt idx="12">
                  <c:v>May-15</c:v>
                </c:pt>
                <c:pt idx="13">
                  <c:v>Jun-15</c:v>
                </c:pt>
                <c:pt idx="14">
                  <c:v>Jul-15</c:v>
                </c:pt>
                <c:pt idx="15">
                  <c:v>Aug-15</c:v>
                </c:pt>
                <c:pt idx="16">
                  <c:v>Sep-15</c:v>
                </c:pt>
                <c:pt idx="17">
                  <c:v>Oct-15</c:v>
                </c:pt>
                <c:pt idx="18">
                  <c:v>Nov-15</c:v>
                </c:pt>
                <c:pt idx="19">
                  <c:v>Dec-15</c:v>
                </c:pt>
                <c:pt idx="20">
                  <c:v>Jan-16</c:v>
                </c:pt>
                <c:pt idx="21">
                  <c:v>Feb-16</c:v>
                </c:pt>
                <c:pt idx="22">
                  <c:v>Mar-16</c:v>
                </c:pt>
                <c:pt idx="23">
                  <c:v>Apr-16</c:v>
                </c:pt>
                <c:pt idx="24">
                  <c:v>May-16</c:v>
                </c:pt>
                <c:pt idx="25">
                  <c:v>Jun-16</c:v>
                </c:pt>
                <c:pt idx="26">
                  <c:v>Jul-16</c:v>
                </c:pt>
                <c:pt idx="27">
                  <c:v>Aug-16</c:v>
                </c:pt>
                <c:pt idx="28">
                  <c:v>Sep-16</c:v>
                </c:pt>
                <c:pt idx="29">
                  <c:v>Oct-16</c:v>
                </c:pt>
                <c:pt idx="30">
                  <c:v>Nov-16</c:v>
                </c:pt>
                <c:pt idx="31">
                  <c:v>Dec-16</c:v>
                </c:pt>
                <c:pt idx="32">
                  <c:v>Jan-17</c:v>
                </c:pt>
                <c:pt idx="33">
                  <c:v>Feb-17</c:v>
                </c:pt>
                <c:pt idx="34">
                  <c:v>Mar-17</c:v>
                </c:pt>
                <c:pt idx="35">
                  <c:v>Apr-17</c:v>
                </c:pt>
                <c:pt idx="36">
                  <c:v>May-17</c:v>
                </c:pt>
                <c:pt idx="37">
                  <c:v>Jun-17</c:v>
                </c:pt>
                <c:pt idx="38">
                  <c:v>Jul-17</c:v>
                </c:pt>
                <c:pt idx="39">
                  <c:v>Aug-17</c:v>
                </c:pt>
                <c:pt idx="40">
                  <c:v>Sep-17</c:v>
                </c:pt>
                <c:pt idx="41">
                  <c:v>Oct-17</c:v>
                </c:pt>
                <c:pt idx="42">
                  <c:v>Nov-17</c:v>
                </c:pt>
                <c:pt idx="43">
                  <c:v>Dec-17</c:v>
                </c:pt>
                <c:pt idx="44">
                  <c:v>Jan-18</c:v>
                </c:pt>
                <c:pt idx="45">
                  <c:v>Feb-18</c:v>
                </c:pt>
                <c:pt idx="46">
                  <c:v>Mar-18</c:v>
                </c:pt>
                <c:pt idx="47">
                  <c:v>Apr-18</c:v>
                </c:pt>
                <c:pt idx="48">
                  <c:v>May-18</c:v>
                </c:pt>
                <c:pt idx="49">
                  <c:v>Jun-18</c:v>
                </c:pt>
                <c:pt idx="50">
                  <c:v>Jul-18</c:v>
                </c:pt>
                <c:pt idx="51">
                  <c:v>Aug-18</c:v>
                </c:pt>
                <c:pt idx="52">
                  <c:v>Sep-18</c:v>
                </c:pt>
                <c:pt idx="53">
                  <c:v>Oct-18</c:v>
                </c:pt>
                <c:pt idx="54">
                  <c:v>Nov-18</c:v>
                </c:pt>
                <c:pt idx="55">
                  <c:v>Dec-18</c:v>
                </c:pt>
                <c:pt idx="56">
                  <c:v>Jan-19</c:v>
                </c:pt>
                <c:pt idx="57">
                  <c:v>Feb-19</c:v>
                </c:pt>
                <c:pt idx="58">
                  <c:v>Mar-19</c:v>
                </c:pt>
                <c:pt idx="59">
                  <c:v>Apr-19</c:v>
                </c:pt>
                <c:pt idx="60">
                  <c:v>May-19</c:v>
                </c:pt>
                <c:pt idx="61">
                  <c:v>Jun-19</c:v>
                </c:pt>
                <c:pt idx="62">
                  <c:v>Jul-19</c:v>
                </c:pt>
                <c:pt idx="63">
                  <c:v>Aug-19</c:v>
                </c:pt>
                <c:pt idx="64">
                  <c:v>Sep-19</c:v>
                </c:pt>
                <c:pt idx="65">
                  <c:v>Oct-19</c:v>
                </c:pt>
                <c:pt idx="66">
                  <c:v>Nov-19</c:v>
                </c:pt>
                <c:pt idx="67">
                  <c:v>Dec-19</c:v>
                </c:pt>
                <c:pt idx="68">
                  <c:v>Jan-20</c:v>
                </c:pt>
                <c:pt idx="69">
                  <c:v>Feb-20</c:v>
                </c:pt>
                <c:pt idx="70">
                  <c:v>Mar-20</c:v>
                </c:pt>
              </c:strCache>
            </c:strRef>
          </c:cat>
          <c:val>
            <c:numRef>
              <c:f>GAN!$I$8:$I$78</c:f>
              <c:numCache>
                <c:formatCode>General</c:formatCode>
                <c:ptCount val="71"/>
                <c:pt idx="0">
                  <c:v>0</c:v>
                </c:pt>
                <c:pt idx="1">
                  <c:v>57699</c:v>
                </c:pt>
                <c:pt idx="2">
                  <c:v>137436</c:v>
                </c:pt>
                <c:pt idx="3">
                  <c:v>143480</c:v>
                </c:pt>
                <c:pt idx="4">
                  <c:v>143480</c:v>
                </c:pt>
                <c:pt idx="5">
                  <c:v>143480</c:v>
                </c:pt>
                <c:pt idx="6">
                  <c:v>145522</c:v>
                </c:pt>
                <c:pt idx="7">
                  <c:v>145522</c:v>
                </c:pt>
                <c:pt idx="8">
                  <c:v>145522</c:v>
                </c:pt>
                <c:pt idx="9">
                  <c:v>145522</c:v>
                </c:pt>
                <c:pt idx="10">
                  <c:v>145522</c:v>
                </c:pt>
                <c:pt idx="11">
                  <c:v>145522</c:v>
                </c:pt>
                <c:pt idx="12">
                  <c:v>145522</c:v>
                </c:pt>
                <c:pt idx="13">
                  <c:v>145522</c:v>
                </c:pt>
                <c:pt idx="14">
                  <c:v>155471</c:v>
                </c:pt>
                <c:pt idx="15">
                  <c:v>155471</c:v>
                </c:pt>
                <c:pt idx="16">
                  <c:v>155471</c:v>
                </c:pt>
                <c:pt idx="17">
                  <c:v>413353</c:v>
                </c:pt>
                <c:pt idx="18">
                  <c:v>418209</c:v>
                </c:pt>
                <c:pt idx="19">
                  <c:v>421583</c:v>
                </c:pt>
                <c:pt idx="20">
                  <c:v>516991</c:v>
                </c:pt>
                <c:pt idx="21">
                  <c:v>517076</c:v>
                </c:pt>
                <c:pt idx="22">
                  <c:v>517180</c:v>
                </c:pt>
                <c:pt idx="23">
                  <c:v>517709</c:v>
                </c:pt>
                <c:pt idx="24">
                  <c:v>518509</c:v>
                </c:pt>
                <c:pt idx="25">
                  <c:v>522897</c:v>
                </c:pt>
                <c:pt idx="26">
                  <c:v>523385</c:v>
                </c:pt>
                <c:pt idx="27">
                  <c:v>526016</c:v>
                </c:pt>
                <c:pt idx="28">
                  <c:v>540431</c:v>
                </c:pt>
                <c:pt idx="29">
                  <c:v>540690</c:v>
                </c:pt>
                <c:pt idx="30">
                  <c:v>540690</c:v>
                </c:pt>
                <c:pt idx="31">
                  <c:v>540692</c:v>
                </c:pt>
                <c:pt idx="32">
                  <c:v>554675</c:v>
                </c:pt>
                <c:pt idx="33">
                  <c:v>573403</c:v>
                </c:pt>
                <c:pt idx="34">
                  <c:v>583212</c:v>
                </c:pt>
                <c:pt idx="35">
                  <c:v>589532</c:v>
                </c:pt>
                <c:pt idx="36">
                  <c:v>601322</c:v>
                </c:pt>
                <c:pt idx="37">
                  <c:v>606440</c:v>
                </c:pt>
                <c:pt idx="38">
                  <c:v>879978</c:v>
                </c:pt>
                <c:pt idx="39">
                  <c:v>981243</c:v>
                </c:pt>
                <c:pt idx="40">
                  <c:v>981243</c:v>
                </c:pt>
                <c:pt idx="41">
                  <c:v>990177</c:v>
                </c:pt>
                <c:pt idx="42">
                  <c:v>992944</c:v>
                </c:pt>
                <c:pt idx="43">
                  <c:v>1009061</c:v>
                </c:pt>
                <c:pt idx="44">
                  <c:v>1011612</c:v>
                </c:pt>
                <c:pt idx="45">
                  <c:v>1358111</c:v>
                </c:pt>
                <c:pt idx="46">
                  <c:v>1417914</c:v>
                </c:pt>
                <c:pt idx="47">
                  <c:v>1427518</c:v>
                </c:pt>
                <c:pt idx="48">
                  <c:v>1430533</c:v>
                </c:pt>
                <c:pt idx="49">
                  <c:v>1431080</c:v>
                </c:pt>
                <c:pt idx="50">
                  <c:v>1441785</c:v>
                </c:pt>
                <c:pt idx="51">
                  <c:v>1441789</c:v>
                </c:pt>
                <c:pt idx="52">
                  <c:v>1525558</c:v>
                </c:pt>
                <c:pt idx="53">
                  <c:v>1531213</c:v>
                </c:pt>
                <c:pt idx="54">
                  <c:v>1709872</c:v>
                </c:pt>
                <c:pt idx="55">
                  <c:v>1819169</c:v>
                </c:pt>
                <c:pt idx="56">
                  <c:v>5289661</c:v>
                </c:pt>
                <c:pt idx="57">
                  <c:v>5762561</c:v>
                </c:pt>
                <c:pt idx="58">
                  <c:v>5935181</c:v>
                </c:pt>
                <c:pt idx="59">
                  <c:v>5935202</c:v>
                </c:pt>
                <c:pt idx="60">
                  <c:v>5939530</c:v>
                </c:pt>
                <c:pt idx="61">
                  <c:v>6244324</c:v>
                </c:pt>
                <c:pt idx="62">
                  <c:v>6256818</c:v>
                </c:pt>
                <c:pt idx="63">
                  <c:v>6260347</c:v>
                </c:pt>
                <c:pt idx="64">
                  <c:v>6272919</c:v>
                </c:pt>
                <c:pt idx="65">
                  <c:v>6276348</c:v>
                </c:pt>
                <c:pt idx="66">
                  <c:v>6287118</c:v>
                </c:pt>
                <c:pt idx="67">
                  <c:v>6413975</c:v>
                </c:pt>
                <c:pt idx="68">
                  <c:v>6426253</c:v>
                </c:pt>
                <c:pt idx="69">
                  <c:v>6543213</c:v>
                </c:pt>
                <c:pt idx="70">
                  <c:v>6544282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204392"/>
        <c:axId val="3998256"/>
      </c:lineChart>
      <c:catAx>
        <c:axId val="826751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MMM\-YY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1270742"/>
        <c:crosses val="autoZero"/>
        <c:auto val="1"/>
        <c:lblAlgn val="ctr"/>
        <c:lblOffset val="100"/>
      </c:catAx>
      <c:valAx>
        <c:axId val="5127074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Citation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675117"/>
        <c:crosses val="autoZero"/>
        <c:crossBetween val="midCat"/>
      </c:valAx>
      <c:catAx>
        <c:axId val="17204392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98256"/>
        <c:crosses val="autoZero"/>
        <c:auto val="1"/>
        <c:lblAlgn val="ctr"/>
        <c:lblOffset val="100"/>
      </c:catAx>
      <c:valAx>
        <c:axId val="3998256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followers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204392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51234861706066"/>
          <c:y val="0.287919627542269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累積被引用数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398952598362"/>
          <c:y val="0.0987624065678226"/>
          <c:w val="0.654250033570565"/>
          <c:h val="0.499816198995221"/>
        </c:manualLayout>
      </c:layout>
      <c:lineChart>
        <c:grouping val="standard"/>
        <c:ser>
          <c:idx val="0"/>
          <c:order val="0"/>
          <c:tx>
            <c:strRef>
              <c:f>"NASA ADS"</c:f>
              <c:strCache>
                <c:ptCount val="1"/>
                <c:pt idx="0">
                  <c:v>NASA ADS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GAN!$B$8:$B$78</c:f>
              <c:strCache>
                <c:ptCount val="71"/>
                <c:pt idx="0">
                  <c:v>May-14</c:v>
                </c:pt>
                <c:pt idx="1">
                  <c:v>Jun-14</c:v>
                </c:pt>
                <c:pt idx="2">
                  <c:v>Jul-14</c:v>
                </c:pt>
                <c:pt idx="3">
                  <c:v>Aug-14</c:v>
                </c:pt>
                <c:pt idx="4">
                  <c:v>Sep-14</c:v>
                </c:pt>
                <c:pt idx="5">
                  <c:v>Oct-14</c:v>
                </c:pt>
                <c:pt idx="6">
                  <c:v>Nov-14</c:v>
                </c:pt>
                <c:pt idx="7">
                  <c:v>Dec-14</c:v>
                </c:pt>
                <c:pt idx="8">
                  <c:v>Jan-15</c:v>
                </c:pt>
                <c:pt idx="9">
                  <c:v>Feb-15</c:v>
                </c:pt>
                <c:pt idx="10">
                  <c:v>Mar-15</c:v>
                </c:pt>
                <c:pt idx="11">
                  <c:v>Apr-15</c:v>
                </c:pt>
                <c:pt idx="12">
                  <c:v>May-15</c:v>
                </c:pt>
                <c:pt idx="13">
                  <c:v>Jun-15</c:v>
                </c:pt>
                <c:pt idx="14">
                  <c:v>Jul-15</c:v>
                </c:pt>
                <c:pt idx="15">
                  <c:v>Aug-15</c:v>
                </c:pt>
                <c:pt idx="16">
                  <c:v>Sep-15</c:v>
                </c:pt>
                <c:pt idx="17">
                  <c:v>Oct-15</c:v>
                </c:pt>
                <c:pt idx="18">
                  <c:v>Nov-15</c:v>
                </c:pt>
                <c:pt idx="19">
                  <c:v>Dec-15</c:v>
                </c:pt>
                <c:pt idx="20">
                  <c:v>Jan-16</c:v>
                </c:pt>
                <c:pt idx="21">
                  <c:v>Feb-16</c:v>
                </c:pt>
                <c:pt idx="22">
                  <c:v>Mar-16</c:v>
                </c:pt>
                <c:pt idx="23">
                  <c:v>Apr-16</c:v>
                </c:pt>
                <c:pt idx="24">
                  <c:v>May-16</c:v>
                </c:pt>
                <c:pt idx="25">
                  <c:v>Jun-16</c:v>
                </c:pt>
                <c:pt idx="26">
                  <c:v>Jul-16</c:v>
                </c:pt>
                <c:pt idx="27">
                  <c:v>Aug-16</c:v>
                </c:pt>
                <c:pt idx="28">
                  <c:v>Sep-16</c:v>
                </c:pt>
                <c:pt idx="29">
                  <c:v>Oct-16</c:v>
                </c:pt>
                <c:pt idx="30">
                  <c:v>Nov-16</c:v>
                </c:pt>
                <c:pt idx="31">
                  <c:v>Dec-16</c:v>
                </c:pt>
                <c:pt idx="32">
                  <c:v>Jan-17</c:v>
                </c:pt>
                <c:pt idx="33">
                  <c:v>Feb-17</c:v>
                </c:pt>
                <c:pt idx="34">
                  <c:v>Mar-17</c:v>
                </c:pt>
                <c:pt idx="35">
                  <c:v>Apr-17</c:v>
                </c:pt>
                <c:pt idx="36">
                  <c:v>May-17</c:v>
                </c:pt>
                <c:pt idx="37">
                  <c:v>Jun-17</c:v>
                </c:pt>
                <c:pt idx="38">
                  <c:v>Jul-17</c:v>
                </c:pt>
                <c:pt idx="39">
                  <c:v>Aug-17</c:v>
                </c:pt>
                <c:pt idx="40">
                  <c:v>Sep-17</c:v>
                </c:pt>
                <c:pt idx="41">
                  <c:v>Oct-17</c:v>
                </c:pt>
                <c:pt idx="42">
                  <c:v>Nov-17</c:v>
                </c:pt>
                <c:pt idx="43">
                  <c:v>Dec-17</c:v>
                </c:pt>
                <c:pt idx="44">
                  <c:v>Jan-18</c:v>
                </c:pt>
                <c:pt idx="45">
                  <c:v>Feb-18</c:v>
                </c:pt>
                <c:pt idx="46">
                  <c:v>Mar-18</c:v>
                </c:pt>
                <c:pt idx="47">
                  <c:v>Apr-18</c:v>
                </c:pt>
                <c:pt idx="48">
                  <c:v>May-18</c:v>
                </c:pt>
                <c:pt idx="49">
                  <c:v>Jun-18</c:v>
                </c:pt>
                <c:pt idx="50">
                  <c:v>Jul-18</c:v>
                </c:pt>
                <c:pt idx="51">
                  <c:v>Aug-18</c:v>
                </c:pt>
                <c:pt idx="52">
                  <c:v>Sep-18</c:v>
                </c:pt>
                <c:pt idx="53">
                  <c:v>Oct-18</c:v>
                </c:pt>
                <c:pt idx="54">
                  <c:v>Nov-18</c:v>
                </c:pt>
                <c:pt idx="55">
                  <c:v>Dec-18</c:v>
                </c:pt>
                <c:pt idx="56">
                  <c:v>Jan-19</c:v>
                </c:pt>
                <c:pt idx="57">
                  <c:v>Feb-19</c:v>
                </c:pt>
                <c:pt idx="58">
                  <c:v>Mar-19</c:v>
                </c:pt>
                <c:pt idx="59">
                  <c:v>Apr-19</c:v>
                </c:pt>
                <c:pt idx="60">
                  <c:v>May-19</c:v>
                </c:pt>
                <c:pt idx="61">
                  <c:v>Jun-19</c:v>
                </c:pt>
                <c:pt idx="62">
                  <c:v>Jul-19</c:v>
                </c:pt>
                <c:pt idx="63">
                  <c:v>Aug-19</c:v>
                </c:pt>
                <c:pt idx="64">
                  <c:v>Sep-19</c:v>
                </c:pt>
                <c:pt idx="65">
                  <c:v>Oct-19</c:v>
                </c:pt>
                <c:pt idx="66">
                  <c:v>Nov-19</c:v>
                </c:pt>
                <c:pt idx="67">
                  <c:v>Dec-19</c:v>
                </c:pt>
                <c:pt idx="68">
                  <c:v>Jan-20</c:v>
                </c:pt>
                <c:pt idx="69">
                  <c:v>Feb-20</c:v>
                </c:pt>
                <c:pt idx="70">
                  <c:v>Mar-20</c:v>
                </c:pt>
              </c:strCache>
            </c:strRef>
          </c:cat>
          <c:val>
            <c:numRef>
              <c:f>GAN!$D$8:$D$78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9</c:v>
                </c:pt>
                <c:pt idx="34">
                  <c:v>10</c:v>
                </c:pt>
                <c:pt idx="35">
                  <c:v>12</c:v>
                </c:pt>
                <c:pt idx="36">
                  <c:v>15</c:v>
                </c:pt>
                <c:pt idx="37">
                  <c:v>17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25</c:v>
                </c:pt>
                <c:pt idx="43">
                  <c:v>26</c:v>
                </c:pt>
                <c:pt idx="44">
                  <c:v>34</c:v>
                </c:pt>
                <c:pt idx="45">
                  <c:v>41</c:v>
                </c:pt>
                <c:pt idx="46">
                  <c:v>45</c:v>
                </c:pt>
                <c:pt idx="47">
                  <c:v>55</c:v>
                </c:pt>
                <c:pt idx="48">
                  <c:v>61</c:v>
                </c:pt>
                <c:pt idx="49">
                  <c:v>69</c:v>
                </c:pt>
                <c:pt idx="50">
                  <c:v>79</c:v>
                </c:pt>
                <c:pt idx="51">
                  <c:v>81</c:v>
                </c:pt>
                <c:pt idx="52">
                  <c:v>86</c:v>
                </c:pt>
                <c:pt idx="53">
                  <c:v>95</c:v>
                </c:pt>
                <c:pt idx="54">
                  <c:v>105</c:v>
                </c:pt>
                <c:pt idx="55">
                  <c:v>113</c:v>
                </c:pt>
                <c:pt idx="56">
                  <c:v>123</c:v>
                </c:pt>
                <c:pt idx="57">
                  <c:v>129</c:v>
                </c:pt>
                <c:pt idx="58">
                  <c:v>132</c:v>
                </c:pt>
                <c:pt idx="59">
                  <c:v>139</c:v>
                </c:pt>
                <c:pt idx="60">
                  <c:v>145</c:v>
                </c:pt>
                <c:pt idx="61">
                  <c:v>154</c:v>
                </c:pt>
                <c:pt idx="62">
                  <c:v>165</c:v>
                </c:pt>
                <c:pt idx="63">
                  <c:v>177</c:v>
                </c:pt>
                <c:pt idx="64">
                  <c:v>185</c:v>
                </c:pt>
                <c:pt idx="65">
                  <c:v>200</c:v>
                </c:pt>
                <c:pt idx="66">
                  <c:v>210</c:v>
                </c:pt>
                <c:pt idx="67">
                  <c:v>221</c:v>
                </c:pt>
                <c:pt idx="68">
                  <c:v>226</c:v>
                </c:pt>
                <c:pt idx="69">
                  <c:v>237</c:v>
                </c:pt>
                <c:pt idx="70">
                  <c:v>241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936018"/>
        <c:axId val="2409511"/>
      </c:lineChart>
      <c:lineChart>
        <c:grouping val="standard"/>
        <c:ser>
          <c:idx val="1"/>
          <c:order val="1"/>
          <c:tx>
            <c:strRef>
              <c:f>"twitter_follower"</c:f>
              <c:strCache>
                <c:ptCount val="1"/>
                <c:pt idx="0">
                  <c:v>twitter_follower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GAN!$B$8:$B$78</c:f>
              <c:strCache>
                <c:ptCount val="71"/>
                <c:pt idx="0">
                  <c:v>May-14</c:v>
                </c:pt>
                <c:pt idx="1">
                  <c:v>Jun-14</c:v>
                </c:pt>
                <c:pt idx="2">
                  <c:v>Jul-14</c:v>
                </c:pt>
                <c:pt idx="3">
                  <c:v>Aug-14</c:v>
                </c:pt>
                <c:pt idx="4">
                  <c:v>Sep-14</c:v>
                </c:pt>
                <c:pt idx="5">
                  <c:v>Oct-14</c:v>
                </c:pt>
                <c:pt idx="6">
                  <c:v>Nov-14</c:v>
                </c:pt>
                <c:pt idx="7">
                  <c:v>Dec-14</c:v>
                </c:pt>
                <c:pt idx="8">
                  <c:v>Jan-15</c:v>
                </c:pt>
                <c:pt idx="9">
                  <c:v>Feb-15</c:v>
                </c:pt>
                <c:pt idx="10">
                  <c:v>Mar-15</c:v>
                </c:pt>
                <c:pt idx="11">
                  <c:v>Apr-15</c:v>
                </c:pt>
                <c:pt idx="12">
                  <c:v>May-15</c:v>
                </c:pt>
                <c:pt idx="13">
                  <c:v>Jun-15</c:v>
                </c:pt>
                <c:pt idx="14">
                  <c:v>Jul-15</c:v>
                </c:pt>
                <c:pt idx="15">
                  <c:v>Aug-15</c:v>
                </c:pt>
                <c:pt idx="16">
                  <c:v>Sep-15</c:v>
                </c:pt>
                <c:pt idx="17">
                  <c:v>Oct-15</c:v>
                </c:pt>
                <c:pt idx="18">
                  <c:v>Nov-15</c:v>
                </c:pt>
                <c:pt idx="19">
                  <c:v>Dec-15</c:v>
                </c:pt>
                <c:pt idx="20">
                  <c:v>Jan-16</c:v>
                </c:pt>
                <c:pt idx="21">
                  <c:v>Feb-16</c:v>
                </c:pt>
                <c:pt idx="22">
                  <c:v>Mar-16</c:v>
                </c:pt>
                <c:pt idx="23">
                  <c:v>Apr-16</c:v>
                </c:pt>
                <c:pt idx="24">
                  <c:v>May-16</c:v>
                </c:pt>
                <c:pt idx="25">
                  <c:v>Jun-16</c:v>
                </c:pt>
                <c:pt idx="26">
                  <c:v>Jul-16</c:v>
                </c:pt>
                <c:pt idx="27">
                  <c:v>Aug-16</c:v>
                </c:pt>
                <c:pt idx="28">
                  <c:v>Sep-16</c:v>
                </c:pt>
                <c:pt idx="29">
                  <c:v>Oct-16</c:v>
                </c:pt>
                <c:pt idx="30">
                  <c:v>Nov-16</c:v>
                </c:pt>
                <c:pt idx="31">
                  <c:v>Dec-16</c:v>
                </c:pt>
                <c:pt idx="32">
                  <c:v>Jan-17</c:v>
                </c:pt>
                <c:pt idx="33">
                  <c:v>Feb-17</c:v>
                </c:pt>
                <c:pt idx="34">
                  <c:v>Mar-17</c:v>
                </c:pt>
                <c:pt idx="35">
                  <c:v>Apr-17</c:v>
                </c:pt>
                <c:pt idx="36">
                  <c:v>May-17</c:v>
                </c:pt>
                <c:pt idx="37">
                  <c:v>Jun-17</c:v>
                </c:pt>
                <c:pt idx="38">
                  <c:v>Jul-17</c:v>
                </c:pt>
                <c:pt idx="39">
                  <c:v>Aug-17</c:v>
                </c:pt>
                <c:pt idx="40">
                  <c:v>Sep-17</c:v>
                </c:pt>
                <c:pt idx="41">
                  <c:v>Oct-17</c:v>
                </c:pt>
                <c:pt idx="42">
                  <c:v>Nov-17</c:v>
                </c:pt>
                <c:pt idx="43">
                  <c:v>Dec-17</c:v>
                </c:pt>
                <c:pt idx="44">
                  <c:v>Jan-18</c:v>
                </c:pt>
                <c:pt idx="45">
                  <c:v>Feb-18</c:v>
                </c:pt>
                <c:pt idx="46">
                  <c:v>Mar-18</c:v>
                </c:pt>
                <c:pt idx="47">
                  <c:v>Apr-18</c:v>
                </c:pt>
                <c:pt idx="48">
                  <c:v>May-18</c:v>
                </c:pt>
                <c:pt idx="49">
                  <c:v>Jun-18</c:v>
                </c:pt>
                <c:pt idx="50">
                  <c:v>Jul-18</c:v>
                </c:pt>
                <c:pt idx="51">
                  <c:v>Aug-18</c:v>
                </c:pt>
                <c:pt idx="52">
                  <c:v>Sep-18</c:v>
                </c:pt>
                <c:pt idx="53">
                  <c:v>Oct-18</c:v>
                </c:pt>
                <c:pt idx="54">
                  <c:v>Nov-18</c:v>
                </c:pt>
                <c:pt idx="55">
                  <c:v>Dec-18</c:v>
                </c:pt>
                <c:pt idx="56">
                  <c:v>Jan-19</c:v>
                </c:pt>
                <c:pt idx="57">
                  <c:v>Feb-19</c:v>
                </c:pt>
                <c:pt idx="58">
                  <c:v>Mar-19</c:v>
                </c:pt>
                <c:pt idx="59">
                  <c:v>Apr-19</c:v>
                </c:pt>
                <c:pt idx="60">
                  <c:v>May-19</c:v>
                </c:pt>
                <c:pt idx="61">
                  <c:v>Jun-19</c:v>
                </c:pt>
                <c:pt idx="62">
                  <c:v>Jul-19</c:v>
                </c:pt>
                <c:pt idx="63">
                  <c:v>Aug-19</c:v>
                </c:pt>
                <c:pt idx="64">
                  <c:v>Sep-19</c:v>
                </c:pt>
                <c:pt idx="65">
                  <c:v>Oct-19</c:v>
                </c:pt>
                <c:pt idx="66">
                  <c:v>Nov-19</c:v>
                </c:pt>
                <c:pt idx="67">
                  <c:v>Dec-19</c:v>
                </c:pt>
                <c:pt idx="68">
                  <c:v>Jan-20</c:v>
                </c:pt>
                <c:pt idx="69">
                  <c:v>Feb-20</c:v>
                </c:pt>
                <c:pt idx="70">
                  <c:v>Mar-20</c:v>
                </c:pt>
              </c:strCache>
            </c:strRef>
          </c:cat>
          <c:val>
            <c:numRef>
              <c:f>GAN!$I$8:$I$78</c:f>
              <c:numCache>
                <c:formatCode>General</c:formatCode>
                <c:ptCount val="71"/>
                <c:pt idx="0">
                  <c:v>0</c:v>
                </c:pt>
                <c:pt idx="1">
                  <c:v>57699</c:v>
                </c:pt>
                <c:pt idx="2">
                  <c:v>137436</c:v>
                </c:pt>
                <c:pt idx="3">
                  <c:v>143480</c:v>
                </c:pt>
                <c:pt idx="4">
                  <c:v>143480</c:v>
                </c:pt>
                <c:pt idx="5">
                  <c:v>143480</c:v>
                </c:pt>
                <c:pt idx="6">
                  <c:v>145522</c:v>
                </c:pt>
                <c:pt idx="7">
                  <c:v>145522</c:v>
                </c:pt>
                <c:pt idx="8">
                  <c:v>145522</c:v>
                </c:pt>
                <c:pt idx="9">
                  <c:v>145522</c:v>
                </c:pt>
                <c:pt idx="10">
                  <c:v>145522</c:v>
                </c:pt>
                <c:pt idx="11">
                  <c:v>145522</c:v>
                </c:pt>
                <c:pt idx="12">
                  <c:v>145522</c:v>
                </c:pt>
                <c:pt idx="13">
                  <c:v>145522</c:v>
                </c:pt>
                <c:pt idx="14">
                  <c:v>155471</c:v>
                </c:pt>
                <c:pt idx="15">
                  <c:v>155471</c:v>
                </c:pt>
                <c:pt idx="16">
                  <c:v>155471</c:v>
                </c:pt>
                <c:pt idx="17">
                  <c:v>413353</c:v>
                </c:pt>
                <c:pt idx="18">
                  <c:v>418209</c:v>
                </c:pt>
                <c:pt idx="19">
                  <c:v>421583</c:v>
                </c:pt>
                <c:pt idx="20">
                  <c:v>516991</c:v>
                </c:pt>
                <c:pt idx="21">
                  <c:v>517076</c:v>
                </c:pt>
                <c:pt idx="22">
                  <c:v>517180</c:v>
                </c:pt>
                <c:pt idx="23">
                  <c:v>517709</c:v>
                </c:pt>
                <c:pt idx="24">
                  <c:v>518509</c:v>
                </c:pt>
                <c:pt idx="25">
                  <c:v>522897</c:v>
                </c:pt>
                <c:pt idx="26">
                  <c:v>523385</c:v>
                </c:pt>
                <c:pt idx="27">
                  <c:v>526016</c:v>
                </c:pt>
                <c:pt idx="28">
                  <c:v>540431</c:v>
                </c:pt>
                <c:pt idx="29">
                  <c:v>540690</c:v>
                </c:pt>
                <c:pt idx="30">
                  <c:v>540690</c:v>
                </c:pt>
                <c:pt idx="31">
                  <c:v>540692</c:v>
                </c:pt>
                <c:pt idx="32">
                  <c:v>554675</c:v>
                </c:pt>
                <c:pt idx="33">
                  <c:v>573403</c:v>
                </c:pt>
                <c:pt idx="34">
                  <c:v>583212</c:v>
                </c:pt>
                <c:pt idx="35">
                  <c:v>589532</c:v>
                </c:pt>
                <c:pt idx="36">
                  <c:v>601322</c:v>
                </c:pt>
                <c:pt idx="37">
                  <c:v>606440</c:v>
                </c:pt>
                <c:pt idx="38">
                  <c:v>879978</c:v>
                </c:pt>
                <c:pt idx="39">
                  <c:v>981243</c:v>
                </c:pt>
                <c:pt idx="40">
                  <c:v>981243</c:v>
                </c:pt>
                <c:pt idx="41">
                  <c:v>990177</c:v>
                </c:pt>
                <c:pt idx="42">
                  <c:v>992944</c:v>
                </c:pt>
                <c:pt idx="43">
                  <c:v>1009061</c:v>
                </c:pt>
                <c:pt idx="44">
                  <c:v>1011612</c:v>
                </c:pt>
                <c:pt idx="45">
                  <c:v>1358111</c:v>
                </c:pt>
                <c:pt idx="46">
                  <c:v>1417914</c:v>
                </c:pt>
                <c:pt idx="47">
                  <c:v>1427518</c:v>
                </c:pt>
                <c:pt idx="48">
                  <c:v>1430533</c:v>
                </c:pt>
                <c:pt idx="49">
                  <c:v>1431080</c:v>
                </c:pt>
                <c:pt idx="50">
                  <c:v>1441785</c:v>
                </c:pt>
                <c:pt idx="51">
                  <c:v>1441789</c:v>
                </c:pt>
                <c:pt idx="52">
                  <c:v>1525558</c:v>
                </c:pt>
                <c:pt idx="53">
                  <c:v>1531213</c:v>
                </c:pt>
                <c:pt idx="54">
                  <c:v>1709872</c:v>
                </c:pt>
                <c:pt idx="55">
                  <c:v>1819169</c:v>
                </c:pt>
                <c:pt idx="56">
                  <c:v>5289661</c:v>
                </c:pt>
                <c:pt idx="57">
                  <c:v>5762561</c:v>
                </c:pt>
                <c:pt idx="58">
                  <c:v>5935181</c:v>
                </c:pt>
                <c:pt idx="59">
                  <c:v>5935202</c:v>
                </c:pt>
                <c:pt idx="60">
                  <c:v>5939530</c:v>
                </c:pt>
                <c:pt idx="61">
                  <c:v>6244324</c:v>
                </c:pt>
                <c:pt idx="62">
                  <c:v>6256818</c:v>
                </c:pt>
                <c:pt idx="63">
                  <c:v>6260347</c:v>
                </c:pt>
                <c:pt idx="64">
                  <c:v>6272919</c:v>
                </c:pt>
                <c:pt idx="65">
                  <c:v>6276348</c:v>
                </c:pt>
                <c:pt idx="66">
                  <c:v>6287118</c:v>
                </c:pt>
                <c:pt idx="67">
                  <c:v>6413975</c:v>
                </c:pt>
                <c:pt idx="68">
                  <c:v>6426253</c:v>
                </c:pt>
                <c:pt idx="69">
                  <c:v>6543213</c:v>
                </c:pt>
                <c:pt idx="70">
                  <c:v>6544282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820588"/>
        <c:axId val="81554670"/>
      </c:lineChart>
      <c:catAx>
        <c:axId val="949360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MMM\-YY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09511"/>
        <c:crosses val="autoZero"/>
        <c:auto val="1"/>
        <c:lblAlgn val="ctr"/>
        <c:lblOffset val="100"/>
      </c:catAx>
      <c:valAx>
        <c:axId val="2409511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Citation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936018"/>
        <c:crosses val="autoZero"/>
        <c:crossBetween val="midCat"/>
      </c:valAx>
      <c:catAx>
        <c:axId val="33820588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554670"/>
        <c:crosses val="autoZero"/>
        <c:auto val="1"/>
        <c:lblAlgn val="ctr"/>
        <c:lblOffset val="100"/>
      </c:catAx>
      <c:valAx>
        <c:axId val="81554670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followers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382058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51234861706066"/>
          <c:y val="0.287901990811639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累積被引用数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7410894418292"/>
          <c:y val="0.0987684578150849"/>
          <c:w val="0.654256893073302"/>
          <c:h val="0.499846823111329"/>
        </c:manualLayout>
      </c:layout>
      <c:lineChart>
        <c:grouping val="standard"/>
        <c:ser>
          <c:idx val="0"/>
          <c:order val="0"/>
          <c:tx>
            <c:strRef>
              <c:f>"NASA ADS"</c:f>
              <c:strCache>
                <c:ptCount val="1"/>
                <c:pt idx="0">
                  <c:v>NASA ADS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GAN!$B$8:$B$78</c:f>
              <c:strCache>
                <c:ptCount val="71"/>
                <c:pt idx="0">
                  <c:v>May-14</c:v>
                </c:pt>
                <c:pt idx="1">
                  <c:v>Jun-14</c:v>
                </c:pt>
                <c:pt idx="2">
                  <c:v>Jul-14</c:v>
                </c:pt>
                <c:pt idx="3">
                  <c:v>Aug-14</c:v>
                </c:pt>
                <c:pt idx="4">
                  <c:v>Sep-14</c:v>
                </c:pt>
                <c:pt idx="5">
                  <c:v>Oct-14</c:v>
                </c:pt>
                <c:pt idx="6">
                  <c:v>Nov-14</c:v>
                </c:pt>
                <c:pt idx="7">
                  <c:v>Dec-14</c:v>
                </c:pt>
                <c:pt idx="8">
                  <c:v>Jan-15</c:v>
                </c:pt>
                <c:pt idx="9">
                  <c:v>Feb-15</c:v>
                </c:pt>
                <c:pt idx="10">
                  <c:v>Mar-15</c:v>
                </c:pt>
                <c:pt idx="11">
                  <c:v>Apr-15</c:v>
                </c:pt>
                <c:pt idx="12">
                  <c:v>May-15</c:v>
                </c:pt>
                <c:pt idx="13">
                  <c:v>Jun-15</c:v>
                </c:pt>
                <c:pt idx="14">
                  <c:v>Jul-15</c:v>
                </c:pt>
                <c:pt idx="15">
                  <c:v>Aug-15</c:v>
                </c:pt>
                <c:pt idx="16">
                  <c:v>Sep-15</c:v>
                </c:pt>
                <c:pt idx="17">
                  <c:v>Oct-15</c:v>
                </c:pt>
                <c:pt idx="18">
                  <c:v>Nov-15</c:v>
                </c:pt>
                <c:pt idx="19">
                  <c:v>Dec-15</c:v>
                </c:pt>
                <c:pt idx="20">
                  <c:v>Jan-16</c:v>
                </c:pt>
                <c:pt idx="21">
                  <c:v>Feb-16</c:v>
                </c:pt>
                <c:pt idx="22">
                  <c:v>Mar-16</c:v>
                </c:pt>
                <c:pt idx="23">
                  <c:v>Apr-16</c:v>
                </c:pt>
                <c:pt idx="24">
                  <c:v>May-16</c:v>
                </c:pt>
                <c:pt idx="25">
                  <c:v>Jun-16</c:v>
                </c:pt>
                <c:pt idx="26">
                  <c:v>Jul-16</c:v>
                </c:pt>
                <c:pt idx="27">
                  <c:v>Aug-16</c:v>
                </c:pt>
                <c:pt idx="28">
                  <c:v>Sep-16</c:v>
                </c:pt>
                <c:pt idx="29">
                  <c:v>Oct-16</c:v>
                </c:pt>
                <c:pt idx="30">
                  <c:v>Nov-16</c:v>
                </c:pt>
                <c:pt idx="31">
                  <c:v>Dec-16</c:v>
                </c:pt>
                <c:pt idx="32">
                  <c:v>Jan-17</c:v>
                </c:pt>
                <c:pt idx="33">
                  <c:v>Feb-17</c:v>
                </c:pt>
                <c:pt idx="34">
                  <c:v>Mar-17</c:v>
                </c:pt>
                <c:pt idx="35">
                  <c:v>Apr-17</c:v>
                </c:pt>
                <c:pt idx="36">
                  <c:v>May-17</c:v>
                </c:pt>
                <c:pt idx="37">
                  <c:v>Jun-17</c:v>
                </c:pt>
                <c:pt idx="38">
                  <c:v>Jul-17</c:v>
                </c:pt>
                <c:pt idx="39">
                  <c:v>Aug-17</c:v>
                </c:pt>
                <c:pt idx="40">
                  <c:v>Sep-17</c:v>
                </c:pt>
                <c:pt idx="41">
                  <c:v>Oct-17</c:v>
                </c:pt>
                <c:pt idx="42">
                  <c:v>Nov-17</c:v>
                </c:pt>
                <c:pt idx="43">
                  <c:v>Dec-17</c:v>
                </c:pt>
                <c:pt idx="44">
                  <c:v>Jan-18</c:v>
                </c:pt>
                <c:pt idx="45">
                  <c:v>Feb-18</c:v>
                </c:pt>
                <c:pt idx="46">
                  <c:v>Mar-18</c:v>
                </c:pt>
                <c:pt idx="47">
                  <c:v>Apr-18</c:v>
                </c:pt>
                <c:pt idx="48">
                  <c:v>May-18</c:v>
                </c:pt>
                <c:pt idx="49">
                  <c:v>Jun-18</c:v>
                </c:pt>
                <c:pt idx="50">
                  <c:v>Jul-18</c:v>
                </c:pt>
                <c:pt idx="51">
                  <c:v>Aug-18</c:v>
                </c:pt>
                <c:pt idx="52">
                  <c:v>Sep-18</c:v>
                </c:pt>
                <c:pt idx="53">
                  <c:v>Oct-18</c:v>
                </c:pt>
                <c:pt idx="54">
                  <c:v>Nov-18</c:v>
                </c:pt>
                <c:pt idx="55">
                  <c:v>Dec-18</c:v>
                </c:pt>
                <c:pt idx="56">
                  <c:v>Jan-19</c:v>
                </c:pt>
                <c:pt idx="57">
                  <c:v>Feb-19</c:v>
                </c:pt>
                <c:pt idx="58">
                  <c:v>Mar-19</c:v>
                </c:pt>
                <c:pt idx="59">
                  <c:v>Apr-19</c:v>
                </c:pt>
                <c:pt idx="60">
                  <c:v>May-19</c:v>
                </c:pt>
                <c:pt idx="61">
                  <c:v>Jun-19</c:v>
                </c:pt>
                <c:pt idx="62">
                  <c:v>Jul-19</c:v>
                </c:pt>
                <c:pt idx="63">
                  <c:v>Aug-19</c:v>
                </c:pt>
                <c:pt idx="64">
                  <c:v>Sep-19</c:v>
                </c:pt>
                <c:pt idx="65">
                  <c:v>Oct-19</c:v>
                </c:pt>
                <c:pt idx="66">
                  <c:v>Nov-19</c:v>
                </c:pt>
                <c:pt idx="67">
                  <c:v>Dec-19</c:v>
                </c:pt>
                <c:pt idx="68">
                  <c:v>Jan-20</c:v>
                </c:pt>
                <c:pt idx="69">
                  <c:v>Feb-20</c:v>
                </c:pt>
                <c:pt idx="70">
                  <c:v>Mar-20</c:v>
                </c:pt>
              </c:strCache>
            </c:strRef>
          </c:cat>
          <c:val>
            <c:numRef>
              <c:f>GAN!$D$8:$D$78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9</c:v>
                </c:pt>
                <c:pt idx="34">
                  <c:v>10</c:v>
                </c:pt>
                <c:pt idx="35">
                  <c:v>12</c:v>
                </c:pt>
                <c:pt idx="36">
                  <c:v>15</c:v>
                </c:pt>
                <c:pt idx="37">
                  <c:v>17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23</c:v>
                </c:pt>
                <c:pt idx="42">
                  <c:v>25</c:v>
                </c:pt>
                <c:pt idx="43">
                  <c:v>26</c:v>
                </c:pt>
                <c:pt idx="44">
                  <c:v>34</c:v>
                </c:pt>
                <c:pt idx="45">
                  <c:v>41</c:v>
                </c:pt>
                <c:pt idx="46">
                  <c:v>45</c:v>
                </c:pt>
                <c:pt idx="47">
                  <c:v>55</c:v>
                </c:pt>
                <c:pt idx="48">
                  <c:v>61</c:v>
                </c:pt>
                <c:pt idx="49">
                  <c:v>69</c:v>
                </c:pt>
                <c:pt idx="50">
                  <c:v>79</c:v>
                </c:pt>
                <c:pt idx="51">
                  <c:v>81</c:v>
                </c:pt>
                <c:pt idx="52">
                  <c:v>86</c:v>
                </c:pt>
                <c:pt idx="53">
                  <c:v>95</c:v>
                </c:pt>
                <c:pt idx="54">
                  <c:v>105</c:v>
                </c:pt>
                <c:pt idx="55">
                  <c:v>113</c:v>
                </c:pt>
                <c:pt idx="56">
                  <c:v>123</c:v>
                </c:pt>
                <c:pt idx="57">
                  <c:v>129</c:v>
                </c:pt>
                <c:pt idx="58">
                  <c:v>132</c:v>
                </c:pt>
                <c:pt idx="59">
                  <c:v>139</c:v>
                </c:pt>
                <c:pt idx="60">
                  <c:v>145</c:v>
                </c:pt>
                <c:pt idx="61">
                  <c:v>154</c:v>
                </c:pt>
                <c:pt idx="62">
                  <c:v>165</c:v>
                </c:pt>
                <c:pt idx="63">
                  <c:v>177</c:v>
                </c:pt>
                <c:pt idx="64">
                  <c:v>185</c:v>
                </c:pt>
                <c:pt idx="65">
                  <c:v>200</c:v>
                </c:pt>
                <c:pt idx="66">
                  <c:v>210</c:v>
                </c:pt>
                <c:pt idx="67">
                  <c:v>221</c:v>
                </c:pt>
                <c:pt idx="68">
                  <c:v>226</c:v>
                </c:pt>
                <c:pt idx="69">
                  <c:v>237</c:v>
                </c:pt>
                <c:pt idx="70">
                  <c:v>241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0606687"/>
        <c:axId val="96122976"/>
      </c:lineChart>
      <c:lineChart>
        <c:grouping val="standard"/>
        <c:ser>
          <c:idx val="1"/>
          <c:order val="1"/>
          <c:tx>
            <c:strRef>
              <c:f>"twitter"</c:f>
              <c:strCache>
                <c:ptCount val="1"/>
                <c:pt idx="0">
                  <c:v>twitter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GAN!$B$8:$B$78</c:f>
              <c:strCache>
                <c:ptCount val="71"/>
                <c:pt idx="0">
                  <c:v>May-14</c:v>
                </c:pt>
                <c:pt idx="1">
                  <c:v>Jun-14</c:v>
                </c:pt>
                <c:pt idx="2">
                  <c:v>Jul-14</c:v>
                </c:pt>
                <c:pt idx="3">
                  <c:v>Aug-14</c:v>
                </c:pt>
                <c:pt idx="4">
                  <c:v>Sep-14</c:v>
                </c:pt>
                <c:pt idx="5">
                  <c:v>Oct-14</c:v>
                </c:pt>
                <c:pt idx="6">
                  <c:v>Nov-14</c:v>
                </c:pt>
                <c:pt idx="7">
                  <c:v>Dec-14</c:v>
                </c:pt>
                <c:pt idx="8">
                  <c:v>Jan-15</c:v>
                </c:pt>
                <c:pt idx="9">
                  <c:v>Feb-15</c:v>
                </c:pt>
                <c:pt idx="10">
                  <c:v>Mar-15</c:v>
                </c:pt>
                <c:pt idx="11">
                  <c:v>Apr-15</c:v>
                </c:pt>
                <c:pt idx="12">
                  <c:v>May-15</c:v>
                </c:pt>
                <c:pt idx="13">
                  <c:v>Jun-15</c:v>
                </c:pt>
                <c:pt idx="14">
                  <c:v>Jul-15</c:v>
                </c:pt>
                <c:pt idx="15">
                  <c:v>Aug-15</c:v>
                </c:pt>
                <c:pt idx="16">
                  <c:v>Sep-15</c:v>
                </c:pt>
                <c:pt idx="17">
                  <c:v>Oct-15</c:v>
                </c:pt>
                <c:pt idx="18">
                  <c:v>Nov-15</c:v>
                </c:pt>
                <c:pt idx="19">
                  <c:v>Dec-15</c:v>
                </c:pt>
                <c:pt idx="20">
                  <c:v>Jan-16</c:v>
                </c:pt>
                <c:pt idx="21">
                  <c:v>Feb-16</c:v>
                </c:pt>
                <c:pt idx="22">
                  <c:v>Mar-16</c:v>
                </c:pt>
                <c:pt idx="23">
                  <c:v>Apr-16</c:v>
                </c:pt>
                <c:pt idx="24">
                  <c:v>May-16</c:v>
                </c:pt>
                <c:pt idx="25">
                  <c:v>Jun-16</c:v>
                </c:pt>
                <c:pt idx="26">
                  <c:v>Jul-16</c:v>
                </c:pt>
                <c:pt idx="27">
                  <c:v>Aug-16</c:v>
                </c:pt>
                <c:pt idx="28">
                  <c:v>Sep-16</c:v>
                </c:pt>
                <c:pt idx="29">
                  <c:v>Oct-16</c:v>
                </c:pt>
                <c:pt idx="30">
                  <c:v>Nov-16</c:v>
                </c:pt>
                <c:pt idx="31">
                  <c:v>Dec-16</c:v>
                </c:pt>
                <c:pt idx="32">
                  <c:v>Jan-17</c:v>
                </c:pt>
                <c:pt idx="33">
                  <c:v>Feb-17</c:v>
                </c:pt>
                <c:pt idx="34">
                  <c:v>Mar-17</c:v>
                </c:pt>
                <c:pt idx="35">
                  <c:v>Apr-17</c:v>
                </c:pt>
                <c:pt idx="36">
                  <c:v>May-17</c:v>
                </c:pt>
                <c:pt idx="37">
                  <c:v>Jun-17</c:v>
                </c:pt>
                <c:pt idx="38">
                  <c:v>Jul-17</c:v>
                </c:pt>
                <c:pt idx="39">
                  <c:v>Aug-17</c:v>
                </c:pt>
                <c:pt idx="40">
                  <c:v>Sep-17</c:v>
                </c:pt>
                <c:pt idx="41">
                  <c:v>Oct-17</c:v>
                </c:pt>
                <c:pt idx="42">
                  <c:v>Nov-17</c:v>
                </c:pt>
                <c:pt idx="43">
                  <c:v>Dec-17</c:v>
                </c:pt>
                <c:pt idx="44">
                  <c:v>Jan-18</c:v>
                </c:pt>
                <c:pt idx="45">
                  <c:v>Feb-18</c:v>
                </c:pt>
                <c:pt idx="46">
                  <c:v>Mar-18</c:v>
                </c:pt>
                <c:pt idx="47">
                  <c:v>Apr-18</c:v>
                </c:pt>
                <c:pt idx="48">
                  <c:v>May-18</c:v>
                </c:pt>
                <c:pt idx="49">
                  <c:v>Jun-18</c:v>
                </c:pt>
                <c:pt idx="50">
                  <c:v>Jul-18</c:v>
                </c:pt>
                <c:pt idx="51">
                  <c:v>Aug-18</c:v>
                </c:pt>
                <c:pt idx="52">
                  <c:v>Sep-18</c:v>
                </c:pt>
                <c:pt idx="53">
                  <c:v>Oct-18</c:v>
                </c:pt>
                <c:pt idx="54">
                  <c:v>Nov-18</c:v>
                </c:pt>
                <c:pt idx="55">
                  <c:v>Dec-18</c:v>
                </c:pt>
                <c:pt idx="56">
                  <c:v>Jan-19</c:v>
                </c:pt>
                <c:pt idx="57">
                  <c:v>Feb-19</c:v>
                </c:pt>
                <c:pt idx="58">
                  <c:v>Mar-19</c:v>
                </c:pt>
                <c:pt idx="59">
                  <c:v>Apr-19</c:v>
                </c:pt>
                <c:pt idx="60">
                  <c:v>May-19</c:v>
                </c:pt>
                <c:pt idx="61">
                  <c:v>Jun-19</c:v>
                </c:pt>
                <c:pt idx="62">
                  <c:v>Jul-19</c:v>
                </c:pt>
                <c:pt idx="63">
                  <c:v>Aug-19</c:v>
                </c:pt>
                <c:pt idx="64">
                  <c:v>Sep-19</c:v>
                </c:pt>
                <c:pt idx="65">
                  <c:v>Oct-19</c:v>
                </c:pt>
                <c:pt idx="66">
                  <c:v>Nov-19</c:v>
                </c:pt>
                <c:pt idx="67">
                  <c:v>Dec-19</c:v>
                </c:pt>
                <c:pt idx="68">
                  <c:v>Jan-20</c:v>
                </c:pt>
                <c:pt idx="69">
                  <c:v>Feb-20</c:v>
                </c:pt>
                <c:pt idx="70">
                  <c:v>Mar-20</c:v>
                </c:pt>
              </c:strCache>
            </c:strRef>
          </c:cat>
          <c:val>
            <c:numRef>
              <c:f>GAN!$G$8:$G$78</c:f>
              <c:numCache>
                <c:formatCode>General</c:formatCode>
                <c:ptCount val="71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37</c:v>
                </c:pt>
                <c:pt idx="18">
                  <c:v>39</c:v>
                </c:pt>
                <c:pt idx="19">
                  <c:v>42</c:v>
                </c:pt>
                <c:pt idx="20">
                  <c:v>53</c:v>
                </c:pt>
                <c:pt idx="21">
                  <c:v>54</c:v>
                </c:pt>
                <c:pt idx="22">
                  <c:v>56</c:v>
                </c:pt>
                <c:pt idx="23">
                  <c:v>58</c:v>
                </c:pt>
                <c:pt idx="24">
                  <c:v>60</c:v>
                </c:pt>
                <c:pt idx="25">
                  <c:v>61</c:v>
                </c:pt>
                <c:pt idx="26">
                  <c:v>62</c:v>
                </c:pt>
                <c:pt idx="27">
                  <c:v>64</c:v>
                </c:pt>
                <c:pt idx="28">
                  <c:v>65</c:v>
                </c:pt>
                <c:pt idx="29">
                  <c:v>68</c:v>
                </c:pt>
                <c:pt idx="30">
                  <c:v>68</c:v>
                </c:pt>
                <c:pt idx="31">
                  <c:v>2920</c:v>
                </c:pt>
                <c:pt idx="32">
                  <c:v>2930</c:v>
                </c:pt>
                <c:pt idx="33">
                  <c:v>2938</c:v>
                </c:pt>
                <c:pt idx="34">
                  <c:v>2943</c:v>
                </c:pt>
                <c:pt idx="35">
                  <c:v>2949</c:v>
                </c:pt>
                <c:pt idx="36">
                  <c:v>2955</c:v>
                </c:pt>
                <c:pt idx="37">
                  <c:v>2961</c:v>
                </c:pt>
                <c:pt idx="38">
                  <c:v>2978</c:v>
                </c:pt>
                <c:pt idx="39">
                  <c:v>2986</c:v>
                </c:pt>
                <c:pt idx="40">
                  <c:v>2986</c:v>
                </c:pt>
                <c:pt idx="41">
                  <c:v>2989</c:v>
                </c:pt>
                <c:pt idx="42">
                  <c:v>2993</c:v>
                </c:pt>
                <c:pt idx="43">
                  <c:v>2997</c:v>
                </c:pt>
                <c:pt idx="44">
                  <c:v>3000</c:v>
                </c:pt>
                <c:pt idx="45">
                  <c:v>3006</c:v>
                </c:pt>
                <c:pt idx="46">
                  <c:v>3007</c:v>
                </c:pt>
                <c:pt idx="47">
                  <c:v>3013</c:v>
                </c:pt>
                <c:pt idx="48">
                  <c:v>3017</c:v>
                </c:pt>
                <c:pt idx="49">
                  <c:v>3019</c:v>
                </c:pt>
                <c:pt idx="50">
                  <c:v>3024</c:v>
                </c:pt>
                <c:pt idx="51">
                  <c:v>3025</c:v>
                </c:pt>
                <c:pt idx="52">
                  <c:v>3032</c:v>
                </c:pt>
                <c:pt idx="53">
                  <c:v>3034</c:v>
                </c:pt>
                <c:pt idx="54">
                  <c:v>3044</c:v>
                </c:pt>
                <c:pt idx="55">
                  <c:v>3050</c:v>
                </c:pt>
                <c:pt idx="56">
                  <c:v>4696</c:v>
                </c:pt>
                <c:pt idx="57">
                  <c:v>4807</c:v>
                </c:pt>
                <c:pt idx="58">
                  <c:v>4918</c:v>
                </c:pt>
                <c:pt idx="59">
                  <c:v>4920</c:v>
                </c:pt>
                <c:pt idx="60">
                  <c:v>4926</c:v>
                </c:pt>
                <c:pt idx="61">
                  <c:v>5037</c:v>
                </c:pt>
                <c:pt idx="62">
                  <c:v>5056</c:v>
                </c:pt>
                <c:pt idx="63">
                  <c:v>5059</c:v>
                </c:pt>
                <c:pt idx="64">
                  <c:v>5070</c:v>
                </c:pt>
                <c:pt idx="65">
                  <c:v>5079</c:v>
                </c:pt>
                <c:pt idx="66">
                  <c:v>5083</c:v>
                </c:pt>
                <c:pt idx="67">
                  <c:v>5154</c:v>
                </c:pt>
                <c:pt idx="68">
                  <c:v>5161</c:v>
                </c:pt>
                <c:pt idx="69">
                  <c:v>5194</c:v>
                </c:pt>
                <c:pt idx="70">
                  <c:v>5196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390193"/>
        <c:axId val="80415252"/>
      </c:lineChart>
      <c:catAx>
        <c:axId val="706066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Month</a:t>
                </a:r>
              </a:p>
            </c:rich>
          </c:tx>
          <c:overlay val="0"/>
        </c:title>
        <c:numFmt formatCode="MMM\-YY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122976"/>
        <c:crosses val="autoZero"/>
        <c:auto val="1"/>
        <c:lblAlgn val="ctr"/>
        <c:lblOffset val="100"/>
      </c:catAx>
      <c:valAx>
        <c:axId val="9612297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Citation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606687"/>
        <c:crosses val="autoZero"/>
        <c:crossBetween val="midCat"/>
      </c:valAx>
      <c:catAx>
        <c:axId val="54390193"/>
        <c:scaling>
          <c:orientation val="minMax"/>
        </c:scaling>
        <c:delete val="1"/>
        <c:axPos val="t"/>
        <c:numFmt formatCode="MMM\-YY" sourceLinked="1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415252"/>
        <c:crosses val="autoZero"/>
        <c:auto val="1"/>
        <c:lblAlgn val="ctr"/>
        <c:lblOffset val="100"/>
      </c:catAx>
      <c:valAx>
        <c:axId val="80415252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# of followers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439019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51233326275672"/>
          <c:y val="0.287919627542269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1758240</xdr:colOff>
      <xdr:row>31</xdr:row>
      <xdr:rowOff>62280</xdr:rowOff>
    </xdr:from>
    <xdr:to>
      <xdr:col>14</xdr:col>
      <xdr:colOff>579960</xdr:colOff>
      <xdr:row>63</xdr:row>
      <xdr:rowOff>128160</xdr:rowOff>
    </xdr:to>
    <xdr:graphicFrame>
      <xdr:nvGraphicFramePr>
        <xdr:cNvPr id="0" name="차트 2"/>
        <xdr:cNvGraphicFramePr/>
      </xdr:nvGraphicFramePr>
      <xdr:xfrm>
        <a:off x="1758240" y="5081760"/>
        <a:ext cx="10965960" cy="524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577440</xdr:colOff>
      <xdr:row>13</xdr:row>
      <xdr:rowOff>88560</xdr:rowOff>
    </xdr:from>
    <xdr:to>
      <xdr:col>22</xdr:col>
      <xdr:colOff>173160</xdr:colOff>
      <xdr:row>49</xdr:row>
      <xdr:rowOff>136080</xdr:rowOff>
    </xdr:to>
    <xdr:graphicFrame>
      <xdr:nvGraphicFramePr>
        <xdr:cNvPr id="1" name="차트 1"/>
        <xdr:cNvGraphicFramePr/>
      </xdr:nvGraphicFramePr>
      <xdr:xfrm>
        <a:off x="8035200" y="2193480"/>
        <a:ext cx="10530720" cy="587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333360</xdr:colOff>
      <xdr:row>22</xdr:row>
      <xdr:rowOff>147600</xdr:rowOff>
    </xdr:from>
    <xdr:to>
      <xdr:col>29</xdr:col>
      <xdr:colOff>136440</xdr:colOff>
      <xdr:row>55</xdr:row>
      <xdr:rowOff>59400</xdr:rowOff>
    </xdr:to>
    <xdr:graphicFrame>
      <xdr:nvGraphicFramePr>
        <xdr:cNvPr id="2" name="차트 1"/>
        <xdr:cNvGraphicFramePr/>
      </xdr:nvGraphicFramePr>
      <xdr:xfrm>
        <a:off x="6829200" y="3709800"/>
        <a:ext cx="10433160" cy="525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28</xdr:col>
      <xdr:colOff>166680</xdr:colOff>
      <xdr:row>34</xdr:row>
      <xdr:rowOff>150840</xdr:rowOff>
    </xdr:from>
    <xdr:to>
      <xdr:col>50</xdr:col>
      <xdr:colOff>578880</xdr:colOff>
      <xdr:row>71</xdr:row>
      <xdr:rowOff>34560</xdr:rowOff>
    </xdr:to>
    <xdr:graphicFrame>
      <xdr:nvGraphicFramePr>
        <xdr:cNvPr id="3" name="차트 2"/>
        <xdr:cNvGraphicFramePr/>
      </xdr:nvGraphicFramePr>
      <xdr:xfrm>
        <a:off x="16701840" y="5655960"/>
        <a:ext cx="13404240" cy="587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0</xdr:colOff>
      <xdr:row>1</xdr:row>
      <xdr:rowOff>720</xdr:rowOff>
    </xdr:from>
    <xdr:to>
      <xdr:col>45</xdr:col>
      <xdr:colOff>412200</xdr:colOff>
      <xdr:row>37</xdr:row>
      <xdr:rowOff>46800</xdr:rowOff>
    </xdr:to>
    <xdr:graphicFrame>
      <xdr:nvGraphicFramePr>
        <xdr:cNvPr id="4" name="차트 3"/>
        <xdr:cNvGraphicFramePr/>
      </xdr:nvGraphicFramePr>
      <xdr:xfrm>
        <a:off x="13582440" y="162360"/>
        <a:ext cx="13404240" cy="587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271440</xdr:colOff>
      <xdr:row>69</xdr:row>
      <xdr:rowOff>74880</xdr:rowOff>
    </xdr:from>
    <xdr:to>
      <xdr:col>50</xdr:col>
      <xdr:colOff>71640</xdr:colOff>
      <xdr:row>105</xdr:row>
      <xdr:rowOff>120600</xdr:rowOff>
    </xdr:to>
    <xdr:graphicFrame>
      <xdr:nvGraphicFramePr>
        <xdr:cNvPr id="5" name="차트 4"/>
        <xdr:cNvGraphicFramePr/>
      </xdr:nvGraphicFramePr>
      <xdr:xfrm>
        <a:off x="16216200" y="11247480"/>
        <a:ext cx="13382640" cy="587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72" activeCellId="0" sqref="B72"/>
    </sheetView>
  </sheetViews>
  <sheetFormatPr defaultRowHeight="12.75"/>
  <cols>
    <col collapsed="false" hidden="false" max="1" min="1" style="0" width="28.2142857142857"/>
  </cols>
  <sheetData>
    <row r="1" customFormat="false" ht="12.75" hidden="false" customHeight="false" outlineLevel="0" collapsed="false">
      <c r="A1" s="1" t="n">
        <v>43910</v>
      </c>
      <c r="C1" s="0" t="s">
        <v>0</v>
      </c>
      <c r="F1" s="0" t="s">
        <v>1</v>
      </c>
    </row>
    <row r="2" customFormat="false" ht="12.75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</row>
    <row r="3" customFormat="false" ht="12.75" hidden="false" customHeight="false" outlineLevel="0" collapsed="false">
      <c r="B3" s="0" t="s">
        <v>10</v>
      </c>
      <c r="C3" s="0" t="n">
        <v>1532</v>
      </c>
      <c r="F3" s="0" t="n">
        <v>2014</v>
      </c>
    </row>
    <row r="4" customFormat="false" ht="12.75" hidden="false" customHeight="false" outlineLevel="0" collapsed="false">
      <c r="B4" s="0" t="s">
        <v>11</v>
      </c>
      <c r="C4" s="0" t="n">
        <f aca="false">D4-D5</f>
        <v>0</v>
      </c>
      <c r="D4" s="0" t="n">
        <v>1532</v>
      </c>
    </row>
    <row r="5" customFormat="false" ht="12.75" hidden="false" customHeight="false" outlineLevel="0" collapsed="false">
      <c r="B5" s="0" t="s">
        <v>12</v>
      </c>
      <c r="C5" s="0" t="n">
        <f aca="false">D5-D6</f>
        <v>1</v>
      </c>
      <c r="D5" s="0" t="n">
        <v>1532</v>
      </c>
    </row>
    <row r="6" customFormat="false" ht="12.75" hidden="false" customHeight="false" outlineLevel="0" collapsed="false">
      <c r="B6" s="0" t="s">
        <v>13</v>
      </c>
      <c r="C6" s="0" t="n">
        <f aca="false">D6-D7</f>
        <v>1</v>
      </c>
      <c r="D6" s="0" t="n">
        <v>1531</v>
      </c>
    </row>
    <row r="7" customFormat="false" ht="12.75" hidden="false" customHeight="false" outlineLevel="0" collapsed="false">
      <c r="B7" s="0" t="s">
        <v>14</v>
      </c>
      <c r="C7" s="0" t="n">
        <f aca="false">D7-D8</f>
        <v>3</v>
      </c>
      <c r="D7" s="0" t="n">
        <v>1530</v>
      </c>
    </row>
    <row r="8" customFormat="false" ht="12.75" hidden="false" customHeight="false" outlineLevel="0" collapsed="false">
      <c r="B8" s="0" t="s">
        <v>15</v>
      </c>
      <c r="C8" s="0" t="n">
        <f aca="false">D8-D9</f>
        <v>0</v>
      </c>
      <c r="D8" s="0" t="n">
        <v>1527</v>
      </c>
    </row>
    <row r="9" customFormat="false" ht="12.75" hidden="false" customHeight="false" outlineLevel="0" collapsed="false">
      <c r="B9" s="0" t="s">
        <v>16</v>
      </c>
      <c r="C9" s="0" t="n">
        <f aca="false">D9-D10</f>
        <v>1</v>
      </c>
      <c r="D9" s="0" t="n">
        <v>1527</v>
      </c>
    </row>
    <row r="10" customFormat="false" ht="12.75" hidden="false" customHeight="false" outlineLevel="0" collapsed="false">
      <c r="B10" s="0" t="s">
        <v>17</v>
      </c>
      <c r="C10" s="0" t="n">
        <f aca="false">D10-D11</f>
        <v>2</v>
      </c>
      <c r="D10" s="0" t="n">
        <v>1526</v>
      </c>
    </row>
    <row r="11" customFormat="false" ht="12.75" hidden="false" customHeight="false" outlineLevel="0" collapsed="false">
      <c r="B11" s="0" t="s">
        <v>18</v>
      </c>
      <c r="C11" s="0" t="n">
        <f aca="false">D11-D12</f>
        <v>4</v>
      </c>
      <c r="D11" s="0" t="n">
        <v>1524</v>
      </c>
    </row>
    <row r="12" customFormat="false" ht="12.75" hidden="false" customHeight="false" outlineLevel="0" collapsed="false">
      <c r="B12" s="0" t="s">
        <v>19</v>
      </c>
      <c r="C12" s="0" t="n">
        <f aca="false">D12-D13</f>
        <v>10</v>
      </c>
      <c r="D12" s="0" t="n">
        <v>1520</v>
      </c>
      <c r="E12" s="0" t="n">
        <v>0</v>
      </c>
      <c r="G12" s="0" t="n">
        <v>0</v>
      </c>
      <c r="I12" s="0" t="n">
        <v>0</v>
      </c>
    </row>
    <row r="13" customFormat="false" ht="12.75" hidden="false" customHeight="false" outlineLevel="0" collapsed="false">
      <c r="A13" s="0" t="s">
        <v>20</v>
      </c>
      <c r="B13" s="0" t="s">
        <v>21</v>
      </c>
      <c r="C13" s="0" t="n">
        <f aca="false">D13-D14</f>
        <v>9</v>
      </c>
      <c r="D13" s="0" t="n">
        <v>1510</v>
      </c>
      <c r="E13" s="0" t="n">
        <f aca="false">SUM(C$4:C13)</f>
        <v>31</v>
      </c>
      <c r="F13" s="0" t="n">
        <f aca="false">F3-SUM(F14:F30)</f>
        <v>1472</v>
      </c>
      <c r="G13" s="0" t="n">
        <f aca="false">SUM($F$13:$F13)</f>
        <v>1472</v>
      </c>
      <c r="H13" s="0" t="n">
        <f aca="false">268686+894537+119422</f>
        <v>1282645</v>
      </c>
      <c r="I13" s="0" t="n">
        <f aca="false">SUM($H$13:$H13)</f>
        <v>1282645</v>
      </c>
    </row>
    <row r="14" customFormat="false" ht="12.75" hidden="false" customHeight="false" outlineLevel="0" collapsed="false">
      <c r="A14" s="0" t="s">
        <v>22</v>
      </c>
      <c r="B14" s="0" t="s">
        <v>23</v>
      </c>
      <c r="C14" s="0" t="n">
        <f aca="false">D14-D15</f>
        <v>12</v>
      </c>
      <c r="D14" s="0" t="n">
        <v>1501</v>
      </c>
      <c r="E14" s="0" t="n">
        <f aca="false">SUM(C$4:C14)</f>
        <v>43</v>
      </c>
      <c r="F14" s="0" t="n">
        <f aca="false">12+100+100+42</f>
        <v>254</v>
      </c>
      <c r="G14" s="0" t="n">
        <f aca="false">SUM($F$13:$F14)</f>
        <v>1726</v>
      </c>
      <c r="H14" s="0" t="n">
        <v>34060</v>
      </c>
      <c r="I14" s="0" t="n">
        <f aca="false">SUM($H$13:$H14)</f>
        <v>1316705</v>
      </c>
    </row>
    <row r="15" customFormat="false" ht="12.75" hidden="false" customHeight="false" outlineLevel="0" collapsed="false">
      <c r="A15" s="0" t="s">
        <v>24</v>
      </c>
      <c r="B15" s="0" t="s">
        <v>25</v>
      </c>
      <c r="C15" s="0" t="n">
        <f aca="false">D15-D16</f>
        <v>12</v>
      </c>
      <c r="D15" s="0" t="n">
        <v>1489</v>
      </c>
      <c r="E15" s="0" t="n">
        <f aca="false">SUM(C$4:C15)</f>
        <v>55</v>
      </c>
      <c r="F15" s="0" t="n">
        <v>25</v>
      </c>
      <c r="G15" s="0" t="n">
        <f aca="false">SUM($F$13:$F15)</f>
        <v>1751</v>
      </c>
      <c r="H15" s="0" t="n">
        <v>169198</v>
      </c>
      <c r="I15" s="0" t="n">
        <f aca="false">SUM($H$13:$H15)</f>
        <v>1485903</v>
      </c>
    </row>
    <row r="16" customFormat="false" ht="12.75" hidden="false" customHeight="false" outlineLevel="0" collapsed="false">
      <c r="B16" s="0" t="s">
        <v>26</v>
      </c>
      <c r="C16" s="0" t="n">
        <f aca="false">D16-D17</f>
        <v>31</v>
      </c>
      <c r="D16" s="0" t="n">
        <v>1477</v>
      </c>
      <c r="E16" s="0" t="n">
        <f aca="false">SUM(C$4:C16)</f>
        <v>86</v>
      </c>
      <c r="F16" s="0" t="n">
        <v>33</v>
      </c>
      <c r="G16" s="0" t="n">
        <f aca="false">SUM($F$13:$F16)</f>
        <v>1784</v>
      </c>
      <c r="H16" s="0" t="n">
        <v>253478</v>
      </c>
      <c r="I16" s="0" t="n">
        <f aca="false">SUM($H$13:$H16)</f>
        <v>1739381</v>
      </c>
    </row>
    <row r="17" customFormat="false" ht="12.75" hidden="false" customHeight="false" outlineLevel="0" collapsed="false">
      <c r="A17" s="0" t="s">
        <v>27</v>
      </c>
      <c r="B17" s="0" t="s">
        <v>28</v>
      </c>
      <c r="C17" s="0" t="n">
        <f aca="false">D17-D18</f>
        <v>48</v>
      </c>
      <c r="D17" s="0" t="n">
        <v>1446</v>
      </c>
      <c r="E17" s="0" t="n">
        <f aca="false">SUM(C$4:C17)</f>
        <v>134</v>
      </c>
      <c r="F17" s="0" t="n">
        <v>10</v>
      </c>
      <c r="G17" s="0" t="n">
        <f aca="false">SUM($F$13:$F17)</f>
        <v>1794</v>
      </c>
      <c r="H17" s="0" t="n">
        <v>5626</v>
      </c>
      <c r="I17" s="0" t="n">
        <f aca="false">SUM($H$13:$H17)</f>
        <v>1745007</v>
      </c>
    </row>
    <row r="18" customFormat="false" ht="12.75" hidden="false" customHeight="false" outlineLevel="0" collapsed="false">
      <c r="A18" s="0" t="s">
        <v>29</v>
      </c>
      <c r="B18" s="0" t="s">
        <v>30</v>
      </c>
      <c r="C18" s="0" t="n">
        <f aca="false">D18-D19</f>
        <v>51</v>
      </c>
      <c r="D18" s="0" t="n">
        <v>1398</v>
      </c>
      <c r="E18" s="0" t="n">
        <f aca="false">SUM(C$4:C18)</f>
        <v>185</v>
      </c>
      <c r="F18" s="0" t="n">
        <v>6</v>
      </c>
      <c r="G18" s="0" t="n">
        <f aca="false">SUM($F$13:$F18)</f>
        <v>1800</v>
      </c>
      <c r="H18" s="0" t="n">
        <v>14384</v>
      </c>
      <c r="I18" s="0" t="n">
        <f aca="false">SUM($H$13:$H18)</f>
        <v>1759391</v>
      </c>
    </row>
    <row r="19" customFormat="false" ht="12.75" hidden="false" customHeight="false" outlineLevel="0" collapsed="false">
      <c r="A19" s="0" t="s">
        <v>31</v>
      </c>
      <c r="B19" s="0" t="s">
        <v>32</v>
      </c>
      <c r="C19" s="0" t="n">
        <f aca="false">D19-D20</f>
        <v>90</v>
      </c>
      <c r="D19" s="0" t="n">
        <v>1347</v>
      </c>
      <c r="E19" s="0" t="n">
        <f aca="false">SUM(C$4:C19)</f>
        <v>275</v>
      </c>
      <c r="F19" s="0" t="n">
        <v>26</v>
      </c>
      <c r="G19" s="0" t="n">
        <f aca="false">SUM($F$13:$F19)</f>
        <v>1826</v>
      </c>
      <c r="H19" s="0" t="n">
        <f aca="false">11399+107260</f>
        <v>118659</v>
      </c>
      <c r="I19" s="0" t="n">
        <f aca="false">SUM($H$13:$H19)</f>
        <v>1878050</v>
      </c>
    </row>
    <row r="20" customFormat="false" ht="12.75" hidden="false" customHeight="false" outlineLevel="0" collapsed="false">
      <c r="A20" s="0" t="s">
        <v>33</v>
      </c>
      <c r="B20" s="0" t="s">
        <v>34</v>
      </c>
      <c r="C20" s="0" t="n">
        <f aca="false">D20-D21</f>
        <v>101</v>
      </c>
      <c r="D20" s="0" t="n">
        <v>1257</v>
      </c>
      <c r="E20" s="0" t="n">
        <f aca="false">SUM(C$4:C20)</f>
        <v>376</v>
      </c>
      <c r="F20" s="0" t="n">
        <v>56</v>
      </c>
      <c r="G20" s="0" t="n">
        <f aca="false">SUM($F$13:$F20)</f>
        <v>1882</v>
      </c>
      <c r="H20" s="0" t="n">
        <v>277062</v>
      </c>
      <c r="I20" s="0" t="n">
        <f aca="false">SUM($H$13:$H20)</f>
        <v>2155112</v>
      </c>
    </row>
    <row r="21" customFormat="false" ht="12.75" hidden="false" customHeight="false" outlineLevel="0" collapsed="false">
      <c r="B21" s="0" t="s">
        <v>35</v>
      </c>
      <c r="C21" s="0" t="n">
        <f aca="false">D21-D22</f>
        <v>122</v>
      </c>
      <c r="D21" s="0" t="n">
        <v>1156</v>
      </c>
      <c r="E21" s="0" t="n">
        <f aca="false">SUM(C$4:C21)</f>
        <v>498</v>
      </c>
      <c r="F21" s="0" t="n">
        <v>12</v>
      </c>
      <c r="G21" s="0" t="n">
        <f aca="false">SUM($F$13:$F21)</f>
        <v>1894</v>
      </c>
      <c r="H21" s="0" t="n">
        <v>111986</v>
      </c>
      <c r="I21" s="0" t="n">
        <f aca="false">SUM($H$13:$H21)</f>
        <v>2267098</v>
      </c>
    </row>
    <row r="22" customFormat="false" ht="12.75" hidden="false" customHeight="false" outlineLevel="0" collapsed="false">
      <c r="A22" s="0" t="s">
        <v>36</v>
      </c>
      <c r="B22" s="0" t="s">
        <v>37</v>
      </c>
      <c r="C22" s="0" t="n">
        <f aca="false">D22-D23</f>
        <v>85</v>
      </c>
      <c r="D22" s="0" t="n">
        <v>1034</v>
      </c>
      <c r="E22" s="0" t="n">
        <f aca="false">SUM(C$4:C22)</f>
        <v>583</v>
      </c>
      <c r="F22" s="0" t="n">
        <v>11</v>
      </c>
      <c r="G22" s="0" t="n">
        <f aca="false">SUM($F$13:$F22)</f>
        <v>1905</v>
      </c>
      <c r="H22" s="0" t="n">
        <v>60479</v>
      </c>
      <c r="I22" s="0" t="n">
        <f aca="false">SUM($H$13:$H22)</f>
        <v>2327577</v>
      </c>
    </row>
    <row r="23" customFormat="false" ht="12.75" hidden="false" customHeight="false" outlineLevel="0" collapsed="false">
      <c r="B23" s="0" t="s">
        <v>38</v>
      </c>
      <c r="C23" s="0" t="n">
        <f aca="false">D23-D24</f>
        <v>147</v>
      </c>
      <c r="D23" s="0" t="n">
        <v>949</v>
      </c>
      <c r="E23" s="0" t="n">
        <f aca="false">SUM(C$4:C23)</f>
        <v>730</v>
      </c>
      <c r="F23" s="0" t="n">
        <v>8</v>
      </c>
      <c r="G23" s="0" t="n">
        <f aca="false">SUM($F$13:$F23)</f>
        <v>1913</v>
      </c>
      <c r="H23" s="0" t="n">
        <v>28230</v>
      </c>
      <c r="I23" s="0" t="n">
        <f aca="false">SUM($H$13:$H23)</f>
        <v>2355807</v>
      </c>
    </row>
    <row r="24" customFormat="false" ht="12.75" hidden="false" customHeight="false" outlineLevel="0" collapsed="false">
      <c r="B24" s="0" t="s">
        <v>39</v>
      </c>
      <c r="C24" s="0" t="n">
        <f aca="false">D24-D25</f>
        <v>167</v>
      </c>
      <c r="D24" s="0" t="n">
        <v>802</v>
      </c>
      <c r="E24" s="0" t="n">
        <f aca="false">SUM(C$4:C24)</f>
        <v>897</v>
      </c>
      <c r="F24" s="0" t="n">
        <f aca="false">23+1</f>
        <v>24</v>
      </c>
      <c r="G24" s="0" t="n">
        <f aca="false">SUM($F$13:$F24)</f>
        <v>1937</v>
      </c>
      <c r="H24" s="0" t="n">
        <f aca="false">69596+903</f>
        <v>70499</v>
      </c>
      <c r="I24" s="0" t="n">
        <f aca="false">SUM($H$13:$H24)</f>
        <v>2426306</v>
      </c>
    </row>
    <row r="25" customFormat="false" ht="12.75" hidden="false" customHeight="false" outlineLevel="0" collapsed="false">
      <c r="B25" s="0" t="s">
        <v>40</v>
      </c>
      <c r="C25" s="0" t="n">
        <f aca="false">D25-D26</f>
        <v>159</v>
      </c>
      <c r="D25" s="0" t="n">
        <v>635</v>
      </c>
      <c r="E25" s="0" t="n">
        <f aca="false">SUM(C$4:C25)</f>
        <v>1056</v>
      </c>
      <c r="F25" s="0" t="n">
        <v>24</v>
      </c>
      <c r="G25" s="0" t="n">
        <f aca="false">SUM($F$13:$F25)</f>
        <v>1961</v>
      </c>
      <c r="H25" s="0" t="n">
        <v>233411</v>
      </c>
      <c r="I25" s="0" t="n">
        <f aca="false">SUM($H$13:$H25)</f>
        <v>2659717</v>
      </c>
    </row>
    <row r="26" customFormat="false" ht="12.75" hidden="false" customHeight="false" outlineLevel="0" collapsed="false">
      <c r="B26" s="0" t="s">
        <v>41</v>
      </c>
      <c r="C26" s="0" t="n">
        <f aca="false">D26-D27</f>
        <v>157</v>
      </c>
      <c r="D26" s="0" t="n">
        <v>476</v>
      </c>
      <c r="E26" s="0" t="n">
        <f aca="false">SUM(C$4:C26)</f>
        <v>1213</v>
      </c>
      <c r="F26" s="0" t="n">
        <v>9</v>
      </c>
      <c r="G26" s="0" t="n">
        <f aca="false">SUM($F$13:$F26)</f>
        <v>1970</v>
      </c>
      <c r="H26" s="0" t="n">
        <v>44206</v>
      </c>
      <c r="I26" s="0" t="n">
        <f aca="false">SUM($H$13:$H26)</f>
        <v>2703923</v>
      </c>
    </row>
    <row r="27" customFormat="false" ht="12.75" hidden="false" customHeight="false" outlineLevel="0" collapsed="false">
      <c r="B27" s="0" t="s">
        <v>42</v>
      </c>
      <c r="C27" s="0" t="n">
        <f aca="false">D27-D28</f>
        <v>78</v>
      </c>
      <c r="D27" s="0" t="n">
        <v>319</v>
      </c>
      <c r="E27" s="0" t="n">
        <f aca="false">SUM(C$4:C27)</f>
        <v>1291</v>
      </c>
      <c r="F27" s="0" t="n">
        <v>18</v>
      </c>
      <c r="G27" s="0" t="n">
        <f aca="false">SUM($F$13:$F27)</f>
        <v>1988</v>
      </c>
      <c r="H27" s="0" t="n">
        <v>20588</v>
      </c>
      <c r="I27" s="0" t="n">
        <f aca="false">SUM($H$13:$H27)</f>
        <v>2724511</v>
      </c>
    </row>
    <row r="28" customFormat="false" ht="12.75" hidden="false" customHeight="false" outlineLevel="0" collapsed="false">
      <c r="B28" s="0" t="s">
        <v>43</v>
      </c>
      <c r="C28" s="0" t="n">
        <f aca="false">D28-D29</f>
        <v>76</v>
      </c>
      <c r="D28" s="0" t="n">
        <v>241</v>
      </c>
      <c r="E28" s="0" t="n">
        <f aca="false">SUM(C$4:C28)</f>
        <v>1367</v>
      </c>
      <c r="F28" s="0" t="n">
        <v>9</v>
      </c>
      <c r="G28" s="0" t="n">
        <f aca="false">SUM($F$13:$F28)</f>
        <v>1997</v>
      </c>
      <c r="H28" s="0" t="n">
        <v>10628</v>
      </c>
      <c r="I28" s="0" t="n">
        <f aca="false">SUM($H$13:$H28)</f>
        <v>2735139</v>
      </c>
    </row>
    <row r="29" customFormat="false" ht="12.75" hidden="false" customHeight="false" outlineLevel="0" collapsed="false">
      <c r="B29" s="0" t="s">
        <v>44</v>
      </c>
      <c r="C29" s="0" t="n">
        <f aca="false">D29-D30</f>
        <v>113</v>
      </c>
      <c r="D29" s="0" t="n">
        <v>165</v>
      </c>
      <c r="E29" s="0" t="n">
        <f aca="false">SUM(C$4:C29)</f>
        <v>1480</v>
      </c>
      <c r="F29" s="0" t="n">
        <v>13</v>
      </c>
      <c r="G29" s="0" t="n">
        <f aca="false">SUM($F$13:$F29)</f>
        <v>2010</v>
      </c>
      <c r="H29" s="0" t="n">
        <v>15283</v>
      </c>
      <c r="I29" s="0" t="n">
        <f aca="false">SUM($H$13:$H29)</f>
        <v>2750422</v>
      </c>
    </row>
    <row r="30" customFormat="false" ht="12.75" hidden="false" customHeight="false" outlineLevel="0" collapsed="false">
      <c r="B30" s="0" t="s">
        <v>45</v>
      </c>
      <c r="C30" s="0" t="n">
        <f aca="false">D30-D31</f>
        <v>52</v>
      </c>
      <c r="D30" s="0" t="n">
        <v>52</v>
      </c>
      <c r="E30" s="0" t="n">
        <f aca="false">SUM(C$4:C30)</f>
        <v>1532</v>
      </c>
      <c r="F30" s="0" t="n">
        <v>4</v>
      </c>
      <c r="G30" s="0" t="n">
        <f aca="false">SUM($F$13:$F30)</f>
        <v>2014</v>
      </c>
      <c r="H30" s="0" t="n">
        <v>11197</v>
      </c>
      <c r="I30" s="0" t="n">
        <f aca="false">SUM($H$13:$H30)</f>
        <v>2761619</v>
      </c>
    </row>
    <row r="31" customFormat="false" ht="12.75" hidden="false" customHeight="false" outlineLevel="0" collapsed="false">
      <c r="B31" s="0" t="s">
        <v>46</v>
      </c>
    </row>
    <row r="32" customFormat="false" ht="12.75" hidden="false" customHeight="false" outlineLevel="0" collapsed="false">
      <c r="B32" s="0" t="s">
        <v>47</v>
      </c>
      <c r="C32" s="0" t="n">
        <v>1</v>
      </c>
      <c r="D32" s="0" t="n">
        <v>1</v>
      </c>
    </row>
    <row r="33" customFormat="false" ht="12.75" hidden="false" customHeight="false" outlineLevel="0" collapsed="false">
      <c r="B33" s="0" t="s">
        <v>48</v>
      </c>
    </row>
    <row r="34" customFormat="false" ht="12.75" hidden="false" customHeight="false" outlineLevel="0" collapsed="false">
      <c r="B34" s="0" t="s">
        <v>49</v>
      </c>
    </row>
    <row r="35" customFormat="false" ht="12.75" hidden="false" customHeight="false" outlineLevel="0" collapsed="false">
      <c r="B35" s="0" t="s">
        <v>50</v>
      </c>
    </row>
    <row r="36" customFormat="false" ht="12.75" hidden="false" customHeight="false" outlineLevel="0" collapsed="false">
      <c r="B36" s="0" t="s">
        <v>51</v>
      </c>
    </row>
    <row r="37" customFormat="false" ht="12.75" hidden="false" customHeight="false" outlineLevel="0" collapsed="false">
      <c r="B37" s="0" t="s">
        <v>52</v>
      </c>
    </row>
    <row r="38" customFormat="false" ht="12.75" hidden="false" customHeight="false" outlineLevel="0" collapsed="false">
      <c r="B38" s="0" t="s">
        <v>53</v>
      </c>
    </row>
    <row r="39" customFormat="false" ht="12.75" hidden="false" customHeight="false" outlineLevel="0" collapsed="false">
      <c r="B39" s="0" t="s">
        <v>54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&amp;C&amp;"Arial,Regular"페이지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G8" activeCellId="0" sqref="G8"/>
    </sheetView>
  </sheetViews>
  <sheetFormatPr defaultRowHeight="12.75"/>
  <cols>
    <col collapsed="false" hidden="false" max="1025" min="1" style="0" width="8.36734693877551"/>
  </cols>
  <sheetData>
    <row r="1" customFormat="false" ht="12.75" hidden="false" customHeight="false" outlineLevel="0" collapsed="false">
      <c r="A1" s="1" t="n">
        <v>43910</v>
      </c>
      <c r="C1" s="0" t="s">
        <v>55</v>
      </c>
      <c r="F1" s="0" t="s">
        <v>1</v>
      </c>
    </row>
    <row r="2" customFormat="false" ht="12.75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</row>
    <row r="3" customFormat="false" ht="12.75" hidden="false" customHeight="false" outlineLevel="0" collapsed="false">
      <c r="B3" s="0" t="s">
        <v>10</v>
      </c>
      <c r="C3" s="0" t="n">
        <v>241</v>
      </c>
      <c r="F3" s="0" t="n">
        <v>2246</v>
      </c>
    </row>
    <row r="4" customFormat="false" ht="12.75" hidden="false" customHeight="false" outlineLevel="0" collapsed="false">
      <c r="B4" s="2" t="n">
        <v>41640</v>
      </c>
    </row>
    <row r="5" customFormat="false" ht="12.75" hidden="false" customHeight="false" outlineLevel="0" collapsed="false">
      <c r="B5" s="2" t="n">
        <v>41671</v>
      </c>
    </row>
    <row r="6" customFormat="false" ht="12.75" hidden="false" customHeight="false" outlineLevel="0" collapsed="false">
      <c r="B6" s="2" t="n">
        <v>41699</v>
      </c>
    </row>
    <row r="7" customFormat="false" ht="12.75" hidden="false" customHeight="false" outlineLevel="0" collapsed="false">
      <c r="B7" s="2" t="n">
        <v>41730</v>
      </c>
    </row>
    <row r="8" customFormat="false" ht="12.75" hidden="false" customHeight="false" outlineLevel="0" collapsed="false">
      <c r="B8" s="2" t="n">
        <v>41760</v>
      </c>
      <c r="C8" s="0" t="n">
        <v>0</v>
      </c>
      <c r="D8" s="0" t="n">
        <v>0</v>
      </c>
      <c r="F8" s="0" t="n">
        <v>0</v>
      </c>
      <c r="G8" s="0" t="n">
        <v>0</v>
      </c>
      <c r="H8" s="0" t="n">
        <v>0</v>
      </c>
      <c r="I8" s="0" t="n">
        <v>0</v>
      </c>
    </row>
    <row r="9" customFormat="false" ht="12.75" hidden="false" customHeight="false" outlineLevel="0" collapsed="false">
      <c r="B9" s="2" t="n">
        <v>41791</v>
      </c>
      <c r="C9" s="0" t="n">
        <v>0</v>
      </c>
      <c r="D9" s="0" t="n">
        <f aca="false">SUM(C$9:C9)</f>
        <v>0</v>
      </c>
      <c r="F9" s="0" t="n">
        <v>8</v>
      </c>
      <c r="G9" s="0" t="n">
        <f aca="false">SUM(F$9:F9)</f>
        <v>8</v>
      </c>
      <c r="H9" s="0" t="n">
        <v>57699</v>
      </c>
      <c r="I9" s="0" t="n">
        <f aca="false">SUM(H$9:H9)</f>
        <v>57699</v>
      </c>
    </row>
    <row r="10" customFormat="false" ht="12.75" hidden="false" customHeight="false" outlineLevel="0" collapsed="false">
      <c r="B10" s="2" t="n">
        <v>41821</v>
      </c>
      <c r="C10" s="0" t="n">
        <v>1</v>
      </c>
      <c r="D10" s="0" t="n">
        <f aca="false">SUM(C$9:C10)</f>
        <v>1</v>
      </c>
      <c r="F10" s="0" t="n">
        <v>18</v>
      </c>
      <c r="G10" s="0" t="n">
        <f aca="false">SUM(F$9:F10)</f>
        <v>26</v>
      </c>
      <c r="H10" s="0" t="n">
        <v>79737</v>
      </c>
      <c r="I10" s="0" t="n">
        <f aca="false">SUM(H$9:H10)</f>
        <v>137436</v>
      </c>
    </row>
    <row r="11" customFormat="false" ht="12.75" hidden="false" customHeight="false" outlineLevel="0" collapsed="false">
      <c r="B11" s="2" t="n">
        <v>41852</v>
      </c>
      <c r="C11" s="0" t="n">
        <v>0</v>
      </c>
      <c r="D11" s="0" t="n">
        <f aca="false">SUM(C$9:C11)</f>
        <v>1</v>
      </c>
      <c r="F11" s="0" t="n">
        <v>3</v>
      </c>
      <c r="G11" s="0" t="n">
        <f aca="false">SUM(F$9:F11)</f>
        <v>29</v>
      </c>
      <c r="H11" s="0" t="n">
        <v>6044</v>
      </c>
      <c r="I11" s="0" t="n">
        <f aca="false">SUM(H$9:H11)</f>
        <v>143480</v>
      </c>
    </row>
    <row r="12" customFormat="false" ht="12.75" hidden="false" customHeight="false" outlineLevel="0" collapsed="false">
      <c r="B12" s="2" t="n">
        <v>41883</v>
      </c>
      <c r="C12" s="0" t="n">
        <v>0</v>
      </c>
      <c r="D12" s="0" t="n">
        <f aca="false">SUM(C$9:C12)</f>
        <v>1</v>
      </c>
      <c r="E12" s="0" t="n">
        <v>0</v>
      </c>
      <c r="F12" s="0" t="n">
        <v>0</v>
      </c>
      <c r="G12" s="0" t="n">
        <f aca="false">SUM(F$9:F12)</f>
        <v>29</v>
      </c>
      <c r="H12" s="0" t="n">
        <v>0</v>
      </c>
      <c r="I12" s="0" t="n">
        <f aca="false">SUM(H$9:H12)</f>
        <v>143480</v>
      </c>
    </row>
    <row r="13" customFormat="false" ht="12.75" hidden="false" customHeight="false" outlineLevel="0" collapsed="false">
      <c r="A13" s="0" t="s">
        <v>20</v>
      </c>
      <c r="B13" s="2" t="n">
        <v>41913</v>
      </c>
      <c r="C13" s="0" t="n">
        <v>1</v>
      </c>
      <c r="D13" s="0" t="n">
        <f aca="false">SUM(C$9:C13)</f>
        <v>2</v>
      </c>
      <c r="E13" s="0" t="n">
        <f aca="false">SUM(C$4:C13)</f>
        <v>2</v>
      </c>
      <c r="F13" s="0" t="n">
        <v>0</v>
      </c>
      <c r="G13" s="0" t="n">
        <f aca="false">SUM(F$9:F13)</f>
        <v>29</v>
      </c>
      <c r="H13" s="0" t="n">
        <v>0</v>
      </c>
      <c r="I13" s="0" t="n">
        <f aca="false">SUM(H$9:H13)</f>
        <v>143480</v>
      </c>
    </row>
    <row r="14" customFormat="false" ht="12.75" hidden="false" customHeight="false" outlineLevel="0" collapsed="false">
      <c r="A14" s="0" t="s">
        <v>22</v>
      </c>
      <c r="B14" s="2" t="n">
        <v>41944</v>
      </c>
      <c r="C14" s="0" t="n">
        <v>0</v>
      </c>
      <c r="D14" s="0" t="n">
        <f aca="false">SUM(C$9:C14)</f>
        <v>2</v>
      </c>
      <c r="E14" s="0" t="n">
        <f aca="false">SUM(C$4:C14)</f>
        <v>2</v>
      </c>
      <c r="F14" s="0" t="n">
        <v>1</v>
      </c>
      <c r="G14" s="0" t="n">
        <f aca="false">SUM(F$9:F14)</f>
        <v>30</v>
      </c>
      <c r="H14" s="0" t="n">
        <v>2042</v>
      </c>
      <c r="I14" s="0" t="n">
        <f aca="false">SUM(H$9:H14)</f>
        <v>145522</v>
      </c>
    </row>
    <row r="15" customFormat="false" ht="12.75" hidden="false" customHeight="false" outlineLevel="0" collapsed="false">
      <c r="A15" s="0" t="s">
        <v>24</v>
      </c>
      <c r="B15" s="2" t="n">
        <v>41974</v>
      </c>
      <c r="C15" s="0" t="n">
        <v>0</v>
      </c>
      <c r="D15" s="0" t="n">
        <f aca="false">SUM(C$9:C15)</f>
        <v>2</v>
      </c>
      <c r="E15" s="0" t="n">
        <f aca="false">SUM(C$4:C15)</f>
        <v>2</v>
      </c>
      <c r="F15" s="0" t="n">
        <v>0</v>
      </c>
      <c r="G15" s="0" t="n">
        <f aca="false">SUM(F$9:F15)</f>
        <v>30</v>
      </c>
      <c r="H15" s="0" t="n">
        <v>0</v>
      </c>
      <c r="I15" s="0" t="n">
        <f aca="false">SUM(H$9:H15)</f>
        <v>145522</v>
      </c>
    </row>
    <row r="16" customFormat="false" ht="12.75" hidden="false" customHeight="false" outlineLevel="0" collapsed="false">
      <c r="B16" s="2" t="n">
        <v>42005</v>
      </c>
      <c r="C16" s="0" t="n">
        <v>0</v>
      </c>
      <c r="D16" s="0" t="n">
        <f aca="false">SUM(C$9:C16)</f>
        <v>2</v>
      </c>
      <c r="E16" s="0" t="n">
        <f aca="false">SUM(C$4:C16)</f>
        <v>2</v>
      </c>
      <c r="F16" s="0" t="n">
        <v>0</v>
      </c>
      <c r="G16" s="0" t="n">
        <f aca="false">SUM(F$9:F16)</f>
        <v>30</v>
      </c>
      <c r="H16" s="0" t="n">
        <v>0</v>
      </c>
      <c r="I16" s="0" t="n">
        <f aca="false">SUM(H$9:H16)</f>
        <v>145522</v>
      </c>
    </row>
    <row r="17" customFormat="false" ht="12.75" hidden="false" customHeight="false" outlineLevel="0" collapsed="false">
      <c r="A17" s="0" t="s">
        <v>27</v>
      </c>
      <c r="B17" s="2" t="n">
        <v>42036</v>
      </c>
      <c r="C17" s="0" t="n">
        <v>0</v>
      </c>
      <c r="D17" s="0" t="n">
        <f aca="false">SUM(C$9:C17)</f>
        <v>2</v>
      </c>
      <c r="E17" s="0" t="n">
        <f aca="false">SUM(C$4:C17)</f>
        <v>2</v>
      </c>
      <c r="F17" s="0" t="n">
        <v>0</v>
      </c>
      <c r="G17" s="0" t="n">
        <f aca="false">SUM(F$9:F17)</f>
        <v>30</v>
      </c>
      <c r="H17" s="0" t="n">
        <v>0</v>
      </c>
      <c r="I17" s="0" t="n">
        <f aca="false">SUM(H$9:H17)</f>
        <v>145522</v>
      </c>
    </row>
    <row r="18" customFormat="false" ht="12.75" hidden="false" customHeight="false" outlineLevel="0" collapsed="false">
      <c r="A18" s="0" t="s">
        <v>29</v>
      </c>
      <c r="B18" s="2" t="n">
        <v>42064</v>
      </c>
      <c r="C18" s="0" t="n">
        <v>0</v>
      </c>
      <c r="D18" s="0" t="n">
        <f aca="false">SUM(C$9:C18)</f>
        <v>2</v>
      </c>
      <c r="E18" s="0" t="n">
        <f aca="false">SUM(C$4:C18)</f>
        <v>2</v>
      </c>
      <c r="F18" s="0" t="n">
        <v>0</v>
      </c>
      <c r="G18" s="0" t="n">
        <f aca="false">SUM(F$9:F18)</f>
        <v>30</v>
      </c>
      <c r="H18" s="0" t="n">
        <v>0</v>
      </c>
      <c r="I18" s="0" t="n">
        <f aca="false">SUM(H$9:H18)</f>
        <v>145522</v>
      </c>
    </row>
    <row r="19" customFormat="false" ht="12.75" hidden="false" customHeight="false" outlineLevel="0" collapsed="false">
      <c r="A19" s="0" t="s">
        <v>31</v>
      </c>
      <c r="B19" s="2" t="n">
        <v>42095</v>
      </c>
      <c r="C19" s="0" t="n">
        <v>0</v>
      </c>
      <c r="D19" s="0" t="n">
        <f aca="false">SUM(C$9:C19)</f>
        <v>2</v>
      </c>
      <c r="E19" s="0" t="n">
        <f aca="false">SUM(C$4:C19)</f>
        <v>2</v>
      </c>
      <c r="F19" s="0" t="n">
        <v>0</v>
      </c>
      <c r="G19" s="0" t="n">
        <f aca="false">SUM(F$9:F19)</f>
        <v>30</v>
      </c>
      <c r="H19" s="0" t="n">
        <v>0</v>
      </c>
      <c r="I19" s="0" t="n">
        <f aca="false">SUM(H$9:H19)</f>
        <v>145522</v>
      </c>
    </row>
    <row r="20" customFormat="false" ht="12.75" hidden="false" customHeight="false" outlineLevel="0" collapsed="false">
      <c r="A20" s="0" t="s">
        <v>33</v>
      </c>
      <c r="B20" s="2" t="n">
        <v>42125</v>
      </c>
      <c r="C20" s="0" t="n">
        <v>0</v>
      </c>
      <c r="D20" s="0" t="n">
        <f aca="false">SUM(C$9:C20)</f>
        <v>2</v>
      </c>
      <c r="E20" s="0" t="n">
        <f aca="false">SUM(C$4:C20)</f>
        <v>2</v>
      </c>
      <c r="F20" s="0" t="n">
        <v>0</v>
      </c>
      <c r="G20" s="0" t="n">
        <f aca="false">SUM(F$9:F20)</f>
        <v>30</v>
      </c>
      <c r="H20" s="0" t="n">
        <v>0</v>
      </c>
      <c r="I20" s="0" t="n">
        <f aca="false">SUM(H$9:H20)</f>
        <v>145522</v>
      </c>
    </row>
    <row r="21" customFormat="false" ht="12.75" hidden="false" customHeight="false" outlineLevel="0" collapsed="false">
      <c r="B21" s="2" t="n">
        <v>42156</v>
      </c>
      <c r="C21" s="0" t="n">
        <v>0</v>
      </c>
      <c r="D21" s="0" t="n">
        <f aca="false">SUM(C$9:C21)</f>
        <v>2</v>
      </c>
      <c r="E21" s="0" t="n">
        <f aca="false">SUM(C$4:C21)</f>
        <v>2</v>
      </c>
      <c r="F21" s="0" t="n">
        <v>0</v>
      </c>
      <c r="G21" s="0" t="n">
        <f aca="false">SUM(F$9:F21)</f>
        <v>30</v>
      </c>
      <c r="H21" s="0" t="n">
        <v>0</v>
      </c>
      <c r="I21" s="0" t="n">
        <f aca="false">SUM(H$9:H21)</f>
        <v>145522</v>
      </c>
    </row>
    <row r="22" customFormat="false" ht="12.75" hidden="false" customHeight="false" outlineLevel="0" collapsed="false">
      <c r="A22" s="0" t="s">
        <v>36</v>
      </c>
      <c r="B22" s="2" t="n">
        <v>42186</v>
      </c>
      <c r="C22" s="0" t="n">
        <v>0</v>
      </c>
      <c r="D22" s="0" t="n">
        <f aca="false">SUM(C$9:C22)</f>
        <v>2</v>
      </c>
      <c r="E22" s="0" t="n">
        <f aca="false">SUM(C$4:C22)</f>
        <v>2</v>
      </c>
      <c r="F22" s="0" t="n">
        <v>6</v>
      </c>
      <c r="G22" s="0" t="n">
        <f aca="false">SUM(F$9:F22)</f>
        <v>36</v>
      </c>
      <c r="H22" s="0" t="n">
        <v>9949</v>
      </c>
      <c r="I22" s="0" t="n">
        <f aca="false">SUM(H$9:H22)</f>
        <v>155471</v>
      </c>
    </row>
    <row r="23" customFormat="false" ht="12.75" hidden="false" customHeight="false" outlineLevel="0" collapsed="false">
      <c r="B23" s="2" t="n">
        <v>42217</v>
      </c>
      <c r="C23" s="0" t="n">
        <v>0</v>
      </c>
      <c r="D23" s="0" t="n">
        <f aca="false">SUM(C$9:C23)</f>
        <v>2</v>
      </c>
      <c r="E23" s="0" t="n">
        <f aca="false">SUM(C$4:C23)</f>
        <v>2</v>
      </c>
      <c r="F23" s="0" t="n">
        <v>0</v>
      </c>
      <c r="G23" s="0" t="n">
        <f aca="false">SUM(F$9:F23)</f>
        <v>36</v>
      </c>
      <c r="H23" s="0" t="n">
        <v>0</v>
      </c>
      <c r="I23" s="0" t="n">
        <f aca="false">SUM(H$9:H23)</f>
        <v>155471</v>
      </c>
    </row>
    <row r="24" customFormat="false" ht="12.75" hidden="false" customHeight="false" outlineLevel="0" collapsed="false">
      <c r="B24" s="2" t="n">
        <v>42248</v>
      </c>
      <c r="C24" s="0" t="n">
        <v>0</v>
      </c>
      <c r="D24" s="0" t="n">
        <f aca="false">SUM(C$9:C24)</f>
        <v>2</v>
      </c>
      <c r="E24" s="0" t="n">
        <f aca="false">SUM(C$4:C24)</f>
        <v>2</v>
      </c>
      <c r="F24" s="0" t="n">
        <v>0</v>
      </c>
      <c r="G24" s="0" t="n">
        <f aca="false">SUM(F$9:F24)</f>
        <v>36</v>
      </c>
      <c r="H24" s="0" t="n">
        <v>0</v>
      </c>
      <c r="I24" s="0" t="n">
        <f aca="false">SUM(H$9:H24)</f>
        <v>155471</v>
      </c>
    </row>
    <row r="25" customFormat="false" ht="12.75" hidden="false" customHeight="false" outlineLevel="0" collapsed="false">
      <c r="B25" s="2" t="n">
        <v>42278</v>
      </c>
      <c r="C25" s="0" t="n">
        <v>0</v>
      </c>
      <c r="D25" s="0" t="n">
        <f aca="false">SUM(C$9:C25)</f>
        <v>2</v>
      </c>
      <c r="E25" s="0" t="n">
        <f aca="false">SUM(C$4:C25)</f>
        <v>2</v>
      </c>
      <c r="F25" s="0" t="n">
        <v>1</v>
      </c>
      <c r="G25" s="0" t="n">
        <f aca="false">SUM(F$9:F25)</f>
        <v>37</v>
      </c>
      <c r="H25" s="0" t="n">
        <v>257882</v>
      </c>
      <c r="I25" s="0" t="n">
        <f aca="false">SUM(H$9:H25)</f>
        <v>413353</v>
      </c>
    </row>
    <row r="26" customFormat="false" ht="12.75" hidden="false" customHeight="false" outlineLevel="0" collapsed="false">
      <c r="B26" s="2" t="n">
        <v>42309</v>
      </c>
      <c r="C26" s="0" t="n">
        <v>2</v>
      </c>
      <c r="D26" s="0" t="n">
        <f aca="false">SUM(C$9:C26)</f>
        <v>4</v>
      </c>
      <c r="E26" s="0" t="n">
        <f aca="false">SUM(C$4:C26)</f>
        <v>4</v>
      </c>
      <c r="F26" s="0" t="n">
        <v>2</v>
      </c>
      <c r="G26" s="0" t="n">
        <f aca="false">SUM(F$9:F26)</f>
        <v>39</v>
      </c>
      <c r="H26" s="0" t="n">
        <v>4856</v>
      </c>
      <c r="I26" s="0" t="n">
        <f aca="false">SUM(H$9:H26)</f>
        <v>418209</v>
      </c>
    </row>
    <row r="27" customFormat="false" ht="12.75" hidden="false" customHeight="false" outlineLevel="0" collapsed="false">
      <c r="B27" s="2" t="n">
        <v>42339</v>
      </c>
      <c r="C27" s="0" t="n">
        <v>0</v>
      </c>
      <c r="D27" s="0" t="n">
        <f aca="false">SUM(C$9:C27)</f>
        <v>4</v>
      </c>
      <c r="E27" s="0" t="n">
        <f aca="false">SUM(C$4:C27)</f>
        <v>4</v>
      </c>
      <c r="F27" s="0" t="n">
        <v>3</v>
      </c>
      <c r="G27" s="0" t="n">
        <f aca="false">SUM(F$9:F27)</f>
        <v>42</v>
      </c>
      <c r="H27" s="0" t="n">
        <v>3374</v>
      </c>
      <c r="I27" s="0" t="n">
        <f aca="false">SUM(H$9:H27)</f>
        <v>421583</v>
      </c>
    </row>
    <row r="28" customFormat="false" ht="12.75" hidden="false" customHeight="false" outlineLevel="0" collapsed="false">
      <c r="B28" s="2" t="n">
        <v>42370</v>
      </c>
      <c r="C28" s="0" t="n">
        <v>0</v>
      </c>
      <c r="D28" s="0" t="n">
        <f aca="false">SUM(C$9:C28)</f>
        <v>4</v>
      </c>
      <c r="E28" s="0" t="n">
        <f aca="false">SUM(C$4:C28)</f>
        <v>4</v>
      </c>
      <c r="F28" s="0" t="n">
        <f aca="false">11</f>
        <v>11</v>
      </c>
      <c r="G28" s="0" t="n">
        <f aca="false">SUM(F$9:F28)</f>
        <v>53</v>
      </c>
      <c r="H28" s="0" t="n">
        <f aca="false">32127+63281</f>
        <v>95408</v>
      </c>
      <c r="I28" s="0" t="n">
        <f aca="false">SUM(H$9:H28)</f>
        <v>516991</v>
      </c>
    </row>
    <row r="29" customFormat="false" ht="12.75" hidden="false" customHeight="false" outlineLevel="0" collapsed="false">
      <c r="B29" s="2" t="n">
        <v>42401</v>
      </c>
      <c r="C29" s="0" t="n">
        <v>0</v>
      </c>
      <c r="D29" s="0" t="n">
        <f aca="false">SUM(C$9:C29)</f>
        <v>4</v>
      </c>
      <c r="E29" s="0" t="n">
        <f aca="false">SUM(C$4:C29)</f>
        <v>4</v>
      </c>
      <c r="F29" s="0" t="n">
        <v>1</v>
      </c>
      <c r="G29" s="0" t="n">
        <f aca="false">SUM(F$9:F29)</f>
        <v>54</v>
      </c>
      <c r="H29" s="0" t="n">
        <v>85</v>
      </c>
      <c r="I29" s="0" t="n">
        <f aca="false">SUM(H$9:H29)</f>
        <v>517076</v>
      </c>
    </row>
    <row r="30" customFormat="false" ht="12.75" hidden="false" customHeight="false" outlineLevel="0" collapsed="false">
      <c r="B30" s="2" t="n">
        <v>42430</v>
      </c>
      <c r="C30" s="0" t="n">
        <v>0</v>
      </c>
      <c r="D30" s="0" t="n">
        <f aca="false">SUM(C$9:C30)</f>
        <v>4</v>
      </c>
      <c r="E30" s="0" t="n">
        <f aca="false">SUM(C$4:C30)</f>
        <v>4</v>
      </c>
      <c r="F30" s="0" t="n">
        <v>2</v>
      </c>
      <c r="G30" s="0" t="n">
        <f aca="false">SUM(F$9:F30)</f>
        <v>56</v>
      </c>
      <c r="H30" s="0" t="n">
        <v>104</v>
      </c>
      <c r="I30" s="0" t="n">
        <f aca="false">SUM(H$9:H30)</f>
        <v>517180</v>
      </c>
    </row>
    <row r="31" customFormat="false" ht="12.75" hidden="false" customHeight="false" outlineLevel="0" collapsed="false">
      <c r="B31" s="2" t="n">
        <v>42461</v>
      </c>
      <c r="C31" s="0" t="n">
        <v>0</v>
      </c>
      <c r="D31" s="0" t="n">
        <f aca="false">SUM(C$9:C31)</f>
        <v>4</v>
      </c>
      <c r="F31" s="0" t="n">
        <v>2</v>
      </c>
      <c r="G31" s="0" t="n">
        <f aca="false">SUM(F$9:F31)</f>
        <v>58</v>
      </c>
      <c r="H31" s="0" t="n">
        <v>529</v>
      </c>
      <c r="I31" s="0" t="n">
        <f aca="false">SUM(H$9:H31)</f>
        <v>517709</v>
      </c>
    </row>
    <row r="32" customFormat="false" ht="12.75" hidden="false" customHeight="false" outlineLevel="0" collapsed="false">
      <c r="B32" s="2" t="n">
        <v>42491</v>
      </c>
      <c r="C32" s="0" t="n">
        <v>0</v>
      </c>
      <c r="D32" s="0" t="n">
        <f aca="false">SUM(C$9:C32)</f>
        <v>4</v>
      </c>
      <c r="F32" s="0" t="n">
        <v>2</v>
      </c>
      <c r="G32" s="0" t="n">
        <f aca="false">SUM(F$9:F32)</f>
        <v>60</v>
      </c>
      <c r="H32" s="0" t="n">
        <v>800</v>
      </c>
      <c r="I32" s="0" t="n">
        <f aca="false">SUM(H$9:H32)</f>
        <v>518509</v>
      </c>
    </row>
    <row r="33" customFormat="false" ht="12.75" hidden="false" customHeight="false" outlineLevel="0" collapsed="false">
      <c r="B33" s="2" t="n">
        <v>42522</v>
      </c>
      <c r="C33" s="0" t="n">
        <v>0</v>
      </c>
      <c r="D33" s="0" t="n">
        <f aca="false">SUM(C$9:C33)</f>
        <v>4</v>
      </c>
      <c r="F33" s="0" t="n">
        <v>1</v>
      </c>
      <c r="G33" s="0" t="n">
        <f aca="false">SUM(F$9:F33)</f>
        <v>61</v>
      </c>
      <c r="H33" s="0" t="n">
        <v>4388</v>
      </c>
      <c r="I33" s="0" t="n">
        <f aca="false">SUM(H$9:H33)</f>
        <v>522897</v>
      </c>
    </row>
    <row r="34" customFormat="false" ht="12.75" hidden="false" customHeight="false" outlineLevel="0" collapsed="false">
      <c r="B34" s="2" t="n">
        <v>42552</v>
      </c>
      <c r="C34" s="0" t="n">
        <v>0</v>
      </c>
      <c r="D34" s="0" t="n">
        <f aca="false">SUM(C$9:C34)</f>
        <v>4</v>
      </c>
      <c r="F34" s="0" t="n">
        <v>1</v>
      </c>
      <c r="G34" s="0" t="n">
        <f aca="false">SUM(F$9:F34)</f>
        <v>62</v>
      </c>
      <c r="H34" s="0" t="n">
        <v>488</v>
      </c>
      <c r="I34" s="0" t="n">
        <f aca="false">SUM(H$9:H34)</f>
        <v>523385</v>
      </c>
    </row>
    <row r="35" customFormat="false" ht="12.75" hidden="false" customHeight="false" outlineLevel="0" collapsed="false">
      <c r="B35" s="2" t="n">
        <v>42583</v>
      </c>
      <c r="C35" s="0" t="n">
        <v>0</v>
      </c>
      <c r="D35" s="0" t="n">
        <f aca="false">SUM(C$9:C35)</f>
        <v>4</v>
      </c>
      <c r="F35" s="0" t="n">
        <v>2</v>
      </c>
      <c r="G35" s="0" t="n">
        <f aca="false">SUM(F$9:F35)</f>
        <v>64</v>
      </c>
      <c r="H35" s="0" t="n">
        <v>2631</v>
      </c>
      <c r="I35" s="0" t="n">
        <f aca="false">SUM(H$9:H35)</f>
        <v>526016</v>
      </c>
    </row>
    <row r="36" customFormat="false" ht="12.75" hidden="false" customHeight="false" outlineLevel="0" collapsed="false">
      <c r="B36" s="2" t="n">
        <v>42614</v>
      </c>
      <c r="C36" s="0" t="n">
        <v>0</v>
      </c>
      <c r="D36" s="0" t="n">
        <f aca="false">SUM(C$9:C36)</f>
        <v>4</v>
      </c>
      <c r="F36" s="0" t="n">
        <v>1</v>
      </c>
      <c r="G36" s="0" t="n">
        <f aca="false">SUM(F$9:F36)</f>
        <v>65</v>
      </c>
      <c r="H36" s="0" t="n">
        <v>14415</v>
      </c>
      <c r="I36" s="0" t="n">
        <f aca="false">SUM(H$9:H36)</f>
        <v>540431</v>
      </c>
    </row>
    <row r="37" customFormat="false" ht="12.75" hidden="false" customHeight="false" outlineLevel="0" collapsed="false">
      <c r="B37" s="2" t="n">
        <v>42644</v>
      </c>
      <c r="C37" s="0" t="n">
        <v>0</v>
      </c>
      <c r="D37" s="0" t="n">
        <f aca="false">SUM(C$9:C37)</f>
        <v>4</v>
      </c>
      <c r="F37" s="0" t="n">
        <v>3</v>
      </c>
      <c r="G37" s="0" t="n">
        <f aca="false">SUM(F$9:F37)</f>
        <v>68</v>
      </c>
      <c r="H37" s="0" t="n">
        <v>259</v>
      </c>
      <c r="I37" s="0" t="n">
        <f aca="false">SUM(H$9:H37)</f>
        <v>540690</v>
      </c>
    </row>
    <row r="38" customFormat="false" ht="12.75" hidden="false" customHeight="false" outlineLevel="0" collapsed="false">
      <c r="B38" s="2" t="n">
        <v>42675</v>
      </c>
      <c r="C38" s="0" t="n">
        <v>1</v>
      </c>
      <c r="D38" s="0" t="n">
        <f aca="false">SUM(C$9:C38)</f>
        <v>5</v>
      </c>
      <c r="F38" s="0" t="n">
        <v>0</v>
      </c>
      <c r="G38" s="0" t="n">
        <f aca="false">SUM(F$9:F38)</f>
        <v>68</v>
      </c>
      <c r="H38" s="0" t="n">
        <v>0</v>
      </c>
      <c r="I38" s="0" t="n">
        <f aca="false">SUM(H$9:H38)</f>
        <v>540690</v>
      </c>
    </row>
    <row r="39" customFormat="false" ht="12.75" hidden="false" customHeight="false" outlineLevel="0" collapsed="false">
      <c r="B39" s="2" t="n">
        <v>42705</v>
      </c>
      <c r="C39" s="0" t="n">
        <v>0</v>
      </c>
      <c r="D39" s="0" t="n">
        <f aca="false">SUM(C$9:C39)</f>
        <v>5</v>
      </c>
      <c r="F39" s="0" t="n">
        <v>2852</v>
      </c>
      <c r="G39" s="0" t="n">
        <f aca="false">SUM(F$9:F39)</f>
        <v>2920</v>
      </c>
      <c r="H39" s="0" t="n">
        <v>2</v>
      </c>
      <c r="I39" s="0" t="n">
        <f aca="false">SUM(H$9:H39)</f>
        <v>540692</v>
      </c>
    </row>
    <row r="40" customFormat="false" ht="12.75" hidden="false" customHeight="false" outlineLevel="0" collapsed="false">
      <c r="B40" s="2" t="n">
        <v>42736</v>
      </c>
      <c r="C40" s="0" t="n">
        <v>0</v>
      </c>
      <c r="D40" s="0" t="n">
        <f aca="false">SUM(C$9:C40)</f>
        <v>5</v>
      </c>
      <c r="F40" s="0" t="n">
        <v>10</v>
      </c>
      <c r="G40" s="0" t="n">
        <f aca="false">SUM(F$9:F40)</f>
        <v>2930</v>
      </c>
      <c r="H40" s="0" t="n">
        <v>13983</v>
      </c>
      <c r="I40" s="0" t="n">
        <f aca="false">SUM(H$9:H40)</f>
        <v>554675</v>
      </c>
    </row>
    <row r="41" customFormat="false" ht="12.75" hidden="false" customHeight="false" outlineLevel="0" collapsed="false">
      <c r="B41" s="2" t="n">
        <v>42767</v>
      </c>
      <c r="C41" s="0" t="n">
        <v>4</v>
      </c>
      <c r="D41" s="0" t="n">
        <f aca="false">SUM(C$9:C41)</f>
        <v>9</v>
      </c>
      <c r="F41" s="0" t="n">
        <v>8</v>
      </c>
      <c r="G41" s="0" t="n">
        <f aca="false">SUM(F$9:F41)</f>
        <v>2938</v>
      </c>
      <c r="H41" s="0" t="n">
        <v>18728</v>
      </c>
      <c r="I41" s="0" t="n">
        <f aca="false">SUM(H$9:H41)</f>
        <v>573403</v>
      </c>
    </row>
    <row r="42" customFormat="false" ht="12.75" hidden="false" customHeight="false" outlineLevel="0" collapsed="false">
      <c r="B42" s="2" t="n">
        <v>42795</v>
      </c>
      <c r="C42" s="0" t="n">
        <v>1</v>
      </c>
      <c r="D42" s="0" t="n">
        <f aca="false">SUM(C$9:C42)</f>
        <v>10</v>
      </c>
      <c r="F42" s="0" t="n">
        <v>5</v>
      </c>
      <c r="G42" s="0" t="n">
        <f aca="false">SUM(F$9:F42)</f>
        <v>2943</v>
      </c>
      <c r="H42" s="0" t="n">
        <v>9809</v>
      </c>
      <c r="I42" s="0" t="n">
        <f aca="false">SUM(H$9:H42)</f>
        <v>583212</v>
      </c>
    </row>
    <row r="43" customFormat="false" ht="12.75" hidden="false" customHeight="false" outlineLevel="0" collapsed="false">
      <c r="B43" s="2" t="n">
        <v>42826</v>
      </c>
      <c r="C43" s="0" t="n">
        <v>2</v>
      </c>
      <c r="D43" s="0" t="n">
        <f aca="false">SUM(C$9:C43)</f>
        <v>12</v>
      </c>
      <c r="F43" s="0" t="n">
        <v>6</v>
      </c>
      <c r="G43" s="0" t="n">
        <f aca="false">SUM(F$9:F43)</f>
        <v>2949</v>
      </c>
      <c r="H43" s="0" t="n">
        <v>6320</v>
      </c>
      <c r="I43" s="0" t="n">
        <f aca="false">SUM(H$9:H43)</f>
        <v>589532</v>
      </c>
    </row>
    <row r="44" customFormat="false" ht="12.75" hidden="false" customHeight="false" outlineLevel="0" collapsed="false">
      <c r="B44" s="2" t="n">
        <v>42856</v>
      </c>
      <c r="C44" s="0" t="n">
        <v>3</v>
      </c>
      <c r="D44" s="0" t="n">
        <f aca="false">SUM(C$9:C44)</f>
        <v>15</v>
      </c>
      <c r="F44" s="0" t="n">
        <v>6</v>
      </c>
      <c r="G44" s="0" t="n">
        <f aca="false">SUM(F$9:F44)</f>
        <v>2955</v>
      </c>
      <c r="H44" s="0" t="n">
        <v>11790</v>
      </c>
      <c r="I44" s="0" t="n">
        <f aca="false">SUM(H$9:H44)</f>
        <v>601322</v>
      </c>
    </row>
    <row r="45" customFormat="false" ht="12.75" hidden="false" customHeight="false" outlineLevel="0" collapsed="false">
      <c r="B45" s="2" t="n">
        <v>42887</v>
      </c>
      <c r="C45" s="0" t="n">
        <v>2</v>
      </c>
      <c r="D45" s="0" t="n">
        <f aca="false">SUM(C$9:C45)</f>
        <v>17</v>
      </c>
      <c r="F45" s="0" t="n">
        <v>6</v>
      </c>
      <c r="G45" s="0" t="n">
        <f aca="false">SUM(F$9:F45)</f>
        <v>2961</v>
      </c>
      <c r="H45" s="0" t="n">
        <v>5118</v>
      </c>
      <c r="I45" s="0" t="n">
        <f aca="false">SUM(H$9:H45)</f>
        <v>606440</v>
      </c>
    </row>
    <row r="46" customFormat="false" ht="12.75" hidden="false" customHeight="false" outlineLevel="0" collapsed="false">
      <c r="B46" s="2" t="n">
        <v>42917</v>
      </c>
      <c r="C46" s="0" t="n">
        <v>4</v>
      </c>
      <c r="D46" s="0" t="n">
        <f aca="false">SUM(C$9:C46)</f>
        <v>21</v>
      </c>
      <c r="F46" s="0" t="n">
        <v>17</v>
      </c>
      <c r="G46" s="0" t="n">
        <f aca="false">SUM(F$9:F46)</f>
        <v>2978</v>
      </c>
      <c r="H46" s="0" t="n">
        <v>273538</v>
      </c>
      <c r="I46" s="0" t="n">
        <f aca="false">SUM(H$9:H46)</f>
        <v>879978</v>
      </c>
    </row>
    <row r="47" customFormat="false" ht="12.75" hidden="false" customHeight="false" outlineLevel="0" collapsed="false">
      <c r="B47" s="2" t="n">
        <v>42948</v>
      </c>
      <c r="C47" s="0" t="n">
        <v>0</v>
      </c>
      <c r="D47" s="0" t="n">
        <f aca="false">SUM(C$9:C47)</f>
        <v>21</v>
      </c>
      <c r="F47" s="0" t="n">
        <v>8</v>
      </c>
      <c r="G47" s="0" t="n">
        <f aca="false">SUM(F$9:F47)</f>
        <v>2986</v>
      </c>
      <c r="H47" s="0" t="n">
        <v>101265</v>
      </c>
      <c r="I47" s="0" t="n">
        <f aca="false">SUM(H$9:H47)</f>
        <v>981243</v>
      </c>
    </row>
    <row r="48" customFormat="false" ht="12.75" hidden="false" customHeight="false" outlineLevel="0" collapsed="false">
      <c r="B48" s="2" t="n">
        <v>42979</v>
      </c>
      <c r="C48" s="0" t="n">
        <v>1</v>
      </c>
      <c r="D48" s="0" t="n">
        <f aca="false">SUM(C$9:C48)</f>
        <v>22</v>
      </c>
      <c r="F48" s="0" t="n">
        <v>0</v>
      </c>
      <c r="G48" s="0" t="n">
        <f aca="false">SUM(F$9:F48)</f>
        <v>2986</v>
      </c>
      <c r="H48" s="0" t="n">
        <v>0</v>
      </c>
      <c r="I48" s="0" t="n">
        <f aca="false">SUM(H$9:H48)</f>
        <v>981243</v>
      </c>
    </row>
    <row r="49" customFormat="false" ht="12.75" hidden="false" customHeight="false" outlineLevel="0" collapsed="false">
      <c r="B49" s="2" t="n">
        <v>43009</v>
      </c>
      <c r="C49" s="0" t="n">
        <v>1</v>
      </c>
      <c r="D49" s="0" t="n">
        <f aca="false">SUM(C$9:C49)</f>
        <v>23</v>
      </c>
      <c r="F49" s="0" t="n">
        <v>3</v>
      </c>
      <c r="G49" s="0" t="n">
        <f aca="false">SUM(F$9:F49)</f>
        <v>2989</v>
      </c>
      <c r="H49" s="0" t="n">
        <v>8934</v>
      </c>
      <c r="I49" s="0" t="n">
        <f aca="false">SUM(H$9:H49)</f>
        <v>990177</v>
      </c>
    </row>
    <row r="50" customFormat="false" ht="12.75" hidden="false" customHeight="false" outlineLevel="0" collapsed="false">
      <c r="B50" s="2" t="n">
        <v>43040</v>
      </c>
      <c r="C50" s="0" t="n">
        <v>2</v>
      </c>
      <c r="D50" s="0" t="n">
        <f aca="false">SUM(C$9:C50)</f>
        <v>25</v>
      </c>
      <c r="F50" s="0" t="n">
        <v>4</v>
      </c>
      <c r="G50" s="0" t="n">
        <f aca="false">SUM(F$9:F50)</f>
        <v>2993</v>
      </c>
      <c r="H50" s="0" t="n">
        <v>2767</v>
      </c>
      <c r="I50" s="0" t="n">
        <f aca="false">SUM(H$9:H50)</f>
        <v>992944</v>
      </c>
    </row>
    <row r="51" customFormat="false" ht="12.75" hidden="false" customHeight="false" outlineLevel="0" collapsed="false">
      <c r="B51" s="2" t="n">
        <v>43070</v>
      </c>
      <c r="C51" s="0" t="n">
        <v>1</v>
      </c>
      <c r="D51" s="0" t="n">
        <f aca="false">SUM(C$9:C51)</f>
        <v>26</v>
      </c>
      <c r="F51" s="0" t="n">
        <v>4</v>
      </c>
      <c r="G51" s="0" t="n">
        <f aca="false">SUM(F$9:F51)</f>
        <v>2997</v>
      </c>
      <c r="H51" s="0" t="n">
        <v>16117</v>
      </c>
      <c r="I51" s="0" t="n">
        <f aca="false">SUM(H$9:H51)</f>
        <v>1009061</v>
      </c>
    </row>
    <row r="52" customFormat="false" ht="12.75" hidden="false" customHeight="false" outlineLevel="0" collapsed="false">
      <c r="B52" s="2" t="n">
        <v>43101</v>
      </c>
      <c r="C52" s="0" t="n">
        <v>8</v>
      </c>
      <c r="D52" s="0" t="n">
        <f aca="false">SUM(C$9:C52)</f>
        <v>34</v>
      </c>
      <c r="F52" s="0" t="n">
        <v>3</v>
      </c>
      <c r="G52" s="0" t="n">
        <f aca="false">SUM(F$9:F52)</f>
        <v>3000</v>
      </c>
      <c r="H52" s="0" t="n">
        <v>2551</v>
      </c>
      <c r="I52" s="0" t="n">
        <f aca="false">SUM(H$9:H52)</f>
        <v>1011612</v>
      </c>
    </row>
    <row r="53" customFormat="false" ht="12.75" hidden="false" customHeight="false" outlineLevel="0" collapsed="false">
      <c r="B53" s="2" t="n">
        <v>43132</v>
      </c>
      <c r="C53" s="0" t="n">
        <v>7</v>
      </c>
      <c r="D53" s="0" t="n">
        <f aca="false">SUM(C$9:C53)</f>
        <v>41</v>
      </c>
      <c r="F53" s="0" t="n">
        <v>6</v>
      </c>
      <c r="G53" s="0" t="n">
        <f aca="false">SUM(F$9:F53)</f>
        <v>3006</v>
      </c>
      <c r="H53" s="0" t="n">
        <v>346499</v>
      </c>
      <c r="I53" s="0" t="n">
        <f aca="false">SUM(H$9:H53)</f>
        <v>1358111</v>
      </c>
    </row>
    <row r="54" customFormat="false" ht="12.75" hidden="false" customHeight="false" outlineLevel="0" collapsed="false">
      <c r="B54" s="2" t="n">
        <v>43160</v>
      </c>
      <c r="C54" s="0" t="n">
        <v>4</v>
      </c>
      <c r="D54" s="0" t="n">
        <f aca="false">SUM(C$9:C54)</f>
        <v>45</v>
      </c>
      <c r="F54" s="0" t="n">
        <v>1</v>
      </c>
      <c r="G54" s="0" t="n">
        <f aca="false">SUM(F$9:F54)</f>
        <v>3007</v>
      </c>
      <c r="H54" s="0" t="n">
        <v>59803</v>
      </c>
      <c r="I54" s="0" t="n">
        <f aca="false">SUM(H$9:H54)</f>
        <v>1417914</v>
      </c>
    </row>
    <row r="55" customFormat="false" ht="12.75" hidden="false" customHeight="false" outlineLevel="0" collapsed="false">
      <c r="B55" s="2" t="n">
        <v>43191</v>
      </c>
      <c r="C55" s="0" t="n">
        <v>10</v>
      </c>
      <c r="D55" s="0" t="n">
        <f aca="false">SUM(C$9:C55)</f>
        <v>55</v>
      </c>
      <c r="F55" s="0" t="n">
        <v>6</v>
      </c>
      <c r="G55" s="0" t="n">
        <f aca="false">SUM(F$9:F55)</f>
        <v>3013</v>
      </c>
      <c r="H55" s="0" t="n">
        <v>9604</v>
      </c>
      <c r="I55" s="0" t="n">
        <f aca="false">SUM(H$9:H55)</f>
        <v>1427518</v>
      </c>
    </row>
    <row r="56" customFormat="false" ht="12.75" hidden="false" customHeight="false" outlineLevel="0" collapsed="false">
      <c r="B56" s="2" t="n">
        <v>43221</v>
      </c>
      <c r="C56" s="0" t="n">
        <v>6</v>
      </c>
      <c r="D56" s="0" t="n">
        <f aca="false">SUM(C$9:C56)</f>
        <v>61</v>
      </c>
      <c r="F56" s="0" t="n">
        <v>4</v>
      </c>
      <c r="G56" s="0" t="n">
        <f aca="false">SUM(F$9:F56)</f>
        <v>3017</v>
      </c>
      <c r="H56" s="0" t="n">
        <v>3015</v>
      </c>
      <c r="I56" s="0" t="n">
        <f aca="false">SUM(H$9:H56)</f>
        <v>1430533</v>
      </c>
    </row>
    <row r="57" customFormat="false" ht="12.75" hidden="false" customHeight="false" outlineLevel="0" collapsed="false">
      <c r="B57" s="2" t="n">
        <v>43252</v>
      </c>
      <c r="C57" s="0" t="n">
        <v>8</v>
      </c>
      <c r="D57" s="0" t="n">
        <f aca="false">SUM(C$9:C57)</f>
        <v>69</v>
      </c>
      <c r="F57" s="0" t="n">
        <v>2</v>
      </c>
      <c r="G57" s="0" t="n">
        <f aca="false">SUM(F$9:F57)</f>
        <v>3019</v>
      </c>
      <c r="H57" s="0" t="n">
        <v>547</v>
      </c>
      <c r="I57" s="0" t="n">
        <f aca="false">SUM(H$9:H57)</f>
        <v>1431080</v>
      </c>
    </row>
    <row r="58" customFormat="false" ht="12.75" hidden="false" customHeight="false" outlineLevel="0" collapsed="false">
      <c r="B58" s="2" t="n">
        <v>43282</v>
      </c>
      <c r="C58" s="0" t="n">
        <v>10</v>
      </c>
      <c r="D58" s="0" t="n">
        <f aca="false">SUM(C$9:C58)</f>
        <v>79</v>
      </c>
      <c r="F58" s="0" t="n">
        <v>5</v>
      </c>
      <c r="G58" s="0" t="n">
        <f aca="false">SUM(F$9:F58)</f>
        <v>3024</v>
      </c>
      <c r="H58" s="0" t="n">
        <v>10705</v>
      </c>
      <c r="I58" s="0" t="n">
        <f aca="false">SUM(H$9:H58)</f>
        <v>1441785</v>
      </c>
    </row>
    <row r="59" customFormat="false" ht="12.75" hidden="false" customHeight="false" outlineLevel="0" collapsed="false">
      <c r="B59" s="2" t="n">
        <v>43313</v>
      </c>
      <c r="C59" s="0" t="n">
        <v>2</v>
      </c>
      <c r="D59" s="0" t="n">
        <f aca="false">SUM(C$9:C59)</f>
        <v>81</v>
      </c>
      <c r="F59" s="0" t="n">
        <v>1</v>
      </c>
      <c r="G59" s="0" t="n">
        <f aca="false">SUM(F$9:F59)</f>
        <v>3025</v>
      </c>
      <c r="H59" s="0" t="n">
        <v>4</v>
      </c>
      <c r="I59" s="0" t="n">
        <f aca="false">SUM(H$9:H59)</f>
        <v>1441789</v>
      </c>
    </row>
    <row r="60" customFormat="false" ht="12.75" hidden="false" customHeight="false" outlineLevel="0" collapsed="false">
      <c r="B60" s="2" t="n">
        <v>43344</v>
      </c>
      <c r="C60" s="0" t="n">
        <v>5</v>
      </c>
      <c r="D60" s="0" t="n">
        <f aca="false">SUM(C$9:C60)</f>
        <v>86</v>
      </c>
      <c r="F60" s="0" t="n">
        <v>7</v>
      </c>
      <c r="G60" s="0" t="n">
        <f aca="false">SUM(F$9:F60)</f>
        <v>3032</v>
      </c>
      <c r="H60" s="0" t="n">
        <v>83769</v>
      </c>
      <c r="I60" s="0" t="n">
        <f aca="false">SUM(H$9:H60)</f>
        <v>1525558</v>
      </c>
    </row>
    <row r="61" customFormat="false" ht="12.75" hidden="false" customHeight="false" outlineLevel="0" collapsed="false">
      <c r="B61" s="2" t="n">
        <v>43374</v>
      </c>
      <c r="C61" s="0" t="n">
        <v>9</v>
      </c>
      <c r="D61" s="0" t="n">
        <f aca="false">SUM(C$9:C61)</f>
        <v>95</v>
      </c>
      <c r="F61" s="0" t="n">
        <v>2</v>
      </c>
      <c r="G61" s="0" t="n">
        <f aca="false">SUM(F$9:F61)</f>
        <v>3034</v>
      </c>
      <c r="H61" s="0" t="n">
        <v>5655</v>
      </c>
      <c r="I61" s="0" t="n">
        <f aca="false">SUM(H$9:H61)</f>
        <v>1531213</v>
      </c>
    </row>
    <row r="62" customFormat="false" ht="12.75" hidden="false" customHeight="false" outlineLevel="0" collapsed="false">
      <c r="B62" s="2" t="n">
        <v>43405</v>
      </c>
      <c r="C62" s="0" t="n">
        <v>10</v>
      </c>
      <c r="D62" s="0" t="n">
        <f aca="false">SUM(C$9:C62)</f>
        <v>105</v>
      </c>
      <c r="F62" s="0" t="n">
        <v>10</v>
      </c>
      <c r="G62" s="0" t="n">
        <f aca="false">SUM(F$9:F62)</f>
        <v>3044</v>
      </c>
      <c r="H62" s="0" t="n">
        <v>178659</v>
      </c>
      <c r="I62" s="0" t="n">
        <f aca="false">SUM(H$9:H62)</f>
        <v>1709872</v>
      </c>
    </row>
    <row r="63" customFormat="false" ht="12.75" hidden="false" customHeight="false" outlineLevel="0" collapsed="false">
      <c r="B63" s="2" t="n">
        <v>43435</v>
      </c>
      <c r="C63" s="0" t="n">
        <v>8</v>
      </c>
      <c r="D63" s="0" t="n">
        <f aca="false">SUM(C$9:C63)</f>
        <v>113</v>
      </c>
      <c r="F63" s="0" t="n">
        <v>6</v>
      </c>
      <c r="G63" s="0" t="n">
        <f aca="false">SUM(F$9:F63)</f>
        <v>3050</v>
      </c>
      <c r="H63" s="0" t="n">
        <v>109297</v>
      </c>
      <c r="I63" s="0" t="n">
        <f aca="false">SUM(H$9:H63)</f>
        <v>1819169</v>
      </c>
    </row>
    <row r="64" customFormat="false" ht="12.75" hidden="false" customHeight="false" outlineLevel="0" collapsed="false">
      <c r="B64" s="2" t="n">
        <v>43466</v>
      </c>
      <c r="C64" s="0" t="n">
        <v>10</v>
      </c>
      <c r="D64" s="0" t="n">
        <f aca="false">SUM(C$9:C64)</f>
        <v>123</v>
      </c>
      <c r="F64" s="0" t="n">
        <f aca="false">46+100+100+100+100+100+100+100+100+100+100+100+100+100+100+100+100</f>
        <v>1646</v>
      </c>
      <c r="G64" s="0" t="n">
        <f aca="false">SUM(F$9:F64)</f>
        <v>4696</v>
      </c>
      <c r="H64" s="0" t="n">
        <f aca="false">294232+276589+147289+98459+56002+101283+119019+238917+166584+113328+255957+103954+82045+478883+356905+122423+458623</f>
        <v>3470492</v>
      </c>
      <c r="I64" s="0" t="n">
        <f aca="false">SUM(H$9:H64)</f>
        <v>5289661</v>
      </c>
    </row>
    <row r="65" customFormat="false" ht="12.75" hidden="false" customHeight="false" outlineLevel="0" collapsed="false">
      <c r="B65" s="2" t="n">
        <v>43497</v>
      </c>
      <c r="C65" s="0" t="n">
        <v>6</v>
      </c>
      <c r="D65" s="0" t="n">
        <f aca="false">SUM(C$9:C65)</f>
        <v>129</v>
      </c>
      <c r="F65" s="0" t="n">
        <v>111</v>
      </c>
      <c r="G65" s="0" t="n">
        <f aca="false">SUM(F$9:F65)</f>
        <v>4807</v>
      </c>
      <c r="H65" s="0" t="n">
        <f aca="false">14277+458623</f>
        <v>472900</v>
      </c>
      <c r="I65" s="0" t="n">
        <f aca="false">SUM(H$9:H65)</f>
        <v>5762561</v>
      </c>
    </row>
    <row r="66" customFormat="false" ht="12.75" hidden="false" customHeight="false" outlineLevel="0" collapsed="false">
      <c r="B66" s="2" t="n">
        <v>43525</v>
      </c>
      <c r="C66" s="0" t="n">
        <v>3</v>
      </c>
      <c r="D66" s="0" t="n">
        <f aca="false">SUM(C$9:C66)</f>
        <v>132</v>
      </c>
      <c r="F66" s="0" t="n">
        <f aca="false">89+22</f>
        <v>111</v>
      </c>
      <c r="G66" s="0" t="n">
        <f aca="false">SUM(F$9:F66)</f>
        <v>4918</v>
      </c>
      <c r="H66" s="0" t="n">
        <f aca="false">159684+12936</f>
        <v>172620</v>
      </c>
      <c r="I66" s="0" t="n">
        <f aca="false">SUM(H$9:H66)</f>
        <v>5935181</v>
      </c>
    </row>
    <row r="67" customFormat="false" ht="12.75" hidden="false" customHeight="false" outlineLevel="0" collapsed="false">
      <c r="B67" s="2" t="n">
        <v>43556</v>
      </c>
      <c r="C67" s="0" t="n">
        <v>7</v>
      </c>
      <c r="D67" s="0" t="n">
        <f aca="false">SUM(C$9:C67)</f>
        <v>139</v>
      </c>
      <c r="F67" s="0" t="n">
        <v>2</v>
      </c>
      <c r="G67" s="0" t="n">
        <f aca="false">SUM(F$9:F67)</f>
        <v>4920</v>
      </c>
      <c r="H67" s="0" t="n">
        <v>21</v>
      </c>
      <c r="I67" s="0" t="n">
        <f aca="false">SUM(H$9:H67)</f>
        <v>5935202</v>
      </c>
    </row>
    <row r="68" customFormat="false" ht="12.75" hidden="false" customHeight="false" outlineLevel="0" collapsed="false">
      <c r="B68" s="2" t="n">
        <v>43586</v>
      </c>
      <c r="C68" s="0" t="n">
        <v>6</v>
      </c>
      <c r="D68" s="0" t="n">
        <f aca="false">SUM(C$9:C68)</f>
        <v>145</v>
      </c>
      <c r="F68" s="0" t="n">
        <v>6</v>
      </c>
      <c r="G68" s="0" t="n">
        <f aca="false">SUM(F$9:F68)</f>
        <v>4926</v>
      </c>
      <c r="H68" s="0" t="n">
        <f aca="false">4328</f>
        <v>4328</v>
      </c>
      <c r="I68" s="0" t="n">
        <f aca="false">SUM(H$9:H68)</f>
        <v>5939530</v>
      </c>
    </row>
    <row r="69" customFormat="false" ht="12.75" hidden="false" customHeight="false" outlineLevel="0" collapsed="false">
      <c r="B69" s="2" t="n">
        <v>43617</v>
      </c>
      <c r="C69" s="0" t="n">
        <v>9</v>
      </c>
      <c r="D69" s="0" t="n">
        <f aca="false">SUM(C$9:C69)</f>
        <v>154</v>
      </c>
      <c r="F69" s="0" t="n">
        <f aca="false">41+70</f>
        <v>111</v>
      </c>
      <c r="G69" s="0" t="n">
        <f aca="false">SUM(F$9:F69)</f>
        <v>5037</v>
      </c>
      <c r="H69" s="0" t="n">
        <f aca="false">45264+259530</f>
        <v>304794</v>
      </c>
      <c r="I69" s="0" t="n">
        <f aca="false">SUM(H$9:H69)</f>
        <v>6244324</v>
      </c>
    </row>
    <row r="70" customFormat="false" ht="12.75" hidden="false" customHeight="false" outlineLevel="0" collapsed="false">
      <c r="B70" s="2" t="n">
        <v>43647</v>
      </c>
      <c r="C70" s="0" t="n">
        <v>11</v>
      </c>
      <c r="D70" s="0" t="n">
        <f aca="false">SUM(C$9:C70)</f>
        <v>165</v>
      </c>
      <c r="F70" s="0" t="n">
        <v>19</v>
      </c>
      <c r="G70" s="0" t="n">
        <f aca="false">SUM(F$9:F70)</f>
        <v>5056</v>
      </c>
      <c r="H70" s="0" t="n">
        <v>12494</v>
      </c>
      <c r="I70" s="0" t="n">
        <f aca="false">SUM(H$9:H70)</f>
        <v>6256818</v>
      </c>
    </row>
    <row r="71" customFormat="false" ht="12.75" hidden="false" customHeight="false" outlineLevel="0" collapsed="false">
      <c r="B71" s="2" t="n">
        <v>43678</v>
      </c>
      <c r="C71" s="0" t="n">
        <v>12</v>
      </c>
      <c r="D71" s="0" t="n">
        <f aca="false">SUM(C$9:C71)</f>
        <v>177</v>
      </c>
      <c r="F71" s="0" t="n">
        <v>3</v>
      </c>
      <c r="G71" s="0" t="n">
        <f aca="false">SUM(F$9:F71)</f>
        <v>5059</v>
      </c>
      <c r="H71" s="0" t="n">
        <v>3529</v>
      </c>
      <c r="I71" s="0" t="n">
        <f aca="false">SUM(H$9:H71)</f>
        <v>6260347</v>
      </c>
    </row>
    <row r="72" customFormat="false" ht="12.75" hidden="false" customHeight="false" outlineLevel="0" collapsed="false">
      <c r="B72" s="2" t="n">
        <v>43709</v>
      </c>
      <c r="C72" s="0" t="n">
        <v>8</v>
      </c>
      <c r="D72" s="0" t="n">
        <f aca="false">SUM(C$9:C72)</f>
        <v>185</v>
      </c>
      <c r="F72" s="0" t="n">
        <v>11</v>
      </c>
      <c r="G72" s="0" t="n">
        <f aca="false">SUM(F$9:F72)</f>
        <v>5070</v>
      </c>
      <c r="H72" s="0" t="n">
        <v>12572</v>
      </c>
      <c r="I72" s="0" t="n">
        <f aca="false">SUM(H$9:H72)</f>
        <v>6272919</v>
      </c>
    </row>
    <row r="73" customFormat="false" ht="12.75" hidden="false" customHeight="false" outlineLevel="0" collapsed="false">
      <c r="B73" s="2" t="n">
        <v>43739</v>
      </c>
      <c r="C73" s="0" t="n">
        <v>15</v>
      </c>
      <c r="D73" s="0" t="n">
        <f aca="false">SUM(C$9:C73)</f>
        <v>200</v>
      </c>
      <c r="F73" s="0" t="n">
        <v>9</v>
      </c>
      <c r="G73" s="0" t="n">
        <f aca="false">SUM(F$9:F73)</f>
        <v>5079</v>
      </c>
      <c r="H73" s="0" t="n">
        <v>3429</v>
      </c>
      <c r="I73" s="0" t="n">
        <f aca="false">SUM(H$9:H73)</f>
        <v>6276348</v>
      </c>
    </row>
    <row r="74" customFormat="false" ht="12.75" hidden="false" customHeight="false" outlineLevel="0" collapsed="false">
      <c r="B74" s="2" t="n">
        <v>43770</v>
      </c>
      <c r="C74" s="0" t="n">
        <v>10</v>
      </c>
      <c r="D74" s="0" t="n">
        <f aca="false">SUM(C$9:C74)</f>
        <v>210</v>
      </c>
      <c r="F74" s="0" t="n">
        <v>4</v>
      </c>
      <c r="G74" s="0" t="n">
        <f aca="false">SUM(F$9:F74)</f>
        <v>5083</v>
      </c>
      <c r="H74" s="0" t="n">
        <v>10770</v>
      </c>
      <c r="I74" s="0" t="n">
        <f aca="false">SUM(H$9:H74)</f>
        <v>6287118</v>
      </c>
    </row>
    <row r="75" customFormat="false" ht="12.75" hidden="false" customHeight="false" outlineLevel="0" collapsed="false">
      <c r="B75" s="2" t="n">
        <v>43800</v>
      </c>
      <c r="C75" s="0" t="n">
        <v>11</v>
      </c>
      <c r="D75" s="0" t="n">
        <f aca="false">SUM(C$9:C75)</f>
        <v>221</v>
      </c>
      <c r="F75" s="0" t="n">
        <f aca="false">58+13</f>
        <v>71</v>
      </c>
      <c r="G75" s="0" t="n">
        <f aca="false">SUM(F$9:F75)</f>
        <v>5154</v>
      </c>
      <c r="H75" s="0" t="n">
        <f aca="false">83163+43694</f>
        <v>126857</v>
      </c>
      <c r="I75" s="0" t="n">
        <f aca="false">SUM(H$9:H75)</f>
        <v>6413975</v>
      </c>
    </row>
    <row r="76" customFormat="false" ht="12.75" hidden="false" customHeight="false" outlineLevel="0" collapsed="false">
      <c r="B76" s="2" t="n">
        <v>43831</v>
      </c>
      <c r="C76" s="0" t="n">
        <v>5</v>
      </c>
      <c r="D76" s="0" t="n">
        <f aca="false">SUM(C$9:C76)</f>
        <v>226</v>
      </c>
      <c r="F76" s="0" t="n">
        <v>7</v>
      </c>
      <c r="G76" s="0" t="n">
        <f aca="false">SUM(F$9:F76)</f>
        <v>5161</v>
      </c>
      <c r="H76" s="0" t="n">
        <v>12278</v>
      </c>
      <c r="I76" s="0" t="n">
        <f aca="false">SUM(H$9:H76)</f>
        <v>6426253</v>
      </c>
    </row>
    <row r="77" customFormat="false" ht="12.75" hidden="false" customHeight="false" outlineLevel="0" collapsed="false">
      <c r="B77" s="2" t="n">
        <v>43862</v>
      </c>
      <c r="C77" s="0" t="n">
        <v>11</v>
      </c>
      <c r="D77" s="0" t="n">
        <f aca="false">SUM(C$9:C77)</f>
        <v>237</v>
      </c>
      <c r="F77" s="0" t="n">
        <v>33</v>
      </c>
      <c r="G77" s="0" t="n">
        <f aca="false">SUM(F$9:F77)</f>
        <v>5194</v>
      </c>
      <c r="H77" s="0" t="n">
        <v>116960</v>
      </c>
      <c r="I77" s="0" t="n">
        <f aca="false">SUM(H$9:H77)</f>
        <v>6543213</v>
      </c>
    </row>
    <row r="78" customFormat="false" ht="12.75" hidden="false" customHeight="false" outlineLevel="0" collapsed="false">
      <c r="B78" s="2" t="n">
        <v>43891</v>
      </c>
      <c r="C78" s="0" t="n">
        <v>4</v>
      </c>
      <c r="D78" s="0" t="n">
        <f aca="false">SUM(C$9:C78)</f>
        <v>241</v>
      </c>
      <c r="F78" s="0" t="n">
        <v>2</v>
      </c>
      <c r="G78" s="0" t="n">
        <f aca="false">SUM(F$9:F78)</f>
        <v>5196</v>
      </c>
      <c r="H78" s="0" t="n">
        <v>1069</v>
      </c>
      <c r="I78" s="0" t="n">
        <f aca="false">SUM(H$9:H78)</f>
        <v>6544282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&amp;C&amp;"Arial,Regular"&amp;A</oddHeader>
    <oddFooter>&amp;C&amp;"Arial,Regular"페이지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2020-03-20T13:51:41Z</dcterms:created>
  <dc:creator/>
  <dc:description/>
  <dc:language>en-US</dc:language>
  <cp:lastModifiedBy/>
  <dcterms:modified xsi:type="dcterms:W3CDTF">2020-04-28T17:02:00Z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