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ml.chartshap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weem\git\mastersdegree-master\"/>
    </mc:Choice>
  </mc:AlternateContent>
  <xr:revisionPtr revIDLastSave="0" documentId="13_ncr:1_{36D6271C-5F0C-4FA3-A43B-7DA3FC8EE092}" xr6:coauthVersionLast="45" xr6:coauthVersionMax="45" xr10:uidLastSave="{00000000-0000-0000-0000-000000000000}"/>
  <bookViews>
    <workbookView xWindow="-120" yWindow="-120" windowWidth="29040" windowHeight="15840" tabRatio="993" activeTab="1" xr2:uid="{00000000-000D-0000-FFFF-FFFF00000000}"/>
  </bookViews>
  <sheets>
    <sheet name="BERT" sheetId="2" r:id="rId1"/>
    <sheet name="GAN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D10" i="3" l="1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9" i="3"/>
  <c r="H28" i="3"/>
  <c r="F28" i="3"/>
  <c r="H66" i="3"/>
  <c r="F66" i="3"/>
  <c r="H64" i="3"/>
  <c r="F64" i="3"/>
  <c r="H65" i="3"/>
  <c r="H68" i="3"/>
  <c r="H69" i="3"/>
  <c r="F69" i="3"/>
  <c r="H75" i="3"/>
  <c r="F75" i="3"/>
  <c r="E17" i="3"/>
  <c r="E22" i="3"/>
  <c r="E25" i="3" l="1"/>
  <c r="E23" i="3"/>
  <c r="E28" i="3"/>
  <c r="E26" i="3"/>
  <c r="E29" i="3"/>
  <c r="E15" i="3"/>
  <c r="E18" i="3"/>
  <c r="E20" i="3"/>
  <c r="E13" i="3"/>
  <c r="E21" i="3"/>
  <c r="E24" i="3"/>
  <c r="E14" i="3"/>
  <c r="E27" i="3"/>
  <c r="E30" i="3"/>
  <c r="E16" i="3"/>
  <c r="E19" i="3"/>
  <c r="C30" i="2"/>
  <c r="C29" i="2"/>
  <c r="C28" i="2"/>
  <c r="C27" i="2"/>
  <c r="C26" i="2"/>
  <c r="C25" i="2"/>
  <c r="H24" i="2"/>
  <c r="F24" i="2"/>
  <c r="C24" i="2"/>
  <c r="C23" i="2"/>
  <c r="C22" i="2"/>
  <c r="C21" i="2"/>
  <c r="C20" i="2"/>
  <c r="H19" i="2"/>
  <c r="I21" i="2" s="1"/>
  <c r="C19" i="2"/>
  <c r="C18" i="2"/>
  <c r="I17" i="2"/>
  <c r="C17" i="2"/>
  <c r="I16" i="2"/>
  <c r="C16" i="2"/>
  <c r="I15" i="2"/>
  <c r="C15" i="2"/>
  <c r="I14" i="2"/>
  <c r="F14" i="2"/>
  <c r="C14" i="2"/>
  <c r="H13" i="2"/>
  <c r="I30" i="2" s="1"/>
  <c r="G13" i="2"/>
  <c r="F13" i="2"/>
  <c r="G19" i="2" s="1"/>
  <c r="C13" i="2"/>
  <c r="E15" i="2" s="1"/>
  <c r="C12" i="2"/>
  <c r="C11" i="2"/>
  <c r="C10" i="2"/>
  <c r="C9" i="2"/>
  <c r="C8" i="2"/>
  <c r="C7" i="2"/>
  <c r="C6" i="2"/>
  <c r="C5" i="2"/>
  <c r="C4" i="2"/>
  <c r="E22" i="2" s="1"/>
  <c r="E18" i="2" l="1"/>
  <c r="G22" i="2"/>
  <c r="E14" i="2"/>
  <c r="I19" i="2"/>
  <c r="I22" i="2"/>
  <c r="E25" i="2"/>
  <c r="E28" i="2"/>
  <c r="E17" i="2"/>
  <c r="G25" i="2"/>
  <c r="G28" i="2"/>
  <c r="G14" i="2"/>
  <c r="G17" i="2"/>
  <c r="E20" i="2"/>
  <c r="E23" i="2"/>
  <c r="I25" i="2"/>
  <c r="I28" i="2"/>
  <c r="G20" i="2"/>
  <c r="G23" i="2"/>
  <c r="I20" i="2"/>
  <c r="I23" i="2"/>
  <c r="E26" i="2"/>
  <c r="E29" i="2"/>
  <c r="G26" i="2"/>
  <c r="G29" i="2"/>
  <c r="E13" i="2"/>
  <c r="G15" i="2"/>
  <c r="G18" i="2"/>
  <c r="E21" i="2"/>
  <c r="E24" i="2"/>
  <c r="I26" i="2"/>
  <c r="I29" i="2"/>
  <c r="I18" i="2"/>
  <c r="G21" i="2"/>
  <c r="G24" i="2"/>
  <c r="E27" i="2"/>
  <c r="E30" i="2"/>
  <c r="E16" i="2"/>
  <c r="E19" i="2"/>
  <c r="G27" i="2"/>
  <c r="G30" i="2"/>
  <c r="I13" i="2"/>
  <c r="G16" i="2"/>
  <c r="I24" i="2"/>
  <c r="I27" i="2"/>
</calcChain>
</file>

<file path=xl/sharedStrings.xml><?xml version="1.0" encoding="utf-8"?>
<sst xmlns="http://schemas.openxmlformats.org/spreadsheetml/2006/main" count="76" uniqueCount="55">
  <si>
    <t>NASA ADS</t>
  </si>
  <si>
    <t>Twitter</t>
  </si>
  <si>
    <t>Events</t>
  </si>
  <si>
    <t>Date</t>
  </si>
  <si>
    <t>citations</t>
  </si>
  <si>
    <t>Cumul. Item</t>
  </si>
  <si>
    <t>Tweets</t>
  </si>
  <si>
    <t>Followers</t>
  </si>
  <si>
    <t>total</t>
  </si>
  <si>
    <t>2018-01</t>
  </si>
  <si>
    <t>2018-02</t>
  </si>
  <si>
    <t>2018-03</t>
  </si>
  <si>
    <t>2018-04</t>
  </si>
  <si>
    <t>2018-05</t>
  </si>
  <si>
    <t>2018-06</t>
  </si>
  <si>
    <t>2018-07</t>
  </si>
  <si>
    <t>2018-08</t>
  </si>
  <si>
    <t>2018-09</t>
  </si>
  <si>
    <t>10-11:arXiv公開</t>
  </si>
  <si>
    <t>2018-10</t>
  </si>
  <si>
    <t>11-01:コード・モデル公開</t>
  </si>
  <si>
    <t>2018-11</t>
  </si>
  <si>
    <t>12-10:NAACL締切</t>
  </si>
  <si>
    <t>2018-12</t>
  </si>
  <si>
    <t>2019-01</t>
  </si>
  <si>
    <t>02-04:ACL匿名期間開始</t>
  </si>
  <si>
    <t>2019-02</t>
  </si>
  <si>
    <t>03-01:NAACL採択判明</t>
  </si>
  <si>
    <t>2019-03</t>
  </si>
  <si>
    <t>03-04:ACL投稿締切</t>
  </si>
  <si>
    <t>2019-04</t>
  </si>
  <si>
    <t>05-13:ACL採択通知</t>
  </si>
  <si>
    <t>2019-05</t>
  </si>
  <si>
    <t>2019-06</t>
  </si>
  <si>
    <t>07-02:NAACL発表・Best paper award</t>
  </si>
  <si>
    <t>2019-07</t>
  </si>
  <si>
    <t>2019-08</t>
  </si>
  <si>
    <t>2019-09</t>
  </si>
  <si>
    <t>2019-10</t>
  </si>
  <si>
    <t>2019-11</t>
  </si>
  <si>
    <t>2019-12</t>
  </si>
  <si>
    <t>2020-01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</si>
  <si>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</si>
  <si>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</si>
  <si>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</si>
  <si>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</si>
  <si>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</si>
  <si>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</si>
  <si>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</si>
  <si>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</si>
  <si>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</si>
  <si>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</si>
  <si>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2020-12</t>
  </si>
  <si>
    <t>Cumul. Tweets</t>
  </si>
  <si>
    <t>Cumul. Followers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</si>
</sst>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"/>
  </numFmts>
  <fonts count="2">
    <font>
      <sz val="10"/>
      <name val="Noto Sans CJK JP Regular"/>
      <family val="2"/>
    </font>
    <font>
      <sz val="8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6" fontId="0" fillId="0" borderId="0" xfId="0" applyNumberFormat="1"/>
    <xf numFmtId="17" fontId="0" fillId="0" borderId="0" xfId="0" applyNumberFormat="1"/>
  </cellXfs>
  <cellStyles count="1">
    <cellStyle name="표준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lang="ko-KR" altLang="en-US" sz="13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被引用数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329165748900721"/>
          <c:y val="0.10223505395158938"/>
          <c:w val="0.60157425597919878"/>
          <c:h val="0.40429076203295966"/>
        </c:manualLayout>
      </c:layout>
      <c:lineChart>
        <c:grouping val="standard"/>
        <c:varyColors val="1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BERT!$B$13:$B$31</c:f>
              <c:strCache>
                <c:ptCount val="19"/>
                <c:pt idx="0">
                  <c:v>2018-10</c:v>
                </c:pt>
                <c:pt idx="1">
                  <c:v>2018-11</c:v>
                </c:pt>
                <c:pt idx="2">
                  <c:v>2018-12</c:v>
                </c:pt>
                <c:pt idx="3">
                  <c:v>2019-01</c:v>
                </c:pt>
                <c:pt idx="4">
                  <c:v>2019-02</c:v>
                </c:pt>
                <c:pt idx="5">
                  <c:v>2019-03</c:v>
                </c:pt>
                <c:pt idx="6">
                  <c:v>2019-04</c:v>
                </c:pt>
                <c:pt idx="7">
                  <c:v>2019-05</c:v>
                </c:pt>
                <c:pt idx="8">
                  <c:v>2019-06</c:v>
                </c:pt>
                <c:pt idx="9">
                  <c:v>2019-07</c:v>
                </c:pt>
                <c:pt idx="10">
                  <c:v>2019-08</c:v>
                </c:pt>
                <c:pt idx="11">
                  <c:v>2019-09</c:v>
                </c:pt>
                <c:pt idx="12">
                  <c:v>2019-10</c:v>
                </c:pt>
                <c:pt idx="13">
                  <c:v>2019-11</c:v>
                </c:pt>
                <c:pt idx="14">
                  <c:v>2019-12</c:v>
                </c:pt>
                <c:pt idx="15">
                  <c:v>2020-01</c:v>
                </c:pt>
                <c:pt idx="16">
                  <c:v>2020-02</c:v>
                </c:pt>
                <c:pt idx="17">
                  <c:v>2020-03</c:v>
                </c:pt>
                <c:pt idx="18">
                  <c:v>2020-04</c:v>
                </c:pt>
              </c:strCache>
            </c:strRef>
          </c:cat>
          <c:val>
            <c:numRef>
              <c:f>BERT!$C$13:$C$30</c:f>
              <c:numCache>
                <c:formatCode>General</c:formatCode>
                <c:ptCount val="18"/>
                <c:pt idx="0">
                  <c:v>9</c:v>
                </c:pt>
                <c:pt idx="1">
                  <c:v>12</c:v>
                </c:pt>
                <c:pt idx="2">
                  <c:v>12</c:v>
                </c:pt>
                <c:pt idx="3">
                  <c:v>31</c:v>
                </c:pt>
                <c:pt idx="4">
                  <c:v>48</c:v>
                </c:pt>
                <c:pt idx="5">
                  <c:v>51</c:v>
                </c:pt>
                <c:pt idx="6">
                  <c:v>90</c:v>
                </c:pt>
                <c:pt idx="7">
                  <c:v>101</c:v>
                </c:pt>
                <c:pt idx="8">
                  <c:v>122</c:v>
                </c:pt>
                <c:pt idx="9">
                  <c:v>85</c:v>
                </c:pt>
                <c:pt idx="10">
                  <c:v>147</c:v>
                </c:pt>
                <c:pt idx="11">
                  <c:v>167</c:v>
                </c:pt>
                <c:pt idx="12">
                  <c:v>159</c:v>
                </c:pt>
                <c:pt idx="13">
                  <c:v>157</c:v>
                </c:pt>
                <c:pt idx="14">
                  <c:v>78</c:v>
                </c:pt>
                <c:pt idx="15">
                  <c:v>76</c:v>
                </c:pt>
                <c:pt idx="16">
                  <c:v>113</c:v>
                </c:pt>
                <c:pt idx="17">
                  <c:v>52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nasa</c15:sqref>
                        </c15:formulaRef>
                      </c:ext>
                    </c:extLst>
                    <c:strCache>
                      <c:ptCount val="1"/>
                      <c:pt idx="0">
                        <c:v>nasa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F891-4381-B1C3-192AE2392643}"/>
            </c:ext>
          </c:extLst>
        </c:ser>
        <c:ser>
          <c:idx val="1"/>
          <c:order val="1"/>
          <c:spPr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BERT!$B$13:$B$31</c:f>
              <c:strCache>
                <c:ptCount val="19"/>
                <c:pt idx="0">
                  <c:v>2018-10</c:v>
                </c:pt>
                <c:pt idx="1">
                  <c:v>2018-11</c:v>
                </c:pt>
                <c:pt idx="2">
                  <c:v>2018-12</c:v>
                </c:pt>
                <c:pt idx="3">
                  <c:v>2019-01</c:v>
                </c:pt>
                <c:pt idx="4">
                  <c:v>2019-02</c:v>
                </c:pt>
                <c:pt idx="5">
                  <c:v>2019-03</c:v>
                </c:pt>
                <c:pt idx="6">
                  <c:v>2019-04</c:v>
                </c:pt>
                <c:pt idx="7">
                  <c:v>2019-05</c:v>
                </c:pt>
                <c:pt idx="8">
                  <c:v>2019-06</c:v>
                </c:pt>
                <c:pt idx="9">
                  <c:v>2019-07</c:v>
                </c:pt>
                <c:pt idx="10">
                  <c:v>2019-08</c:v>
                </c:pt>
                <c:pt idx="11">
                  <c:v>2019-09</c:v>
                </c:pt>
                <c:pt idx="12">
                  <c:v>2019-10</c:v>
                </c:pt>
                <c:pt idx="13">
                  <c:v>2019-11</c:v>
                </c:pt>
                <c:pt idx="14">
                  <c:v>2019-12</c:v>
                </c:pt>
                <c:pt idx="15">
                  <c:v>2020-01</c:v>
                </c:pt>
                <c:pt idx="16">
                  <c:v>2020-02</c:v>
                </c:pt>
                <c:pt idx="17">
                  <c:v>2020-03</c:v>
                </c:pt>
                <c:pt idx="18">
                  <c:v>2020-04</c:v>
                </c:pt>
              </c:strCache>
            </c:strRef>
          </c:cat>
          <c:val>
            <c:numRef>
              <c:f>BERT!$F$13:$F$30</c:f>
              <c:numCache>
                <c:formatCode>General</c:formatCode>
                <c:ptCount val="18"/>
                <c:pt idx="0">
                  <c:v>1472</c:v>
                </c:pt>
                <c:pt idx="1">
                  <c:v>254</c:v>
                </c:pt>
                <c:pt idx="2">
                  <c:v>25</c:v>
                </c:pt>
                <c:pt idx="3">
                  <c:v>33</c:v>
                </c:pt>
                <c:pt idx="4">
                  <c:v>10</c:v>
                </c:pt>
                <c:pt idx="5">
                  <c:v>6</c:v>
                </c:pt>
                <c:pt idx="6">
                  <c:v>26</c:v>
                </c:pt>
                <c:pt idx="7">
                  <c:v>56</c:v>
                </c:pt>
                <c:pt idx="8">
                  <c:v>12</c:v>
                </c:pt>
                <c:pt idx="9">
                  <c:v>11</c:v>
                </c:pt>
                <c:pt idx="10">
                  <c:v>8</c:v>
                </c:pt>
                <c:pt idx="11">
                  <c:v>24</c:v>
                </c:pt>
                <c:pt idx="12">
                  <c:v>24</c:v>
                </c:pt>
                <c:pt idx="13">
                  <c:v>9</c:v>
                </c:pt>
                <c:pt idx="14">
                  <c:v>18</c:v>
                </c:pt>
                <c:pt idx="15">
                  <c:v>9</c:v>
                </c:pt>
                <c:pt idx="16">
                  <c:v>13</c:v>
                </c:pt>
                <c:pt idx="17">
                  <c:v>4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twitter</c15:sqref>
                        </c15:formulaRef>
                      </c:ext>
                    </c:extLst>
                    <c:strCache>
                      <c:ptCount val="1"/>
                      <c:pt idx="0">
                        <c:v>twitter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F891-4381-B1C3-192AE23926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45206540"/>
        <c:axId val="57536347"/>
      </c:lineChart>
      <c:lineChart>
        <c:grouping val="standard"/>
        <c:varyColors val="1"/>
        <c:ser>
          <c:idx val="2"/>
          <c:order val="2"/>
          <c:spPr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BERT!$B$13:$B$31</c:f>
              <c:strCache>
                <c:ptCount val="19"/>
                <c:pt idx="0">
                  <c:v>2018-10</c:v>
                </c:pt>
                <c:pt idx="1">
                  <c:v>2018-11</c:v>
                </c:pt>
                <c:pt idx="2">
                  <c:v>2018-12</c:v>
                </c:pt>
                <c:pt idx="3">
                  <c:v>2019-01</c:v>
                </c:pt>
                <c:pt idx="4">
                  <c:v>2019-02</c:v>
                </c:pt>
                <c:pt idx="5">
                  <c:v>2019-03</c:v>
                </c:pt>
                <c:pt idx="6">
                  <c:v>2019-04</c:v>
                </c:pt>
                <c:pt idx="7">
                  <c:v>2019-05</c:v>
                </c:pt>
                <c:pt idx="8">
                  <c:v>2019-06</c:v>
                </c:pt>
                <c:pt idx="9">
                  <c:v>2019-07</c:v>
                </c:pt>
                <c:pt idx="10">
                  <c:v>2019-08</c:v>
                </c:pt>
                <c:pt idx="11">
                  <c:v>2019-09</c:v>
                </c:pt>
                <c:pt idx="12">
                  <c:v>2019-10</c:v>
                </c:pt>
                <c:pt idx="13">
                  <c:v>2019-11</c:v>
                </c:pt>
                <c:pt idx="14">
                  <c:v>2019-12</c:v>
                </c:pt>
                <c:pt idx="15">
                  <c:v>2020-01</c:v>
                </c:pt>
                <c:pt idx="16">
                  <c:v>2020-02</c:v>
                </c:pt>
                <c:pt idx="17">
                  <c:v>2020-03</c:v>
                </c:pt>
                <c:pt idx="18">
                  <c:v>2020-04</c:v>
                </c:pt>
              </c:strCache>
            </c:strRef>
          </c:cat>
          <c:val>
            <c:numRef>
              <c:f>BERT!$H$13:$H$30</c:f>
              <c:numCache>
                <c:formatCode>General</c:formatCode>
                <c:ptCount val="18"/>
                <c:pt idx="0">
                  <c:v>1282645</c:v>
                </c:pt>
                <c:pt idx="1">
                  <c:v>34060</c:v>
                </c:pt>
                <c:pt idx="2">
                  <c:v>169198</c:v>
                </c:pt>
                <c:pt idx="3">
                  <c:v>253478</c:v>
                </c:pt>
                <c:pt idx="4">
                  <c:v>5626</c:v>
                </c:pt>
                <c:pt idx="5">
                  <c:v>14384</c:v>
                </c:pt>
                <c:pt idx="6">
                  <c:v>118659</c:v>
                </c:pt>
                <c:pt idx="7">
                  <c:v>277062</c:v>
                </c:pt>
                <c:pt idx="8">
                  <c:v>111986</c:v>
                </c:pt>
                <c:pt idx="9">
                  <c:v>60479</c:v>
                </c:pt>
                <c:pt idx="10">
                  <c:v>28230</c:v>
                </c:pt>
                <c:pt idx="11">
                  <c:v>70499</c:v>
                </c:pt>
                <c:pt idx="12">
                  <c:v>233411</c:v>
                </c:pt>
                <c:pt idx="13">
                  <c:v>44206</c:v>
                </c:pt>
                <c:pt idx="14">
                  <c:v>20588</c:v>
                </c:pt>
                <c:pt idx="15">
                  <c:v>10628</c:v>
                </c:pt>
                <c:pt idx="16">
                  <c:v>15283</c:v>
                </c:pt>
                <c:pt idx="17">
                  <c:v>11197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twitter_follower</c15:sqref>
                        </c15:formulaRef>
                      </c:ext>
                    </c:extLst>
                    <c:strCache>
                      <c:ptCount val="1"/>
                      <c:pt idx="0">
                        <c:v>twitter_follower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4-F891-4381-B1C3-192AE23926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17549833"/>
        <c:axId val="69128765"/>
      </c:lineChart>
      <c:catAx>
        <c:axId val="4520654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Month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ko-KR"/>
          </a:p>
        </c:txPr>
        <c:crossAx val="57536347"/>
        <c:crosses val="autoZero"/>
        <c:auto val="1"/>
        <c:lblAlgn val="ctr"/>
        <c:lblOffset val="100"/>
        <c:noMultiLvlLbl val="1"/>
      </c:catAx>
      <c:valAx>
        <c:axId val="5753634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# of Citation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ko-KR"/>
          </a:p>
        </c:txPr>
        <c:crossAx val="45206540"/>
        <c:crossesAt val="1"/>
        <c:crossBetween val="midCat"/>
      </c:valAx>
      <c:catAx>
        <c:axId val="17549833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69128765"/>
        <c:crosses val="max"/>
        <c:auto val="1"/>
        <c:lblAlgn val="ctr"/>
        <c:lblOffset val="100"/>
        <c:noMultiLvlLbl val="1"/>
      </c:catAx>
      <c:valAx>
        <c:axId val="69128765"/>
        <c:scaling>
          <c:orientation val="minMax"/>
        </c:scaling>
        <c:delete val="0"/>
        <c:axPos val="r"/>
        <c:title>
          <c:tx>
            <c:rich>
              <a:bodyPr rot="-540000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# of followers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ko-KR"/>
          </a:p>
        </c:txPr>
        <c:crossAx val="17549833"/>
        <c:crosses val="max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82096249730232429"/>
          <c:y val="0.25707553222513846"/>
          <c:w val="6.483589974065232E-2"/>
          <c:h val="0.13394750656167978"/>
        </c:manualLayout>
      </c:layout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lang="ko-KR" altLang="en-US" sz="13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累積被引用数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741940221494262"/>
          <c:y val="9.8761870954407652E-2"/>
          <c:w val="0.65427896795060025"/>
          <c:h val="0.4998812406480258"/>
        </c:manualLayout>
      </c:layout>
      <c:lineChart>
        <c:grouping val="standard"/>
        <c:varyColors val="1"/>
        <c:ser>
          <c:idx val="0"/>
          <c:order val="0"/>
          <c:tx>
            <c:v>NASA ADS</c:v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BERT!$B$12:$B$31</c:f>
              <c:strCache>
                <c:ptCount val="20"/>
                <c:pt idx="0">
                  <c:v>2018-09</c:v>
                </c:pt>
                <c:pt idx="1">
                  <c:v>2018-10</c:v>
                </c:pt>
                <c:pt idx="2">
                  <c:v>2018-11</c:v>
                </c:pt>
                <c:pt idx="3">
                  <c:v>2018-12</c:v>
                </c:pt>
                <c:pt idx="4">
                  <c:v>2019-01</c:v>
                </c:pt>
                <c:pt idx="5">
                  <c:v>2019-02</c:v>
                </c:pt>
                <c:pt idx="6">
                  <c:v>2019-03</c:v>
                </c:pt>
                <c:pt idx="7">
                  <c:v>2019-04</c:v>
                </c:pt>
                <c:pt idx="8">
                  <c:v>2019-05</c:v>
                </c:pt>
                <c:pt idx="9">
                  <c:v>2019-06</c:v>
                </c:pt>
                <c:pt idx="10">
                  <c:v>2019-07</c:v>
                </c:pt>
                <c:pt idx="11">
                  <c:v>2019-08</c:v>
                </c:pt>
                <c:pt idx="12">
                  <c:v>2019-09</c:v>
                </c:pt>
                <c:pt idx="13">
                  <c:v>2019-10</c:v>
                </c:pt>
                <c:pt idx="14">
                  <c:v>2019-11</c:v>
                </c:pt>
                <c:pt idx="15">
                  <c:v>2019-12</c:v>
                </c:pt>
                <c:pt idx="16">
                  <c:v>2020-01</c:v>
                </c:pt>
                <c:pt idx="17">
                  <c:v>2020-02</c:v>
                </c:pt>
                <c:pt idx="18">
                  <c:v>2020-03</c:v>
                </c:pt>
                <c:pt idx="19">
                  <c:v>2020-04</c:v>
                </c:pt>
              </c:strCache>
            </c:strRef>
          </c:cat>
          <c:val>
            <c:numRef>
              <c:f>BERT!$E$12:$E$30</c:f>
              <c:numCache>
                <c:formatCode>General</c:formatCode>
                <c:ptCount val="19"/>
                <c:pt idx="0">
                  <c:v>0</c:v>
                </c:pt>
                <c:pt idx="1">
                  <c:v>31</c:v>
                </c:pt>
                <c:pt idx="2">
                  <c:v>43</c:v>
                </c:pt>
                <c:pt idx="3">
                  <c:v>55</c:v>
                </c:pt>
                <c:pt idx="4">
                  <c:v>86</c:v>
                </c:pt>
                <c:pt idx="5">
                  <c:v>134</c:v>
                </c:pt>
                <c:pt idx="6">
                  <c:v>185</c:v>
                </c:pt>
                <c:pt idx="7">
                  <c:v>275</c:v>
                </c:pt>
                <c:pt idx="8">
                  <c:v>376</c:v>
                </c:pt>
                <c:pt idx="9">
                  <c:v>498</c:v>
                </c:pt>
                <c:pt idx="10">
                  <c:v>583</c:v>
                </c:pt>
                <c:pt idx="11">
                  <c:v>730</c:v>
                </c:pt>
                <c:pt idx="12">
                  <c:v>897</c:v>
                </c:pt>
                <c:pt idx="13">
                  <c:v>1056</c:v>
                </c:pt>
                <c:pt idx="14">
                  <c:v>1213</c:v>
                </c:pt>
                <c:pt idx="15">
                  <c:v>1291</c:v>
                </c:pt>
                <c:pt idx="16">
                  <c:v>1367</c:v>
                </c:pt>
                <c:pt idx="17">
                  <c:v>1480</c:v>
                </c:pt>
                <c:pt idx="18">
                  <c:v>1532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E5-4272-B38A-014A0742E923}"/>
            </c:ext>
          </c:extLst>
        </c:ser>
        <c:ser>
          <c:idx val="1"/>
          <c:order val="1"/>
          <c:tx>
            <c:strRef>
              <c:f>twitter</c:f>
              <c:strCache>
                <c:ptCount val="1"/>
                <c:pt idx="0">
                  <c:v>twitter</c:v>
                </c:pt>
              </c:strCache>
            </c:strRef>
          </c:tx>
          <c:spPr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BERT!$B$12:$B$31</c:f>
              <c:strCache>
                <c:ptCount val="20"/>
                <c:pt idx="0">
                  <c:v>2018-09</c:v>
                </c:pt>
                <c:pt idx="1">
                  <c:v>2018-10</c:v>
                </c:pt>
                <c:pt idx="2">
                  <c:v>2018-11</c:v>
                </c:pt>
                <c:pt idx="3">
                  <c:v>2018-12</c:v>
                </c:pt>
                <c:pt idx="4">
                  <c:v>2019-01</c:v>
                </c:pt>
                <c:pt idx="5">
                  <c:v>2019-02</c:v>
                </c:pt>
                <c:pt idx="6">
                  <c:v>2019-03</c:v>
                </c:pt>
                <c:pt idx="7">
                  <c:v>2019-04</c:v>
                </c:pt>
                <c:pt idx="8">
                  <c:v>2019-05</c:v>
                </c:pt>
                <c:pt idx="9">
                  <c:v>2019-06</c:v>
                </c:pt>
                <c:pt idx="10">
                  <c:v>2019-07</c:v>
                </c:pt>
                <c:pt idx="11">
                  <c:v>2019-08</c:v>
                </c:pt>
                <c:pt idx="12">
                  <c:v>2019-09</c:v>
                </c:pt>
                <c:pt idx="13">
                  <c:v>2019-10</c:v>
                </c:pt>
                <c:pt idx="14">
                  <c:v>2019-11</c:v>
                </c:pt>
                <c:pt idx="15">
                  <c:v>2019-12</c:v>
                </c:pt>
                <c:pt idx="16">
                  <c:v>2020-01</c:v>
                </c:pt>
                <c:pt idx="17">
                  <c:v>2020-02</c:v>
                </c:pt>
                <c:pt idx="18">
                  <c:v>2020-03</c:v>
                </c:pt>
                <c:pt idx="19">
                  <c:v>2020-04</c:v>
                </c:pt>
              </c:strCache>
            </c:strRef>
          </c:cat>
          <c:val>
            <c:numRef>
              <c:f>BERT!$G$12:$G$30</c:f>
              <c:numCache>
                <c:formatCode>General</c:formatCode>
                <c:ptCount val="19"/>
                <c:pt idx="0">
                  <c:v>0</c:v>
                </c:pt>
                <c:pt idx="1">
                  <c:v>1472</c:v>
                </c:pt>
                <c:pt idx="2">
                  <c:v>1726</c:v>
                </c:pt>
                <c:pt idx="3">
                  <c:v>1751</c:v>
                </c:pt>
                <c:pt idx="4">
                  <c:v>1784</c:v>
                </c:pt>
                <c:pt idx="5">
                  <c:v>1794</c:v>
                </c:pt>
                <c:pt idx="6">
                  <c:v>1800</c:v>
                </c:pt>
                <c:pt idx="7">
                  <c:v>1826</c:v>
                </c:pt>
                <c:pt idx="8">
                  <c:v>1882</c:v>
                </c:pt>
                <c:pt idx="9">
                  <c:v>1894</c:v>
                </c:pt>
                <c:pt idx="10">
                  <c:v>1905</c:v>
                </c:pt>
                <c:pt idx="11">
                  <c:v>1913</c:v>
                </c:pt>
                <c:pt idx="12">
                  <c:v>1937</c:v>
                </c:pt>
                <c:pt idx="13">
                  <c:v>1961</c:v>
                </c:pt>
                <c:pt idx="14">
                  <c:v>1970</c:v>
                </c:pt>
                <c:pt idx="15">
                  <c:v>1988</c:v>
                </c:pt>
                <c:pt idx="16">
                  <c:v>1997</c:v>
                </c:pt>
                <c:pt idx="17">
                  <c:v>2010</c:v>
                </c:pt>
                <c:pt idx="18">
                  <c:v>2014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E5-4272-B38A-014A0742E9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50597077"/>
        <c:axId val="37611496"/>
      </c:lineChart>
      <c:lineChart>
        <c:grouping val="standard"/>
        <c:varyColors val="1"/>
        <c:ser>
          <c:idx val="2"/>
          <c:order val="2"/>
          <c:tx>
            <c:strRef>
              <c:f>twitter_follower</c:f>
              <c:strCache>
                <c:ptCount val="1"/>
                <c:pt idx="0">
                  <c:v>twitter_follower</c:v>
                </c:pt>
              </c:strCache>
            </c:strRef>
          </c:tx>
          <c:spPr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BERT!$B$12:$B$31</c:f>
              <c:strCache>
                <c:ptCount val="20"/>
                <c:pt idx="0">
                  <c:v>2018-09</c:v>
                </c:pt>
                <c:pt idx="1">
                  <c:v>2018-10</c:v>
                </c:pt>
                <c:pt idx="2">
                  <c:v>2018-11</c:v>
                </c:pt>
                <c:pt idx="3">
                  <c:v>2018-12</c:v>
                </c:pt>
                <c:pt idx="4">
                  <c:v>2019-01</c:v>
                </c:pt>
                <c:pt idx="5">
                  <c:v>2019-02</c:v>
                </c:pt>
                <c:pt idx="6">
                  <c:v>2019-03</c:v>
                </c:pt>
                <c:pt idx="7">
                  <c:v>2019-04</c:v>
                </c:pt>
                <c:pt idx="8">
                  <c:v>2019-05</c:v>
                </c:pt>
                <c:pt idx="9">
                  <c:v>2019-06</c:v>
                </c:pt>
                <c:pt idx="10">
                  <c:v>2019-07</c:v>
                </c:pt>
                <c:pt idx="11">
                  <c:v>2019-08</c:v>
                </c:pt>
                <c:pt idx="12">
                  <c:v>2019-09</c:v>
                </c:pt>
                <c:pt idx="13">
                  <c:v>2019-10</c:v>
                </c:pt>
                <c:pt idx="14">
                  <c:v>2019-11</c:v>
                </c:pt>
                <c:pt idx="15">
                  <c:v>2019-12</c:v>
                </c:pt>
                <c:pt idx="16">
                  <c:v>2020-01</c:v>
                </c:pt>
                <c:pt idx="17">
                  <c:v>2020-02</c:v>
                </c:pt>
                <c:pt idx="18">
                  <c:v>2020-03</c:v>
                </c:pt>
                <c:pt idx="19">
                  <c:v>2020-04</c:v>
                </c:pt>
              </c:strCache>
            </c:strRef>
          </c:cat>
          <c:val>
            <c:numRef>
              <c:f>BERT!$I$12:$I$30</c:f>
              <c:numCache>
                <c:formatCode>General</c:formatCode>
                <c:ptCount val="19"/>
                <c:pt idx="0">
                  <c:v>0</c:v>
                </c:pt>
                <c:pt idx="1">
                  <c:v>1282645</c:v>
                </c:pt>
                <c:pt idx="2">
                  <c:v>1316705</c:v>
                </c:pt>
                <c:pt idx="3">
                  <c:v>1485903</c:v>
                </c:pt>
                <c:pt idx="4">
                  <c:v>1739381</c:v>
                </c:pt>
                <c:pt idx="5">
                  <c:v>1745007</c:v>
                </c:pt>
                <c:pt idx="6">
                  <c:v>1759391</c:v>
                </c:pt>
                <c:pt idx="7">
                  <c:v>1878050</c:v>
                </c:pt>
                <c:pt idx="8">
                  <c:v>2155112</c:v>
                </c:pt>
                <c:pt idx="9">
                  <c:v>2267098</c:v>
                </c:pt>
                <c:pt idx="10">
                  <c:v>2327577</c:v>
                </c:pt>
                <c:pt idx="11">
                  <c:v>2355807</c:v>
                </c:pt>
                <c:pt idx="12">
                  <c:v>2426306</c:v>
                </c:pt>
                <c:pt idx="13">
                  <c:v>2659717</c:v>
                </c:pt>
                <c:pt idx="14">
                  <c:v>2703923</c:v>
                </c:pt>
                <c:pt idx="15">
                  <c:v>2724511</c:v>
                </c:pt>
                <c:pt idx="16">
                  <c:v>2735139</c:v>
                </c:pt>
                <c:pt idx="17">
                  <c:v>2750422</c:v>
                </c:pt>
                <c:pt idx="18">
                  <c:v>2761619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E5-4272-B38A-014A0742E9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43109381"/>
        <c:axId val="91385219"/>
      </c:lineChart>
      <c:catAx>
        <c:axId val="5059707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Month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ko-KR"/>
          </a:p>
        </c:txPr>
        <c:crossAx val="37611496"/>
        <c:crosses val="autoZero"/>
        <c:auto val="1"/>
        <c:lblAlgn val="ctr"/>
        <c:lblOffset val="100"/>
        <c:noMultiLvlLbl val="1"/>
      </c:catAx>
      <c:valAx>
        <c:axId val="3761149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# of Citation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ko-KR"/>
          </a:p>
        </c:txPr>
        <c:crossAx val="50597077"/>
        <c:crosses val="autoZero"/>
        <c:crossBetween val="midCat"/>
      </c:valAx>
      <c:catAx>
        <c:axId val="43109381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91385219"/>
        <c:crosses val="max"/>
        <c:auto val="1"/>
        <c:lblAlgn val="ctr"/>
        <c:lblOffset val="100"/>
        <c:noMultiLvlLbl val="1"/>
      </c:catAx>
      <c:valAx>
        <c:axId val="91385219"/>
        <c:scaling>
          <c:orientation val="minMax"/>
        </c:scaling>
        <c:delete val="0"/>
        <c:axPos val="r"/>
        <c:title>
          <c:tx>
            <c:rich>
              <a:bodyPr rot="-540000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# of followers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ko-KR"/>
          </a:p>
        </c:txPr>
        <c:crossAx val="43109381"/>
        <c:crosses val="max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8512499908148905"/>
          <c:y val="0.28793417111083047"/>
          <c:w val="0.11805993468038149"/>
          <c:h val="0.1195564728845748"/>
        </c:manualLayout>
      </c:layout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3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lang="ko-KR" altLang="en-US" sz="13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被引用数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329165748900721"/>
          <c:y val="0.10223505395158938"/>
          <c:w val="0.60157425597919878"/>
          <c:h val="0.40429076203295966"/>
        </c:manualLayout>
      </c:layout>
      <c:lineChart>
        <c:grouping val="standard"/>
        <c:varyColors val="1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GAN!$B$13:$B$31</c:f>
              <c:numCache>
                <c:formatCode>mmm\-yy</c:formatCode>
                <c:ptCount val="19"/>
                <c:pt idx="0">
                  <c:v>41913</c:v>
                </c:pt>
                <c:pt idx="1">
                  <c:v>41944</c:v>
                </c:pt>
                <c:pt idx="2">
                  <c:v>41974</c:v>
                </c:pt>
                <c:pt idx="3">
                  <c:v>42005</c:v>
                </c:pt>
                <c:pt idx="4">
                  <c:v>42036</c:v>
                </c:pt>
                <c:pt idx="5">
                  <c:v>42064</c:v>
                </c:pt>
                <c:pt idx="6">
                  <c:v>42095</c:v>
                </c:pt>
                <c:pt idx="7">
                  <c:v>42125</c:v>
                </c:pt>
                <c:pt idx="8">
                  <c:v>42156</c:v>
                </c:pt>
                <c:pt idx="9">
                  <c:v>42186</c:v>
                </c:pt>
                <c:pt idx="10">
                  <c:v>42217</c:v>
                </c:pt>
                <c:pt idx="11">
                  <c:v>42248</c:v>
                </c:pt>
                <c:pt idx="12">
                  <c:v>42278</c:v>
                </c:pt>
                <c:pt idx="13">
                  <c:v>42309</c:v>
                </c:pt>
                <c:pt idx="14">
                  <c:v>42339</c:v>
                </c:pt>
                <c:pt idx="15">
                  <c:v>42370</c:v>
                </c:pt>
                <c:pt idx="16">
                  <c:v>42401</c:v>
                </c:pt>
                <c:pt idx="17">
                  <c:v>42430</c:v>
                </c:pt>
                <c:pt idx="18">
                  <c:v>42461</c:v>
                </c:pt>
              </c:numCache>
            </c:numRef>
          </c:cat>
          <c:val>
            <c:numRef>
              <c:f>GAN!$C$13:$C$30</c:f>
              <c:numCache>
                <c:formatCode>General</c:formatCode>
                <c:ptCount val="18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nasa</c15:sqref>
                        </c15:formulaRef>
                      </c:ext>
                    </c:extLst>
                    <c:strCache>
                      <c:ptCount val="1"/>
                      <c:pt idx="0">
                        <c:v>nasa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6C10-4E57-9618-B18DA27D36FD}"/>
            </c:ext>
          </c:extLst>
        </c:ser>
        <c:ser>
          <c:idx val="1"/>
          <c:order val="1"/>
          <c:spPr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GAN!$B$13:$B$31</c:f>
              <c:numCache>
                <c:formatCode>mmm\-yy</c:formatCode>
                <c:ptCount val="19"/>
                <c:pt idx="0">
                  <c:v>41913</c:v>
                </c:pt>
                <c:pt idx="1">
                  <c:v>41944</c:v>
                </c:pt>
                <c:pt idx="2">
                  <c:v>41974</c:v>
                </c:pt>
                <c:pt idx="3">
                  <c:v>42005</c:v>
                </c:pt>
                <c:pt idx="4">
                  <c:v>42036</c:v>
                </c:pt>
                <c:pt idx="5">
                  <c:v>42064</c:v>
                </c:pt>
                <c:pt idx="6">
                  <c:v>42095</c:v>
                </c:pt>
                <c:pt idx="7">
                  <c:v>42125</c:v>
                </c:pt>
                <c:pt idx="8">
                  <c:v>42156</c:v>
                </c:pt>
                <c:pt idx="9">
                  <c:v>42186</c:v>
                </c:pt>
                <c:pt idx="10">
                  <c:v>42217</c:v>
                </c:pt>
                <c:pt idx="11">
                  <c:v>42248</c:v>
                </c:pt>
                <c:pt idx="12">
                  <c:v>42278</c:v>
                </c:pt>
                <c:pt idx="13">
                  <c:v>42309</c:v>
                </c:pt>
                <c:pt idx="14">
                  <c:v>42339</c:v>
                </c:pt>
                <c:pt idx="15">
                  <c:v>42370</c:v>
                </c:pt>
                <c:pt idx="16">
                  <c:v>42401</c:v>
                </c:pt>
                <c:pt idx="17">
                  <c:v>42430</c:v>
                </c:pt>
                <c:pt idx="18">
                  <c:v>42461</c:v>
                </c:pt>
              </c:numCache>
            </c:numRef>
          </c:cat>
          <c:val>
            <c:numRef>
              <c:f>GAN!$F$13:$F$30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6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11</c:v>
                </c:pt>
                <c:pt idx="16">
                  <c:v>1</c:v>
                </c:pt>
                <c:pt idx="17">
                  <c:v>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twitter</c15:sqref>
                        </c15:formulaRef>
                      </c:ext>
                    </c:extLst>
                    <c:strCache>
                      <c:ptCount val="1"/>
                      <c:pt idx="0">
                        <c:v>twitter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6C10-4E57-9618-B18DA27D36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45206540"/>
        <c:axId val="57536347"/>
      </c:lineChart>
      <c:lineChart>
        <c:grouping val="standard"/>
        <c:varyColors val="1"/>
        <c:ser>
          <c:idx val="2"/>
          <c:order val="2"/>
          <c:spPr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GAN!$B$13:$B$31</c:f>
              <c:numCache>
                <c:formatCode>mmm\-yy</c:formatCode>
                <c:ptCount val="19"/>
                <c:pt idx="0">
                  <c:v>41913</c:v>
                </c:pt>
                <c:pt idx="1">
                  <c:v>41944</c:v>
                </c:pt>
                <c:pt idx="2">
                  <c:v>41974</c:v>
                </c:pt>
                <c:pt idx="3">
                  <c:v>42005</c:v>
                </c:pt>
                <c:pt idx="4">
                  <c:v>42036</c:v>
                </c:pt>
                <c:pt idx="5">
                  <c:v>42064</c:v>
                </c:pt>
                <c:pt idx="6">
                  <c:v>42095</c:v>
                </c:pt>
                <c:pt idx="7">
                  <c:v>42125</c:v>
                </c:pt>
                <c:pt idx="8">
                  <c:v>42156</c:v>
                </c:pt>
                <c:pt idx="9">
                  <c:v>42186</c:v>
                </c:pt>
                <c:pt idx="10">
                  <c:v>42217</c:v>
                </c:pt>
                <c:pt idx="11">
                  <c:v>42248</c:v>
                </c:pt>
                <c:pt idx="12">
                  <c:v>42278</c:v>
                </c:pt>
                <c:pt idx="13">
                  <c:v>42309</c:v>
                </c:pt>
                <c:pt idx="14">
                  <c:v>42339</c:v>
                </c:pt>
                <c:pt idx="15">
                  <c:v>42370</c:v>
                </c:pt>
                <c:pt idx="16">
                  <c:v>42401</c:v>
                </c:pt>
                <c:pt idx="17">
                  <c:v>42430</c:v>
                </c:pt>
                <c:pt idx="18">
                  <c:v>42461</c:v>
                </c:pt>
              </c:numCache>
            </c:numRef>
          </c:cat>
          <c:val>
            <c:numRef>
              <c:f>GAN!$H$13:$H$30</c:f>
              <c:numCache>
                <c:formatCode>General</c:formatCode>
                <c:ptCount val="18"/>
                <c:pt idx="0">
                  <c:v>0</c:v>
                </c:pt>
                <c:pt idx="1">
                  <c:v>2042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9949</c:v>
                </c:pt>
                <c:pt idx="10">
                  <c:v>0</c:v>
                </c:pt>
                <c:pt idx="11">
                  <c:v>0</c:v>
                </c:pt>
                <c:pt idx="12">
                  <c:v>257882</c:v>
                </c:pt>
                <c:pt idx="13">
                  <c:v>4856</c:v>
                </c:pt>
                <c:pt idx="14">
                  <c:v>3374</c:v>
                </c:pt>
                <c:pt idx="15">
                  <c:v>95408</c:v>
                </c:pt>
                <c:pt idx="16">
                  <c:v>85</c:v>
                </c:pt>
                <c:pt idx="17">
                  <c:v>104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twitter_follower</c15:sqref>
                        </c15:formulaRef>
                      </c:ext>
                    </c:extLst>
                    <c:strCache>
                      <c:ptCount val="1"/>
                      <c:pt idx="0">
                        <c:v>twitter_follower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6C10-4E57-9618-B18DA27D36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17549833"/>
        <c:axId val="69128765"/>
      </c:lineChart>
      <c:dateAx>
        <c:axId val="4520654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Month</a:t>
                </a:r>
              </a:p>
            </c:rich>
          </c:tx>
          <c:overlay val="0"/>
        </c:title>
        <c:numFmt formatCode="mmm\-yy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ko-KR"/>
          </a:p>
        </c:txPr>
        <c:crossAx val="57536347"/>
        <c:crosses val="autoZero"/>
        <c:auto val="1"/>
        <c:lblOffset val="100"/>
        <c:baseTimeUnit val="months"/>
      </c:dateAx>
      <c:valAx>
        <c:axId val="5753634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# of Citation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ko-KR"/>
          </a:p>
        </c:txPr>
        <c:crossAx val="45206540"/>
        <c:crossesAt val="1"/>
        <c:crossBetween val="midCat"/>
      </c:valAx>
      <c:dateAx>
        <c:axId val="17549833"/>
        <c:scaling>
          <c:orientation val="minMax"/>
        </c:scaling>
        <c:delete val="1"/>
        <c:axPos val="t"/>
        <c:numFmt formatCode="mmm\-yy" sourceLinked="1"/>
        <c:majorTickMark val="out"/>
        <c:minorTickMark val="none"/>
        <c:tickLblPos val="nextTo"/>
        <c:crossAx val="69128765"/>
        <c:crosses val="max"/>
        <c:auto val="1"/>
        <c:lblOffset val="100"/>
        <c:baseTimeUnit val="months"/>
      </c:dateAx>
      <c:valAx>
        <c:axId val="69128765"/>
        <c:scaling>
          <c:orientation val="minMax"/>
        </c:scaling>
        <c:delete val="0"/>
        <c:axPos val="r"/>
        <c:title>
          <c:tx>
            <c:rich>
              <a:bodyPr rot="-540000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# of followers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ko-KR"/>
          </a:p>
        </c:txPr>
        <c:crossAx val="17549833"/>
        <c:crosses val="max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82096249730232429"/>
          <c:y val="0.25707553222513846"/>
          <c:w val="6.483589974065232E-2"/>
          <c:h val="0.13394750656167978"/>
        </c:manualLayout>
      </c:layout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3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lang="ko-KR" altLang="en-US" sz="13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累積被引用数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741940221494262"/>
          <c:y val="9.8761870954407652E-2"/>
          <c:w val="0.65427896795060025"/>
          <c:h val="0.4998812406480258"/>
        </c:manualLayout>
      </c:layout>
      <c:lineChart>
        <c:grouping val="standard"/>
        <c:varyColors val="1"/>
        <c:ser>
          <c:idx val="0"/>
          <c:order val="0"/>
          <c:tx>
            <c:v>NASA ADS</c:v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GAN!$B$8:$B$78</c:f>
              <c:numCache>
                <c:formatCode>mmm\-yy</c:formatCode>
                <c:ptCount val="71"/>
                <c:pt idx="0">
                  <c:v>41760</c:v>
                </c:pt>
                <c:pt idx="1">
                  <c:v>41791</c:v>
                </c:pt>
                <c:pt idx="2">
                  <c:v>41821</c:v>
                </c:pt>
                <c:pt idx="3">
                  <c:v>41852</c:v>
                </c:pt>
                <c:pt idx="4">
                  <c:v>41883</c:v>
                </c:pt>
                <c:pt idx="5">
                  <c:v>41913</c:v>
                </c:pt>
                <c:pt idx="6">
                  <c:v>41944</c:v>
                </c:pt>
                <c:pt idx="7">
                  <c:v>41974</c:v>
                </c:pt>
                <c:pt idx="8">
                  <c:v>42005</c:v>
                </c:pt>
                <c:pt idx="9">
                  <c:v>42036</c:v>
                </c:pt>
                <c:pt idx="10">
                  <c:v>42064</c:v>
                </c:pt>
                <c:pt idx="11">
                  <c:v>42095</c:v>
                </c:pt>
                <c:pt idx="12">
                  <c:v>42125</c:v>
                </c:pt>
                <c:pt idx="13">
                  <c:v>42156</c:v>
                </c:pt>
                <c:pt idx="14">
                  <c:v>42186</c:v>
                </c:pt>
                <c:pt idx="15">
                  <c:v>42217</c:v>
                </c:pt>
                <c:pt idx="16">
                  <c:v>42248</c:v>
                </c:pt>
                <c:pt idx="17">
                  <c:v>42278</c:v>
                </c:pt>
                <c:pt idx="18">
                  <c:v>42309</c:v>
                </c:pt>
                <c:pt idx="19">
                  <c:v>42339</c:v>
                </c:pt>
                <c:pt idx="20">
                  <c:v>42370</c:v>
                </c:pt>
                <c:pt idx="21">
                  <c:v>42401</c:v>
                </c:pt>
                <c:pt idx="22">
                  <c:v>42430</c:v>
                </c:pt>
                <c:pt idx="23">
                  <c:v>42461</c:v>
                </c:pt>
                <c:pt idx="24">
                  <c:v>42491</c:v>
                </c:pt>
                <c:pt idx="25">
                  <c:v>42522</c:v>
                </c:pt>
                <c:pt idx="26">
                  <c:v>42552</c:v>
                </c:pt>
                <c:pt idx="27">
                  <c:v>42583</c:v>
                </c:pt>
                <c:pt idx="28">
                  <c:v>42614</c:v>
                </c:pt>
                <c:pt idx="29">
                  <c:v>42644</c:v>
                </c:pt>
                <c:pt idx="30">
                  <c:v>42675</c:v>
                </c:pt>
                <c:pt idx="31">
                  <c:v>42705</c:v>
                </c:pt>
                <c:pt idx="32">
                  <c:v>42736</c:v>
                </c:pt>
                <c:pt idx="33">
                  <c:v>42767</c:v>
                </c:pt>
                <c:pt idx="34">
                  <c:v>42795</c:v>
                </c:pt>
                <c:pt idx="35">
                  <c:v>42826</c:v>
                </c:pt>
                <c:pt idx="36">
                  <c:v>42856</c:v>
                </c:pt>
                <c:pt idx="37">
                  <c:v>42887</c:v>
                </c:pt>
                <c:pt idx="38">
                  <c:v>42917</c:v>
                </c:pt>
                <c:pt idx="39">
                  <c:v>42948</c:v>
                </c:pt>
                <c:pt idx="40">
                  <c:v>42979</c:v>
                </c:pt>
                <c:pt idx="41">
                  <c:v>43009</c:v>
                </c:pt>
                <c:pt idx="42">
                  <c:v>43040</c:v>
                </c:pt>
                <c:pt idx="43">
                  <c:v>43070</c:v>
                </c:pt>
                <c:pt idx="44">
                  <c:v>43101</c:v>
                </c:pt>
                <c:pt idx="45">
                  <c:v>43132</c:v>
                </c:pt>
                <c:pt idx="46">
                  <c:v>43160</c:v>
                </c:pt>
                <c:pt idx="47">
                  <c:v>43191</c:v>
                </c:pt>
                <c:pt idx="48">
                  <c:v>43221</c:v>
                </c:pt>
                <c:pt idx="49">
                  <c:v>43252</c:v>
                </c:pt>
                <c:pt idx="50">
                  <c:v>43282</c:v>
                </c:pt>
                <c:pt idx="51">
                  <c:v>43313</c:v>
                </c:pt>
                <c:pt idx="52">
                  <c:v>43344</c:v>
                </c:pt>
                <c:pt idx="53">
                  <c:v>43374</c:v>
                </c:pt>
                <c:pt idx="54">
                  <c:v>43405</c:v>
                </c:pt>
                <c:pt idx="55">
                  <c:v>43435</c:v>
                </c:pt>
                <c:pt idx="56">
                  <c:v>43466</c:v>
                </c:pt>
                <c:pt idx="57">
                  <c:v>43497</c:v>
                </c:pt>
                <c:pt idx="58">
                  <c:v>43525</c:v>
                </c:pt>
                <c:pt idx="59">
                  <c:v>43556</c:v>
                </c:pt>
                <c:pt idx="60">
                  <c:v>43586</c:v>
                </c:pt>
                <c:pt idx="61">
                  <c:v>43617</c:v>
                </c:pt>
                <c:pt idx="62">
                  <c:v>43647</c:v>
                </c:pt>
                <c:pt idx="63">
                  <c:v>43678</c:v>
                </c:pt>
                <c:pt idx="64">
                  <c:v>43709</c:v>
                </c:pt>
                <c:pt idx="65">
                  <c:v>43739</c:v>
                </c:pt>
                <c:pt idx="66">
                  <c:v>43770</c:v>
                </c:pt>
                <c:pt idx="67">
                  <c:v>43800</c:v>
                </c:pt>
                <c:pt idx="68">
                  <c:v>43831</c:v>
                </c:pt>
                <c:pt idx="69">
                  <c:v>43862</c:v>
                </c:pt>
                <c:pt idx="70">
                  <c:v>43891</c:v>
                </c:pt>
              </c:numCache>
            </c:numRef>
          </c:cat>
          <c:val>
            <c:numRef>
              <c:f>GAN!$D$8:$D$78</c:f>
              <c:numCache>
                <c:formatCode>General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9</c:v>
                </c:pt>
                <c:pt idx="34">
                  <c:v>10</c:v>
                </c:pt>
                <c:pt idx="35">
                  <c:v>12</c:v>
                </c:pt>
                <c:pt idx="36">
                  <c:v>15</c:v>
                </c:pt>
                <c:pt idx="37">
                  <c:v>17</c:v>
                </c:pt>
                <c:pt idx="38">
                  <c:v>21</c:v>
                </c:pt>
                <c:pt idx="39">
                  <c:v>21</c:v>
                </c:pt>
                <c:pt idx="40">
                  <c:v>22</c:v>
                </c:pt>
                <c:pt idx="41">
                  <c:v>23</c:v>
                </c:pt>
                <c:pt idx="42">
                  <c:v>25</c:v>
                </c:pt>
                <c:pt idx="43">
                  <c:v>26</c:v>
                </c:pt>
                <c:pt idx="44">
                  <c:v>34</c:v>
                </c:pt>
                <c:pt idx="45">
                  <c:v>41</c:v>
                </c:pt>
                <c:pt idx="46">
                  <c:v>45</c:v>
                </c:pt>
                <c:pt idx="47">
                  <c:v>55</c:v>
                </c:pt>
                <c:pt idx="48">
                  <c:v>61</c:v>
                </c:pt>
                <c:pt idx="49">
                  <c:v>69</c:v>
                </c:pt>
                <c:pt idx="50">
                  <c:v>79</c:v>
                </c:pt>
                <c:pt idx="51">
                  <c:v>81</c:v>
                </c:pt>
                <c:pt idx="52">
                  <c:v>86</c:v>
                </c:pt>
                <c:pt idx="53">
                  <c:v>95</c:v>
                </c:pt>
                <c:pt idx="54">
                  <c:v>105</c:v>
                </c:pt>
                <c:pt idx="55">
                  <c:v>113</c:v>
                </c:pt>
                <c:pt idx="56">
                  <c:v>123</c:v>
                </c:pt>
                <c:pt idx="57">
                  <c:v>129</c:v>
                </c:pt>
                <c:pt idx="58">
                  <c:v>132</c:v>
                </c:pt>
                <c:pt idx="59">
                  <c:v>139</c:v>
                </c:pt>
                <c:pt idx="60">
                  <c:v>145</c:v>
                </c:pt>
                <c:pt idx="61">
                  <c:v>154</c:v>
                </c:pt>
                <c:pt idx="62">
                  <c:v>165</c:v>
                </c:pt>
                <c:pt idx="63">
                  <c:v>177</c:v>
                </c:pt>
                <c:pt idx="64">
                  <c:v>185</c:v>
                </c:pt>
                <c:pt idx="65">
                  <c:v>200</c:v>
                </c:pt>
                <c:pt idx="66">
                  <c:v>210</c:v>
                </c:pt>
                <c:pt idx="67">
                  <c:v>221</c:v>
                </c:pt>
                <c:pt idx="68">
                  <c:v>226</c:v>
                </c:pt>
                <c:pt idx="69">
                  <c:v>237</c:v>
                </c:pt>
                <c:pt idx="70">
                  <c:v>241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52-4663-A458-D4E461EBFD23}"/>
            </c:ext>
          </c:extLst>
        </c:ser>
        <c:ser>
          <c:idx val="1"/>
          <c:order val="1"/>
          <c:tx>
            <c:v>twitter</c:v>
          </c:tx>
          <c:spPr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GAN!$B$8:$B$78</c:f>
              <c:numCache>
                <c:formatCode>mmm\-yy</c:formatCode>
                <c:ptCount val="71"/>
                <c:pt idx="0">
                  <c:v>41760</c:v>
                </c:pt>
                <c:pt idx="1">
                  <c:v>41791</c:v>
                </c:pt>
                <c:pt idx="2">
                  <c:v>41821</c:v>
                </c:pt>
                <c:pt idx="3">
                  <c:v>41852</c:v>
                </c:pt>
                <c:pt idx="4">
                  <c:v>41883</c:v>
                </c:pt>
                <c:pt idx="5">
                  <c:v>41913</c:v>
                </c:pt>
                <c:pt idx="6">
                  <c:v>41944</c:v>
                </c:pt>
                <c:pt idx="7">
                  <c:v>41974</c:v>
                </c:pt>
                <c:pt idx="8">
                  <c:v>42005</c:v>
                </c:pt>
                <c:pt idx="9">
                  <c:v>42036</c:v>
                </c:pt>
                <c:pt idx="10">
                  <c:v>42064</c:v>
                </c:pt>
                <c:pt idx="11">
                  <c:v>42095</c:v>
                </c:pt>
                <c:pt idx="12">
                  <c:v>42125</c:v>
                </c:pt>
                <c:pt idx="13">
                  <c:v>42156</c:v>
                </c:pt>
                <c:pt idx="14">
                  <c:v>42186</c:v>
                </c:pt>
                <c:pt idx="15">
                  <c:v>42217</c:v>
                </c:pt>
                <c:pt idx="16">
                  <c:v>42248</c:v>
                </c:pt>
                <c:pt idx="17">
                  <c:v>42278</c:v>
                </c:pt>
                <c:pt idx="18">
                  <c:v>42309</c:v>
                </c:pt>
                <c:pt idx="19">
                  <c:v>42339</c:v>
                </c:pt>
                <c:pt idx="20">
                  <c:v>42370</c:v>
                </c:pt>
                <c:pt idx="21">
                  <c:v>42401</c:v>
                </c:pt>
                <c:pt idx="22">
                  <c:v>42430</c:v>
                </c:pt>
                <c:pt idx="23">
                  <c:v>42461</c:v>
                </c:pt>
                <c:pt idx="24">
                  <c:v>42491</c:v>
                </c:pt>
                <c:pt idx="25">
                  <c:v>42522</c:v>
                </c:pt>
                <c:pt idx="26">
                  <c:v>42552</c:v>
                </c:pt>
                <c:pt idx="27">
                  <c:v>42583</c:v>
                </c:pt>
                <c:pt idx="28">
                  <c:v>42614</c:v>
                </c:pt>
                <c:pt idx="29">
                  <c:v>42644</c:v>
                </c:pt>
                <c:pt idx="30">
                  <c:v>42675</c:v>
                </c:pt>
                <c:pt idx="31">
                  <c:v>42705</c:v>
                </c:pt>
                <c:pt idx="32">
                  <c:v>42736</c:v>
                </c:pt>
                <c:pt idx="33">
                  <c:v>42767</c:v>
                </c:pt>
                <c:pt idx="34">
                  <c:v>42795</c:v>
                </c:pt>
                <c:pt idx="35">
                  <c:v>42826</c:v>
                </c:pt>
                <c:pt idx="36">
                  <c:v>42856</c:v>
                </c:pt>
                <c:pt idx="37">
                  <c:v>42887</c:v>
                </c:pt>
                <c:pt idx="38">
                  <c:v>42917</c:v>
                </c:pt>
                <c:pt idx="39">
                  <c:v>42948</c:v>
                </c:pt>
                <c:pt idx="40">
                  <c:v>42979</c:v>
                </c:pt>
                <c:pt idx="41">
                  <c:v>43009</c:v>
                </c:pt>
                <c:pt idx="42">
                  <c:v>43040</c:v>
                </c:pt>
                <c:pt idx="43">
                  <c:v>43070</c:v>
                </c:pt>
                <c:pt idx="44">
                  <c:v>43101</c:v>
                </c:pt>
                <c:pt idx="45">
                  <c:v>43132</c:v>
                </c:pt>
                <c:pt idx="46">
                  <c:v>43160</c:v>
                </c:pt>
                <c:pt idx="47">
                  <c:v>43191</c:v>
                </c:pt>
                <c:pt idx="48">
                  <c:v>43221</c:v>
                </c:pt>
                <c:pt idx="49">
                  <c:v>43252</c:v>
                </c:pt>
                <c:pt idx="50">
                  <c:v>43282</c:v>
                </c:pt>
                <c:pt idx="51">
                  <c:v>43313</c:v>
                </c:pt>
                <c:pt idx="52">
                  <c:v>43344</c:v>
                </c:pt>
                <c:pt idx="53">
                  <c:v>43374</c:v>
                </c:pt>
                <c:pt idx="54">
                  <c:v>43405</c:v>
                </c:pt>
                <c:pt idx="55">
                  <c:v>43435</c:v>
                </c:pt>
                <c:pt idx="56">
                  <c:v>43466</c:v>
                </c:pt>
                <c:pt idx="57">
                  <c:v>43497</c:v>
                </c:pt>
                <c:pt idx="58">
                  <c:v>43525</c:v>
                </c:pt>
                <c:pt idx="59">
                  <c:v>43556</c:v>
                </c:pt>
                <c:pt idx="60">
                  <c:v>43586</c:v>
                </c:pt>
                <c:pt idx="61">
                  <c:v>43617</c:v>
                </c:pt>
                <c:pt idx="62">
                  <c:v>43647</c:v>
                </c:pt>
                <c:pt idx="63">
                  <c:v>43678</c:v>
                </c:pt>
                <c:pt idx="64">
                  <c:v>43709</c:v>
                </c:pt>
                <c:pt idx="65">
                  <c:v>43739</c:v>
                </c:pt>
                <c:pt idx="66">
                  <c:v>43770</c:v>
                </c:pt>
                <c:pt idx="67">
                  <c:v>43800</c:v>
                </c:pt>
                <c:pt idx="68">
                  <c:v>43831</c:v>
                </c:pt>
                <c:pt idx="69">
                  <c:v>43862</c:v>
                </c:pt>
                <c:pt idx="70">
                  <c:v>43891</c:v>
                </c:pt>
              </c:numCache>
            </c:numRef>
          </c:cat>
          <c:val>
            <c:numRef>
              <c:f>GAN!$G$8:$G$78</c:f>
              <c:numCache>
                <c:formatCode>General</c:formatCode>
                <c:ptCount val="71"/>
                <c:pt idx="0">
                  <c:v>0</c:v>
                </c:pt>
                <c:pt idx="1">
                  <c:v>8</c:v>
                </c:pt>
                <c:pt idx="2">
                  <c:v>26</c:v>
                </c:pt>
                <c:pt idx="3">
                  <c:v>29</c:v>
                </c:pt>
                <c:pt idx="4">
                  <c:v>29</c:v>
                </c:pt>
                <c:pt idx="5">
                  <c:v>29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36</c:v>
                </c:pt>
                <c:pt idx="15">
                  <c:v>36</c:v>
                </c:pt>
                <c:pt idx="16">
                  <c:v>36</c:v>
                </c:pt>
                <c:pt idx="17">
                  <c:v>37</c:v>
                </c:pt>
                <c:pt idx="18">
                  <c:v>39</c:v>
                </c:pt>
                <c:pt idx="19">
                  <c:v>42</c:v>
                </c:pt>
                <c:pt idx="20">
                  <c:v>53</c:v>
                </c:pt>
                <c:pt idx="21">
                  <c:v>54</c:v>
                </c:pt>
                <c:pt idx="22">
                  <c:v>56</c:v>
                </c:pt>
                <c:pt idx="23">
                  <c:v>58</c:v>
                </c:pt>
                <c:pt idx="24">
                  <c:v>60</c:v>
                </c:pt>
                <c:pt idx="25">
                  <c:v>61</c:v>
                </c:pt>
                <c:pt idx="26">
                  <c:v>62</c:v>
                </c:pt>
                <c:pt idx="27">
                  <c:v>64</c:v>
                </c:pt>
                <c:pt idx="28">
                  <c:v>65</c:v>
                </c:pt>
                <c:pt idx="29">
                  <c:v>68</c:v>
                </c:pt>
                <c:pt idx="30">
                  <c:v>68</c:v>
                </c:pt>
                <c:pt idx="31">
                  <c:v>2920</c:v>
                </c:pt>
                <c:pt idx="32">
                  <c:v>2930</c:v>
                </c:pt>
                <c:pt idx="33">
                  <c:v>2938</c:v>
                </c:pt>
                <c:pt idx="34">
                  <c:v>2943</c:v>
                </c:pt>
                <c:pt idx="35">
                  <c:v>2949</c:v>
                </c:pt>
                <c:pt idx="36">
                  <c:v>2955</c:v>
                </c:pt>
                <c:pt idx="37">
                  <c:v>2961</c:v>
                </c:pt>
                <c:pt idx="38">
                  <c:v>2978</c:v>
                </c:pt>
                <c:pt idx="39">
                  <c:v>2986</c:v>
                </c:pt>
                <c:pt idx="40">
                  <c:v>2986</c:v>
                </c:pt>
                <c:pt idx="41">
                  <c:v>2989</c:v>
                </c:pt>
                <c:pt idx="42">
                  <c:v>2993</c:v>
                </c:pt>
                <c:pt idx="43">
                  <c:v>2997</c:v>
                </c:pt>
                <c:pt idx="44">
                  <c:v>3000</c:v>
                </c:pt>
                <c:pt idx="45">
                  <c:v>3006</c:v>
                </c:pt>
                <c:pt idx="46">
                  <c:v>3007</c:v>
                </c:pt>
                <c:pt idx="47">
                  <c:v>3013</c:v>
                </c:pt>
                <c:pt idx="48">
                  <c:v>3017</c:v>
                </c:pt>
                <c:pt idx="49">
                  <c:v>3019</c:v>
                </c:pt>
                <c:pt idx="50">
                  <c:v>3024</c:v>
                </c:pt>
                <c:pt idx="51">
                  <c:v>3025</c:v>
                </c:pt>
                <c:pt idx="52">
                  <c:v>3032</c:v>
                </c:pt>
                <c:pt idx="53">
                  <c:v>3034</c:v>
                </c:pt>
                <c:pt idx="54">
                  <c:v>3044</c:v>
                </c:pt>
                <c:pt idx="55">
                  <c:v>3050</c:v>
                </c:pt>
                <c:pt idx="56">
                  <c:v>4696</c:v>
                </c:pt>
                <c:pt idx="57">
                  <c:v>4807</c:v>
                </c:pt>
                <c:pt idx="58">
                  <c:v>4918</c:v>
                </c:pt>
                <c:pt idx="59">
                  <c:v>4920</c:v>
                </c:pt>
                <c:pt idx="60">
                  <c:v>4926</c:v>
                </c:pt>
                <c:pt idx="61">
                  <c:v>5037</c:v>
                </c:pt>
                <c:pt idx="62">
                  <c:v>5056</c:v>
                </c:pt>
                <c:pt idx="63">
                  <c:v>5059</c:v>
                </c:pt>
                <c:pt idx="64">
                  <c:v>5070</c:v>
                </c:pt>
                <c:pt idx="65">
                  <c:v>5079</c:v>
                </c:pt>
                <c:pt idx="66">
                  <c:v>5083</c:v>
                </c:pt>
                <c:pt idx="67">
                  <c:v>5154</c:v>
                </c:pt>
                <c:pt idx="68">
                  <c:v>5161</c:v>
                </c:pt>
                <c:pt idx="69">
                  <c:v>5194</c:v>
                </c:pt>
                <c:pt idx="70">
                  <c:v>5196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52-4663-A458-D4E461EBFD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50597077"/>
        <c:axId val="37611496"/>
      </c:lineChart>
      <c:lineChart>
        <c:grouping val="standard"/>
        <c:varyColors val="1"/>
        <c:ser>
          <c:idx val="2"/>
          <c:order val="2"/>
          <c:tx>
            <c:v>twitter_follower</c:v>
          </c:tx>
          <c:spPr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GAN!$B$12:$B$31</c:f>
              <c:numCache>
                <c:formatCode>mmm\-yy</c:formatCode>
                <c:ptCount val="20"/>
                <c:pt idx="0">
                  <c:v>41883</c:v>
                </c:pt>
                <c:pt idx="1">
                  <c:v>41913</c:v>
                </c:pt>
                <c:pt idx="2">
                  <c:v>41944</c:v>
                </c:pt>
                <c:pt idx="3">
                  <c:v>41974</c:v>
                </c:pt>
                <c:pt idx="4">
                  <c:v>42005</c:v>
                </c:pt>
                <c:pt idx="5">
                  <c:v>42036</c:v>
                </c:pt>
                <c:pt idx="6">
                  <c:v>42064</c:v>
                </c:pt>
                <c:pt idx="7">
                  <c:v>42095</c:v>
                </c:pt>
                <c:pt idx="8">
                  <c:v>42125</c:v>
                </c:pt>
                <c:pt idx="9">
                  <c:v>42156</c:v>
                </c:pt>
                <c:pt idx="10">
                  <c:v>42186</c:v>
                </c:pt>
                <c:pt idx="11">
                  <c:v>42217</c:v>
                </c:pt>
                <c:pt idx="12">
                  <c:v>42248</c:v>
                </c:pt>
                <c:pt idx="13">
                  <c:v>42278</c:v>
                </c:pt>
                <c:pt idx="14">
                  <c:v>42309</c:v>
                </c:pt>
                <c:pt idx="15">
                  <c:v>42339</c:v>
                </c:pt>
                <c:pt idx="16">
                  <c:v>42370</c:v>
                </c:pt>
                <c:pt idx="17">
                  <c:v>42401</c:v>
                </c:pt>
                <c:pt idx="18">
                  <c:v>42430</c:v>
                </c:pt>
                <c:pt idx="19">
                  <c:v>42461</c:v>
                </c:pt>
              </c:numCache>
            </c:numRef>
          </c:cat>
          <c:val>
            <c:numRef>
              <c:f>GAN!$I$8:$I$78</c:f>
              <c:numCache>
                <c:formatCode>General</c:formatCode>
                <c:ptCount val="71"/>
                <c:pt idx="0">
                  <c:v>0</c:v>
                </c:pt>
                <c:pt idx="1">
                  <c:v>57699</c:v>
                </c:pt>
                <c:pt idx="2">
                  <c:v>137436</c:v>
                </c:pt>
                <c:pt idx="3">
                  <c:v>143480</c:v>
                </c:pt>
                <c:pt idx="4">
                  <c:v>143480</c:v>
                </c:pt>
                <c:pt idx="5">
                  <c:v>143480</c:v>
                </c:pt>
                <c:pt idx="6">
                  <c:v>145522</c:v>
                </c:pt>
                <c:pt idx="7">
                  <c:v>145522</c:v>
                </c:pt>
                <c:pt idx="8">
                  <c:v>145522</c:v>
                </c:pt>
                <c:pt idx="9">
                  <c:v>145522</c:v>
                </c:pt>
                <c:pt idx="10">
                  <c:v>145522</c:v>
                </c:pt>
                <c:pt idx="11">
                  <c:v>145522</c:v>
                </c:pt>
                <c:pt idx="12">
                  <c:v>145522</c:v>
                </c:pt>
                <c:pt idx="13">
                  <c:v>145522</c:v>
                </c:pt>
                <c:pt idx="14">
                  <c:v>155471</c:v>
                </c:pt>
                <c:pt idx="15">
                  <c:v>155471</c:v>
                </c:pt>
                <c:pt idx="16">
                  <c:v>155471</c:v>
                </c:pt>
                <c:pt idx="17">
                  <c:v>413353</c:v>
                </c:pt>
                <c:pt idx="18">
                  <c:v>418209</c:v>
                </c:pt>
                <c:pt idx="19">
                  <c:v>421583</c:v>
                </c:pt>
                <c:pt idx="20">
                  <c:v>516991</c:v>
                </c:pt>
                <c:pt idx="21">
                  <c:v>517076</c:v>
                </c:pt>
                <c:pt idx="22">
                  <c:v>517180</c:v>
                </c:pt>
                <c:pt idx="23">
                  <c:v>517709</c:v>
                </c:pt>
                <c:pt idx="24">
                  <c:v>518509</c:v>
                </c:pt>
                <c:pt idx="25">
                  <c:v>522897</c:v>
                </c:pt>
                <c:pt idx="26">
                  <c:v>523385</c:v>
                </c:pt>
                <c:pt idx="27">
                  <c:v>526016</c:v>
                </c:pt>
                <c:pt idx="28">
                  <c:v>540431</c:v>
                </c:pt>
                <c:pt idx="29">
                  <c:v>540690</c:v>
                </c:pt>
                <c:pt idx="30">
                  <c:v>540690</c:v>
                </c:pt>
                <c:pt idx="31">
                  <c:v>540692</c:v>
                </c:pt>
                <c:pt idx="32">
                  <c:v>554675</c:v>
                </c:pt>
                <c:pt idx="33">
                  <c:v>573403</c:v>
                </c:pt>
                <c:pt idx="34">
                  <c:v>583212</c:v>
                </c:pt>
                <c:pt idx="35">
                  <c:v>589532</c:v>
                </c:pt>
                <c:pt idx="36">
                  <c:v>601322</c:v>
                </c:pt>
                <c:pt idx="37">
                  <c:v>606440</c:v>
                </c:pt>
                <c:pt idx="38">
                  <c:v>879978</c:v>
                </c:pt>
                <c:pt idx="39">
                  <c:v>981243</c:v>
                </c:pt>
                <c:pt idx="40">
                  <c:v>981243</c:v>
                </c:pt>
                <c:pt idx="41">
                  <c:v>990177</c:v>
                </c:pt>
                <c:pt idx="42">
                  <c:v>992944</c:v>
                </c:pt>
                <c:pt idx="43">
                  <c:v>1009061</c:v>
                </c:pt>
                <c:pt idx="44">
                  <c:v>1011612</c:v>
                </c:pt>
                <c:pt idx="45">
                  <c:v>1358111</c:v>
                </c:pt>
                <c:pt idx="46">
                  <c:v>1417914</c:v>
                </c:pt>
                <c:pt idx="47">
                  <c:v>1427518</c:v>
                </c:pt>
                <c:pt idx="48">
                  <c:v>1430533</c:v>
                </c:pt>
                <c:pt idx="49">
                  <c:v>1431080</c:v>
                </c:pt>
                <c:pt idx="50">
                  <c:v>1441785</c:v>
                </c:pt>
                <c:pt idx="51">
                  <c:v>1441789</c:v>
                </c:pt>
                <c:pt idx="52">
                  <c:v>1525558</c:v>
                </c:pt>
                <c:pt idx="53">
                  <c:v>1531213</c:v>
                </c:pt>
                <c:pt idx="54">
                  <c:v>1709872</c:v>
                </c:pt>
                <c:pt idx="55">
                  <c:v>1819169</c:v>
                </c:pt>
                <c:pt idx="56">
                  <c:v>5289661</c:v>
                </c:pt>
                <c:pt idx="57">
                  <c:v>5762561</c:v>
                </c:pt>
                <c:pt idx="58">
                  <c:v>5935181</c:v>
                </c:pt>
                <c:pt idx="59">
                  <c:v>5935202</c:v>
                </c:pt>
                <c:pt idx="60">
                  <c:v>5939530</c:v>
                </c:pt>
                <c:pt idx="61">
                  <c:v>6244324</c:v>
                </c:pt>
                <c:pt idx="62">
                  <c:v>6256818</c:v>
                </c:pt>
                <c:pt idx="63">
                  <c:v>6260347</c:v>
                </c:pt>
                <c:pt idx="64">
                  <c:v>6272919</c:v>
                </c:pt>
                <c:pt idx="65">
                  <c:v>6276348</c:v>
                </c:pt>
                <c:pt idx="66">
                  <c:v>6287118</c:v>
                </c:pt>
                <c:pt idx="67">
                  <c:v>6413975</c:v>
                </c:pt>
                <c:pt idx="68">
                  <c:v>6426253</c:v>
                </c:pt>
                <c:pt idx="69">
                  <c:v>6543213</c:v>
                </c:pt>
                <c:pt idx="70">
                  <c:v>6544282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52-4663-A458-D4E461EBFD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43109381"/>
        <c:axId val="91385219"/>
      </c:lineChart>
      <c:dateAx>
        <c:axId val="5059707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Month</a:t>
                </a:r>
              </a:p>
            </c:rich>
          </c:tx>
          <c:overlay val="0"/>
        </c:title>
        <c:numFmt formatCode="mmm\-yy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ko-KR"/>
          </a:p>
        </c:txPr>
        <c:crossAx val="37611496"/>
        <c:crosses val="autoZero"/>
        <c:auto val="1"/>
        <c:lblOffset val="100"/>
        <c:baseTimeUnit val="months"/>
      </c:dateAx>
      <c:valAx>
        <c:axId val="3761149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# of Citation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ko-KR"/>
          </a:p>
        </c:txPr>
        <c:crossAx val="50597077"/>
        <c:crosses val="autoZero"/>
        <c:crossBetween val="midCat"/>
      </c:valAx>
      <c:dateAx>
        <c:axId val="43109381"/>
        <c:scaling>
          <c:orientation val="minMax"/>
        </c:scaling>
        <c:delete val="1"/>
        <c:axPos val="t"/>
        <c:numFmt formatCode="mmm\-yy" sourceLinked="1"/>
        <c:majorTickMark val="out"/>
        <c:minorTickMark val="none"/>
        <c:tickLblPos val="nextTo"/>
        <c:crossAx val="91385219"/>
        <c:crosses val="max"/>
        <c:auto val="1"/>
        <c:lblOffset val="100"/>
        <c:baseTimeUnit val="months"/>
      </c:dateAx>
      <c:valAx>
        <c:axId val="91385219"/>
        <c:scaling>
          <c:orientation val="minMax"/>
        </c:scaling>
        <c:delete val="0"/>
        <c:axPos val="r"/>
        <c:title>
          <c:tx>
            <c:rich>
              <a:bodyPr rot="-540000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# of followers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ko-KR"/>
          </a:p>
        </c:txPr>
        <c:crossAx val="43109381"/>
        <c:crosses val="max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8512499908148905"/>
          <c:y val="0.28793417111083047"/>
          <c:w val="0.11805993468038149"/>
          <c:h val="0.1195564728845748"/>
        </c:manualLayout>
      </c:layout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3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lang="ko-KR" altLang="en-US" sz="13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累積被引用数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741940221494262"/>
          <c:y val="9.8761870954407652E-2"/>
          <c:w val="0.65427896795060025"/>
          <c:h val="0.4998812406480258"/>
        </c:manualLayout>
      </c:layout>
      <c:lineChart>
        <c:grouping val="standard"/>
        <c:varyColors val="1"/>
        <c:ser>
          <c:idx val="0"/>
          <c:order val="0"/>
          <c:tx>
            <c:v>NASA ADS</c:v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GAN!$B$8:$B$78</c:f>
              <c:numCache>
                <c:formatCode>mmm\-yy</c:formatCode>
                <c:ptCount val="71"/>
                <c:pt idx="0">
                  <c:v>41760</c:v>
                </c:pt>
                <c:pt idx="1">
                  <c:v>41791</c:v>
                </c:pt>
                <c:pt idx="2">
                  <c:v>41821</c:v>
                </c:pt>
                <c:pt idx="3">
                  <c:v>41852</c:v>
                </c:pt>
                <c:pt idx="4">
                  <c:v>41883</c:v>
                </c:pt>
                <c:pt idx="5">
                  <c:v>41913</c:v>
                </c:pt>
                <c:pt idx="6">
                  <c:v>41944</c:v>
                </c:pt>
                <c:pt idx="7">
                  <c:v>41974</c:v>
                </c:pt>
                <c:pt idx="8">
                  <c:v>42005</c:v>
                </c:pt>
                <c:pt idx="9">
                  <c:v>42036</c:v>
                </c:pt>
                <c:pt idx="10">
                  <c:v>42064</c:v>
                </c:pt>
                <c:pt idx="11">
                  <c:v>42095</c:v>
                </c:pt>
                <c:pt idx="12">
                  <c:v>42125</c:v>
                </c:pt>
                <c:pt idx="13">
                  <c:v>42156</c:v>
                </c:pt>
                <c:pt idx="14">
                  <c:v>42186</c:v>
                </c:pt>
                <c:pt idx="15">
                  <c:v>42217</c:v>
                </c:pt>
                <c:pt idx="16">
                  <c:v>42248</c:v>
                </c:pt>
                <c:pt idx="17">
                  <c:v>42278</c:v>
                </c:pt>
                <c:pt idx="18">
                  <c:v>42309</c:v>
                </c:pt>
                <c:pt idx="19">
                  <c:v>42339</c:v>
                </c:pt>
                <c:pt idx="20">
                  <c:v>42370</c:v>
                </c:pt>
                <c:pt idx="21">
                  <c:v>42401</c:v>
                </c:pt>
                <c:pt idx="22">
                  <c:v>42430</c:v>
                </c:pt>
                <c:pt idx="23">
                  <c:v>42461</c:v>
                </c:pt>
                <c:pt idx="24">
                  <c:v>42491</c:v>
                </c:pt>
                <c:pt idx="25">
                  <c:v>42522</c:v>
                </c:pt>
                <c:pt idx="26">
                  <c:v>42552</c:v>
                </c:pt>
                <c:pt idx="27">
                  <c:v>42583</c:v>
                </c:pt>
                <c:pt idx="28">
                  <c:v>42614</c:v>
                </c:pt>
                <c:pt idx="29">
                  <c:v>42644</c:v>
                </c:pt>
                <c:pt idx="30">
                  <c:v>42675</c:v>
                </c:pt>
                <c:pt idx="31">
                  <c:v>42705</c:v>
                </c:pt>
                <c:pt idx="32">
                  <c:v>42736</c:v>
                </c:pt>
                <c:pt idx="33">
                  <c:v>42767</c:v>
                </c:pt>
                <c:pt idx="34">
                  <c:v>42795</c:v>
                </c:pt>
                <c:pt idx="35">
                  <c:v>42826</c:v>
                </c:pt>
                <c:pt idx="36">
                  <c:v>42856</c:v>
                </c:pt>
                <c:pt idx="37">
                  <c:v>42887</c:v>
                </c:pt>
                <c:pt idx="38">
                  <c:v>42917</c:v>
                </c:pt>
                <c:pt idx="39">
                  <c:v>42948</c:v>
                </c:pt>
                <c:pt idx="40">
                  <c:v>42979</c:v>
                </c:pt>
                <c:pt idx="41">
                  <c:v>43009</c:v>
                </c:pt>
                <c:pt idx="42">
                  <c:v>43040</c:v>
                </c:pt>
                <c:pt idx="43">
                  <c:v>43070</c:v>
                </c:pt>
                <c:pt idx="44">
                  <c:v>43101</c:v>
                </c:pt>
                <c:pt idx="45">
                  <c:v>43132</c:v>
                </c:pt>
                <c:pt idx="46">
                  <c:v>43160</c:v>
                </c:pt>
                <c:pt idx="47">
                  <c:v>43191</c:v>
                </c:pt>
                <c:pt idx="48">
                  <c:v>43221</c:v>
                </c:pt>
                <c:pt idx="49">
                  <c:v>43252</c:v>
                </c:pt>
                <c:pt idx="50">
                  <c:v>43282</c:v>
                </c:pt>
                <c:pt idx="51">
                  <c:v>43313</c:v>
                </c:pt>
                <c:pt idx="52">
                  <c:v>43344</c:v>
                </c:pt>
                <c:pt idx="53">
                  <c:v>43374</c:v>
                </c:pt>
                <c:pt idx="54">
                  <c:v>43405</c:v>
                </c:pt>
                <c:pt idx="55">
                  <c:v>43435</c:v>
                </c:pt>
                <c:pt idx="56">
                  <c:v>43466</c:v>
                </c:pt>
                <c:pt idx="57">
                  <c:v>43497</c:v>
                </c:pt>
                <c:pt idx="58">
                  <c:v>43525</c:v>
                </c:pt>
                <c:pt idx="59">
                  <c:v>43556</c:v>
                </c:pt>
                <c:pt idx="60">
                  <c:v>43586</c:v>
                </c:pt>
                <c:pt idx="61">
                  <c:v>43617</c:v>
                </c:pt>
                <c:pt idx="62">
                  <c:v>43647</c:v>
                </c:pt>
                <c:pt idx="63">
                  <c:v>43678</c:v>
                </c:pt>
                <c:pt idx="64">
                  <c:v>43709</c:v>
                </c:pt>
                <c:pt idx="65">
                  <c:v>43739</c:v>
                </c:pt>
                <c:pt idx="66">
                  <c:v>43770</c:v>
                </c:pt>
                <c:pt idx="67">
                  <c:v>43800</c:v>
                </c:pt>
                <c:pt idx="68">
                  <c:v>43831</c:v>
                </c:pt>
                <c:pt idx="69">
                  <c:v>43862</c:v>
                </c:pt>
                <c:pt idx="70">
                  <c:v>43891</c:v>
                </c:pt>
              </c:numCache>
            </c:numRef>
          </c:cat>
          <c:val>
            <c:numRef>
              <c:f>GAN!$D$8:$D$78</c:f>
              <c:numCache>
                <c:formatCode>General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9</c:v>
                </c:pt>
                <c:pt idx="34">
                  <c:v>10</c:v>
                </c:pt>
                <c:pt idx="35">
                  <c:v>12</c:v>
                </c:pt>
                <c:pt idx="36">
                  <c:v>15</c:v>
                </c:pt>
                <c:pt idx="37">
                  <c:v>17</c:v>
                </c:pt>
                <c:pt idx="38">
                  <c:v>21</c:v>
                </c:pt>
                <c:pt idx="39">
                  <c:v>21</c:v>
                </c:pt>
                <c:pt idx="40">
                  <c:v>22</c:v>
                </c:pt>
                <c:pt idx="41">
                  <c:v>23</c:v>
                </c:pt>
                <c:pt idx="42">
                  <c:v>25</c:v>
                </c:pt>
                <c:pt idx="43">
                  <c:v>26</c:v>
                </c:pt>
                <c:pt idx="44">
                  <c:v>34</c:v>
                </c:pt>
                <c:pt idx="45">
                  <c:v>41</c:v>
                </c:pt>
                <c:pt idx="46">
                  <c:v>45</c:v>
                </c:pt>
                <c:pt idx="47">
                  <c:v>55</c:v>
                </c:pt>
                <c:pt idx="48">
                  <c:v>61</c:v>
                </c:pt>
                <c:pt idx="49">
                  <c:v>69</c:v>
                </c:pt>
                <c:pt idx="50">
                  <c:v>79</c:v>
                </c:pt>
                <c:pt idx="51">
                  <c:v>81</c:v>
                </c:pt>
                <c:pt idx="52">
                  <c:v>86</c:v>
                </c:pt>
                <c:pt idx="53">
                  <c:v>95</c:v>
                </c:pt>
                <c:pt idx="54">
                  <c:v>105</c:v>
                </c:pt>
                <c:pt idx="55">
                  <c:v>113</c:v>
                </c:pt>
                <c:pt idx="56">
                  <c:v>123</c:v>
                </c:pt>
                <c:pt idx="57">
                  <c:v>129</c:v>
                </c:pt>
                <c:pt idx="58">
                  <c:v>132</c:v>
                </c:pt>
                <c:pt idx="59">
                  <c:v>139</c:v>
                </c:pt>
                <c:pt idx="60">
                  <c:v>145</c:v>
                </c:pt>
                <c:pt idx="61">
                  <c:v>154</c:v>
                </c:pt>
                <c:pt idx="62">
                  <c:v>165</c:v>
                </c:pt>
                <c:pt idx="63">
                  <c:v>177</c:v>
                </c:pt>
                <c:pt idx="64">
                  <c:v>185</c:v>
                </c:pt>
                <c:pt idx="65">
                  <c:v>200</c:v>
                </c:pt>
                <c:pt idx="66">
                  <c:v>210</c:v>
                </c:pt>
                <c:pt idx="67">
                  <c:v>221</c:v>
                </c:pt>
                <c:pt idx="68">
                  <c:v>226</c:v>
                </c:pt>
                <c:pt idx="69">
                  <c:v>237</c:v>
                </c:pt>
                <c:pt idx="70">
                  <c:v>241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13-436F-86C2-0073910C8F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597077"/>
        <c:axId val="37611496"/>
      </c:lineChart>
      <c:lineChart>
        <c:grouping val="standard"/>
        <c:varyColors val="1"/>
        <c:ser>
          <c:idx val="2"/>
          <c:order val="1"/>
          <c:tx>
            <c:v>twitter_follower</c:v>
          </c:tx>
          <c:spPr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GAN!$B$12:$B$31</c:f>
              <c:numCache>
                <c:formatCode>mmm\-yy</c:formatCode>
                <c:ptCount val="20"/>
                <c:pt idx="0">
                  <c:v>41883</c:v>
                </c:pt>
                <c:pt idx="1">
                  <c:v>41913</c:v>
                </c:pt>
                <c:pt idx="2">
                  <c:v>41944</c:v>
                </c:pt>
                <c:pt idx="3">
                  <c:v>41974</c:v>
                </c:pt>
                <c:pt idx="4">
                  <c:v>42005</c:v>
                </c:pt>
                <c:pt idx="5">
                  <c:v>42036</c:v>
                </c:pt>
                <c:pt idx="6">
                  <c:v>42064</c:v>
                </c:pt>
                <c:pt idx="7">
                  <c:v>42095</c:v>
                </c:pt>
                <c:pt idx="8">
                  <c:v>42125</c:v>
                </c:pt>
                <c:pt idx="9">
                  <c:v>42156</c:v>
                </c:pt>
                <c:pt idx="10">
                  <c:v>42186</c:v>
                </c:pt>
                <c:pt idx="11">
                  <c:v>42217</c:v>
                </c:pt>
                <c:pt idx="12">
                  <c:v>42248</c:v>
                </c:pt>
                <c:pt idx="13">
                  <c:v>42278</c:v>
                </c:pt>
                <c:pt idx="14">
                  <c:v>42309</c:v>
                </c:pt>
                <c:pt idx="15">
                  <c:v>42339</c:v>
                </c:pt>
                <c:pt idx="16">
                  <c:v>42370</c:v>
                </c:pt>
                <c:pt idx="17">
                  <c:v>42401</c:v>
                </c:pt>
                <c:pt idx="18">
                  <c:v>42430</c:v>
                </c:pt>
                <c:pt idx="19">
                  <c:v>42461</c:v>
                </c:pt>
              </c:numCache>
            </c:numRef>
          </c:cat>
          <c:val>
            <c:numRef>
              <c:f>GAN!$I$8:$I$78</c:f>
              <c:numCache>
                <c:formatCode>General</c:formatCode>
                <c:ptCount val="71"/>
                <c:pt idx="0">
                  <c:v>0</c:v>
                </c:pt>
                <c:pt idx="1">
                  <c:v>57699</c:v>
                </c:pt>
                <c:pt idx="2">
                  <c:v>137436</c:v>
                </c:pt>
                <c:pt idx="3">
                  <c:v>143480</c:v>
                </c:pt>
                <c:pt idx="4">
                  <c:v>143480</c:v>
                </c:pt>
                <c:pt idx="5">
                  <c:v>143480</c:v>
                </c:pt>
                <c:pt idx="6">
                  <c:v>145522</c:v>
                </c:pt>
                <c:pt idx="7">
                  <c:v>145522</c:v>
                </c:pt>
                <c:pt idx="8">
                  <c:v>145522</c:v>
                </c:pt>
                <c:pt idx="9">
                  <c:v>145522</c:v>
                </c:pt>
                <c:pt idx="10">
                  <c:v>145522</c:v>
                </c:pt>
                <c:pt idx="11">
                  <c:v>145522</c:v>
                </c:pt>
                <c:pt idx="12">
                  <c:v>145522</c:v>
                </c:pt>
                <c:pt idx="13">
                  <c:v>145522</c:v>
                </c:pt>
                <c:pt idx="14">
                  <c:v>155471</c:v>
                </c:pt>
                <c:pt idx="15">
                  <c:v>155471</c:v>
                </c:pt>
                <c:pt idx="16">
                  <c:v>155471</c:v>
                </c:pt>
                <c:pt idx="17">
                  <c:v>413353</c:v>
                </c:pt>
                <c:pt idx="18">
                  <c:v>418209</c:v>
                </c:pt>
                <c:pt idx="19">
                  <c:v>421583</c:v>
                </c:pt>
                <c:pt idx="20">
                  <c:v>516991</c:v>
                </c:pt>
                <c:pt idx="21">
                  <c:v>517076</c:v>
                </c:pt>
                <c:pt idx="22">
                  <c:v>517180</c:v>
                </c:pt>
                <c:pt idx="23">
                  <c:v>517709</c:v>
                </c:pt>
                <c:pt idx="24">
                  <c:v>518509</c:v>
                </c:pt>
                <c:pt idx="25">
                  <c:v>522897</c:v>
                </c:pt>
                <c:pt idx="26">
                  <c:v>523385</c:v>
                </c:pt>
                <c:pt idx="27">
                  <c:v>526016</c:v>
                </c:pt>
                <c:pt idx="28">
                  <c:v>540431</c:v>
                </c:pt>
                <c:pt idx="29">
                  <c:v>540690</c:v>
                </c:pt>
                <c:pt idx="30">
                  <c:v>540690</c:v>
                </c:pt>
                <c:pt idx="31">
                  <c:v>540692</c:v>
                </c:pt>
                <c:pt idx="32">
                  <c:v>554675</c:v>
                </c:pt>
                <c:pt idx="33">
                  <c:v>573403</c:v>
                </c:pt>
                <c:pt idx="34">
                  <c:v>583212</c:v>
                </c:pt>
                <c:pt idx="35">
                  <c:v>589532</c:v>
                </c:pt>
                <c:pt idx="36">
                  <c:v>601322</c:v>
                </c:pt>
                <c:pt idx="37">
                  <c:v>606440</c:v>
                </c:pt>
                <c:pt idx="38">
                  <c:v>879978</c:v>
                </c:pt>
                <c:pt idx="39">
                  <c:v>981243</c:v>
                </c:pt>
                <c:pt idx="40">
                  <c:v>981243</c:v>
                </c:pt>
                <c:pt idx="41">
                  <c:v>990177</c:v>
                </c:pt>
                <c:pt idx="42">
                  <c:v>992944</c:v>
                </c:pt>
                <c:pt idx="43">
                  <c:v>1009061</c:v>
                </c:pt>
                <c:pt idx="44">
                  <c:v>1011612</c:v>
                </c:pt>
                <c:pt idx="45">
                  <c:v>1358111</c:v>
                </c:pt>
                <c:pt idx="46">
                  <c:v>1417914</c:v>
                </c:pt>
                <c:pt idx="47">
                  <c:v>1427518</c:v>
                </c:pt>
                <c:pt idx="48">
                  <c:v>1430533</c:v>
                </c:pt>
                <c:pt idx="49">
                  <c:v>1431080</c:v>
                </c:pt>
                <c:pt idx="50">
                  <c:v>1441785</c:v>
                </c:pt>
                <c:pt idx="51">
                  <c:v>1441789</c:v>
                </c:pt>
                <c:pt idx="52">
                  <c:v>1525558</c:v>
                </c:pt>
                <c:pt idx="53">
                  <c:v>1531213</c:v>
                </c:pt>
                <c:pt idx="54">
                  <c:v>1709872</c:v>
                </c:pt>
                <c:pt idx="55">
                  <c:v>1819169</c:v>
                </c:pt>
                <c:pt idx="56">
                  <c:v>5289661</c:v>
                </c:pt>
                <c:pt idx="57">
                  <c:v>5762561</c:v>
                </c:pt>
                <c:pt idx="58">
                  <c:v>5935181</c:v>
                </c:pt>
                <c:pt idx="59">
                  <c:v>5935202</c:v>
                </c:pt>
                <c:pt idx="60">
                  <c:v>5939530</c:v>
                </c:pt>
                <c:pt idx="61">
                  <c:v>6244324</c:v>
                </c:pt>
                <c:pt idx="62">
                  <c:v>6256818</c:v>
                </c:pt>
                <c:pt idx="63">
                  <c:v>6260347</c:v>
                </c:pt>
                <c:pt idx="64">
                  <c:v>6272919</c:v>
                </c:pt>
                <c:pt idx="65">
                  <c:v>6276348</c:v>
                </c:pt>
                <c:pt idx="66">
                  <c:v>6287118</c:v>
                </c:pt>
                <c:pt idx="67">
                  <c:v>6413975</c:v>
                </c:pt>
                <c:pt idx="68">
                  <c:v>6426253</c:v>
                </c:pt>
                <c:pt idx="69">
                  <c:v>6543213</c:v>
                </c:pt>
                <c:pt idx="70">
                  <c:v>6544282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13-436F-86C2-0073910C8F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43109381"/>
        <c:axId val="91385219"/>
      </c:lineChart>
      <c:dateAx>
        <c:axId val="5059707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Month</a:t>
                </a:r>
              </a:p>
            </c:rich>
          </c:tx>
          <c:overlay val="0"/>
        </c:title>
        <c:numFmt formatCode="mmm\-yy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ko-KR"/>
          </a:p>
        </c:txPr>
        <c:crossAx val="37611496"/>
        <c:crosses val="autoZero"/>
        <c:auto val="1"/>
        <c:lblOffset val="100"/>
        <c:baseTimeUnit val="months"/>
      </c:dateAx>
      <c:valAx>
        <c:axId val="3761149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# of Citation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ko-KR"/>
          </a:p>
        </c:txPr>
        <c:crossAx val="50597077"/>
        <c:crosses val="autoZero"/>
        <c:crossBetween val="midCat"/>
      </c:valAx>
      <c:dateAx>
        <c:axId val="43109381"/>
        <c:scaling>
          <c:orientation val="minMax"/>
        </c:scaling>
        <c:delete val="1"/>
        <c:axPos val="t"/>
        <c:numFmt formatCode="mmm\-yy" sourceLinked="1"/>
        <c:majorTickMark val="out"/>
        <c:minorTickMark val="none"/>
        <c:tickLblPos val="nextTo"/>
        <c:crossAx val="91385219"/>
        <c:crosses val="max"/>
        <c:auto val="1"/>
        <c:lblOffset val="100"/>
        <c:baseTimeUnit val="months"/>
      </c:dateAx>
      <c:valAx>
        <c:axId val="91385219"/>
        <c:scaling>
          <c:orientation val="minMax"/>
        </c:scaling>
        <c:delete val="0"/>
        <c:axPos val="r"/>
        <c:title>
          <c:tx>
            <c:rich>
              <a:bodyPr rot="-540000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# of followers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ko-KR"/>
          </a:p>
        </c:txPr>
        <c:crossAx val="43109381"/>
        <c:crosses val="max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8512499908148905"/>
          <c:y val="0.28793417111083047"/>
          <c:w val="0.11805993468038149"/>
          <c:h val="0.1195564728845748"/>
        </c:manualLayout>
      </c:layout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3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lang="ko-KR" altLang="en-US" sz="13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累積被引用数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741940221494262"/>
          <c:y val="9.8761870954407652E-2"/>
          <c:w val="0.65427896795060025"/>
          <c:h val="0.4998812406480258"/>
        </c:manualLayout>
      </c:layout>
      <c:lineChart>
        <c:grouping val="standard"/>
        <c:varyColors val="1"/>
        <c:ser>
          <c:idx val="0"/>
          <c:order val="0"/>
          <c:tx>
            <c:v>NASA ADS</c:v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GAN!$B$8:$B$78</c:f>
              <c:numCache>
                <c:formatCode>mmm\-yy</c:formatCode>
                <c:ptCount val="71"/>
                <c:pt idx="0">
                  <c:v>41760</c:v>
                </c:pt>
                <c:pt idx="1">
                  <c:v>41791</c:v>
                </c:pt>
                <c:pt idx="2">
                  <c:v>41821</c:v>
                </c:pt>
                <c:pt idx="3">
                  <c:v>41852</c:v>
                </c:pt>
                <c:pt idx="4">
                  <c:v>41883</c:v>
                </c:pt>
                <c:pt idx="5">
                  <c:v>41913</c:v>
                </c:pt>
                <c:pt idx="6">
                  <c:v>41944</c:v>
                </c:pt>
                <c:pt idx="7">
                  <c:v>41974</c:v>
                </c:pt>
                <c:pt idx="8">
                  <c:v>42005</c:v>
                </c:pt>
                <c:pt idx="9">
                  <c:v>42036</c:v>
                </c:pt>
                <c:pt idx="10">
                  <c:v>42064</c:v>
                </c:pt>
                <c:pt idx="11">
                  <c:v>42095</c:v>
                </c:pt>
                <c:pt idx="12">
                  <c:v>42125</c:v>
                </c:pt>
                <c:pt idx="13">
                  <c:v>42156</c:v>
                </c:pt>
                <c:pt idx="14">
                  <c:v>42186</c:v>
                </c:pt>
                <c:pt idx="15">
                  <c:v>42217</c:v>
                </c:pt>
                <c:pt idx="16">
                  <c:v>42248</c:v>
                </c:pt>
                <c:pt idx="17">
                  <c:v>42278</c:v>
                </c:pt>
                <c:pt idx="18">
                  <c:v>42309</c:v>
                </c:pt>
                <c:pt idx="19">
                  <c:v>42339</c:v>
                </c:pt>
                <c:pt idx="20">
                  <c:v>42370</c:v>
                </c:pt>
                <c:pt idx="21">
                  <c:v>42401</c:v>
                </c:pt>
                <c:pt idx="22">
                  <c:v>42430</c:v>
                </c:pt>
                <c:pt idx="23">
                  <c:v>42461</c:v>
                </c:pt>
                <c:pt idx="24">
                  <c:v>42491</c:v>
                </c:pt>
                <c:pt idx="25">
                  <c:v>42522</c:v>
                </c:pt>
                <c:pt idx="26">
                  <c:v>42552</c:v>
                </c:pt>
                <c:pt idx="27">
                  <c:v>42583</c:v>
                </c:pt>
                <c:pt idx="28">
                  <c:v>42614</c:v>
                </c:pt>
                <c:pt idx="29">
                  <c:v>42644</c:v>
                </c:pt>
                <c:pt idx="30">
                  <c:v>42675</c:v>
                </c:pt>
                <c:pt idx="31">
                  <c:v>42705</c:v>
                </c:pt>
                <c:pt idx="32">
                  <c:v>42736</c:v>
                </c:pt>
                <c:pt idx="33">
                  <c:v>42767</c:v>
                </c:pt>
                <c:pt idx="34">
                  <c:v>42795</c:v>
                </c:pt>
                <c:pt idx="35">
                  <c:v>42826</c:v>
                </c:pt>
                <c:pt idx="36">
                  <c:v>42856</c:v>
                </c:pt>
                <c:pt idx="37">
                  <c:v>42887</c:v>
                </c:pt>
                <c:pt idx="38">
                  <c:v>42917</c:v>
                </c:pt>
                <c:pt idx="39">
                  <c:v>42948</c:v>
                </c:pt>
                <c:pt idx="40">
                  <c:v>42979</c:v>
                </c:pt>
                <c:pt idx="41">
                  <c:v>43009</c:v>
                </c:pt>
                <c:pt idx="42">
                  <c:v>43040</c:v>
                </c:pt>
                <c:pt idx="43">
                  <c:v>43070</c:v>
                </c:pt>
                <c:pt idx="44">
                  <c:v>43101</c:v>
                </c:pt>
                <c:pt idx="45">
                  <c:v>43132</c:v>
                </c:pt>
                <c:pt idx="46">
                  <c:v>43160</c:v>
                </c:pt>
                <c:pt idx="47">
                  <c:v>43191</c:v>
                </c:pt>
                <c:pt idx="48">
                  <c:v>43221</c:v>
                </c:pt>
                <c:pt idx="49">
                  <c:v>43252</c:v>
                </c:pt>
                <c:pt idx="50">
                  <c:v>43282</c:v>
                </c:pt>
                <c:pt idx="51">
                  <c:v>43313</c:v>
                </c:pt>
                <c:pt idx="52">
                  <c:v>43344</c:v>
                </c:pt>
                <c:pt idx="53">
                  <c:v>43374</c:v>
                </c:pt>
                <c:pt idx="54">
                  <c:v>43405</c:v>
                </c:pt>
                <c:pt idx="55">
                  <c:v>43435</c:v>
                </c:pt>
                <c:pt idx="56">
                  <c:v>43466</c:v>
                </c:pt>
                <c:pt idx="57">
                  <c:v>43497</c:v>
                </c:pt>
                <c:pt idx="58">
                  <c:v>43525</c:v>
                </c:pt>
                <c:pt idx="59">
                  <c:v>43556</c:v>
                </c:pt>
                <c:pt idx="60">
                  <c:v>43586</c:v>
                </c:pt>
                <c:pt idx="61">
                  <c:v>43617</c:v>
                </c:pt>
                <c:pt idx="62">
                  <c:v>43647</c:v>
                </c:pt>
                <c:pt idx="63">
                  <c:v>43678</c:v>
                </c:pt>
                <c:pt idx="64">
                  <c:v>43709</c:v>
                </c:pt>
                <c:pt idx="65">
                  <c:v>43739</c:v>
                </c:pt>
                <c:pt idx="66">
                  <c:v>43770</c:v>
                </c:pt>
                <c:pt idx="67">
                  <c:v>43800</c:v>
                </c:pt>
                <c:pt idx="68">
                  <c:v>43831</c:v>
                </c:pt>
                <c:pt idx="69">
                  <c:v>43862</c:v>
                </c:pt>
                <c:pt idx="70">
                  <c:v>43891</c:v>
                </c:pt>
              </c:numCache>
            </c:numRef>
          </c:cat>
          <c:val>
            <c:numRef>
              <c:f>GAN!$D$8:$D$78</c:f>
              <c:numCache>
                <c:formatCode>General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9</c:v>
                </c:pt>
                <c:pt idx="34">
                  <c:v>10</c:v>
                </c:pt>
                <c:pt idx="35">
                  <c:v>12</c:v>
                </c:pt>
                <c:pt idx="36">
                  <c:v>15</c:v>
                </c:pt>
                <c:pt idx="37">
                  <c:v>17</c:v>
                </c:pt>
                <c:pt idx="38">
                  <c:v>21</c:v>
                </c:pt>
                <c:pt idx="39">
                  <c:v>21</c:v>
                </c:pt>
                <c:pt idx="40">
                  <c:v>22</c:v>
                </c:pt>
                <c:pt idx="41">
                  <c:v>23</c:v>
                </c:pt>
                <c:pt idx="42">
                  <c:v>25</c:v>
                </c:pt>
                <c:pt idx="43">
                  <c:v>26</c:v>
                </c:pt>
                <c:pt idx="44">
                  <c:v>34</c:v>
                </c:pt>
                <c:pt idx="45">
                  <c:v>41</c:v>
                </c:pt>
                <c:pt idx="46">
                  <c:v>45</c:v>
                </c:pt>
                <c:pt idx="47">
                  <c:v>55</c:v>
                </c:pt>
                <c:pt idx="48">
                  <c:v>61</c:v>
                </c:pt>
                <c:pt idx="49">
                  <c:v>69</c:v>
                </c:pt>
                <c:pt idx="50">
                  <c:v>79</c:v>
                </c:pt>
                <c:pt idx="51">
                  <c:v>81</c:v>
                </c:pt>
                <c:pt idx="52">
                  <c:v>86</c:v>
                </c:pt>
                <c:pt idx="53">
                  <c:v>95</c:v>
                </c:pt>
                <c:pt idx="54">
                  <c:v>105</c:v>
                </c:pt>
                <c:pt idx="55">
                  <c:v>113</c:v>
                </c:pt>
                <c:pt idx="56">
                  <c:v>123</c:v>
                </c:pt>
                <c:pt idx="57">
                  <c:v>129</c:v>
                </c:pt>
                <c:pt idx="58">
                  <c:v>132</c:v>
                </c:pt>
                <c:pt idx="59">
                  <c:v>139</c:v>
                </c:pt>
                <c:pt idx="60">
                  <c:v>145</c:v>
                </c:pt>
                <c:pt idx="61">
                  <c:v>154</c:v>
                </c:pt>
                <c:pt idx="62">
                  <c:v>165</c:v>
                </c:pt>
                <c:pt idx="63">
                  <c:v>177</c:v>
                </c:pt>
                <c:pt idx="64">
                  <c:v>185</c:v>
                </c:pt>
                <c:pt idx="65">
                  <c:v>200</c:v>
                </c:pt>
                <c:pt idx="66">
                  <c:v>210</c:v>
                </c:pt>
                <c:pt idx="67">
                  <c:v>221</c:v>
                </c:pt>
                <c:pt idx="68">
                  <c:v>226</c:v>
                </c:pt>
                <c:pt idx="69">
                  <c:v>237</c:v>
                </c:pt>
                <c:pt idx="70">
                  <c:v>241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4C-4038-AC40-0804B7AFB8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50597077"/>
        <c:axId val="37611496"/>
      </c:lineChart>
      <c:lineChart>
        <c:grouping val="standard"/>
        <c:varyColors val="1"/>
        <c:ser>
          <c:idx val="1"/>
          <c:order val="1"/>
          <c:tx>
            <c:v>twitter</c:v>
          </c:tx>
          <c:spPr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GAN!$B$8:$B$78</c:f>
              <c:numCache>
                <c:formatCode>mmm\-yy</c:formatCode>
                <c:ptCount val="71"/>
                <c:pt idx="0">
                  <c:v>41760</c:v>
                </c:pt>
                <c:pt idx="1">
                  <c:v>41791</c:v>
                </c:pt>
                <c:pt idx="2">
                  <c:v>41821</c:v>
                </c:pt>
                <c:pt idx="3">
                  <c:v>41852</c:v>
                </c:pt>
                <c:pt idx="4">
                  <c:v>41883</c:v>
                </c:pt>
                <c:pt idx="5">
                  <c:v>41913</c:v>
                </c:pt>
                <c:pt idx="6">
                  <c:v>41944</c:v>
                </c:pt>
                <c:pt idx="7">
                  <c:v>41974</c:v>
                </c:pt>
                <c:pt idx="8">
                  <c:v>42005</c:v>
                </c:pt>
                <c:pt idx="9">
                  <c:v>42036</c:v>
                </c:pt>
                <c:pt idx="10">
                  <c:v>42064</c:v>
                </c:pt>
                <c:pt idx="11">
                  <c:v>42095</c:v>
                </c:pt>
                <c:pt idx="12">
                  <c:v>42125</c:v>
                </c:pt>
                <c:pt idx="13">
                  <c:v>42156</c:v>
                </c:pt>
                <c:pt idx="14">
                  <c:v>42186</c:v>
                </c:pt>
                <c:pt idx="15">
                  <c:v>42217</c:v>
                </c:pt>
                <c:pt idx="16">
                  <c:v>42248</c:v>
                </c:pt>
                <c:pt idx="17">
                  <c:v>42278</c:v>
                </c:pt>
                <c:pt idx="18">
                  <c:v>42309</c:v>
                </c:pt>
                <c:pt idx="19">
                  <c:v>42339</c:v>
                </c:pt>
                <c:pt idx="20">
                  <c:v>42370</c:v>
                </c:pt>
                <c:pt idx="21">
                  <c:v>42401</c:v>
                </c:pt>
                <c:pt idx="22">
                  <c:v>42430</c:v>
                </c:pt>
                <c:pt idx="23">
                  <c:v>42461</c:v>
                </c:pt>
                <c:pt idx="24">
                  <c:v>42491</c:v>
                </c:pt>
                <c:pt idx="25">
                  <c:v>42522</c:v>
                </c:pt>
                <c:pt idx="26">
                  <c:v>42552</c:v>
                </c:pt>
                <c:pt idx="27">
                  <c:v>42583</c:v>
                </c:pt>
                <c:pt idx="28">
                  <c:v>42614</c:v>
                </c:pt>
                <c:pt idx="29">
                  <c:v>42644</c:v>
                </c:pt>
                <c:pt idx="30">
                  <c:v>42675</c:v>
                </c:pt>
                <c:pt idx="31">
                  <c:v>42705</c:v>
                </c:pt>
                <c:pt idx="32">
                  <c:v>42736</c:v>
                </c:pt>
                <c:pt idx="33">
                  <c:v>42767</c:v>
                </c:pt>
                <c:pt idx="34">
                  <c:v>42795</c:v>
                </c:pt>
                <c:pt idx="35">
                  <c:v>42826</c:v>
                </c:pt>
                <c:pt idx="36">
                  <c:v>42856</c:v>
                </c:pt>
                <c:pt idx="37">
                  <c:v>42887</c:v>
                </c:pt>
                <c:pt idx="38">
                  <c:v>42917</c:v>
                </c:pt>
                <c:pt idx="39">
                  <c:v>42948</c:v>
                </c:pt>
                <c:pt idx="40">
                  <c:v>42979</c:v>
                </c:pt>
                <c:pt idx="41">
                  <c:v>43009</c:v>
                </c:pt>
                <c:pt idx="42">
                  <c:v>43040</c:v>
                </c:pt>
                <c:pt idx="43">
                  <c:v>43070</c:v>
                </c:pt>
                <c:pt idx="44">
                  <c:v>43101</c:v>
                </c:pt>
                <c:pt idx="45">
                  <c:v>43132</c:v>
                </c:pt>
                <c:pt idx="46">
                  <c:v>43160</c:v>
                </c:pt>
                <c:pt idx="47">
                  <c:v>43191</c:v>
                </c:pt>
                <c:pt idx="48">
                  <c:v>43221</c:v>
                </c:pt>
                <c:pt idx="49">
                  <c:v>43252</c:v>
                </c:pt>
                <c:pt idx="50">
                  <c:v>43282</c:v>
                </c:pt>
                <c:pt idx="51">
                  <c:v>43313</c:v>
                </c:pt>
                <c:pt idx="52">
                  <c:v>43344</c:v>
                </c:pt>
                <c:pt idx="53">
                  <c:v>43374</c:v>
                </c:pt>
                <c:pt idx="54">
                  <c:v>43405</c:v>
                </c:pt>
                <c:pt idx="55">
                  <c:v>43435</c:v>
                </c:pt>
                <c:pt idx="56">
                  <c:v>43466</c:v>
                </c:pt>
                <c:pt idx="57">
                  <c:v>43497</c:v>
                </c:pt>
                <c:pt idx="58">
                  <c:v>43525</c:v>
                </c:pt>
                <c:pt idx="59">
                  <c:v>43556</c:v>
                </c:pt>
                <c:pt idx="60">
                  <c:v>43586</c:v>
                </c:pt>
                <c:pt idx="61">
                  <c:v>43617</c:v>
                </c:pt>
                <c:pt idx="62">
                  <c:v>43647</c:v>
                </c:pt>
                <c:pt idx="63">
                  <c:v>43678</c:v>
                </c:pt>
                <c:pt idx="64">
                  <c:v>43709</c:v>
                </c:pt>
                <c:pt idx="65">
                  <c:v>43739</c:v>
                </c:pt>
                <c:pt idx="66">
                  <c:v>43770</c:v>
                </c:pt>
                <c:pt idx="67">
                  <c:v>43800</c:v>
                </c:pt>
                <c:pt idx="68">
                  <c:v>43831</c:v>
                </c:pt>
                <c:pt idx="69">
                  <c:v>43862</c:v>
                </c:pt>
                <c:pt idx="70">
                  <c:v>43891</c:v>
                </c:pt>
              </c:numCache>
            </c:numRef>
          </c:cat>
          <c:val>
            <c:numRef>
              <c:f>GAN!$G$8:$G$78</c:f>
              <c:numCache>
                <c:formatCode>General</c:formatCode>
                <c:ptCount val="71"/>
                <c:pt idx="0">
                  <c:v>0</c:v>
                </c:pt>
                <c:pt idx="1">
                  <c:v>8</c:v>
                </c:pt>
                <c:pt idx="2">
                  <c:v>26</c:v>
                </c:pt>
                <c:pt idx="3">
                  <c:v>29</c:v>
                </c:pt>
                <c:pt idx="4">
                  <c:v>29</c:v>
                </c:pt>
                <c:pt idx="5">
                  <c:v>29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36</c:v>
                </c:pt>
                <c:pt idx="15">
                  <c:v>36</c:v>
                </c:pt>
                <c:pt idx="16">
                  <c:v>36</c:v>
                </c:pt>
                <c:pt idx="17">
                  <c:v>37</c:v>
                </c:pt>
                <c:pt idx="18">
                  <c:v>39</c:v>
                </c:pt>
                <c:pt idx="19">
                  <c:v>42</c:v>
                </c:pt>
                <c:pt idx="20">
                  <c:v>53</c:v>
                </c:pt>
                <c:pt idx="21">
                  <c:v>54</c:v>
                </c:pt>
                <c:pt idx="22">
                  <c:v>56</c:v>
                </c:pt>
                <c:pt idx="23">
                  <c:v>58</c:v>
                </c:pt>
                <c:pt idx="24">
                  <c:v>60</c:v>
                </c:pt>
                <c:pt idx="25">
                  <c:v>61</c:v>
                </c:pt>
                <c:pt idx="26">
                  <c:v>62</c:v>
                </c:pt>
                <c:pt idx="27">
                  <c:v>64</c:v>
                </c:pt>
                <c:pt idx="28">
                  <c:v>65</c:v>
                </c:pt>
                <c:pt idx="29">
                  <c:v>68</c:v>
                </c:pt>
                <c:pt idx="30">
                  <c:v>68</c:v>
                </c:pt>
                <c:pt idx="31">
                  <c:v>2920</c:v>
                </c:pt>
                <c:pt idx="32">
                  <c:v>2930</c:v>
                </c:pt>
                <c:pt idx="33">
                  <c:v>2938</c:v>
                </c:pt>
                <c:pt idx="34">
                  <c:v>2943</c:v>
                </c:pt>
                <c:pt idx="35">
                  <c:v>2949</c:v>
                </c:pt>
                <c:pt idx="36">
                  <c:v>2955</c:v>
                </c:pt>
                <c:pt idx="37">
                  <c:v>2961</c:v>
                </c:pt>
                <c:pt idx="38">
                  <c:v>2978</c:v>
                </c:pt>
                <c:pt idx="39">
                  <c:v>2986</c:v>
                </c:pt>
                <c:pt idx="40">
                  <c:v>2986</c:v>
                </c:pt>
                <c:pt idx="41">
                  <c:v>2989</c:v>
                </c:pt>
                <c:pt idx="42">
                  <c:v>2993</c:v>
                </c:pt>
                <c:pt idx="43">
                  <c:v>2997</c:v>
                </c:pt>
                <c:pt idx="44">
                  <c:v>3000</c:v>
                </c:pt>
                <c:pt idx="45">
                  <c:v>3006</c:v>
                </c:pt>
                <c:pt idx="46">
                  <c:v>3007</c:v>
                </c:pt>
                <c:pt idx="47">
                  <c:v>3013</c:v>
                </c:pt>
                <c:pt idx="48">
                  <c:v>3017</c:v>
                </c:pt>
                <c:pt idx="49">
                  <c:v>3019</c:v>
                </c:pt>
                <c:pt idx="50">
                  <c:v>3024</c:v>
                </c:pt>
                <c:pt idx="51">
                  <c:v>3025</c:v>
                </c:pt>
                <c:pt idx="52">
                  <c:v>3032</c:v>
                </c:pt>
                <c:pt idx="53">
                  <c:v>3034</c:v>
                </c:pt>
                <c:pt idx="54">
                  <c:v>3044</c:v>
                </c:pt>
                <c:pt idx="55">
                  <c:v>3050</c:v>
                </c:pt>
                <c:pt idx="56">
                  <c:v>4696</c:v>
                </c:pt>
                <c:pt idx="57">
                  <c:v>4807</c:v>
                </c:pt>
                <c:pt idx="58">
                  <c:v>4918</c:v>
                </c:pt>
                <c:pt idx="59">
                  <c:v>4920</c:v>
                </c:pt>
                <c:pt idx="60">
                  <c:v>4926</c:v>
                </c:pt>
                <c:pt idx="61">
                  <c:v>5037</c:v>
                </c:pt>
                <c:pt idx="62">
                  <c:v>5056</c:v>
                </c:pt>
                <c:pt idx="63">
                  <c:v>5059</c:v>
                </c:pt>
                <c:pt idx="64">
                  <c:v>5070</c:v>
                </c:pt>
                <c:pt idx="65">
                  <c:v>5079</c:v>
                </c:pt>
                <c:pt idx="66">
                  <c:v>5083</c:v>
                </c:pt>
                <c:pt idx="67">
                  <c:v>5154</c:v>
                </c:pt>
                <c:pt idx="68">
                  <c:v>5161</c:v>
                </c:pt>
                <c:pt idx="69">
                  <c:v>5194</c:v>
                </c:pt>
                <c:pt idx="70">
                  <c:v>5196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4C-4038-AC40-0804B7AFB8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109381"/>
        <c:axId val="91385219"/>
      </c:lineChart>
      <c:dateAx>
        <c:axId val="5059707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Month</a:t>
                </a:r>
              </a:p>
            </c:rich>
          </c:tx>
          <c:overlay val="0"/>
        </c:title>
        <c:numFmt formatCode="mmm\-yy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ko-KR"/>
          </a:p>
        </c:txPr>
        <c:crossAx val="37611496"/>
        <c:crosses val="autoZero"/>
        <c:auto val="1"/>
        <c:lblOffset val="100"/>
        <c:baseTimeUnit val="months"/>
      </c:dateAx>
      <c:valAx>
        <c:axId val="3761149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# of Citation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ko-KR"/>
          </a:p>
        </c:txPr>
        <c:crossAx val="50597077"/>
        <c:crosses val="autoZero"/>
        <c:crossBetween val="midCat"/>
      </c:valAx>
      <c:dateAx>
        <c:axId val="43109381"/>
        <c:scaling>
          <c:orientation val="minMax"/>
        </c:scaling>
        <c:delete val="1"/>
        <c:axPos val="t"/>
        <c:numFmt formatCode="mmm\-yy" sourceLinked="1"/>
        <c:majorTickMark val="out"/>
        <c:minorTickMark val="none"/>
        <c:tickLblPos val="nextTo"/>
        <c:crossAx val="91385219"/>
        <c:crosses val="max"/>
        <c:auto val="1"/>
        <c:lblOffset val="100"/>
        <c:baseTimeUnit val="months"/>
      </c:dateAx>
      <c:valAx>
        <c:axId val="91385219"/>
        <c:scaling>
          <c:orientation val="minMax"/>
        </c:scaling>
        <c:delete val="0"/>
        <c:axPos val="r"/>
        <c:title>
          <c:tx>
            <c:rich>
              <a:bodyPr rot="-540000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# of followers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ko-KR"/>
          </a:p>
        </c:txPr>
        <c:crossAx val="43109381"/>
        <c:crosses val="max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8512499908148905"/>
          <c:y val="0.28793417111083047"/>
          <c:w val="0.11805993468038149"/>
          <c:h val="0.1195564728845748"/>
        </c:manualLayout>
      </c:layout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428624</xdr:colOff>
      <xdr:row>0</xdr:row>
      <xdr:rowOff>134939</xdr:rowOff>
    </xdr:from>
    <xdr:to>
      <xdr:col>13</xdr:col>
      <xdr:colOff>39688</xdr:colOff>
      <xdr:row>33</xdr:row>
      <xdr:rowOff>39689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</xdr:colOff>
      <xdr:row>0</xdr:row>
      <xdr:rowOff>1</xdr:rowOff>
    </xdr:from>
    <xdr:to>
      <xdr:col>16</xdr:col>
      <xdr:colOff>396875</xdr:colOff>
      <xdr:row>36</xdr:row>
      <xdr:rowOff>47625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0.70933</cdr:y>
    </cdr:from>
    <cdr:to>
      <cdr:x>0.61001</cdr:x>
      <cdr:y>1</cdr:y>
    </cdr:to>
    <cdr:grpSp>
      <cdr:nvGrpSpPr>
        <cdr:cNvPr id="30" name="그룹 29">
          <a:extLst xmlns:a="http://schemas.openxmlformats.org/drawingml/2006/main">
            <a:ext uri="{FF2B5EF4-FFF2-40B4-BE49-F238E27FC236}">
              <a16:creationId xmlns:a16="http://schemas.microsoft.com/office/drawing/2014/main" id="{C107A41A-9CBA-4790-93DB-746395B9F8AE}"/>
            </a:ext>
          </a:extLst>
        </cdr:cNvPr>
        <cdr:cNvGrpSpPr/>
      </cdr:nvGrpSpPr>
      <cdr:grpSpPr>
        <a:xfrm xmlns:a="http://schemas.openxmlformats.org/drawingml/2006/main">
          <a:off x="0" y="3648439"/>
          <a:ext cx="6580217" cy="1495061"/>
          <a:chOff x="0" y="0"/>
          <a:chExt cx="6161818" cy="1338159"/>
        </a:xfrm>
      </cdr:grpSpPr>
      <cdr:sp macro="" textlink="">
        <cdr:nvSpPr>
          <cdr:cNvPr id="31" name="말풍선: 사각형 30">
            <a:extLst xmlns:a="http://schemas.openxmlformats.org/drawingml/2006/main">
              <a:ext uri="{FF2B5EF4-FFF2-40B4-BE49-F238E27FC236}">
                <a16:creationId xmlns:a16="http://schemas.microsoft.com/office/drawing/2014/main" id="{DB591A93-DC52-4EC4-9432-8BF69D532BC3}"/>
              </a:ext>
            </a:extLst>
          </cdr:cNvPr>
          <cdr:cNvSpPr/>
        </cdr:nvSpPr>
        <cdr:spPr>
          <a:xfrm xmlns:a="http://schemas.openxmlformats.org/drawingml/2006/main">
            <a:off x="2804425" y="765896"/>
            <a:ext cx="1220420" cy="572263"/>
          </a:xfrm>
          <a:prstGeom xmlns:a="http://schemas.openxmlformats.org/drawingml/2006/main" prst="wedgeRectCallout">
            <a:avLst>
              <a:gd name="adj1" fmla="val -56648"/>
              <a:gd name="adj2" fmla="val -252010"/>
            </a:avLst>
          </a:prstGeom>
          <a:solidFill xmlns:a="http://schemas.openxmlformats.org/drawingml/2006/main">
            <a:schemeClr val="accent1">
              <a:alpha val="50000"/>
            </a:schemeClr>
          </a:solidFill>
        </cdr:spPr>
        <cdr:style>
          <a:lnRef xmlns:a="http://schemas.openxmlformats.org/drawingml/2006/main" idx="2">
            <a:schemeClr val="accent1">
              <a:shade val="50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/>
          <a:lstStyle xmlns:a="http://schemas.openxmlformats.org/drawingml/2006/main"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en-US" altLang="zh-CN"/>
              <a:t>03-01</a:t>
            </a:r>
            <a:r>
              <a:rPr lang="en-US" altLang="ja-JP"/>
              <a:t>:NAACL</a:t>
            </a:r>
            <a:r>
              <a:rPr lang="ja-JP" altLang="en-US"/>
              <a:t>採択</a:t>
            </a:r>
            <a:endParaRPr lang="en-US" altLang="ja-JP"/>
          </a:p>
          <a:p xmlns:a="http://schemas.openxmlformats.org/drawingml/2006/main">
            <a:r>
              <a:rPr lang="en-US" altLang="ko-KR"/>
              <a:t>03-04:ACL</a:t>
            </a:r>
            <a:r>
              <a:rPr lang="ja-JP" altLang="en-US"/>
              <a:t>締切</a:t>
            </a:r>
            <a:endParaRPr lang="ko-KR"/>
          </a:p>
        </cdr:txBody>
      </cdr:sp>
      <cdr:sp macro="" textlink="">
        <cdr:nvSpPr>
          <cdr:cNvPr id="32" name="말풍선: 사각형 31">
            <a:extLst xmlns:a="http://schemas.openxmlformats.org/drawingml/2006/main">
              <a:ext uri="{FF2B5EF4-FFF2-40B4-BE49-F238E27FC236}">
                <a16:creationId xmlns:a16="http://schemas.microsoft.com/office/drawing/2014/main" id="{748CF453-2F2D-45CF-9B36-4DCA5BCAFA45}"/>
              </a:ext>
            </a:extLst>
          </cdr:cNvPr>
          <cdr:cNvSpPr/>
        </cdr:nvSpPr>
        <cdr:spPr>
          <a:xfrm xmlns:a="http://schemas.openxmlformats.org/drawingml/2006/main">
            <a:off x="1" y="431307"/>
            <a:ext cx="1925730" cy="315939"/>
          </a:xfrm>
          <a:prstGeom xmlns:a="http://schemas.openxmlformats.org/drawingml/2006/main" prst="wedgeRectCallout">
            <a:avLst>
              <a:gd name="adj1" fmla="val 8627"/>
              <a:gd name="adj2" fmla="val -317771"/>
            </a:avLst>
          </a:prstGeom>
          <a:solidFill xmlns:a="http://schemas.openxmlformats.org/drawingml/2006/main">
            <a:schemeClr val="accent1">
              <a:alpha val="50000"/>
            </a:schemeClr>
          </a:solidFill>
        </cdr:spPr>
        <cdr:style>
          <a:lnRef xmlns:a="http://schemas.openxmlformats.org/drawingml/2006/main" idx="2">
            <a:schemeClr val="accent1">
              <a:shade val="50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/>
          <a:lstStyle xmlns:a="http://schemas.openxmlformats.org/drawingml/2006/main"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en-US" altLang="ja-JP"/>
              <a:t>11‐01:</a:t>
            </a:r>
            <a:r>
              <a:rPr lang="ja-JP" altLang="en-US"/>
              <a:t>コード・モデル公開</a:t>
            </a:r>
            <a:endParaRPr lang="ko-KR"/>
          </a:p>
        </cdr:txBody>
      </cdr:sp>
      <cdr:sp macro="" textlink="">
        <cdr:nvSpPr>
          <cdr:cNvPr id="33" name="말풍선: 사각형 32">
            <a:extLst xmlns:a="http://schemas.openxmlformats.org/drawingml/2006/main">
              <a:ext uri="{FF2B5EF4-FFF2-40B4-BE49-F238E27FC236}">
                <a16:creationId xmlns:a16="http://schemas.microsoft.com/office/drawing/2014/main" id="{C232DE51-F08B-40A0-8A56-2410891F14BE}"/>
              </a:ext>
            </a:extLst>
          </cdr:cNvPr>
          <cdr:cNvSpPr/>
        </cdr:nvSpPr>
        <cdr:spPr>
          <a:xfrm xmlns:a="http://schemas.openxmlformats.org/drawingml/2006/main">
            <a:off x="0" y="0"/>
            <a:ext cx="1109473" cy="359519"/>
          </a:xfrm>
          <a:prstGeom xmlns:a="http://schemas.openxmlformats.org/drawingml/2006/main" prst="wedgeRectCallout">
            <a:avLst>
              <a:gd name="adj1" fmla="val 22554"/>
              <a:gd name="adj2" fmla="val -159689"/>
            </a:avLst>
          </a:prstGeom>
          <a:solidFill xmlns:a="http://schemas.openxmlformats.org/drawingml/2006/main">
            <a:schemeClr val="accent1">
              <a:alpha val="46000"/>
            </a:schemeClr>
          </a:solidFill>
        </cdr:spPr>
        <cdr:style>
          <a:lnRef xmlns:a="http://schemas.openxmlformats.org/drawingml/2006/main" idx="2">
            <a:schemeClr val="accent1">
              <a:shade val="50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/>
          <a:lstStyle xmlns:a="http://schemas.openxmlformats.org/drawingml/2006/main"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en-US" altLang="ko-KR"/>
              <a:t>10-11:arXiv</a:t>
            </a:r>
            <a:r>
              <a:rPr lang="ja-JP" altLang="en-US"/>
              <a:t>公開</a:t>
            </a:r>
            <a:endParaRPr lang="ko-KR"/>
          </a:p>
        </cdr:txBody>
      </cdr:sp>
      <cdr:sp macro="" textlink="">
        <cdr:nvSpPr>
          <cdr:cNvPr id="34" name="말풍선: 사각형 33">
            <a:extLst xmlns:a="http://schemas.openxmlformats.org/drawingml/2006/main">
              <a:ext uri="{FF2B5EF4-FFF2-40B4-BE49-F238E27FC236}">
                <a16:creationId xmlns:a16="http://schemas.microsoft.com/office/drawing/2014/main" id="{24E7DC32-8C7A-490F-8F8A-6B98488CB64B}"/>
              </a:ext>
            </a:extLst>
          </cdr:cNvPr>
          <cdr:cNvSpPr/>
        </cdr:nvSpPr>
        <cdr:spPr>
          <a:xfrm xmlns:a="http://schemas.openxmlformats.org/drawingml/2006/main">
            <a:off x="2362921" y="412562"/>
            <a:ext cx="1498717" cy="315940"/>
          </a:xfrm>
          <a:prstGeom xmlns:a="http://schemas.openxmlformats.org/drawingml/2006/main" prst="wedgeRectCallout">
            <a:avLst>
              <a:gd name="adj1" fmla="val -49535"/>
              <a:gd name="adj2" fmla="val -306987"/>
            </a:avLst>
          </a:prstGeom>
          <a:solidFill xmlns:a="http://schemas.openxmlformats.org/drawingml/2006/main">
            <a:schemeClr val="accent1">
              <a:alpha val="50000"/>
            </a:schemeClr>
          </a:solidFill>
        </cdr:spPr>
        <cdr:style>
          <a:lnRef xmlns:a="http://schemas.openxmlformats.org/drawingml/2006/main" idx="2">
            <a:schemeClr val="accent1">
              <a:shade val="50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/>
          <a:lstStyle xmlns:a="http://schemas.openxmlformats.org/drawingml/2006/main"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en-US" altLang="ja-JP"/>
              <a:t>02-04:ACL</a:t>
            </a:r>
            <a:r>
              <a:rPr lang="ja-JP" altLang="en-US"/>
              <a:t>匿名期間開始</a:t>
            </a:r>
            <a:endParaRPr lang="ko-KR"/>
          </a:p>
        </cdr:txBody>
      </cdr:sp>
      <cdr:sp macro="" textlink="">
        <cdr:nvSpPr>
          <cdr:cNvPr id="35" name="말풍선: 사각형 34">
            <a:extLst xmlns:a="http://schemas.openxmlformats.org/drawingml/2006/main">
              <a:ext uri="{FF2B5EF4-FFF2-40B4-BE49-F238E27FC236}">
                <a16:creationId xmlns:a16="http://schemas.microsoft.com/office/drawing/2014/main" id="{25406F27-2513-42C5-9FFC-7113287DEB9E}"/>
              </a:ext>
            </a:extLst>
          </cdr:cNvPr>
          <cdr:cNvSpPr/>
        </cdr:nvSpPr>
        <cdr:spPr>
          <a:xfrm xmlns:a="http://schemas.openxmlformats.org/drawingml/2006/main">
            <a:off x="1467036" y="18801"/>
            <a:ext cx="1217139" cy="315941"/>
          </a:xfrm>
          <a:prstGeom xmlns:a="http://schemas.openxmlformats.org/drawingml/2006/main" prst="wedgeRectCallout">
            <a:avLst>
              <a:gd name="adj1" fmla="val -32834"/>
              <a:gd name="adj2" fmla="val -172216"/>
            </a:avLst>
          </a:prstGeom>
          <a:solidFill xmlns:a="http://schemas.openxmlformats.org/drawingml/2006/main">
            <a:schemeClr val="accent1">
              <a:alpha val="50000"/>
            </a:schemeClr>
          </a:solidFill>
        </cdr:spPr>
        <cdr:style>
          <a:lnRef xmlns:a="http://schemas.openxmlformats.org/drawingml/2006/main" idx="2">
            <a:schemeClr val="accent1">
              <a:shade val="50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/>
          <a:lstStyle xmlns:a="http://schemas.openxmlformats.org/drawingml/2006/main"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en-US" altLang="ja-JP"/>
              <a:t>12-10:NAACL</a:t>
            </a:r>
            <a:r>
              <a:rPr lang="ja-JP" altLang="en-US"/>
              <a:t>締切</a:t>
            </a:r>
            <a:endParaRPr lang="ko-KR"/>
          </a:p>
        </cdr:txBody>
      </cdr:sp>
      <cdr:sp macro="" textlink="">
        <cdr:nvSpPr>
          <cdr:cNvPr id="36" name="말풍선: 사각형 35">
            <a:extLst xmlns:a="http://schemas.openxmlformats.org/drawingml/2006/main">
              <a:ext uri="{FF2B5EF4-FFF2-40B4-BE49-F238E27FC236}">
                <a16:creationId xmlns:a16="http://schemas.microsoft.com/office/drawing/2014/main" id="{8C5525F1-BE26-4198-BBB0-CE86C049D391}"/>
              </a:ext>
            </a:extLst>
          </cdr:cNvPr>
          <cdr:cNvSpPr/>
        </cdr:nvSpPr>
        <cdr:spPr>
          <a:xfrm xmlns:a="http://schemas.openxmlformats.org/drawingml/2006/main">
            <a:off x="3214047" y="24272"/>
            <a:ext cx="1217139" cy="315941"/>
          </a:xfrm>
          <a:prstGeom xmlns:a="http://schemas.openxmlformats.org/drawingml/2006/main" prst="wedgeRectCallout">
            <a:avLst>
              <a:gd name="adj1" fmla="val -32834"/>
              <a:gd name="adj2" fmla="val -172216"/>
            </a:avLst>
          </a:prstGeom>
          <a:solidFill xmlns:a="http://schemas.openxmlformats.org/drawingml/2006/main">
            <a:schemeClr val="accent1">
              <a:alpha val="50000"/>
            </a:schemeClr>
          </a:solidFill>
        </cdr:spPr>
        <cdr:style>
          <a:lnRef xmlns:a="http://schemas.openxmlformats.org/drawingml/2006/main" idx="2">
            <a:schemeClr val="accent1">
              <a:shade val="50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/>
          <a:lstStyle xmlns:a="http://schemas.openxmlformats.org/drawingml/2006/main"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en-US" altLang="ja-JP"/>
              <a:t>05-13:NAACL</a:t>
            </a:r>
            <a:r>
              <a:rPr lang="ja-JP" altLang="en-US"/>
              <a:t>採択</a:t>
            </a:r>
            <a:endParaRPr lang="ko-KR"/>
          </a:p>
        </cdr:txBody>
      </cdr:sp>
      <cdr:sp macro="" textlink="">
        <cdr:nvSpPr>
          <cdr:cNvPr id="37" name="말풍선: 사각형 36">
            <a:extLst xmlns:a="http://schemas.openxmlformats.org/drawingml/2006/main">
              <a:ext uri="{FF2B5EF4-FFF2-40B4-BE49-F238E27FC236}">
                <a16:creationId xmlns:a16="http://schemas.microsoft.com/office/drawing/2014/main" id="{39A4EC80-C31E-4651-939C-AE36211350C5}"/>
              </a:ext>
            </a:extLst>
          </cdr:cNvPr>
          <cdr:cNvSpPr/>
        </cdr:nvSpPr>
        <cdr:spPr>
          <a:xfrm xmlns:a="http://schemas.openxmlformats.org/drawingml/2006/main">
            <a:off x="4150603" y="428415"/>
            <a:ext cx="2011215" cy="315941"/>
          </a:xfrm>
          <a:prstGeom xmlns:a="http://schemas.openxmlformats.org/drawingml/2006/main" prst="wedgeRectCallout">
            <a:avLst>
              <a:gd name="adj1" fmla="val -47074"/>
              <a:gd name="adj2" fmla="val -306987"/>
            </a:avLst>
          </a:prstGeom>
          <a:solidFill xmlns:a="http://schemas.openxmlformats.org/drawingml/2006/main">
            <a:schemeClr val="accent1">
              <a:alpha val="50000"/>
            </a:schemeClr>
          </a:solidFill>
        </cdr:spPr>
        <cdr:style>
          <a:lnRef xmlns:a="http://schemas.openxmlformats.org/drawingml/2006/main" idx="2">
            <a:schemeClr val="accent1">
              <a:shade val="50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/>
          <a:lstStyle xmlns:a="http://schemas.openxmlformats.org/drawingml/2006/main"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en-US" altLang="ja-JP"/>
              <a:t>07-02:NAACL</a:t>
            </a:r>
            <a:r>
              <a:rPr lang="ja-JP" altLang="en-US"/>
              <a:t>発表・</a:t>
            </a:r>
            <a:r>
              <a:rPr lang="en-US" altLang="ja-JP"/>
              <a:t>Best paper</a:t>
            </a:r>
            <a:r>
              <a:rPr lang="ja-JP" altLang="en-US"/>
              <a:t>受賞</a:t>
            </a:r>
            <a:endParaRPr lang="ko-KR"/>
          </a:p>
        </cdr:txBody>
      </cdr:sp>
    </cdr:grp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0.04015</cdr:x>
      <cdr:y>0.76504</cdr:y>
    </cdr:from>
    <cdr:to>
      <cdr:x>0.63228</cdr:x>
      <cdr:y>0.99725</cdr:y>
    </cdr:to>
    <cdr:grpSp>
      <cdr:nvGrpSpPr>
        <cdr:cNvPr id="10" name="그룹 9">
          <a:extLst xmlns:a="http://schemas.openxmlformats.org/drawingml/2006/main">
            <a:ext uri="{FF2B5EF4-FFF2-40B4-BE49-F238E27FC236}">
              <a16:creationId xmlns:a16="http://schemas.microsoft.com/office/drawing/2014/main" id="{F162C321-6619-49CF-AD6C-6EBBEAB04716}"/>
            </a:ext>
          </a:extLst>
        </cdr:cNvPr>
        <cdr:cNvGrpSpPr/>
      </cdr:nvGrpSpPr>
      <cdr:grpSpPr>
        <a:xfrm xmlns:a="http://schemas.openxmlformats.org/drawingml/2006/main">
          <a:off x="417803" y="4408638"/>
          <a:ext cx="6161742" cy="1338139"/>
          <a:chOff x="417763" y="4408616"/>
          <a:chExt cx="6161818" cy="1338159"/>
        </a:xfrm>
      </cdr:grpSpPr>
      <cdr:sp macro="" textlink="">
        <cdr:nvSpPr>
          <cdr:cNvPr id="3" name="말풍선: 사각형 2">
            <a:extLst xmlns:a="http://schemas.openxmlformats.org/drawingml/2006/main">
              <a:ext uri="{FF2B5EF4-FFF2-40B4-BE49-F238E27FC236}">
                <a16:creationId xmlns:a16="http://schemas.microsoft.com/office/drawing/2014/main" id="{46CBB227-48A1-4E6A-A93E-8F00C780B727}"/>
              </a:ext>
            </a:extLst>
          </cdr:cNvPr>
          <cdr:cNvSpPr/>
        </cdr:nvSpPr>
        <cdr:spPr>
          <a:xfrm xmlns:a="http://schemas.openxmlformats.org/drawingml/2006/main">
            <a:off x="3222188" y="5174512"/>
            <a:ext cx="1220420" cy="572263"/>
          </a:xfrm>
          <a:prstGeom xmlns:a="http://schemas.openxmlformats.org/drawingml/2006/main" prst="wedgeRectCallout">
            <a:avLst>
              <a:gd name="adj1" fmla="val -56648"/>
              <a:gd name="adj2" fmla="val -252010"/>
            </a:avLst>
          </a:prstGeom>
          <a:solidFill xmlns:a="http://schemas.openxmlformats.org/drawingml/2006/main">
            <a:schemeClr val="accent1">
              <a:alpha val="50000"/>
            </a:schemeClr>
          </a:solidFill>
        </cdr:spPr>
        <cdr:style>
          <a:lnRef xmlns:a="http://schemas.openxmlformats.org/drawingml/2006/main" idx="2">
            <a:schemeClr val="accent1">
              <a:shade val="50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 vertOverflow="clip"/>
          <a:lstStyle xmlns:a="http://schemas.openxmlformats.org/drawingml/2006/main"/>
          <a:p xmlns:a="http://schemas.openxmlformats.org/drawingml/2006/main">
            <a:r>
              <a:rPr lang="en-US" altLang="zh-CN"/>
              <a:t>03-01</a:t>
            </a:r>
            <a:r>
              <a:rPr lang="en-US" altLang="ja-JP"/>
              <a:t>:NAACL</a:t>
            </a:r>
            <a:r>
              <a:rPr lang="ja-JP" altLang="en-US"/>
              <a:t>採択</a:t>
            </a:r>
            <a:endParaRPr lang="en-US" altLang="ja-JP"/>
          </a:p>
          <a:p xmlns:a="http://schemas.openxmlformats.org/drawingml/2006/main">
            <a:r>
              <a:rPr lang="en-US" altLang="ko-KR"/>
              <a:t>03-04:ACL</a:t>
            </a:r>
            <a:r>
              <a:rPr lang="ja-JP" altLang="en-US"/>
              <a:t>締切</a:t>
            </a:r>
            <a:endParaRPr lang="ko-KR"/>
          </a:p>
        </cdr:txBody>
      </cdr:sp>
      <cdr:sp macro="" textlink="">
        <cdr:nvSpPr>
          <cdr:cNvPr id="4" name="말풍선: 사각형 3">
            <a:extLst xmlns:a="http://schemas.openxmlformats.org/drawingml/2006/main">
              <a:ext uri="{FF2B5EF4-FFF2-40B4-BE49-F238E27FC236}">
                <a16:creationId xmlns:a16="http://schemas.microsoft.com/office/drawing/2014/main" id="{705FC31B-7B52-458F-BC58-1A0E7F849A28}"/>
              </a:ext>
            </a:extLst>
          </cdr:cNvPr>
          <cdr:cNvSpPr/>
        </cdr:nvSpPr>
        <cdr:spPr>
          <a:xfrm xmlns:a="http://schemas.openxmlformats.org/drawingml/2006/main">
            <a:off x="417764" y="4839923"/>
            <a:ext cx="1925730" cy="315939"/>
          </a:xfrm>
          <a:prstGeom xmlns:a="http://schemas.openxmlformats.org/drawingml/2006/main" prst="wedgeRectCallout">
            <a:avLst>
              <a:gd name="adj1" fmla="val 8627"/>
              <a:gd name="adj2" fmla="val -317771"/>
            </a:avLst>
          </a:prstGeom>
          <a:solidFill xmlns:a="http://schemas.openxmlformats.org/drawingml/2006/main">
            <a:schemeClr val="accent1">
              <a:alpha val="50000"/>
            </a:schemeClr>
          </a:solidFill>
        </cdr:spPr>
        <cdr:style>
          <a:lnRef xmlns:a="http://schemas.openxmlformats.org/drawingml/2006/main" idx="2">
            <a:schemeClr val="accent1">
              <a:shade val="50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/>
          <a:lstStyle xmlns:a="http://schemas.openxmlformats.org/drawingml/2006/main"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en-US" altLang="ja-JP"/>
              <a:t>11‐01:</a:t>
            </a:r>
            <a:r>
              <a:rPr lang="ja-JP" altLang="en-US"/>
              <a:t>コード・モデル公開</a:t>
            </a:r>
            <a:endParaRPr lang="ko-KR"/>
          </a:p>
        </cdr:txBody>
      </cdr:sp>
      <cdr:sp macro="" textlink="">
        <cdr:nvSpPr>
          <cdr:cNvPr id="2" name="말풍선: 사각형 1">
            <a:extLst xmlns:a="http://schemas.openxmlformats.org/drawingml/2006/main">
              <a:ext uri="{FF2B5EF4-FFF2-40B4-BE49-F238E27FC236}">
                <a16:creationId xmlns:a16="http://schemas.microsoft.com/office/drawing/2014/main" id="{F5F2AD1E-028E-4D30-B5A9-D435E6C3A1B5}"/>
              </a:ext>
            </a:extLst>
          </cdr:cNvPr>
          <cdr:cNvSpPr/>
        </cdr:nvSpPr>
        <cdr:spPr>
          <a:xfrm xmlns:a="http://schemas.openxmlformats.org/drawingml/2006/main">
            <a:off x="417763" y="4408616"/>
            <a:ext cx="1109473" cy="359519"/>
          </a:xfrm>
          <a:prstGeom xmlns:a="http://schemas.openxmlformats.org/drawingml/2006/main" prst="wedgeRectCallout">
            <a:avLst>
              <a:gd name="adj1" fmla="val 22554"/>
              <a:gd name="adj2" fmla="val -159689"/>
            </a:avLst>
          </a:prstGeom>
          <a:solidFill xmlns:a="http://schemas.openxmlformats.org/drawingml/2006/main">
            <a:schemeClr val="accent1">
              <a:alpha val="46000"/>
            </a:schemeClr>
          </a:solidFill>
        </cdr:spPr>
        <cdr:style>
          <a:lnRef xmlns:a="http://schemas.openxmlformats.org/drawingml/2006/main" idx="2">
            <a:schemeClr val="accent1">
              <a:shade val="50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 vertOverflow="clip"/>
          <a:lstStyle xmlns:a="http://schemas.openxmlformats.org/drawingml/2006/main"/>
          <a:p xmlns:a="http://schemas.openxmlformats.org/drawingml/2006/main">
            <a:r>
              <a:rPr lang="en-US" altLang="ko-KR"/>
              <a:t>10-11:arXiv</a:t>
            </a:r>
            <a:r>
              <a:rPr lang="ja-JP" altLang="en-US"/>
              <a:t>公開</a:t>
            </a:r>
            <a:endParaRPr lang="ko-KR"/>
          </a:p>
        </cdr:txBody>
      </cdr:sp>
      <cdr:sp macro="" textlink="">
        <cdr:nvSpPr>
          <cdr:cNvPr id="6" name="말풍선: 사각형 5">
            <a:extLst xmlns:a="http://schemas.openxmlformats.org/drawingml/2006/main">
              <a:ext uri="{FF2B5EF4-FFF2-40B4-BE49-F238E27FC236}">
                <a16:creationId xmlns:a16="http://schemas.microsoft.com/office/drawing/2014/main" id="{B7784C00-C4E6-420E-9960-4E39E32ACE81}"/>
              </a:ext>
            </a:extLst>
          </cdr:cNvPr>
          <cdr:cNvSpPr/>
        </cdr:nvSpPr>
        <cdr:spPr>
          <a:xfrm xmlns:a="http://schemas.openxmlformats.org/drawingml/2006/main">
            <a:off x="2780684" y="4821178"/>
            <a:ext cx="1498717" cy="315940"/>
          </a:xfrm>
          <a:prstGeom xmlns:a="http://schemas.openxmlformats.org/drawingml/2006/main" prst="wedgeRectCallout">
            <a:avLst>
              <a:gd name="adj1" fmla="val -49535"/>
              <a:gd name="adj2" fmla="val -306987"/>
            </a:avLst>
          </a:prstGeom>
          <a:solidFill xmlns:a="http://schemas.openxmlformats.org/drawingml/2006/main">
            <a:schemeClr val="accent1">
              <a:alpha val="50000"/>
            </a:schemeClr>
          </a:solidFill>
        </cdr:spPr>
        <cdr:style>
          <a:lnRef xmlns:a="http://schemas.openxmlformats.org/drawingml/2006/main" idx="2">
            <a:schemeClr val="accent1">
              <a:shade val="50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/>
          <a:lstStyle xmlns:a="http://schemas.openxmlformats.org/drawingml/2006/main"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en-US" altLang="ja-JP"/>
              <a:t>02-04:ACL</a:t>
            </a:r>
            <a:r>
              <a:rPr lang="ja-JP" altLang="en-US"/>
              <a:t>匿名期間開始</a:t>
            </a:r>
            <a:endParaRPr lang="ko-KR"/>
          </a:p>
        </cdr:txBody>
      </cdr:sp>
      <cdr:sp macro="" textlink="">
        <cdr:nvSpPr>
          <cdr:cNvPr id="5" name="말풍선: 사각형 4">
            <a:extLst xmlns:a="http://schemas.openxmlformats.org/drawingml/2006/main">
              <a:ext uri="{FF2B5EF4-FFF2-40B4-BE49-F238E27FC236}">
                <a16:creationId xmlns:a16="http://schemas.microsoft.com/office/drawing/2014/main" id="{E3527252-C946-4BAC-9F38-AE7106373E3B}"/>
              </a:ext>
            </a:extLst>
          </cdr:cNvPr>
          <cdr:cNvSpPr/>
        </cdr:nvSpPr>
        <cdr:spPr>
          <a:xfrm xmlns:a="http://schemas.openxmlformats.org/drawingml/2006/main">
            <a:off x="1884799" y="4427417"/>
            <a:ext cx="1217139" cy="315941"/>
          </a:xfrm>
          <a:prstGeom xmlns:a="http://schemas.openxmlformats.org/drawingml/2006/main" prst="wedgeRectCallout">
            <a:avLst>
              <a:gd name="adj1" fmla="val -32834"/>
              <a:gd name="adj2" fmla="val -172216"/>
            </a:avLst>
          </a:prstGeom>
          <a:solidFill xmlns:a="http://schemas.openxmlformats.org/drawingml/2006/main">
            <a:schemeClr val="accent1">
              <a:alpha val="50000"/>
            </a:schemeClr>
          </a:solidFill>
        </cdr:spPr>
        <cdr:style>
          <a:lnRef xmlns:a="http://schemas.openxmlformats.org/drawingml/2006/main" idx="2">
            <a:schemeClr val="accent1">
              <a:shade val="50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/>
          <a:lstStyle xmlns:a="http://schemas.openxmlformats.org/drawingml/2006/main"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en-US" altLang="ja-JP"/>
              <a:t>12-10:NAACL</a:t>
            </a:r>
            <a:r>
              <a:rPr lang="ja-JP" altLang="en-US"/>
              <a:t>締切</a:t>
            </a:r>
            <a:endParaRPr lang="ko-KR"/>
          </a:p>
        </cdr:txBody>
      </cdr:sp>
      <cdr:sp macro="" textlink="">
        <cdr:nvSpPr>
          <cdr:cNvPr id="8" name="말풍선: 사각형 7">
            <a:extLst xmlns:a="http://schemas.openxmlformats.org/drawingml/2006/main">
              <a:ext uri="{FF2B5EF4-FFF2-40B4-BE49-F238E27FC236}">
                <a16:creationId xmlns:a16="http://schemas.microsoft.com/office/drawing/2014/main" id="{487922DD-BB8E-4BD9-8140-892213E8B596}"/>
              </a:ext>
            </a:extLst>
          </cdr:cNvPr>
          <cdr:cNvSpPr/>
        </cdr:nvSpPr>
        <cdr:spPr>
          <a:xfrm xmlns:a="http://schemas.openxmlformats.org/drawingml/2006/main">
            <a:off x="3631810" y="4432888"/>
            <a:ext cx="1217139" cy="315941"/>
          </a:xfrm>
          <a:prstGeom xmlns:a="http://schemas.openxmlformats.org/drawingml/2006/main" prst="wedgeRectCallout">
            <a:avLst>
              <a:gd name="adj1" fmla="val -32834"/>
              <a:gd name="adj2" fmla="val -172216"/>
            </a:avLst>
          </a:prstGeom>
          <a:solidFill xmlns:a="http://schemas.openxmlformats.org/drawingml/2006/main">
            <a:schemeClr val="accent1">
              <a:alpha val="50000"/>
            </a:schemeClr>
          </a:solidFill>
        </cdr:spPr>
        <cdr:style>
          <a:lnRef xmlns:a="http://schemas.openxmlformats.org/drawingml/2006/main" idx="2">
            <a:schemeClr val="accent1">
              <a:shade val="50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/>
          <a:lstStyle xmlns:a="http://schemas.openxmlformats.org/drawingml/2006/main"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en-US" altLang="ja-JP"/>
              <a:t>05-13:NAACL</a:t>
            </a:r>
            <a:r>
              <a:rPr lang="ja-JP" altLang="en-US"/>
              <a:t>採択</a:t>
            </a:r>
            <a:endParaRPr lang="ko-KR"/>
          </a:p>
        </cdr:txBody>
      </cdr:sp>
      <cdr:sp macro="" textlink="">
        <cdr:nvSpPr>
          <cdr:cNvPr id="9" name="말풍선: 사각형 8">
            <a:extLst xmlns:a="http://schemas.openxmlformats.org/drawingml/2006/main">
              <a:ext uri="{FF2B5EF4-FFF2-40B4-BE49-F238E27FC236}">
                <a16:creationId xmlns:a16="http://schemas.microsoft.com/office/drawing/2014/main" id="{9DB9B0B1-660F-47FF-A374-B04B36EFF602}"/>
              </a:ext>
            </a:extLst>
          </cdr:cNvPr>
          <cdr:cNvSpPr/>
        </cdr:nvSpPr>
        <cdr:spPr>
          <a:xfrm xmlns:a="http://schemas.openxmlformats.org/drawingml/2006/main">
            <a:off x="4568366" y="4837031"/>
            <a:ext cx="2011215" cy="315941"/>
          </a:xfrm>
          <a:prstGeom xmlns:a="http://schemas.openxmlformats.org/drawingml/2006/main" prst="wedgeRectCallout">
            <a:avLst>
              <a:gd name="adj1" fmla="val -47074"/>
              <a:gd name="adj2" fmla="val -306987"/>
            </a:avLst>
          </a:prstGeom>
          <a:solidFill xmlns:a="http://schemas.openxmlformats.org/drawingml/2006/main">
            <a:schemeClr val="accent1">
              <a:alpha val="50000"/>
            </a:schemeClr>
          </a:solidFill>
        </cdr:spPr>
        <cdr:style>
          <a:lnRef xmlns:a="http://schemas.openxmlformats.org/drawingml/2006/main" idx="2">
            <a:schemeClr val="accent1">
              <a:shade val="50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/>
          <a:lstStyle xmlns:a="http://schemas.openxmlformats.org/drawingml/2006/main"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en-US" altLang="ja-JP"/>
              <a:t>07-02:NAACL</a:t>
            </a:r>
            <a:r>
              <a:rPr lang="ja-JP" altLang="en-US"/>
              <a:t>発表・</a:t>
            </a:r>
            <a:r>
              <a:rPr lang="en-US" altLang="ja-JP"/>
              <a:t>Best paper</a:t>
            </a:r>
            <a:r>
              <a:rPr lang="ja-JP" altLang="en-US"/>
              <a:t>受賞</a:t>
            </a:r>
            <a:endParaRPr lang="ko-KR"/>
          </a:p>
        </cdr:txBody>
      </cdr:sp>
    </cdr:grp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7936</xdr:colOff>
      <xdr:row>3</xdr:row>
      <xdr:rowOff>134938</xdr:rowOff>
    </xdr:from>
    <xdr:to>
      <xdr:col>29</xdr:col>
      <xdr:colOff>404812</xdr:colOff>
      <xdr:row>36</xdr:row>
      <xdr:rowOff>39688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60298276-9483-4320-B522-C2D6646FA1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150813</xdr:colOff>
      <xdr:row>0</xdr:row>
      <xdr:rowOff>31751</xdr:rowOff>
    </xdr:from>
    <xdr:to>
      <xdr:col>22</xdr:col>
      <xdr:colOff>563565</xdr:colOff>
      <xdr:row>36</xdr:row>
      <xdr:rowOff>79375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7C3DEFA-0FB8-449B-B9C7-57DBA27292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23</xdr:col>
      <xdr:colOff>0</xdr:colOff>
      <xdr:row>1</xdr:row>
      <xdr:rowOff>0</xdr:rowOff>
    </xdr:from>
    <xdr:to>
      <xdr:col>45</xdr:col>
      <xdr:colOff>412752</xdr:colOff>
      <xdr:row>37</xdr:row>
      <xdr:rowOff>47624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B96E9590-1209-46D9-A5CC-0FBE4E334C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12</xdr:col>
      <xdr:colOff>272142</xdr:colOff>
      <xdr:row>24</xdr:row>
      <xdr:rowOff>0</xdr:rowOff>
    </xdr:from>
    <xdr:to>
      <xdr:col>35</xdr:col>
      <xdr:colOff>72572</xdr:colOff>
      <xdr:row>60</xdr:row>
      <xdr:rowOff>47624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E1FCCEC8-082B-43F9-8A67-E5ACBBE683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</cdr:x>
      <cdr:y>0.70933</cdr:y>
    </cdr:from>
    <cdr:to>
      <cdr:x>0.61001</cdr:x>
      <cdr:y>1</cdr:y>
    </cdr:to>
    <cdr:grpSp>
      <cdr:nvGrpSpPr>
        <cdr:cNvPr id="30" name="그룹 29">
          <a:extLst xmlns:a="http://schemas.openxmlformats.org/drawingml/2006/main">
            <a:ext uri="{FF2B5EF4-FFF2-40B4-BE49-F238E27FC236}">
              <a16:creationId xmlns:a16="http://schemas.microsoft.com/office/drawing/2014/main" id="{C107A41A-9CBA-4790-93DB-746395B9F8AE}"/>
            </a:ext>
          </a:extLst>
        </cdr:cNvPr>
        <cdr:cNvGrpSpPr/>
      </cdr:nvGrpSpPr>
      <cdr:grpSpPr>
        <a:xfrm xmlns:a="http://schemas.openxmlformats.org/drawingml/2006/main">
          <a:off x="0" y="3754611"/>
          <a:ext cx="6591975" cy="1538568"/>
          <a:chOff x="0" y="0"/>
          <a:chExt cx="6161818" cy="1338159"/>
        </a:xfrm>
      </cdr:grpSpPr>
      <cdr:sp macro="" textlink="">
        <cdr:nvSpPr>
          <cdr:cNvPr id="31" name="말풍선: 사각형 30">
            <a:extLst xmlns:a="http://schemas.openxmlformats.org/drawingml/2006/main">
              <a:ext uri="{FF2B5EF4-FFF2-40B4-BE49-F238E27FC236}">
                <a16:creationId xmlns:a16="http://schemas.microsoft.com/office/drawing/2014/main" id="{DB591A93-DC52-4EC4-9432-8BF69D532BC3}"/>
              </a:ext>
            </a:extLst>
          </cdr:cNvPr>
          <cdr:cNvSpPr/>
        </cdr:nvSpPr>
        <cdr:spPr>
          <a:xfrm xmlns:a="http://schemas.openxmlformats.org/drawingml/2006/main">
            <a:off x="2804425" y="765896"/>
            <a:ext cx="1220420" cy="572263"/>
          </a:xfrm>
          <a:prstGeom xmlns:a="http://schemas.openxmlformats.org/drawingml/2006/main" prst="wedgeRectCallout">
            <a:avLst>
              <a:gd name="adj1" fmla="val -56648"/>
              <a:gd name="adj2" fmla="val -252010"/>
            </a:avLst>
          </a:prstGeom>
          <a:solidFill xmlns:a="http://schemas.openxmlformats.org/drawingml/2006/main">
            <a:schemeClr val="accent1">
              <a:alpha val="50000"/>
            </a:schemeClr>
          </a:solidFill>
        </cdr:spPr>
        <cdr:style>
          <a:lnRef xmlns:a="http://schemas.openxmlformats.org/drawingml/2006/main" idx="2">
            <a:schemeClr val="accent1">
              <a:shade val="50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/>
          <a:lstStyle xmlns:a="http://schemas.openxmlformats.org/drawingml/2006/main"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en-US" altLang="zh-CN"/>
              <a:t>03-01</a:t>
            </a:r>
            <a:r>
              <a:rPr lang="en-US" altLang="ja-JP"/>
              <a:t>:NAACL</a:t>
            </a:r>
            <a:r>
              <a:rPr lang="ja-JP" altLang="en-US"/>
              <a:t>採択</a:t>
            </a:r>
            <a:endParaRPr lang="en-US" altLang="ja-JP"/>
          </a:p>
          <a:p xmlns:a="http://schemas.openxmlformats.org/drawingml/2006/main">
            <a:r>
              <a:rPr lang="en-US" altLang="ko-KR"/>
              <a:t>03-04:ACL</a:t>
            </a:r>
            <a:r>
              <a:rPr lang="ja-JP" altLang="en-US"/>
              <a:t>締切</a:t>
            </a:r>
            <a:endParaRPr lang="ko-KR"/>
          </a:p>
        </cdr:txBody>
      </cdr:sp>
      <cdr:sp macro="" textlink="">
        <cdr:nvSpPr>
          <cdr:cNvPr id="32" name="말풍선: 사각형 31">
            <a:extLst xmlns:a="http://schemas.openxmlformats.org/drawingml/2006/main">
              <a:ext uri="{FF2B5EF4-FFF2-40B4-BE49-F238E27FC236}">
                <a16:creationId xmlns:a16="http://schemas.microsoft.com/office/drawing/2014/main" id="{748CF453-2F2D-45CF-9B36-4DCA5BCAFA45}"/>
              </a:ext>
            </a:extLst>
          </cdr:cNvPr>
          <cdr:cNvSpPr/>
        </cdr:nvSpPr>
        <cdr:spPr>
          <a:xfrm xmlns:a="http://schemas.openxmlformats.org/drawingml/2006/main">
            <a:off x="1" y="431307"/>
            <a:ext cx="1925730" cy="315939"/>
          </a:xfrm>
          <a:prstGeom xmlns:a="http://schemas.openxmlformats.org/drawingml/2006/main" prst="wedgeRectCallout">
            <a:avLst>
              <a:gd name="adj1" fmla="val 8627"/>
              <a:gd name="adj2" fmla="val -317771"/>
            </a:avLst>
          </a:prstGeom>
          <a:solidFill xmlns:a="http://schemas.openxmlformats.org/drawingml/2006/main">
            <a:schemeClr val="accent1">
              <a:alpha val="50000"/>
            </a:schemeClr>
          </a:solidFill>
        </cdr:spPr>
        <cdr:style>
          <a:lnRef xmlns:a="http://schemas.openxmlformats.org/drawingml/2006/main" idx="2">
            <a:schemeClr val="accent1">
              <a:shade val="50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/>
          <a:lstStyle xmlns:a="http://schemas.openxmlformats.org/drawingml/2006/main"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en-US" altLang="ja-JP"/>
              <a:t>11‐01:</a:t>
            </a:r>
            <a:r>
              <a:rPr lang="ja-JP" altLang="en-US"/>
              <a:t>コード・モデル公開</a:t>
            </a:r>
            <a:endParaRPr lang="ko-KR"/>
          </a:p>
        </cdr:txBody>
      </cdr:sp>
      <cdr:sp macro="" textlink="">
        <cdr:nvSpPr>
          <cdr:cNvPr id="33" name="말풍선: 사각형 32">
            <a:extLst xmlns:a="http://schemas.openxmlformats.org/drawingml/2006/main">
              <a:ext uri="{FF2B5EF4-FFF2-40B4-BE49-F238E27FC236}">
                <a16:creationId xmlns:a16="http://schemas.microsoft.com/office/drawing/2014/main" id="{C232DE51-F08B-40A0-8A56-2410891F14BE}"/>
              </a:ext>
            </a:extLst>
          </cdr:cNvPr>
          <cdr:cNvSpPr/>
        </cdr:nvSpPr>
        <cdr:spPr>
          <a:xfrm xmlns:a="http://schemas.openxmlformats.org/drawingml/2006/main">
            <a:off x="0" y="0"/>
            <a:ext cx="1109473" cy="359519"/>
          </a:xfrm>
          <a:prstGeom xmlns:a="http://schemas.openxmlformats.org/drawingml/2006/main" prst="wedgeRectCallout">
            <a:avLst>
              <a:gd name="adj1" fmla="val 22554"/>
              <a:gd name="adj2" fmla="val -159689"/>
            </a:avLst>
          </a:prstGeom>
          <a:solidFill xmlns:a="http://schemas.openxmlformats.org/drawingml/2006/main">
            <a:schemeClr val="accent1">
              <a:alpha val="46000"/>
            </a:schemeClr>
          </a:solidFill>
        </cdr:spPr>
        <cdr:style>
          <a:lnRef xmlns:a="http://schemas.openxmlformats.org/drawingml/2006/main" idx="2">
            <a:schemeClr val="accent1">
              <a:shade val="50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/>
          <a:lstStyle xmlns:a="http://schemas.openxmlformats.org/drawingml/2006/main"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en-US" altLang="ko-KR"/>
              <a:t>10-11:arXiv</a:t>
            </a:r>
            <a:r>
              <a:rPr lang="ja-JP" altLang="en-US"/>
              <a:t>公開</a:t>
            </a:r>
            <a:endParaRPr lang="ko-KR"/>
          </a:p>
        </cdr:txBody>
      </cdr:sp>
      <cdr:sp macro="" textlink="">
        <cdr:nvSpPr>
          <cdr:cNvPr id="34" name="말풍선: 사각형 33">
            <a:extLst xmlns:a="http://schemas.openxmlformats.org/drawingml/2006/main">
              <a:ext uri="{FF2B5EF4-FFF2-40B4-BE49-F238E27FC236}">
                <a16:creationId xmlns:a16="http://schemas.microsoft.com/office/drawing/2014/main" id="{24E7DC32-8C7A-490F-8F8A-6B98488CB64B}"/>
              </a:ext>
            </a:extLst>
          </cdr:cNvPr>
          <cdr:cNvSpPr/>
        </cdr:nvSpPr>
        <cdr:spPr>
          <a:xfrm xmlns:a="http://schemas.openxmlformats.org/drawingml/2006/main">
            <a:off x="2362921" y="412562"/>
            <a:ext cx="1498717" cy="315940"/>
          </a:xfrm>
          <a:prstGeom xmlns:a="http://schemas.openxmlformats.org/drawingml/2006/main" prst="wedgeRectCallout">
            <a:avLst>
              <a:gd name="adj1" fmla="val -49535"/>
              <a:gd name="adj2" fmla="val -306987"/>
            </a:avLst>
          </a:prstGeom>
          <a:solidFill xmlns:a="http://schemas.openxmlformats.org/drawingml/2006/main">
            <a:schemeClr val="accent1">
              <a:alpha val="50000"/>
            </a:schemeClr>
          </a:solidFill>
        </cdr:spPr>
        <cdr:style>
          <a:lnRef xmlns:a="http://schemas.openxmlformats.org/drawingml/2006/main" idx="2">
            <a:schemeClr val="accent1">
              <a:shade val="50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/>
          <a:lstStyle xmlns:a="http://schemas.openxmlformats.org/drawingml/2006/main"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en-US" altLang="ja-JP"/>
              <a:t>02-04:ACL</a:t>
            </a:r>
            <a:r>
              <a:rPr lang="ja-JP" altLang="en-US"/>
              <a:t>匿名期間開始</a:t>
            </a:r>
            <a:endParaRPr lang="ko-KR"/>
          </a:p>
        </cdr:txBody>
      </cdr:sp>
      <cdr:sp macro="" textlink="">
        <cdr:nvSpPr>
          <cdr:cNvPr id="35" name="말풍선: 사각형 34">
            <a:extLst xmlns:a="http://schemas.openxmlformats.org/drawingml/2006/main">
              <a:ext uri="{FF2B5EF4-FFF2-40B4-BE49-F238E27FC236}">
                <a16:creationId xmlns:a16="http://schemas.microsoft.com/office/drawing/2014/main" id="{25406F27-2513-42C5-9FFC-7113287DEB9E}"/>
              </a:ext>
            </a:extLst>
          </cdr:cNvPr>
          <cdr:cNvSpPr/>
        </cdr:nvSpPr>
        <cdr:spPr>
          <a:xfrm xmlns:a="http://schemas.openxmlformats.org/drawingml/2006/main">
            <a:off x="1467036" y="18801"/>
            <a:ext cx="1217139" cy="315941"/>
          </a:xfrm>
          <a:prstGeom xmlns:a="http://schemas.openxmlformats.org/drawingml/2006/main" prst="wedgeRectCallout">
            <a:avLst>
              <a:gd name="adj1" fmla="val -32834"/>
              <a:gd name="adj2" fmla="val -172216"/>
            </a:avLst>
          </a:prstGeom>
          <a:solidFill xmlns:a="http://schemas.openxmlformats.org/drawingml/2006/main">
            <a:schemeClr val="accent1">
              <a:alpha val="50000"/>
            </a:schemeClr>
          </a:solidFill>
        </cdr:spPr>
        <cdr:style>
          <a:lnRef xmlns:a="http://schemas.openxmlformats.org/drawingml/2006/main" idx="2">
            <a:schemeClr val="accent1">
              <a:shade val="50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/>
          <a:lstStyle xmlns:a="http://schemas.openxmlformats.org/drawingml/2006/main"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en-US" altLang="ja-JP"/>
              <a:t>12-10:NAACL</a:t>
            </a:r>
            <a:r>
              <a:rPr lang="ja-JP" altLang="en-US"/>
              <a:t>締切</a:t>
            </a:r>
            <a:endParaRPr lang="ko-KR"/>
          </a:p>
        </cdr:txBody>
      </cdr:sp>
      <cdr:sp macro="" textlink="">
        <cdr:nvSpPr>
          <cdr:cNvPr id="36" name="말풍선: 사각형 35">
            <a:extLst xmlns:a="http://schemas.openxmlformats.org/drawingml/2006/main">
              <a:ext uri="{FF2B5EF4-FFF2-40B4-BE49-F238E27FC236}">
                <a16:creationId xmlns:a16="http://schemas.microsoft.com/office/drawing/2014/main" id="{8C5525F1-BE26-4198-BBB0-CE86C049D391}"/>
              </a:ext>
            </a:extLst>
          </cdr:cNvPr>
          <cdr:cNvSpPr/>
        </cdr:nvSpPr>
        <cdr:spPr>
          <a:xfrm xmlns:a="http://schemas.openxmlformats.org/drawingml/2006/main">
            <a:off x="3214047" y="24272"/>
            <a:ext cx="1217139" cy="315941"/>
          </a:xfrm>
          <a:prstGeom xmlns:a="http://schemas.openxmlformats.org/drawingml/2006/main" prst="wedgeRectCallout">
            <a:avLst>
              <a:gd name="adj1" fmla="val -32834"/>
              <a:gd name="adj2" fmla="val -172216"/>
            </a:avLst>
          </a:prstGeom>
          <a:solidFill xmlns:a="http://schemas.openxmlformats.org/drawingml/2006/main">
            <a:schemeClr val="accent1">
              <a:alpha val="50000"/>
            </a:schemeClr>
          </a:solidFill>
        </cdr:spPr>
        <cdr:style>
          <a:lnRef xmlns:a="http://schemas.openxmlformats.org/drawingml/2006/main" idx="2">
            <a:schemeClr val="accent1">
              <a:shade val="50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/>
          <a:lstStyle xmlns:a="http://schemas.openxmlformats.org/drawingml/2006/main"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en-US" altLang="ja-JP"/>
              <a:t>05-13:NAACL</a:t>
            </a:r>
            <a:r>
              <a:rPr lang="ja-JP" altLang="en-US"/>
              <a:t>採択</a:t>
            </a:r>
            <a:endParaRPr lang="ko-KR"/>
          </a:p>
        </cdr:txBody>
      </cdr:sp>
      <cdr:sp macro="" textlink="">
        <cdr:nvSpPr>
          <cdr:cNvPr id="37" name="말풍선: 사각형 36">
            <a:extLst xmlns:a="http://schemas.openxmlformats.org/drawingml/2006/main">
              <a:ext uri="{FF2B5EF4-FFF2-40B4-BE49-F238E27FC236}">
                <a16:creationId xmlns:a16="http://schemas.microsoft.com/office/drawing/2014/main" id="{39A4EC80-C31E-4651-939C-AE36211350C5}"/>
              </a:ext>
            </a:extLst>
          </cdr:cNvPr>
          <cdr:cNvSpPr/>
        </cdr:nvSpPr>
        <cdr:spPr>
          <a:xfrm xmlns:a="http://schemas.openxmlformats.org/drawingml/2006/main">
            <a:off x="4150603" y="428415"/>
            <a:ext cx="2011215" cy="315941"/>
          </a:xfrm>
          <a:prstGeom xmlns:a="http://schemas.openxmlformats.org/drawingml/2006/main" prst="wedgeRectCallout">
            <a:avLst>
              <a:gd name="adj1" fmla="val -47074"/>
              <a:gd name="adj2" fmla="val -306987"/>
            </a:avLst>
          </a:prstGeom>
          <a:solidFill xmlns:a="http://schemas.openxmlformats.org/drawingml/2006/main">
            <a:schemeClr val="accent1">
              <a:alpha val="50000"/>
            </a:schemeClr>
          </a:solidFill>
        </cdr:spPr>
        <cdr:style>
          <a:lnRef xmlns:a="http://schemas.openxmlformats.org/drawingml/2006/main" idx="2">
            <a:schemeClr val="accent1">
              <a:shade val="50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/>
          <a:lstStyle xmlns:a="http://schemas.openxmlformats.org/drawingml/2006/main"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en-US" altLang="ja-JP"/>
              <a:t>07-02:NAACL</a:t>
            </a:r>
            <a:r>
              <a:rPr lang="ja-JP" altLang="en-US"/>
              <a:t>発表・</a:t>
            </a:r>
            <a:r>
              <a:rPr lang="en-US" altLang="ja-JP"/>
              <a:t>Best paper</a:t>
            </a:r>
            <a:r>
              <a:rPr lang="ja-JP" altLang="en-US"/>
              <a:t>受賞</a:t>
            </a:r>
            <a:endParaRPr lang="ko-KR"/>
          </a:p>
        </cdr:txBody>
      </cdr:sp>
    </cdr:grpSp>
  </cdr:relSizeAnchor>
</c:userShape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9"/>
  <sheetViews>
    <sheetView zoomScale="120" zoomScaleNormal="120" workbookViewId="0">
      <selection activeCell="A6" sqref="A6"/>
    </sheetView>
  </sheetViews>
  <sheetFormatPr defaultRowHeight="12.75"/>
  <cols>
    <col min="1" max="1" width="29"/>
    <col min="2" max="1025" width="11.5703125"/>
  </cols>
  <sheetData>
    <row r="1" spans="1:9">
      <c r="A1" s="1">
        <v>43910</v>
      </c>
      <c r="C1" t="s">
        <v>0</v>
      </c>
      <c r="F1" t="s">
        <v>1</v>
      </c>
    </row>
    <row r="2" spans="1:9">
      <c r="A2" t="s">
        <v>2</v>
      </c>
      <c r="B2" t="s">
        <v>3</v>
      </c>
      <c r="C2" t="s">
        <v>4</v>
      </c>
      <c r="D2" t="s">
        <v>5</v>
      </c>
      <c r="E2" t="s">
        <v>5</v>
      </c>
      <c r="F2" t="s">
        <v>6</v>
      </c>
      <c r="G2" t="s">
        <v>53</v>
      </c>
      <c r="H2" t="s">
        <v>7</v>
      </c>
      <c r="I2" t="s">
        <v>54</v>
      </c>
    </row>
    <row r="3" spans="1:9">
      <c r="B3" t="s">
        <v>8</v>
      </c>
      <c r="C3">
        <v>1532</v>
      </c>
      <c r="F3">
        <v>2014</v>
      </c>
    </row>
    <row r="4" spans="1:9">
      <c r="B4" t="s">
        <v>9</v>
      </c>
      <c r="C4">
        <f t="shared" ref="C4:C30" si="0">D4-D5</f>
        <v>0</v>
      </c>
      <c r="D4">
        <v>1532</v>
      </c>
    </row>
    <row r="5" spans="1:9">
      <c r="B5" t="s">
        <v>10</v>
      </c>
      <c r="C5">
        <f t="shared" si="0"/>
        <v>1</v>
      </c>
      <c r="D5">
        <v>1532</v>
      </c>
    </row>
    <row r="6" spans="1:9">
      <c r="B6" t="s">
        <v>11</v>
      </c>
      <c r="C6">
        <f t="shared" si="0"/>
        <v>1</v>
      </c>
      <c r="D6">
        <v>1531</v>
      </c>
    </row>
    <row r="7" spans="1:9">
      <c r="B7" t="s">
        <v>12</v>
      </c>
      <c r="C7">
        <f t="shared" si="0"/>
        <v>3</v>
      </c>
      <c r="D7">
        <v>1530</v>
      </c>
    </row>
    <row r="8" spans="1:9">
      <c r="B8" t="s">
        <v>13</v>
      </c>
      <c r="C8">
        <f t="shared" si="0"/>
        <v>0</v>
      </c>
      <c r="D8">
        <v>1527</v>
      </c>
    </row>
    <row r="9" spans="1:9">
      <c r="B9" t="s">
        <v>14</v>
      </c>
      <c r="C9">
        <f t="shared" si="0"/>
        <v>1</v>
      </c>
      <c r="D9">
        <v>1527</v>
      </c>
    </row>
    <row r="10" spans="1:9">
      <c r="B10" t="s">
        <v>15</v>
      </c>
      <c r="C10">
        <f t="shared" si="0"/>
        <v>2</v>
      </c>
      <c r="D10">
        <v>1526</v>
      </c>
    </row>
    <row r="11" spans="1:9">
      <c r="B11" t="s">
        <v>16</v>
      </c>
      <c r="C11">
        <f t="shared" si="0"/>
        <v>4</v>
      </c>
      <c r="D11">
        <v>1524</v>
      </c>
    </row>
    <row r="12" spans="1:9">
      <c r="B12" t="s">
        <v>17</v>
      </c>
      <c r="C12">
        <f t="shared" si="0"/>
        <v>10</v>
      </c>
      <c r="D12">
        <v>1520</v>
      </c>
      <c r="E12">
        <v>0</v>
      </c>
      <c r="G12">
        <v>0</v>
      </c>
      <c r="I12">
        <v>0</v>
      </c>
    </row>
    <row r="13" spans="1:9">
      <c r="A13" t="s">
        <v>18</v>
      </c>
      <c r="B13" t="s">
        <v>19</v>
      </c>
      <c r="C13">
        <f t="shared" si="0"/>
        <v>9</v>
      </c>
      <c r="D13">
        <v>1510</v>
      </c>
      <c r="E13">
        <f>SUM(C$4:C13)</f>
        <v>31</v>
      </c>
      <c r="F13">
        <f>F3-SUM(F14:F30)</f>
        <v>1472</v>
      </c>
      <c r="G13">
        <f>SUM($F$13:$F13)</f>
        <v>1472</v>
      </c>
      <c r="H13">
        <f>268686+894537+119422</f>
        <v>1282645</v>
      </c>
      <c r="I13">
        <f>SUM($H$13:$H13)</f>
        <v>1282645</v>
      </c>
    </row>
    <row r="14" spans="1:9">
      <c r="A14" t="s">
        <v>20</v>
      </c>
      <c r="B14" t="s">
        <v>21</v>
      </c>
      <c r="C14">
        <f t="shared" si="0"/>
        <v>12</v>
      </c>
      <c r="D14">
        <v>1501</v>
      </c>
      <c r="E14">
        <f>SUM(C$4:C14)</f>
        <v>43</v>
      </c>
      <c r="F14">
        <f>12+100+100+42</f>
        <v>254</v>
      </c>
      <c r="G14">
        <f>SUM($F$13:$F14)</f>
        <v>1726</v>
      </c>
      <c r="H14">
        <v>34060</v>
      </c>
      <c r="I14">
        <f>SUM($H$13:$H14)</f>
        <v>1316705</v>
      </c>
    </row>
    <row r="15" spans="1:9">
      <c r="A15" t="s">
        <v>22</v>
      </c>
      <c r="B15" t="s">
        <v>23</v>
      </c>
      <c r="C15">
        <f t="shared" si="0"/>
        <v>12</v>
      </c>
      <c r="D15">
        <v>1489</v>
      </c>
      <c r="E15">
        <f>SUM(C$4:C15)</f>
        <v>55</v>
      </c>
      <c r="F15">
        <v>25</v>
      </c>
      <c r="G15">
        <f>SUM($F$13:$F15)</f>
        <v>1751</v>
      </c>
      <c r="H15">
        <v>169198</v>
      </c>
      <c r="I15">
        <f>SUM($H$13:$H15)</f>
        <v>1485903</v>
      </c>
    </row>
    <row r="16" spans="1:9">
      <c r="B16" t="s">
        <v>24</v>
      </c>
      <c r="C16">
        <f t="shared" si="0"/>
        <v>31</v>
      </c>
      <c r="D16">
        <v>1477</v>
      </c>
      <c r="E16">
        <f>SUM(C$4:C16)</f>
        <v>86</v>
      </c>
      <c r="F16">
        <v>33</v>
      </c>
      <c r="G16">
        <f>SUM($F$13:$F16)</f>
        <v>1784</v>
      </c>
      <c r="H16">
        <v>253478</v>
      </c>
      <c r="I16">
        <f>SUM($H$13:$H16)</f>
        <v>1739381</v>
      </c>
    </row>
    <row r="17" spans="1:9">
      <c r="A17" t="s">
        <v>25</v>
      </c>
      <c r="B17" t="s">
        <v>26</v>
      </c>
      <c r="C17">
        <f t="shared" si="0"/>
        <v>48</v>
      </c>
      <c r="D17">
        <v>1446</v>
      </c>
      <c r="E17">
        <f>SUM(C$4:C17)</f>
        <v>134</v>
      </c>
      <c r="F17">
        <v>10</v>
      </c>
      <c r="G17">
        <f>SUM($F$13:$F17)</f>
        <v>1794</v>
      </c>
      <c r="H17">
        <v>5626</v>
      </c>
      <c r="I17">
        <f>SUM($H$13:$H17)</f>
        <v>1745007</v>
      </c>
    </row>
    <row r="18" spans="1:9">
      <c r="A18" t="s">
        <v>27</v>
      </c>
      <c r="B18" t="s">
        <v>28</v>
      </c>
      <c r="C18">
        <f t="shared" si="0"/>
        <v>51</v>
      </c>
      <c r="D18">
        <v>1398</v>
      </c>
      <c r="E18">
        <f>SUM(C$4:C18)</f>
        <v>185</v>
      </c>
      <c r="F18">
        <v>6</v>
      </c>
      <c r="G18">
        <f>SUM($F$13:$F18)</f>
        <v>1800</v>
      </c>
      <c r="H18">
        <v>14384</v>
      </c>
      <c r="I18">
        <f>SUM($H$13:$H18)</f>
        <v>1759391</v>
      </c>
    </row>
    <row r="19" spans="1:9">
      <c r="A19" t="s">
        <v>29</v>
      </c>
      <c r="B19" t="s">
        <v>30</v>
      </c>
      <c r="C19">
        <f t="shared" si="0"/>
        <v>90</v>
      </c>
      <c r="D19">
        <v>1347</v>
      </c>
      <c r="E19">
        <f>SUM(C$4:C19)</f>
        <v>275</v>
      </c>
      <c r="F19">
        <v>26</v>
      </c>
      <c r="G19">
        <f>SUM($F$13:$F19)</f>
        <v>1826</v>
      </c>
      <c r="H19">
        <f>11399+107260</f>
        <v>118659</v>
      </c>
      <c r="I19">
        <f>SUM($H$13:$H19)</f>
        <v>1878050</v>
      </c>
    </row>
    <row r="20" spans="1:9">
      <c r="A20" t="s">
        <v>31</v>
      </c>
      <c r="B20" t="s">
        <v>32</v>
      </c>
      <c r="C20">
        <f t="shared" si="0"/>
        <v>101</v>
      </c>
      <c r="D20">
        <v>1257</v>
      </c>
      <c r="E20">
        <f>SUM(C$4:C20)</f>
        <v>376</v>
      </c>
      <c r="F20">
        <v>56</v>
      </c>
      <c r="G20">
        <f>SUM($F$13:$F20)</f>
        <v>1882</v>
      </c>
      <c r="H20">
        <v>277062</v>
      </c>
      <c r="I20">
        <f>SUM($H$13:$H20)</f>
        <v>2155112</v>
      </c>
    </row>
    <row r="21" spans="1:9">
      <c r="B21" t="s">
        <v>33</v>
      </c>
      <c r="C21">
        <f t="shared" si="0"/>
        <v>122</v>
      </c>
      <c r="D21">
        <v>1156</v>
      </c>
      <c r="E21">
        <f>SUM(C$4:C21)</f>
        <v>498</v>
      </c>
      <c r="F21">
        <v>12</v>
      </c>
      <c r="G21">
        <f>SUM($F$13:$F21)</f>
        <v>1894</v>
      </c>
      <c r="H21">
        <v>111986</v>
      </c>
      <c r="I21">
        <f>SUM($H$13:$H21)</f>
        <v>2267098</v>
      </c>
    </row>
    <row r="22" spans="1:9">
      <c r="A22" t="s">
        <v>34</v>
      </c>
      <c r="B22" t="s">
        <v>35</v>
      </c>
      <c r="C22">
        <f t="shared" si="0"/>
        <v>85</v>
      </c>
      <c r="D22">
        <v>1034</v>
      </c>
      <c r="E22">
        <f>SUM(C$4:C22)</f>
        <v>583</v>
      </c>
      <c r="F22">
        <v>11</v>
      </c>
      <c r="G22">
        <f>SUM($F$13:$F22)</f>
        <v>1905</v>
      </c>
      <c r="H22">
        <v>60479</v>
      </c>
      <c r="I22">
        <f>SUM($H$13:$H22)</f>
        <v>2327577</v>
      </c>
    </row>
    <row r="23" spans="1:9">
      <c r="B23" t="s">
        <v>36</v>
      </c>
      <c r="C23">
        <f t="shared" si="0"/>
        <v>147</v>
      </c>
      <c r="D23">
        <v>949</v>
      </c>
      <c r="E23">
        <f>SUM(C$4:C23)</f>
        <v>730</v>
      </c>
      <c r="F23">
        <v>8</v>
      </c>
      <c r="G23">
        <f>SUM($F$13:$F23)</f>
        <v>1913</v>
      </c>
      <c r="H23">
        <v>28230</v>
      </c>
      <c r="I23">
        <f>SUM($H$13:$H23)</f>
        <v>2355807</v>
      </c>
    </row>
    <row r="24" spans="1:9">
      <c r="B24" t="s">
        <v>37</v>
      </c>
      <c r="C24">
        <f t="shared" si="0"/>
        <v>167</v>
      </c>
      <c r="D24">
        <v>802</v>
      </c>
      <c r="E24">
        <f>SUM(C$4:C24)</f>
        <v>897</v>
      </c>
      <c r="F24">
        <f>23+1</f>
        <v>24</v>
      </c>
      <c r="G24">
        <f>SUM($F$13:$F24)</f>
        <v>1937</v>
      </c>
      <c r="H24">
        <f>69596+903</f>
        <v>70499</v>
      </c>
      <c r="I24">
        <f>SUM($H$13:$H24)</f>
        <v>2426306</v>
      </c>
    </row>
    <row r="25" spans="1:9">
      <c r="B25" t="s">
        <v>38</v>
      </c>
      <c r="C25">
        <f t="shared" si="0"/>
        <v>159</v>
      </c>
      <c r="D25">
        <v>635</v>
      </c>
      <c r="E25">
        <f>SUM(C$4:C25)</f>
        <v>1056</v>
      </c>
      <c r="F25">
        <v>24</v>
      </c>
      <c r="G25">
        <f>SUM($F$13:$F25)</f>
        <v>1961</v>
      </c>
      <c r="H25">
        <v>233411</v>
      </c>
      <c r="I25">
        <f>SUM($H$13:$H25)</f>
        <v>2659717</v>
      </c>
    </row>
    <row r="26" spans="1:9">
      <c r="B26" t="s">
        <v>39</v>
      </c>
      <c r="C26">
        <f t="shared" si="0"/>
        <v>157</v>
      </c>
      <c r="D26">
        <v>476</v>
      </c>
      <c r="E26">
        <f>SUM(C$4:C26)</f>
        <v>1213</v>
      </c>
      <c r="F26">
        <v>9</v>
      </c>
      <c r="G26">
        <f>SUM($F$13:$F26)</f>
        <v>1970</v>
      </c>
      <c r="H26">
        <v>44206</v>
      </c>
      <c r="I26">
        <f>SUM($H$13:$H26)</f>
        <v>2703923</v>
      </c>
    </row>
    <row r="27" spans="1:9">
      <c r="B27" t="s">
        <v>40</v>
      </c>
      <c r="C27">
        <f t="shared" si="0"/>
        <v>78</v>
      </c>
      <c r="D27">
        <v>319</v>
      </c>
      <c r="E27">
        <f>SUM(C$4:C27)</f>
        <v>1291</v>
      </c>
      <c r="F27">
        <v>18</v>
      </c>
      <c r="G27">
        <f>SUM($F$13:$F27)</f>
        <v>1988</v>
      </c>
      <c r="H27">
        <v>20588</v>
      </c>
      <c r="I27">
        <f>SUM($H$13:$H27)</f>
        <v>2724511</v>
      </c>
    </row>
    <row r="28" spans="1:9">
      <c r="B28" t="s">
        <v>41</v>
      </c>
      <c r="C28">
        <f t="shared" si="0"/>
        <v>76</v>
      </c>
      <c r="D28">
        <v>241</v>
      </c>
      <c r="E28">
        <f>SUM(C$4:C28)</f>
        <v>1367</v>
      </c>
      <c r="F28">
        <v>9</v>
      </c>
      <c r="G28">
        <f>SUM($F$13:$F28)</f>
        <v>1997</v>
      </c>
      <c r="H28">
        <v>10628</v>
      </c>
      <c r="I28">
        <f>SUM($H$13:$H28)</f>
        <v>2735139</v>
      </c>
    </row>
    <row r="29" spans="1:9">
      <c r="B29" t="s">
        <v>42</v>
      </c>
      <c r="C29">
        <f t="shared" si="0"/>
        <v>113</v>
      </c>
      <c r="D29">
        <v>165</v>
      </c>
      <c r="E29">
        <f>SUM(C$4:C29)</f>
        <v>1480</v>
      </c>
      <c r="F29">
        <v>13</v>
      </c>
      <c r="G29">
        <f>SUM($F$13:$F29)</f>
        <v>2010</v>
      </c>
      <c r="H29">
        <v>15283</v>
      </c>
      <c r="I29">
        <f>SUM($H$13:$H29)</f>
        <v>2750422</v>
      </c>
    </row>
    <row r="30" spans="1:9">
      <c r="B30" t="s">
        <v>43</v>
      </c>
      <c r="C30">
        <f t="shared" si="0"/>
        <v>52</v>
      </c>
      <c r="D30">
        <v>52</v>
      </c>
      <c r="E30">
        <f>SUM(C$4:C30)</f>
        <v>1532</v>
      </c>
      <c r="F30">
        <v>4</v>
      </c>
      <c r="G30">
        <f>SUM($F$13:$F30)</f>
        <v>2014</v>
      </c>
      <c r="H30">
        <v>11197</v>
      </c>
      <c r="I30">
        <f>SUM($H$13:$H30)</f>
        <v>2761619</v>
      </c>
    </row>
    <row r="31" spans="1:9">
      <c r="B31" t="s">
        <v>44</v>
      </c>
    </row>
    <row r="32" spans="1:9">
      <c r="B32" t="s">
        <v>45</v>
      </c>
      <c r="C32">
        <v>1</v>
      </c>
      <c r="D32">
        <v>1</v>
      </c>
    </row>
    <row r="33" spans="2:2">
      <c r="B33" t="s">
        <v>46</v>
      </c>
    </row>
    <row r="34" spans="2:2">
      <c r="B34" t="s">
        <v>47</v>
      </c>
    </row>
    <row r="35" spans="2:2">
      <c r="B35" t="s">
        <v>48</v>
      </c>
    </row>
    <row r="36" spans="2:2">
      <c r="B36" t="s">
        <v>49</v>
      </c>
    </row>
    <row r="37" spans="2:2">
      <c r="B37" t="s">
        <v>50</v>
      </c>
    </row>
    <row r="38" spans="2:2">
      <c r="B38" t="s">
        <v>51</v>
      </c>
    </row>
    <row r="39" spans="2:2">
      <c r="B39" t="s">
        <v>52</v>
      </c>
    </row>
  </sheetData>
  <phoneticPr fontId="1" type="noConversion"/>
  <pageMargins left="0.78749999999999998" right="0.78749999999999998" top="1.0249999999999999" bottom="1.0249999999999999" header="0.78749999999999998" footer="0.78749999999999998"/>
  <pageSetup paperSize="9" orientation="portrait" r:id="rId1"/>
  <headerFooter>
    <oddHeader>&amp;C&amp;"Arial,Regular"&amp;A</oddHeader>
    <oddFooter>&amp;C&amp;"Arial,Regular"페이지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5A0FC-BF7C-4169-98AF-09444B5023D8}">
  <dimension ref="A1:I78"/>
  <sheetViews>
    <sheetView tabSelected="1" topLeftCell="F1" zoomScale="70" zoomScaleNormal="70" workbookViewId="0">
      <selection activeCell="J49" sqref="J49"/>
    </sheetView>
  </sheetViews>
  <sheetFormatPr defaultRowHeight="12.75"/>
  <sheetData>
    <row r="1" spans="1:9">
      <c r="A1" s="1">
        <v>43910</v>
      </c>
      <c r="C1" t="s">
        <v>0</v>
      </c>
      <c r="F1" t="s">
        <v>1</v>
      </c>
    </row>
    <row r="2" spans="1:9">
      <c r="A2" t="s">
        <v>2</v>
      </c>
      <c r="B2" t="s">
        <v>3</v>
      </c>
      <c r="C2" t="s">
        <v>4</v>
      </c>
      <c r="D2" t="s">
        <v>5</v>
      </c>
      <c r="E2" t="s">
        <v>5</v>
      </c>
      <c r="F2" t="s">
        <v>6</v>
      </c>
      <c r="G2" t="s">
        <v>53</v>
      </c>
      <c r="H2" t="s">
        <v>7</v>
      </c>
      <c r="I2" t="s">
        <v>54</v>
      </c>
    </row>
    <row r="3" spans="1:9">
      <c r="B3" t="s">
        <v>8</v>
      </c>
      <c r="C3">
        <v>241</v>
      </c>
      <c r="F3">
        <v>2246</v>
      </c>
    </row>
    <row r="4" spans="1:9">
      <c r="B4" s="2">
        <v>41640</v>
      </c>
    </row>
    <row r="5" spans="1:9">
      <c r="B5" s="2">
        <v>41671</v>
      </c>
    </row>
    <row r="6" spans="1:9">
      <c r="B6" s="2">
        <v>41699</v>
      </c>
    </row>
    <row r="7" spans="1:9">
      <c r="B7" s="2">
        <v>41730</v>
      </c>
    </row>
    <row r="8" spans="1:9">
      <c r="B8" s="2">
        <v>41760</v>
      </c>
      <c r="C8">
        <v>0</v>
      </c>
      <c r="D8">
        <v>0</v>
      </c>
      <c r="F8">
        <v>0</v>
      </c>
      <c r="G8">
        <v>0</v>
      </c>
      <c r="H8">
        <v>0</v>
      </c>
      <c r="I8">
        <v>0</v>
      </c>
    </row>
    <row r="9" spans="1:9">
      <c r="B9" s="2">
        <v>41791</v>
      </c>
      <c r="C9">
        <v>0</v>
      </c>
      <c r="D9">
        <f>SUM(C$9:C9)</f>
        <v>0</v>
      </c>
      <c r="F9">
        <v>8</v>
      </c>
      <c r="G9">
        <f>SUM(F$9:F9)</f>
        <v>8</v>
      </c>
      <c r="H9">
        <v>57699</v>
      </c>
      <c r="I9">
        <f>SUM(H$9:H9)</f>
        <v>57699</v>
      </c>
    </row>
    <row r="10" spans="1:9">
      <c r="B10" s="2">
        <v>41821</v>
      </c>
      <c r="C10">
        <v>1</v>
      </c>
      <c r="D10">
        <f>SUM(C$9:C10)</f>
        <v>1</v>
      </c>
      <c r="F10">
        <v>18</v>
      </c>
      <c r="G10">
        <f>SUM(F$9:F10)</f>
        <v>26</v>
      </c>
      <c r="H10">
        <v>79737</v>
      </c>
      <c r="I10">
        <f>SUM(H$9:H10)</f>
        <v>137436</v>
      </c>
    </row>
    <row r="11" spans="1:9">
      <c r="B11" s="2">
        <v>41852</v>
      </c>
      <c r="C11">
        <v>0</v>
      </c>
      <c r="D11">
        <f>SUM(C$9:C11)</f>
        <v>1</v>
      </c>
      <c r="F11">
        <v>3</v>
      </c>
      <c r="G11">
        <f>SUM(F$9:F11)</f>
        <v>29</v>
      </c>
      <c r="H11">
        <v>6044</v>
      </c>
      <c r="I11">
        <f>SUM(H$9:H11)</f>
        <v>143480</v>
      </c>
    </row>
    <row r="12" spans="1:9">
      <c r="B12" s="2">
        <v>41883</v>
      </c>
      <c r="C12">
        <v>0</v>
      </c>
      <c r="D12">
        <f>SUM(C$9:C12)</f>
        <v>1</v>
      </c>
      <c r="E12">
        <v>0</v>
      </c>
      <c r="F12">
        <v>0</v>
      </c>
      <c r="G12">
        <f>SUM(F$9:F12)</f>
        <v>29</v>
      </c>
      <c r="H12">
        <v>0</v>
      </c>
      <c r="I12">
        <f>SUM(H$9:H12)</f>
        <v>143480</v>
      </c>
    </row>
    <row r="13" spans="1:9">
      <c r="A13" t="s">
        <v>18</v>
      </c>
      <c r="B13" s="2">
        <v>41913</v>
      </c>
      <c r="C13">
        <v>1</v>
      </c>
      <c r="D13">
        <f>SUM(C$9:C13)</f>
        <v>2</v>
      </c>
      <c r="E13">
        <f>SUM(C$4:C13)</f>
        <v>2</v>
      </c>
      <c r="F13">
        <v>0</v>
      </c>
      <c r="G13">
        <f>SUM(F$9:F13)</f>
        <v>29</v>
      </c>
      <c r="H13">
        <v>0</v>
      </c>
      <c r="I13">
        <f>SUM(H$9:H13)</f>
        <v>143480</v>
      </c>
    </row>
    <row r="14" spans="1:9">
      <c r="A14" t="s">
        <v>20</v>
      </c>
      <c r="B14" s="2">
        <v>41944</v>
      </c>
      <c r="C14">
        <v>0</v>
      </c>
      <c r="D14">
        <f>SUM(C$9:C14)</f>
        <v>2</v>
      </c>
      <c r="E14">
        <f>SUM(C$4:C14)</f>
        <v>2</v>
      </c>
      <c r="F14">
        <v>1</v>
      </c>
      <c r="G14">
        <f>SUM(F$9:F14)</f>
        <v>30</v>
      </c>
      <c r="H14">
        <v>2042</v>
      </c>
      <c r="I14">
        <f>SUM(H$9:H14)</f>
        <v>145522</v>
      </c>
    </row>
    <row r="15" spans="1:9">
      <c r="A15" t="s">
        <v>22</v>
      </c>
      <c r="B15" s="2">
        <v>41974</v>
      </c>
      <c r="C15">
        <v>0</v>
      </c>
      <c r="D15">
        <f>SUM(C$9:C15)</f>
        <v>2</v>
      </c>
      <c r="E15">
        <f>SUM(C$4:C15)</f>
        <v>2</v>
      </c>
      <c r="F15">
        <v>0</v>
      </c>
      <c r="G15">
        <f>SUM(F$9:F15)</f>
        <v>30</v>
      </c>
      <c r="H15">
        <v>0</v>
      </c>
      <c r="I15">
        <f>SUM(H$9:H15)</f>
        <v>145522</v>
      </c>
    </row>
    <row r="16" spans="1:9">
      <c r="B16" s="2">
        <v>42005</v>
      </c>
      <c r="C16">
        <v>0</v>
      </c>
      <c r="D16">
        <f>SUM(C$9:C16)</f>
        <v>2</v>
      </c>
      <c r="E16">
        <f>SUM(C$4:C16)</f>
        <v>2</v>
      </c>
      <c r="F16">
        <v>0</v>
      </c>
      <c r="G16">
        <f>SUM(F$9:F16)</f>
        <v>30</v>
      </c>
      <c r="H16">
        <v>0</v>
      </c>
      <c r="I16">
        <f>SUM(H$9:H16)</f>
        <v>145522</v>
      </c>
    </row>
    <row r="17" spans="1:9">
      <c r="A17" t="s">
        <v>25</v>
      </c>
      <c r="B17" s="2">
        <v>42036</v>
      </c>
      <c r="C17">
        <v>0</v>
      </c>
      <c r="D17">
        <f>SUM(C$9:C17)</f>
        <v>2</v>
      </c>
      <c r="E17">
        <f>SUM(C$4:C17)</f>
        <v>2</v>
      </c>
      <c r="F17">
        <v>0</v>
      </c>
      <c r="G17">
        <f>SUM(F$9:F17)</f>
        <v>30</v>
      </c>
      <c r="H17">
        <v>0</v>
      </c>
      <c r="I17">
        <f>SUM(H$9:H17)</f>
        <v>145522</v>
      </c>
    </row>
    <row r="18" spans="1:9">
      <c r="A18" t="s">
        <v>27</v>
      </c>
      <c r="B18" s="2">
        <v>42064</v>
      </c>
      <c r="C18">
        <v>0</v>
      </c>
      <c r="D18">
        <f>SUM(C$9:C18)</f>
        <v>2</v>
      </c>
      <c r="E18">
        <f>SUM(C$4:C18)</f>
        <v>2</v>
      </c>
      <c r="F18">
        <v>0</v>
      </c>
      <c r="G18">
        <f>SUM(F$9:F18)</f>
        <v>30</v>
      </c>
      <c r="H18">
        <v>0</v>
      </c>
      <c r="I18">
        <f>SUM(H$9:H18)</f>
        <v>145522</v>
      </c>
    </row>
    <row r="19" spans="1:9">
      <c r="A19" t="s">
        <v>29</v>
      </c>
      <c r="B19" s="2">
        <v>42095</v>
      </c>
      <c r="C19">
        <v>0</v>
      </c>
      <c r="D19">
        <f>SUM(C$9:C19)</f>
        <v>2</v>
      </c>
      <c r="E19">
        <f>SUM(C$4:C19)</f>
        <v>2</v>
      </c>
      <c r="F19">
        <v>0</v>
      </c>
      <c r="G19">
        <f>SUM(F$9:F19)</f>
        <v>30</v>
      </c>
      <c r="H19">
        <v>0</v>
      </c>
      <c r="I19">
        <f>SUM(H$9:H19)</f>
        <v>145522</v>
      </c>
    </row>
    <row r="20" spans="1:9">
      <c r="A20" t="s">
        <v>31</v>
      </c>
      <c r="B20" s="2">
        <v>42125</v>
      </c>
      <c r="C20">
        <v>0</v>
      </c>
      <c r="D20">
        <f>SUM(C$9:C20)</f>
        <v>2</v>
      </c>
      <c r="E20">
        <f>SUM(C$4:C20)</f>
        <v>2</v>
      </c>
      <c r="F20">
        <v>0</v>
      </c>
      <c r="G20">
        <f>SUM(F$9:F20)</f>
        <v>30</v>
      </c>
      <c r="H20">
        <v>0</v>
      </c>
      <c r="I20">
        <f>SUM(H$9:H20)</f>
        <v>145522</v>
      </c>
    </row>
    <row r="21" spans="1:9">
      <c r="B21" s="2">
        <v>42156</v>
      </c>
      <c r="C21">
        <v>0</v>
      </c>
      <c r="D21">
        <f>SUM(C$9:C21)</f>
        <v>2</v>
      </c>
      <c r="E21">
        <f>SUM(C$4:C21)</f>
        <v>2</v>
      </c>
      <c r="F21">
        <v>0</v>
      </c>
      <c r="G21">
        <f>SUM(F$9:F21)</f>
        <v>30</v>
      </c>
      <c r="H21">
        <v>0</v>
      </c>
      <c r="I21">
        <f>SUM(H$9:H21)</f>
        <v>145522</v>
      </c>
    </row>
    <row r="22" spans="1:9">
      <c r="A22" t="s">
        <v>34</v>
      </c>
      <c r="B22" s="2">
        <v>42186</v>
      </c>
      <c r="C22">
        <v>0</v>
      </c>
      <c r="D22">
        <f>SUM(C$9:C22)</f>
        <v>2</v>
      </c>
      <c r="E22">
        <f>SUM(C$4:C22)</f>
        <v>2</v>
      </c>
      <c r="F22">
        <v>6</v>
      </c>
      <c r="G22">
        <f>SUM(F$9:F22)</f>
        <v>36</v>
      </c>
      <c r="H22">
        <v>9949</v>
      </c>
      <c r="I22">
        <f>SUM(H$9:H22)</f>
        <v>155471</v>
      </c>
    </row>
    <row r="23" spans="1:9">
      <c r="B23" s="2">
        <v>42217</v>
      </c>
      <c r="C23">
        <v>0</v>
      </c>
      <c r="D23">
        <f>SUM(C$9:C23)</f>
        <v>2</v>
      </c>
      <c r="E23">
        <f>SUM(C$4:C23)</f>
        <v>2</v>
      </c>
      <c r="F23">
        <v>0</v>
      </c>
      <c r="G23">
        <f>SUM(F$9:F23)</f>
        <v>36</v>
      </c>
      <c r="H23">
        <v>0</v>
      </c>
      <c r="I23">
        <f>SUM(H$9:H23)</f>
        <v>155471</v>
      </c>
    </row>
    <row r="24" spans="1:9">
      <c r="B24" s="2">
        <v>42248</v>
      </c>
      <c r="C24">
        <v>0</v>
      </c>
      <c r="D24">
        <f>SUM(C$9:C24)</f>
        <v>2</v>
      </c>
      <c r="E24">
        <f>SUM(C$4:C24)</f>
        <v>2</v>
      </c>
      <c r="F24">
        <v>0</v>
      </c>
      <c r="G24">
        <f>SUM(F$9:F24)</f>
        <v>36</v>
      </c>
      <c r="H24">
        <v>0</v>
      </c>
      <c r="I24">
        <f>SUM(H$9:H24)</f>
        <v>155471</v>
      </c>
    </row>
    <row r="25" spans="1:9">
      <c r="B25" s="2">
        <v>42278</v>
      </c>
      <c r="C25">
        <v>0</v>
      </c>
      <c r="D25">
        <f>SUM(C$9:C25)</f>
        <v>2</v>
      </c>
      <c r="E25">
        <f>SUM(C$4:C25)</f>
        <v>2</v>
      </c>
      <c r="F25">
        <v>1</v>
      </c>
      <c r="G25">
        <f>SUM(F$9:F25)</f>
        <v>37</v>
      </c>
      <c r="H25">
        <v>257882</v>
      </c>
      <c r="I25">
        <f>SUM(H$9:H25)</f>
        <v>413353</v>
      </c>
    </row>
    <row r="26" spans="1:9">
      <c r="B26" s="2">
        <v>42309</v>
      </c>
      <c r="C26">
        <v>2</v>
      </c>
      <c r="D26">
        <f>SUM(C$9:C26)</f>
        <v>4</v>
      </c>
      <c r="E26">
        <f>SUM(C$4:C26)</f>
        <v>4</v>
      </c>
      <c r="F26">
        <v>2</v>
      </c>
      <c r="G26">
        <f>SUM(F$9:F26)</f>
        <v>39</v>
      </c>
      <c r="H26">
        <v>4856</v>
      </c>
      <c r="I26">
        <f>SUM(H$9:H26)</f>
        <v>418209</v>
      </c>
    </row>
    <row r="27" spans="1:9">
      <c r="B27" s="2">
        <v>42339</v>
      </c>
      <c r="C27">
        <v>0</v>
      </c>
      <c r="D27">
        <f>SUM(C$9:C27)</f>
        <v>4</v>
      </c>
      <c r="E27">
        <f>SUM(C$4:C27)</f>
        <v>4</v>
      </c>
      <c r="F27">
        <v>3</v>
      </c>
      <c r="G27">
        <f>SUM(F$9:F27)</f>
        <v>42</v>
      </c>
      <c r="H27">
        <v>3374</v>
      </c>
      <c r="I27">
        <f>SUM(H$9:H27)</f>
        <v>421583</v>
      </c>
    </row>
    <row r="28" spans="1:9">
      <c r="B28" s="2">
        <v>42370</v>
      </c>
      <c r="C28">
        <v>0</v>
      </c>
      <c r="D28">
        <f>SUM(C$9:C28)</f>
        <v>4</v>
      </c>
      <c r="E28">
        <f>SUM(C$4:C28)</f>
        <v>4</v>
      </c>
      <c r="F28">
        <f>11</f>
        <v>11</v>
      </c>
      <c r="G28">
        <f>SUM(F$9:F28)</f>
        <v>53</v>
      </c>
      <c r="H28">
        <f>32127+63281</f>
        <v>95408</v>
      </c>
      <c r="I28">
        <f>SUM(H$9:H28)</f>
        <v>516991</v>
      </c>
    </row>
    <row r="29" spans="1:9">
      <c r="B29" s="2">
        <v>42401</v>
      </c>
      <c r="C29">
        <v>0</v>
      </c>
      <c r="D29">
        <f>SUM(C$9:C29)</f>
        <v>4</v>
      </c>
      <c r="E29">
        <f>SUM(C$4:C29)</f>
        <v>4</v>
      </c>
      <c r="F29">
        <v>1</v>
      </c>
      <c r="G29">
        <f>SUM(F$9:F29)</f>
        <v>54</v>
      </c>
      <c r="H29">
        <v>85</v>
      </c>
      <c r="I29">
        <f>SUM(H$9:H29)</f>
        <v>517076</v>
      </c>
    </row>
    <row r="30" spans="1:9">
      <c r="B30" s="2">
        <v>42430</v>
      </c>
      <c r="C30">
        <v>0</v>
      </c>
      <c r="D30">
        <f>SUM(C$9:C30)</f>
        <v>4</v>
      </c>
      <c r="E30">
        <f>SUM(C$4:C30)</f>
        <v>4</v>
      </c>
      <c r="F30">
        <v>2</v>
      </c>
      <c r="G30">
        <f>SUM(F$9:F30)</f>
        <v>56</v>
      </c>
      <c r="H30">
        <v>104</v>
      </c>
      <c r="I30">
        <f>SUM(H$9:H30)</f>
        <v>517180</v>
      </c>
    </row>
    <row r="31" spans="1:9">
      <c r="B31" s="2">
        <v>42461</v>
      </c>
      <c r="C31">
        <v>0</v>
      </c>
      <c r="D31">
        <f>SUM(C$9:C31)</f>
        <v>4</v>
      </c>
      <c r="F31">
        <v>2</v>
      </c>
      <c r="G31">
        <f>SUM(F$9:F31)</f>
        <v>58</v>
      </c>
      <c r="H31">
        <v>529</v>
      </c>
      <c r="I31">
        <f>SUM(H$9:H31)</f>
        <v>517709</v>
      </c>
    </row>
    <row r="32" spans="1:9">
      <c r="B32" s="2">
        <v>42491</v>
      </c>
      <c r="C32">
        <v>0</v>
      </c>
      <c r="D32">
        <f>SUM(C$9:C32)</f>
        <v>4</v>
      </c>
      <c r="F32">
        <v>2</v>
      </c>
      <c r="G32">
        <f>SUM(F$9:F32)</f>
        <v>60</v>
      </c>
      <c r="H32">
        <v>800</v>
      </c>
      <c r="I32">
        <f>SUM(H$9:H32)</f>
        <v>518509</v>
      </c>
    </row>
    <row r="33" spans="2:9">
      <c r="B33" s="2">
        <v>42522</v>
      </c>
      <c r="C33">
        <v>0</v>
      </c>
      <c r="D33">
        <f>SUM(C$9:C33)</f>
        <v>4</v>
      </c>
      <c r="F33">
        <v>1</v>
      </c>
      <c r="G33">
        <f>SUM(F$9:F33)</f>
        <v>61</v>
      </c>
      <c r="H33">
        <v>4388</v>
      </c>
      <c r="I33">
        <f>SUM(H$9:H33)</f>
        <v>522897</v>
      </c>
    </row>
    <row r="34" spans="2:9">
      <c r="B34" s="2">
        <v>42552</v>
      </c>
      <c r="C34">
        <v>0</v>
      </c>
      <c r="D34">
        <f>SUM(C$9:C34)</f>
        <v>4</v>
      </c>
      <c r="F34">
        <v>1</v>
      </c>
      <c r="G34">
        <f>SUM(F$9:F34)</f>
        <v>62</v>
      </c>
      <c r="H34">
        <v>488</v>
      </c>
      <c r="I34">
        <f>SUM(H$9:H34)</f>
        <v>523385</v>
      </c>
    </row>
    <row r="35" spans="2:9">
      <c r="B35" s="2">
        <v>42583</v>
      </c>
      <c r="C35">
        <v>0</v>
      </c>
      <c r="D35">
        <f>SUM(C$9:C35)</f>
        <v>4</v>
      </c>
      <c r="F35">
        <v>2</v>
      </c>
      <c r="G35">
        <f>SUM(F$9:F35)</f>
        <v>64</v>
      </c>
      <c r="H35">
        <v>2631</v>
      </c>
      <c r="I35">
        <f>SUM(H$9:H35)</f>
        <v>526016</v>
      </c>
    </row>
    <row r="36" spans="2:9">
      <c r="B36" s="2">
        <v>42614</v>
      </c>
      <c r="C36">
        <v>0</v>
      </c>
      <c r="D36">
        <f>SUM(C$9:C36)</f>
        <v>4</v>
      </c>
      <c r="F36">
        <v>1</v>
      </c>
      <c r="G36">
        <f>SUM(F$9:F36)</f>
        <v>65</v>
      </c>
      <c r="H36">
        <v>14415</v>
      </c>
      <c r="I36">
        <f>SUM(H$9:H36)</f>
        <v>540431</v>
      </c>
    </row>
    <row r="37" spans="2:9">
      <c r="B37" s="2">
        <v>42644</v>
      </c>
      <c r="C37">
        <v>0</v>
      </c>
      <c r="D37">
        <f>SUM(C$9:C37)</f>
        <v>4</v>
      </c>
      <c r="F37">
        <v>3</v>
      </c>
      <c r="G37">
        <f>SUM(F$9:F37)</f>
        <v>68</v>
      </c>
      <c r="H37">
        <v>259</v>
      </c>
      <c r="I37">
        <f>SUM(H$9:H37)</f>
        <v>540690</v>
      </c>
    </row>
    <row r="38" spans="2:9">
      <c r="B38" s="2">
        <v>42675</v>
      </c>
      <c r="C38">
        <v>1</v>
      </c>
      <c r="D38">
        <f>SUM(C$9:C38)</f>
        <v>5</v>
      </c>
      <c r="F38">
        <v>0</v>
      </c>
      <c r="G38">
        <f>SUM(F$9:F38)</f>
        <v>68</v>
      </c>
      <c r="H38">
        <v>0</v>
      </c>
      <c r="I38">
        <f>SUM(H$9:H38)</f>
        <v>540690</v>
      </c>
    </row>
    <row r="39" spans="2:9">
      <c r="B39" s="2">
        <v>42705</v>
      </c>
      <c r="C39">
        <v>0</v>
      </c>
      <c r="D39">
        <f>SUM(C$9:C39)</f>
        <v>5</v>
      </c>
      <c r="F39">
        <v>2852</v>
      </c>
      <c r="G39">
        <f>SUM(F$9:F39)</f>
        <v>2920</v>
      </c>
      <c r="H39">
        <v>2</v>
      </c>
      <c r="I39">
        <f>SUM(H$9:H39)</f>
        <v>540692</v>
      </c>
    </row>
    <row r="40" spans="2:9">
      <c r="B40" s="2">
        <v>42736</v>
      </c>
      <c r="C40">
        <v>0</v>
      </c>
      <c r="D40">
        <f>SUM(C$9:C40)</f>
        <v>5</v>
      </c>
      <c r="F40">
        <v>10</v>
      </c>
      <c r="G40">
        <f>SUM(F$9:F40)</f>
        <v>2930</v>
      </c>
      <c r="H40">
        <v>13983</v>
      </c>
      <c r="I40">
        <f>SUM(H$9:H40)</f>
        <v>554675</v>
      </c>
    </row>
    <row r="41" spans="2:9">
      <c r="B41" s="2">
        <v>42767</v>
      </c>
      <c r="C41">
        <v>4</v>
      </c>
      <c r="D41">
        <f>SUM(C$9:C41)</f>
        <v>9</v>
      </c>
      <c r="F41">
        <v>8</v>
      </c>
      <c r="G41">
        <f>SUM(F$9:F41)</f>
        <v>2938</v>
      </c>
      <c r="H41">
        <v>18728</v>
      </c>
      <c r="I41">
        <f>SUM(H$9:H41)</f>
        <v>573403</v>
      </c>
    </row>
    <row r="42" spans="2:9">
      <c r="B42" s="2">
        <v>42795</v>
      </c>
      <c r="C42">
        <v>1</v>
      </c>
      <c r="D42">
        <f>SUM(C$9:C42)</f>
        <v>10</v>
      </c>
      <c r="F42">
        <v>5</v>
      </c>
      <c r="G42">
        <f>SUM(F$9:F42)</f>
        <v>2943</v>
      </c>
      <c r="H42">
        <v>9809</v>
      </c>
      <c r="I42">
        <f>SUM(H$9:H42)</f>
        <v>583212</v>
      </c>
    </row>
    <row r="43" spans="2:9">
      <c r="B43" s="2">
        <v>42826</v>
      </c>
      <c r="C43">
        <v>2</v>
      </c>
      <c r="D43">
        <f>SUM(C$9:C43)</f>
        <v>12</v>
      </c>
      <c r="F43">
        <v>6</v>
      </c>
      <c r="G43">
        <f>SUM(F$9:F43)</f>
        <v>2949</v>
      </c>
      <c r="H43">
        <v>6320</v>
      </c>
      <c r="I43">
        <f>SUM(H$9:H43)</f>
        <v>589532</v>
      </c>
    </row>
    <row r="44" spans="2:9">
      <c r="B44" s="2">
        <v>42856</v>
      </c>
      <c r="C44">
        <v>3</v>
      </c>
      <c r="D44">
        <f>SUM(C$9:C44)</f>
        <v>15</v>
      </c>
      <c r="F44">
        <v>6</v>
      </c>
      <c r="G44">
        <f>SUM(F$9:F44)</f>
        <v>2955</v>
      </c>
      <c r="H44">
        <v>11790</v>
      </c>
      <c r="I44">
        <f>SUM(H$9:H44)</f>
        <v>601322</v>
      </c>
    </row>
    <row r="45" spans="2:9">
      <c r="B45" s="2">
        <v>42887</v>
      </c>
      <c r="C45">
        <v>2</v>
      </c>
      <c r="D45">
        <f>SUM(C$9:C45)</f>
        <v>17</v>
      </c>
      <c r="F45">
        <v>6</v>
      </c>
      <c r="G45">
        <f>SUM(F$9:F45)</f>
        <v>2961</v>
      </c>
      <c r="H45">
        <v>5118</v>
      </c>
      <c r="I45">
        <f>SUM(H$9:H45)</f>
        <v>606440</v>
      </c>
    </row>
    <row r="46" spans="2:9">
      <c r="B46" s="2">
        <v>42917</v>
      </c>
      <c r="C46">
        <v>4</v>
      </c>
      <c r="D46">
        <f>SUM(C$9:C46)</f>
        <v>21</v>
      </c>
      <c r="F46">
        <v>17</v>
      </c>
      <c r="G46">
        <f>SUM(F$9:F46)</f>
        <v>2978</v>
      </c>
      <c r="H46">
        <v>273538</v>
      </c>
      <c r="I46">
        <f>SUM(H$9:H46)</f>
        <v>879978</v>
      </c>
    </row>
    <row r="47" spans="2:9">
      <c r="B47" s="2">
        <v>42948</v>
      </c>
      <c r="C47">
        <v>0</v>
      </c>
      <c r="D47">
        <f>SUM(C$9:C47)</f>
        <v>21</v>
      </c>
      <c r="F47">
        <v>8</v>
      </c>
      <c r="G47">
        <f>SUM(F$9:F47)</f>
        <v>2986</v>
      </c>
      <c r="H47">
        <v>101265</v>
      </c>
      <c r="I47">
        <f>SUM(H$9:H47)</f>
        <v>981243</v>
      </c>
    </row>
    <row r="48" spans="2:9">
      <c r="B48" s="2">
        <v>42979</v>
      </c>
      <c r="C48">
        <v>1</v>
      </c>
      <c r="D48">
        <f>SUM(C$9:C48)</f>
        <v>22</v>
      </c>
      <c r="F48">
        <v>0</v>
      </c>
      <c r="G48">
        <f>SUM(F$9:F48)</f>
        <v>2986</v>
      </c>
      <c r="H48">
        <v>0</v>
      </c>
      <c r="I48">
        <f>SUM(H$9:H48)</f>
        <v>981243</v>
      </c>
    </row>
    <row r="49" spans="2:9">
      <c r="B49" s="2">
        <v>43009</v>
      </c>
      <c r="C49">
        <v>1</v>
      </c>
      <c r="D49">
        <f>SUM(C$9:C49)</f>
        <v>23</v>
      </c>
      <c r="F49">
        <v>3</v>
      </c>
      <c r="G49">
        <f>SUM(F$9:F49)</f>
        <v>2989</v>
      </c>
      <c r="H49">
        <v>8934</v>
      </c>
      <c r="I49">
        <f>SUM(H$9:H49)</f>
        <v>990177</v>
      </c>
    </row>
    <row r="50" spans="2:9">
      <c r="B50" s="2">
        <v>43040</v>
      </c>
      <c r="C50">
        <v>2</v>
      </c>
      <c r="D50">
        <f>SUM(C$9:C50)</f>
        <v>25</v>
      </c>
      <c r="F50">
        <v>4</v>
      </c>
      <c r="G50">
        <f>SUM(F$9:F50)</f>
        <v>2993</v>
      </c>
      <c r="H50">
        <v>2767</v>
      </c>
      <c r="I50">
        <f>SUM(H$9:H50)</f>
        <v>992944</v>
      </c>
    </row>
    <row r="51" spans="2:9">
      <c r="B51" s="2">
        <v>43070</v>
      </c>
      <c r="C51">
        <v>1</v>
      </c>
      <c r="D51">
        <f>SUM(C$9:C51)</f>
        <v>26</v>
      </c>
      <c r="F51">
        <v>4</v>
      </c>
      <c r="G51">
        <f>SUM(F$9:F51)</f>
        <v>2997</v>
      </c>
      <c r="H51">
        <v>16117</v>
      </c>
      <c r="I51">
        <f>SUM(H$9:H51)</f>
        <v>1009061</v>
      </c>
    </row>
    <row r="52" spans="2:9">
      <c r="B52" s="2">
        <v>43101</v>
      </c>
      <c r="C52">
        <v>8</v>
      </c>
      <c r="D52">
        <f>SUM(C$9:C52)</f>
        <v>34</v>
      </c>
      <c r="F52">
        <v>3</v>
      </c>
      <c r="G52">
        <f>SUM(F$9:F52)</f>
        <v>3000</v>
      </c>
      <c r="H52">
        <v>2551</v>
      </c>
      <c r="I52">
        <f>SUM(H$9:H52)</f>
        <v>1011612</v>
      </c>
    </row>
    <row r="53" spans="2:9">
      <c r="B53" s="2">
        <v>43132</v>
      </c>
      <c r="C53">
        <v>7</v>
      </c>
      <c r="D53">
        <f>SUM(C$9:C53)</f>
        <v>41</v>
      </c>
      <c r="F53">
        <v>6</v>
      </c>
      <c r="G53">
        <f>SUM(F$9:F53)</f>
        <v>3006</v>
      </c>
      <c r="H53">
        <v>346499</v>
      </c>
      <c r="I53">
        <f>SUM(H$9:H53)</f>
        <v>1358111</v>
      </c>
    </row>
    <row r="54" spans="2:9">
      <c r="B54" s="2">
        <v>43160</v>
      </c>
      <c r="C54">
        <v>4</v>
      </c>
      <c r="D54">
        <f>SUM(C$9:C54)</f>
        <v>45</v>
      </c>
      <c r="F54">
        <v>1</v>
      </c>
      <c r="G54">
        <f>SUM(F$9:F54)</f>
        <v>3007</v>
      </c>
      <c r="H54">
        <v>59803</v>
      </c>
      <c r="I54">
        <f>SUM(H$9:H54)</f>
        <v>1417914</v>
      </c>
    </row>
    <row r="55" spans="2:9">
      <c r="B55" s="2">
        <v>43191</v>
      </c>
      <c r="C55">
        <v>10</v>
      </c>
      <c r="D55">
        <f>SUM(C$9:C55)</f>
        <v>55</v>
      </c>
      <c r="F55">
        <v>6</v>
      </c>
      <c r="G55">
        <f>SUM(F$9:F55)</f>
        <v>3013</v>
      </c>
      <c r="H55">
        <v>9604</v>
      </c>
      <c r="I55">
        <f>SUM(H$9:H55)</f>
        <v>1427518</v>
      </c>
    </row>
    <row r="56" spans="2:9">
      <c r="B56" s="2">
        <v>43221</v>
      </c>
      <c r="C56">
        <v>6</v>
      </c>
      <c r="D56">
        <f>SUM(C$9:C56)</f>
        <v>61</v>
      </c>
      <c r="F56">
        <v>4</v>
      </c>
      <c r="G56">
        <f>SUM(F$9:F56)</f>
        <v>3017</v>
      </c>
      <c r="H56">
        <v>3015</v>
      </c>
      <c r="I56">
        <f>SUM(H$9:H56)</f>
        <v>1430533</v>
      </c>
    </row>
    <row r="57" spans="2:9">
      <c r="B57" s="2">
        <v>43252</v>
      </c>
      <c r="C57">
        <v>8</v>
      </c>
      <c r="D57">
        <f>SUM(C$9:C57)</f>
        <v>69</v>
      </c>
      <c r="F57">
        <v>2</v>
      </c>
      <c r="G57">
        <f>SUM(F$9:F57)</f>
        <v>3019</v>
      </c>
      <c r="H57">
        <v>547</v>
      </c>
      <c r="I57">
        <f>SUM(H$9:H57)</f>
        <v>1431080</v>
      </c>
    </row>
    <row r="58" spans="2:9">
      <c r="B58" s="2">
        <v>43282</v>
      </c>
      <c r="C58">
        <v>10</v>
      </c>
      <c r="D58">
        <f>SUM(C$9:C58)</f>
        <v>79</v>
      </c>
      <c r="F58">
        <v>5</v>
      </c>
      <c r="G58">
        <f>SUM(F$9:F58)</f>
        <v>3024</v>
      </c>
      <c r="H58">
        <v>10705</v>
      </c>
      <c r="I58">
        <f>SUM(H$9:H58)</f>
        <v>1441785</v>
      </c>
    </row>
    <row r="59" spans="2:9">
      <c r="B59" s="2">
        <v>43313</v>
      </c>
      <c r="C59">
        <v>2</v>
      </c>
      <c r="D59">
        <f>SUM(C$9:C59)</f>
        <v>81</v>
      </c>
      <c r="F59">
        <v>1</v>
      </c>
      <c r="G59">
        <f>SUM(F$9:F59)</f>
        <v>3025</v>
      </c>
      <c r="H59">
        <v>4</v>
      </c>
      <c r="I59">
        <f>SUM(H$9:H59)</f>
        <v>1441789</v>
      </c>
    </row>
    <row r="60" spans="2:9">
      <c r="B60" s="2">
        <v>43344</v>
      </c>
      <c r="C60">
        <v>5</v>
      </c>
      <c r="D60">
        <f>SUM(C$9:C60)</f>
        <v>86</v>
      </c>
      <c r="F60">
        <v>7</v>
      </c>
      <c r="G60">
        <f>SUM(F$9:F60)</f>
        <v>3032</v>
      </c>
      <c r="H60">
        <v>83769</v>
      </c>
      <c r="I60">
        <f>SUM(H$9:H60)</f>
        <v>1525558</v>
      </c>
    </row>
    <row r="61" spans="2:9">
      <c r="B61" s="2">
        <v>43374</v>
      </c>
      <c r="C61">
        <v>9</v>
      </c>
      <c r="D61">
        <f>SUM(C$9:C61)</f>
        <v>95</v>
      </c>
      <c r="F61">
        <v>2</v>
      </c>
      <c r="G61">
        <f>SUM(F$9:F61)</f>
        <v>3034</v>
      </c>
      <c r="H61">
        <v>5655</v>
      </c>
      <c r="I61">
        <f>SUM(H$9:H61)</f>
        <v>1531213</v>
      </c>
    </row>
    <row r="62" spans="2:9">
      <c r="B62" s="2">
        <v>43405</v>
      </c>
      <c r="C62">
        <v>10</v>
      </c>
      <c r="D62">
        <f>SUM(C$9:C62)</f>
        <v>105</v>
      </c>
      <c r="F62">
        <v>10</v>
      </c>
      <c r="G62">
        <f>SUM(F$9:F62)</f>
        <v>3044</v>
      </c>
      <c r="H62">
        <v>178659</v>
      </c>
      <c r="I62">
        <f>SUM(H$9:H62)</f>
        <v>1709872</v>
      </c>
    </row>
    <row r="63" spans="2:9">
      <c r="B63" s="2">
        <v>43435</v>
      </c>
      <c r="C63">
        <v>8</v>
      </c>
      <c r="D63">
        <f>SUM(C$9:C63)</f>
        <v>113</v>
      </c>
      <c r="F63">
        <v>6</v>
      </c>
      <c r="G63">
        <f>SUM(F$9:F63)</f>
        <v>3050</v>
      </c>
      <c r="H63">
        <v>109297</v>
      </c>
      <c r="I63">
        <f>SUM(H$9:H63)</f>
        <v>1819169</v>
      </c>
    </row>
    <row r="64" spans="2:9">
      <c r="B64" s="2">
        <v>43466</v>
      </c>
      <c r="C64">
        <v>10</v>
      </c>
      <c r="D64">
        <f>SUM(C$9:C64)</f>
        <v>123</v>
      </c>
      <c r="F64">
        <f>46+100+100+100+100+100+100+100+100+100+100+100+100+100+100+100+100</f>
        <v>1646</v>
      </c>
      <c r="G64">
        <f>SUM(F$9:F64)</f>
        <v>4696</v>
      </c>
      <c r="H64">
        <f>294232+276589+147289+98459+56002+101283+119019+238917+166584+113328+255957+103954+82045+478883+356905+122423+458623</f>
        <v>3470492</v>
      </c>
      <c r="I64">
        <f>SUM(H$9:H64)</f>
        <v>5289661</v>
      </c>
    </row>
    <row r="65" spans="2:9">
      <c r="B65" s="2">
        <v>43497</v>
      </c>
      <c r="C65">
        <v>6</v>
      </c>
      <c r="D65">
        <f>SUM(C$9:C65)</f>
        <v>129</v>
      </c>
      <c r="F65">
        <v>111</v>
      </c>
      <c r="G65">
        <f>SUM(F$9:F65)</f>
        <v>4807</v>
      </c>
      <c r="H65">
        <f>14277+458623</f>
        <v>472900</v>
      </c>
      <c r="I65">
        <f>SUM(H$9:H65)</f>
        <v>5762561</v>
      </c>
    </row>
    <row r="66" spans="2:9">
      <c r="B66" s="2">
        <v>43525</v>
      </c>
      <c r="C66">
        <v>3</v>
      </c>
      <c r="D66">
        <f>SUM(C$9:C66)</f>
        <v>132</v>
      </c>
      <c r="F66">
        <f>89+22</f>
        <v>111</v>
      </c>
      <c r="G66">
        <f>SUM(F$9:F66)</f>
        <v>4918</v>
      </c>
      <c r="H66">
        <f>159684+12936</f>
        <v>172620</v>
      </c>
      <c r="I66">
        <f>SUM(H$9:H66)</f>
        <v>5935181</v>
      </c>
    </row>
    <row r="67" spans="2:9">
      <c r="B67" s="2">
        <v>43556</v>
      </c>
      <c r="C67">
        <v>7</v>
      </c>
      <c r="D67">
        <f>SUM(C$9:C67)</f>
        <v>139</v>
      </c>
      <c r="F67">
        <v>2</v>
      </c>
      <c r="G67">
        <f>SUM(F$9:F67)</f>
        <v>4920</v>
      </c>
      <c r="H67">
        <v>21</v>
      </c>
      <c r="I67">
        <f>SUM(H$9:H67)</f>
        <v>5935202</v>
      </c>
    </row>
    <row r="68" spans="2:9">
      <c r="B68" s="2">
        <v>43586</v>
      </c>
      <c r="C68">
        <v>6</v>
      </c>
      <c r="D68">
        <f>SUM(C$9:C68)</f>
        <v>145</v>
      </c>
      <c r="F68">
        <v>6</v>
      </c>
      <c r="G68">
        <f>SUM(F$9:F68)</f>
        <v>4926</v>
      </c>
      <c r="H68">
        <f>4328</f>
        <v>4328</v>
      </c>
      <c r="I68">
        <f>SUM(H$9:H68)</f>
        <v>5939530</v>
      </c>
    </row>
    <row r="69" spans="2:9">
      <c r="B69" s="2">
        <v>43617</v>
      </c>
      <c r="C69">
        <v>9</v>
      </c>
      <c r="D69">
        <f>SUM(C$9:C69)</f>
        <v>154</v>
      </c>
      <c r="F69">
        <f>41+70</f>
        <v>111</v>
      </c>
      <c r="G69">
        <f>SUM(F$9:F69)</f>
        <v>5037</v>
      </c>
      <c r="H69">
        <f>45264+259530</f>
        <v>304794</v>
      </c>
      <c r="I69">
        <f>SUM(H$9:H69)</f>
        <v>6244324</v>
      </c>
    </row>
    <row r="70" spans="2:9">
      <c r="B70" s="2">
        <v>43647</v>
      </c>
      <c r="C70">
        <v>11</v>
      </c>
      <c r="D70">
        <f>SUM(C$9:C70)</f>
        <v>165</v>
      </c>
      <c r="F70">
        <v>19</v>
      </c>
      <c r="G70">
        <f>SUM(F$9:F70)</f>
        <v>5056</v>
      </c>
      <c r="H70">
        <v>12494</v>
      </c>
      <c r="I70">
        <f>SUM(H$9:H70)</f>
        <v>6256818</v>
      </c>
    </row>
    <row r="71" spans="2:9">
      <c r="B71" s="2">
        <v>43678</v>
      </c>
      <c r="C71">
        <v>12</v>
      </c>
      <c r="D71">
        <f>SUM(C$9:C71)</f>
        <v>177</v>
      </c>
      <c r="F71">
        <v>3</v>
      </c>
      <c r="G71">
        <f>SUM(F$9:F71)</f>
        <v>5059</v>
      </c>
      <c r="H71">
        <v>3529</v>
      </c>
      <c r="I71">
        <f>SUM(H$9:H71)</f>
        <v>6260347</v>
      </c>
    </row>
    <row r="72" spans="2:9">
      <c r="B72" s="2">
        <v>43709</v>
      </c>
      <c r="C72">
        <v>8</v>
      </c>
      <c r="D72">
        <f>SUM(C$9:C72)</f>
        <v>185</v>
      </c>
      <c r="F72">
        <v>11</v>
      </c>
      <c r="G72">
        <f>SUM(F$9:F72)</f>
        <v>5070</v>
      </c>
      <c r="H72">
        <v>12572</v>
      </c>
      <c r="I72">
        <f>SUM(H$9:H72)</f>
        <v>6272919</v>
      </c>
    </row>
    <row r="73" spans="2:9">
      <c r="B73" s="2">
        <v>43739</v>
      </c>
      <c r="C73">
        <v>15</v>
      </c>
      <c r="D73">
        <f>SUM(C$9:C73)</f>
        <v>200</v>
      </c>
      <c r="F73">
        <v>9</v>
      </c>
      <c r="G73">
        <f>SUM(F$9:F73)</f>
        <v>5079</v>
      </c>
      <c r="H73">
        <v>3429</v>
      </c>
      <c r="I73">
        <f>SUM(H$9:H73)</f>
        <v>6276348</v>
      </c>
    </row>
    <row r="74" spans="2:9">
      <c r="B74" s="2">
        <v>43770</v>
      </c>
      <c r="C74">
        <v>10</v>
      </c>
      <c r="D74">
        <f>SUM(C$9:C74)</f>
        <v>210</v>
      </c>
      <c r="F74">
        <v>4</v>
      </c>
      <c r="G74">
        <f>SUM(F$9:F74)</f>
        <v>5083</v>
      </c>
      <c r="H74">
        <v>10770</v>
      </c>
      <c r="I74">
        <f>SUM(H$9:H74)</f>
        <v>6287118</v>
      </c>
    </row>
    <row r="75" spans="2:9">
      <c r="B75" s="2">
        <v>43800</v>
      </c>
      <c r="C75">
        <v>11</v>
      </c>
      <c r="D75">
        <f>SUM(C$9:C75)</f>
        <v>221</v>
      </c>
      <c r="F75">
        <f>58+13</f>
        <v>71</v>
      </c>
      <c r="G75">
        <f>SUM(F$9:F75)</f>
        <v>5154</v>
      </c>
      <c r="H75">
        <f>83163+43694</f>
        <v>126857</v>
      </c>
      <c r="I75">
        <f>SUM(H$9:H75)</f>
        <v>6413975</v>
      </c>
    </row>
    <row r="76" spans="2:9">
      <c r="B76" s="2">
        <v>43831</v>
      </c>
      <c r="C76">
        <v>5</v>
      </c>
      <c r="D76">
        <f>SUM(C$9:C76)</f>
        <v>226</v>
      </c>
      <c r="F76">
        <v>7</v>
      </c>
      <c r="G76">
        <f>SUM(F$9:F76)</f>
        <v>5161</v>
      </c>
      <c r="H76">
        <v>12278</v>
      </c>
      <c r="I76">
        <f>SUM(H$9:H76)</f>
        <v>6426253</v>
      </c>
    </row>
    <row r="77" spans="2:9">
      <c r="B77" s="2">
        <v>43862</v>
      </c>
      <c r="C77">
        <v>11</v>
      </c>
      <c r="D77">
        <f>SUM(C$9:C77)</f>
        <v>237</v>
      </c>
      <c r="F77">
        <v>33</v>
      </c>
      <c r="G77">
        <f>SUM(F$9:F77)</f>
        <v>5194</v>
      </c>
      <c r="H77">
        <v>116960</v>
      </c>
      <c r="I77">
        <f>SUM(H$9:H77)</f>
        <v>6543213</v>
      </c>
    </row>
    <row r="78" spans="2:9">
      <c r="B78" s="2">
        <v>43891</v>
      </c>
      <c r="C78">
        <v>4</v>
      </c>
      <c r="D78">
        <f>SUM(C$9:C78)</f>
        <v>241</v>
      </c>
      <c r="F78">
        <v>2</v>
      </c>
      <c r="G78">
        <f>SUM(F$9:F78)</f>
        <v>5196</v>
      </c>
      <c r="H78">
        <v>1069</v>
      </c>
      <c r="I78">
        <f>SUM(H$9:H78)</f>
        <v>6544282</v>
      </c>
    </row>
  </sheetData>
  <phoneticPr fontId="1" type="noConversion"/>
  <pageMargins left="0.78749999999999998" right="0.78749999999999998" top="1.0249999999999999" bottom="1.0249999999999999" header="0.78749999999999998" footer="0.78749999999999998"/>
  <pageSetup paperSize="9" orientation="portrait" r:id="rId1"/>
  <headerFooter>
    <oddHeader>&amp;C&amp;"Arial,Regular"&amp;A</oddHeader>
    <oddFooter>&amp;C&amp;"Arial,Regular"페이지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112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BERT</vt:lpstr>
      <vt:lpstr>GAN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Hwee-Myoung Kim</cp:lastModifiedBy>
  <cp:revision>5</cp:revision>
  <dcterms:created xsi:type="dcterms:W3CDTF">2020-03-20T13:51:41Z</dcterms:created>
  <dcterms:modified xsi:type="dcterms:W3CDTF">2020-03-26T20:45:12Z</dcterms:modified>
  <dc:language>en-US</dc:language>
</cp:coreProperties>
</file>