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H" sheetId="1" r:id="rId1"/>
  </sheets>
  <calcPr calcId="124519" fullCalcOnLoad="1"/>
</workbook>
</file>

<file path=xl/sharedStrings.xml><?xml version="1.0" encoding="utf-8"?>
<sst xmlns="http://schemas.openxmlformats.org/spreadsheetml/2006/main" count="404" uniqueCount="22">
  <si>
    <t>Jason Ou</t>
  </si>
  <si>
    <t>Oliver Nicolson</t>
  </si>
  <si>
    <t>Oliver Wu</t>
  </si>
  <si>
    <t>James Song</t>
  </si>
  <si>
    <t>David Ng</t>
  </si>
  <si>
    <t>Daniel Wykes</t>
  </si>
  <si>
    <t>Kalyan Manoj</t>
  </si>
  <si>
    <t>Dillon Chong</t>
  </si>
  <si>
    <t>Leon Crayford</t>
  </si>
  <si>
    <t>Aaren SUM</t>
  </si>
  <si>
    <t>Sonish Hathi</t>
  </si>
  <si>
    <t>Anthony Peverell</t>
  </si>
  <si>
    <t>Ibrahim Kulkarni</t>
  </si>
  <si>
    <t>Anish Nair</t>
  </si>
  <si>
    <t>Weston Wang</t>
  </si>
  <si>
    <t>Thomas Larchet</t>
  </si>
  <si>
    <t>Daniel Kemp</t>
  </si>
  <si>
    <t>Rylee Hoang</t>
  </si>
  <si>
    <t>Sajan Senthuran</t>
  </si>
  <si>
    <t>Senula Sumanasuriya</t>
  </si>
  <si>
    <t>Jason Goh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</si>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</sst>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player-profile/09D13E66-4544-40B5-90B8-3AB7AC928490" TargetMode="External"/><Relationship Id="rId2" Type="http://schemas.openxmlformats.org/officeDocument/2006/relationships/hyperlink" Target="https://be.tournamentsoftware.com/player-profile/3918EB92-52AC-453E-9ACB-00945325D099" TargetMode="External"/><Relationship Id="rId3" Type="http://schemas.openxmlformats.org/officeDocument/2006/relationships/hyperlink" Target="https://be.tournamentsoftware.com/player-profile/C60E00E8-7CD6-4DA0-A4C7-FA1A10B2EFE3" TargetMode="External"/><Relationship Id="rId4" Type="http://schemas.openxmlformats.org/officeDocument/2006/relationships/hyperlink" Target="https://be.tournamentsoftware.com/player-profile/9985037C-73F9-4EDB-B54C-E327495C09C8" TargetMode="External"/><Relationship Id="rId5" Type="http://schemas.openxmlformats.org/officeDocument/2006/relationships/hyperlink" Target="https://be.tournamentsoftware.com/player-profile/E6EF7A68-E8DB-41BF-BEB3-E2D57567BA87" TargetMode="External"/><Relationship Id="rId6" Type="http://schemas.openxmlformats.org/officeDocument/2006/relationships/hyperlink" Target="https://be.tournamentsoftware.com/player-profile/4592E5DE-4D3C-49E1-8460-F01721A1BDC5" TargetMode="External"/><Relationship Id="rId7" Type="http://schemas.openxmlformats.org/officeDocument/2006/relationships/hyperlink" Target="https://be.tournamentsoftware.com/player-profile/DBF238A7-50C3-4581-9869-9644990896B8" TargetMode="External"/><Relationship Id="rId8" Type="http://schemas.openxmlformats.org/officeDocument/2006/relationships/hyperlink" Target="https://be.tournamentsoftware.com/player-profile/1926B6FF-4B26-4795-B2C3-2F41A4BCCA13" TargetMode="External"/><Relationship Id="rId9" Type="http://schemas.openxmlformats.org/officeDocument/2006/relationships/hyperlink" Target="https://be.tournamentsoftware.com/player-profile/0409225F-EEF4-4492-8764-A59D9FBFE1EE" TargetMode="External"/><Relationship Id="rId10" Type="http://schemas.openxmlformats.org/officeDocument/2006/relationships/hyperlink" Target="https://be.tournamentsoftware.com/player-profile/C0727F3C-CD53-4B89-B919-D337EA3B1CD9" TargetMode="External"/><Relationship Id="rId11" Type="http://schemas.openxmlformats.org/officeDocument/2006/relationships/hyperlink" Target="https://be.tournamentsoftware.com/player-profile/FC77E6EE-9FAE-4EB4-9CD6-DCEC694A9896" TargetMode="External"/><Relationship Id="rId12" Type="http://schemas.openxmlformats.org/officeDocument/2006/relationships/hyperlink" Target="https://be.tournamentsoftware.com/player-profile/38FD77D3-A709-4160-869D-04F521103676" TargetMode="External"/><Relationship Id="rId13" Type="http://schemas.openxmlformats.org/officeDocument/2006/relationships/hyperlink" Target="https://be.tournamentsoftware.com/player-profile/521428B6-16C3-4F73-9076-C26258260669" TargetMode="External"/><Relationship Id="rId14" Type="http://schemas.openxmlformats.org/officeDocument/2006/relationships/hyperlink" Target="https://be.tournamentsoftware.com/player-profile/0D99E17F-A382-4397-9656-F6D06B9B419E" TargetMode="External"/><Relationship Id="rId15" Type="http://schemas.openxmlformats.org/officeDocument/2006/relationships/hyperlink" Target="https://be.tournamentsoftware.com/player-profile/62199CFA-8169-4737-ABF9-0B65A14AA9A7" TargetMode="External"/><Relationship Id="rId16" Type="http://schemas.openxmlformats.org/officeDocument/2006/relationships/hyperlink" Target="https://be.tournamentsoftware.com/player-profile/3B377245-AD95-4612-A94F-8FCDE6BE4F8F" TargetMode="External"/><Relationship Id="rId17" Type="http://schemas.openxmlformats.org/officeDocument/2006/relationships/hyperlink" Target="https://be.tournamentsoftware.com/player-profile/87E299F4-495F-467A-A2FC-27567318A083" TargetMode="External"/><Relationship Id="rId18" Type="http://schemas.openxmlformats.org/officeDocument/2006/relationships/hyperlink" Target="https://be.tournamentsoftware.com/player-profile/3C7415AC-B5FD-44B0-9989-D50DD438E8F6" TargetMode="External"/><Relationship Id="rId19" Type="http://schemas.openxmlformats.org/officeDocument/2006/relationships/hyperlink" Target="https://be.tournamentsoftware.com/player-profile/9258742A-9538-4CA7-842B-02B56A3D6590" TargetMode="External"/><Relationship Id="rId20" Type="http://schemas.openxmlformats.org/officeDocument/2006/relationships/hyperlink" Target="https://be.tournamentsoftware.com/player-profile/1426BBD1-C8F7-4DA6-9784-5D18F7F10E7A" TargetMode="External"/><Relationship Id="rId21" Type="http://schemas.openxmlformats.org/officeDocument/2006/relationships/hyperlink" Target="https://be.tournamentsoftware.com/player-profile/2A667627-D969-4D60-ADDF-3EE6EAB0FCA4" TargetMode="External"/><Relationship Id="rId22" Type="http://schemas.openxmlformats.org/officeDocument/2006/relationships/hyperlink" Target="https://be.tournamentsoftware.com/player-profile/09D13E66-4544-40B5-90B8-3AB7AC928490" TargetMode="External"/><Relationship Id="rId23" Type="http://schemas.openxmlformats.org/officeDocument/2006/relationships/hyperlink" Target="https://be.tournamentsoftware.com/player-profile/3918EB92-52AC-453E-9ACB-00945325D099" TargetMode="External"/><Relationship Id="rId24" Type="http://schemas.openxmlformats.org/officeDocument/2006/relationships/hyperlink" Target="https://be.tournamentsoftware.com/player-profile/C60E00E8-7CD6-4DA0-A4C7-FA1A10B2EFE3" TargetMode="External"/><Relationship Id="rId25" Type="http://schemas.openxmlformats.org/officeDocument/2006/relationships/hyperlink" Target="https://be.tournamentsoftware.com/player-profile/9985037C-73F9-4EDB-B54C-E327495C09C8" TargetMode="External"/><Relationship Id="rId26" Type="http://schemas.openxmlformats.org/officeDocument/2006/relationships/hyperlink" Target="https://be.tournamentsoftware.com/player-profile/E6EF7A68-E8DB-41BF-BEB3-E2D57567BA87" TargetMode="External"/><Relationship Id="rId27" Type="http://schemas.openxmlformats.org/officeDocument/2006/relationships/hyperlink" Target="https://be.tournamentsoftware.com/player-profile/4592E5DE-4D3C-49E1-8460-F01721A1BDC5" TargetMode="External"/><Relationship Id="rId28" Type="http://schemas.openxmlformats.org/officeDocument/2006/relationships/hyperlink" Target="https://be.tournamentsoftware.com/player-profile/DBF238A7-50C3-4581-9869-9644990896B8" TargetMode="External"/><Relationship Id="rId29" Type="http://schemas.openxmlformats.org/officeDocument/2006/relationships/hyperlink" Target="https://be.tournamentsoftware.com/player-profile/1926B6FF-4B26-4795-B2C3-2F41A4BCCA13" TargetMode="External"/><Relationship Id="rId30" Type="http://schemas.openxmlformats.org/officeDocument/2006/relationships/hyperlink" Target="https://be.tournamentsoftware.com/player-profile/0409225F-EEF4-4492-8764-A59D9FBFE1EE" TargetMode="External"/><Relationship Id="rId31" Type="http://schemas.openxmlformats.org/officeDocument/2006/relationships/hyperlink" Target="https://be.tournamentsoftware.com/player-profile/C0727F3C-CD53-4B89-B919-D337EA3B1CD9" TargetMode="External"/><Relationship Id="rId32" Type="http://schemas.openxmlformats.org/officeDocument/2006/relationships/hyperlink" Target="https://be.tournamentsoftware.com/player-profile/FC77E6EE-9FAE-4EB4-9CD6-DCEC694A9896" TargetMode="External"/><Relationship Id="rId33" Type="http://schemas.openxmlformats.org/officeDocument/2006/relationships/hyperlink" Target="https://be.tournamentsoftware.com/player-profile/38FD77D3-A709-4160-869D-04F521103676" TargetMode="External"/><Relationship Id="rId34" Type="http://schemas.openxmlformats.org/officeDocument/2006/relationships/hyperlink" Target="https://be.tournamentsoftware.com/player-profile/521428B6-16C3-4F73-9076-C26258260669" TargetMode="External"/><Relationship Id="rId35" Type="http://schemas.openxmlformats.org/officeDocument/2006/relationships/hyperlink" Target="https://be.tournamentsoftware.com/player-profile/0D99E17F-A382-4397-9656-F6D06B9B419E" TargetMode="External"/><Relationship Id="rId36" Type="http://schemas.openxmlformats.org/officeDocument/2006/relationships/hyperlink" Target="https://be.tournamentsoftware.com/player-profile/62199CFA-8169-4737-ABF9-0B65A14AA9A7" TargetMode="External"/><Relationship Id="rId37" Type="http://schemas.openxmlformats.org/officeDocument/2006/relationships/hyperlink" Target="https://be.tournamentsoftware.com/player-profile/3B377245-AD95-4612-A94F-8FCDE6BE4F8F" TargetMode="External"/><Relationship Id="rId38" Type="http://schemas.openxmlformats.org/officeDocument/2006/relationships/hyperlink" Target="https://be.tournamentsoftware.com/player-profile/87E299F4-495F-467A-A2FC-27567318A083" TargetMode="External"/><Relationship Id="rId39" Type="http://schemas.openxmlformats.org/officeDocument/2006/relationships/hyperlink" Target="https://be.tournamentsoftware.com/player-profile/3C7415AC-B5FD-44B0-9989-D50DD438E8F6" TargetMode="External"/><Relationship Id="rId40" Type="http://schemas.openxmlformats.org/officeDocument/2006/relationships/hyperlink" Target="https://be.tournamentsoftware.com/player-profile/9258742A-9538-4CA7-842B-02B56A3D6590" TargetMode="External"/><Relationship Id="rId41" Type="http://schemas.openxmlformats.org/officeDocument/2006/relationships/hyperlink" Target="https://be.tournamentsoftware.com/player-profile/1426BBD1-C8F7-4DA6-9784-5D18F7F10E7A" TargetMode="External"/><Relationship Id="rId42" Type="http://schemas.openxmlformats.org/officeDocument/2006/relationships/hyperlink" Target="https://be.tournamentsoftware.com/player-profile/2A667627-D969-4D60-ADDF-3EE6EAB0FC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22"/>
  <sheetViews>
    <sheetView tabSelected="1" workbookViewId="0"/>
  </sheetViews>
  <sheetFormatPr defaultRowHeight="15"/>
  <sheetData>
    <row r="1" spans="2:2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>
      <c r="B2" s="1" t="s">
        <v>0</v>
      </c>
      <c r="C2" t="s">
        <v>21</v>
      </c>
      <c r="D2">
        <f>HYPERLINK("https://be.tournamentsoftware.com/head-2-head?OrganizationCode=F3676CE8-5988-4343-B9CF-52CE5F0B73CC&amp;T2P1MemberID=Jason Ou&amp;T1P1MemberID=Oliver Nicolson", "1-0")</f>
        <v>0</v>
      </c>
      <c r="E2">
        <f>HYPERLINK("https://be.tournamentsoftware.com/head-2-head?OrganizationCode=F3676CE8-5988-4343-B9CF-52CE5F0B73CC&amp;T2P1MemberID=Jason Ou&amp;T1P1MemberID=Oliver Wu", "2-0")</f>
        <v>0</v>
      </c>
      <c r="F2" t="s">
        <v>21</v>
      </c>
      <c r="G2">
        <f>HYPERLINK("https://be.tournamentsoftware.com/head-2-head?OrganizationCode=F3676CE8-5988-4343-B9CF-52CE5F0B73CC&amp;T2P1MemberID=Jason Ou&amp;T1P1MemberID=David Ng", "1-0")</f>
        <v>0</v>
      </c>
      <c r="H2">
        <f>HYPERLINK("https://be.tournamentsoftware.com/head-2-head?OrganizationCode=F3676CE8-5988-4343-B9CF-52CE5F0B73CC&amp;T2P1MemberID=Jason Ou&amp;T1P1MemberID=Daniel Wykes", "2-0")</f>
        <v>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</row>
    <row r="3" spans="2:23">
      <c r="B3" s="1" t="s">
        <v>1</v>
      </c>
      <c r="C3">
        <f>HYPERLINK("https://be.tournamentsoftware.com/head-2-head?OrganizationCode=F3676CE8-5988-4343-B9CF-52CE5F0B73CC&amp;T2P1MemberID=Oliver Nicolson&amp;T1P1MemberID=Jason Ou", "0-1")</f>
        <v>0</v>
      </c>
      <c r="D3" t="s">
        <v>21</v>
      </c>
      <c r="E3" t="s">
        <v>21</v>
      </c>
      <c r="F3" t="s">
        <v>21</v>
      </c>
      <c r="G3">
        <f>HYPERLINK("https://be.tournamentsoftware.com/head-2-head?OrganizationCode=F3676CE8-5988-4343-B9CF-52CE5F0B73CC&amp;T2P1MemberID=Oliver Nicolson&amp;T1P1MemberID=David Ng", "0-1")</f>
        <v>0</v>
      </c>
      <c r="H3" t="s">
        <v>21</v>
      </c>
      <c r="I3" t="s">
        <v>21</v>
      </c>
      <c r="J3" t="s">
        <v>21</v>
      </c>
      <c r="K3">
        <f>HYPERLINK("https://be.tournamentsoftware.com/head-2-head?OrganizationCode=F3676CE8-5988-4343-B9CF-52CE5F0B73CC&amp;T2P1MemberID=Oliver Nicolson&amp;T1P1MemberID=Leon Crayford", "0-1")</f>
        <v>0</v>
      </c>
      <c r="L3" t="s">
        <v>21</v>
      </c>
      <c r="M3" t="s">
        <v>21</v>
      </c>
      <c r="N3" t="s">
        <v>21</v>
      </c>
      <c r="O3">
        <f>HYPERLINK("https://be.tournamentsoftware.com/head-2-head?OrganizationCode=F3676CE8-5988-4343-B9CF-52CE5F0B73CC&amp;T2P1MemberID=Oliver Nicolson&amp;T1P1MemberID=Ibrahim Kulkarni", "0-1")</f>
        <v>0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>
        <f>HYPERLINK("https://be.tournamentsoftware.com/head-2-head?OrganizationCode=F3676CE8-5988-4343-B9CF-52CE5F0B73CC&amp;T2P1MemberID=Oliver Nicolson&amp;T1P1MemberID=Sajan Senthuran", "1-0")</f>
        <v>0</v>
      </c>
      <c r="V3" t="s">
        <v>21</v>
      </c>
      <c r="W3" t="s">
        <v>21</v>
      </c>
    </row>
    <row r="4" spans="2:23">
      <c r="B4" s="1" t="s">
        <v>2</v>
      </c>
      <c r="C4">
        <f>HYPERLINK("https://be.tournamentsoftware.com/head-2-head?OrganizationCode=F3676CE8-5988-4343-B9CF-52CE5F0B73CC&amp;T2P1MemberID=Oliver Wu&amp;T1P1MemberID=Jason Ou", "0-2")</f>
        <v>0</v>
      </c>
      <c r="D4" t="s">
        <v>21</v>
      </c>
      <c r="E4" t="s">
        <v>21</v>
      </c>
      <c r="F4">
        <f>HYPERLINK("https://be.tournamentsoftware.com/head-2-head?OrganizationCode=F3676CE8-5988-4343-B9CF-52CE5F0B73CC&amp;T2P1MemberID=Oliver Wu&amp;T1P1MemberID=James Song", "1-1")</f>
        <v>0</v>
      </c>
      <c r="G4">
        <f>HYPERLINK("https://be.tournamentsoftware.com/head-2-head?OrganizationCode=F3676CE8-5988-4343-B9CF-52CE5F0B73CC&amp;T2P1MemberID=Oliver Wu&amp;T1P1MemberID=David Ng", "1-0")</f>
        <v>0</v>
      </c>
      <c r="H4" t="s">
        <v>21</v>
      </c>
      <c r="I4">
        <f>HYPERLINK("https://be.tournamentsoftware.com/head-2-head?OrganizationCode=F3676CE8-5988-4343-B9CF-52CE5F0B73CC&amp;T2P1MemberID=Oliver Wu&amp;T1P1MemberID=Kalyan Manoj", "1-0")</f>
        <v>0</v>
      </c>
      <c r="J4" t="s">
        <v>21</v>
      </c>
      <c r="K4">
        <f>HYPERLINK("https://be.tournamentsoftware.com/head-2-head?OrganizationCode=F3676CE8-5988-4343-B9CF-52CE5F0B73CC&amp;T2P1MemberID=Oliver Wu&amp;T1P1MemberID=Leon Crayford", "1-0")</f>
        <v>0</v>
      </c>
      <c r="L4" t="s">
        <v>21</v>
      </c>
      <c r="M4">
        <f>HYPERLINK("https://be.tournamentsoftware.com/head-2-head?OrganizationCode=F3676CE8-5988-4343-B9CF-52CE5F0B73CC&amp;T2P1MemberID=Oliver Wu&amp;T1P1MemberID=Sonish Hathi", "1-0")</f>
        <v>0</v>
      </c>
      <c r="N4">
        <f>HYPERLINK("https://be.tournamentsoftware.com/head-2-head?OrganizationCode=F3676CE8-5988-4343-B9CF-52CE5F0B73CC&amp;T2P1MemberID=Oliver Wu&amp;T1P1MemberID=Anthony Peverell", "2-0")</f>
        <v>0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>
        <f>HYPERLINK("https://be.tournamentsoftware.com/head-2-head?OrganizationCode=F3676CE8-5988-4343-B9CF-52CE5F0B73CC&amp;T2P1MemberID=Oliver Wu&amp;T1P1MemberID=Sajan Senthuran", "1-0")</f>
        <v>0</v>
      </c>
      <c r="V4">
        <f>HYPERLINK("https://be.tournamentsoftware.com/head-2-head?OrganizationCode=F3676CE8-5988-4343-B9CF-52CE5F0B73CC&amp;T2P1MemberID=Oliver Wu&amp;T1P1MemberID=Senula Sumanasuriya", "1-0")</f>
        <v>0</v>
      </c>
      <c r="W4" t="s">
        <v>21</v>
      </c>
    </row>
    <row r="5" spans="2:23">
      <c r="B5" s="1" t="s">
        <v>3</v>
      </c>
      <c r="C5" t="s">
        <v>21</v>
      </c>
      <c r="D5" t="s">
        <v>21</v>
      </c>
      <c r="E5">
        <f>HYPERLINK("https://be.tournamentsoftware.com/head-2-head?OrganizationCode=F3676CE8-5988-4343-B9CF-52CE5F0B73CC&amp;T2P1MemberID=James Song&amp;T1P1MemberID=Oliver Wu", "1-1")</f>
        <v>0</v>
      </c>
      <c r="F5" t="s">
        <v>21</v>
      </c>
      <c r="G5" t="s">
        <v>21</v>
      </c>
      <c r="H5">
        <f>HYPERLINK("https://be.tournamentsoftware.com/head-2-head?OrganizationCode=F3676CE8-5988-4343-B9CF-52CE5F0B73CC&amp;T2P1MemberID=James Song&amp;T1P1MemberID=Daniel Wykes", "0-1")</f>
        <v>0</v>
      </c>
      <c r="I5">
        <f>HYPERLINK("https://be.tournamentsoftware.com/head-2-head?OrganizationCode=F3676CE8-5988-4343-B9CF-52CE5F0B73CC&amp;T2P1MemberID=James Song&amp;T1P1MemberID=Kalyan Manoj", "1-0")</f>
        <v>0</v>
      </c>
      <c r="J5">
        <f>HYPERLINK("https://be.tournamentsoftware.com/head-2-head?OrganizationCode=F3676CE8-5988-4343-B9CF-52CE5F0B73CC&amp;T2P1MemberID=James Song&amp;T1P1MemberID=Dillon Chong", "1-0")</f>
        <v>0</v>
      </c>
      <c r="K5" t="s">
        <v>21</v>
      </c>
      <c r="L5" t="s">
        <v>21</v>
      </c>
      <c r="M5">
        <f>HYPERLINK("https://be.tournamentsoftware.com/head-2-head?OrganizationCode=F3676CE8-5988-4343-B9CF-52CE5F0B73CC&amp;T2P1MemberID=James Song&amp;T1P1MemberID=Sonish Hathi", "1-0")</f>
        <v>0</v>
      </c>
      <c r="N5">
        <f>HYPERLINK("https://be.tournamentsoftware.com/head-2-head?OrganizationCode=F3676CE8-5988-4343-B9CF-52CE5F0B73CC&amp;T2P1MemberID=James Song&amp;T1P1MemberID=Anthony Peverell", "1-0")</f>
        <v>0</v>
      </c>
      <c r="O5">
        <f>HYPERLINK("https://be.tournamentsoftware.com/head-2-head?OrganizationCode=F3676CE8-5988-4343-B9CF-52CE5F0B73CC&amp;T2P1MemberID=James Song&amp;T1P1MemberID=Ibrahim Kulkarni", "1-0")</f>
        <v>0</v>
      </c>
      <c r="P5" t="s">
        <v>21</v>
      </c>
      <c r="Q5" t="s">
        <v>21</v>
      </c>
      <c r="R5" t="s">
        <v>21</v>
      </c>
      <c r="S5">
        <f>HYPERLINK("https://be.tournamentsoftware.com/head-2-head?OrganizationCode=F3676CE8-5988-4343-B9CF-52CE5F0B73CC&amp;T2P1MemberID=James Song&amp;T1P1MemberID=Daniel Kemp", "1-0")</f>
        <v>0</v>
      </c>
      <c r="T5" t="s">
        <v>21</v>
      </c>
      <c r="U5" t="s">
        <v>21</v>
      </c>
      <c r="V5" t="s">
        <v>21</v>
      </c>
      <c r="W5" t="s">
        <v>21</v>
      </c>
    </row>
    <row r="6" spans="2:23">
      <c r="B6" s="1" t="s">
        <v>4</v>
      </c>
      <c r="C6">
        <f>HYPERLINK("https://be.tournamentsoftware.com/head-2-head?OrganizationCode=F3676CE8-5988-4343-B9CF-52CE5F0B73CC&amp;T2P1MemberID=David Ng&amp;T1P1MemberID=Jason Ou", "0-1")</f>
        <v>0</v>
      </c>
      <c r="D6">
        <f>HYPERLINK("https://be.tournamentsoftware.com/head-2-head?OrganizationCode=F3676CE8-5988-4343-B9CF-52CE5F0B73CC&amp;T2P1MemberID=David Ng&amp;T1P1MemberID=Oliver Nicolson", "1-0")</f>
        <v>0</v>
      </c>
      <c r="E6">
        <f>HYPERLINK("https://be.tournamentsoftware.com/head-2-head?OrganizationCode=F3676CE8-5988-4343-B9CF-52CE5F0B73CC&amp;T2P1MemberID=David Ng&amp;T1P1MemberID=Oliver Wu", "0-1")</f>
        <v>0</v>
      </c>
      <c r="F6" t="s">
        <v>21</v>
      </c>
      <c r="G6" t="s">
        <v>21</v>
      </c>
      <c r="H6">
        <f>HYPERLINK("https://be.tournamentsoftware.com/head-2-head?OrganizationCode=F3676CE8-5988-4343-B9CF-52CE5F0B73CC&amp;T2P1MemberID=David Ng&amp;T1P1MemberID=Daniel Wykes", "2-0")</f>
        <v>0</v>
      </c>
      <c r="I6">
        <f>HYPERLINK("https://be.tournamentsoftware.com/head-2-head?OrganizationCode=F3676CE8-5988-4343-B9CF-52CE5F0B73CC&amp;T2P1MemberID=David Ng&amp;T1P1MemberID=Kalyan Manoj", "0-1")</f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f>HYPERLINK("https://be.tournamentsoftware.com/head-2-head?OrganizationCode=F3676CE8-5988-4343-B9CF-52CE5F0B73CC&amp;T2P1MemberID=David Ng&amp;T1P1MemberID=Weston Wang", "1-0")</f>
        <v>0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</row>
    <row r="7" spans="2:23">
      <c r="B7" s="1" t="s">
        <v>5</v>
      </c>
      <c r="C7">
        <f>HYPERLINK("https://be.tournamentsoftware.com/head-2-head?OrganizationCode=F3676CE8-5988-4343-B9CF-52CE5F0B73CC&amp;T2P1MemberID=Daniel Wykes&amp;T1P1MemberID=Jason Ou", "0-2")</f>
        <v>0</v>
      </c>
      <c r="D7" t="s">
        <v>21</v>
      </c>
      <c r="E7" t="s">
        <v>21</v>
      </c>
      <c r="F7">
        <f>HYPERLINK("https://be.tournamentsoftware.com/head-2-head?OrganizationCode=F3676CE8-5988-4343-B9CF-52CE5F0B73CC&amp;T2P1MemberID=Daniel Wykes&amp;T1P1MemberID=James Song", "1-0")</f>
        <v>0</v>
      </c>
      <c r="G7">
        <f>HYPERLINK("https://be.tournamentsoftware.com/head-2-head?OrganizationCode=F3676CE8-5988-4343-B9CF-52CE5F0B73CC&amp;T2P1MemberID=Daniel Wykes&amp;T1P1MemberID=David Ng", "0-2")</f>
        <v>0</v>
      </c>
      <c r="H7" t="s">
        <v>21</v>
      </c>
      <c r="I7">
        <f>HYPERLINK("https://be.tournamentsoftware.com/head-2-head?OrganizationCode=F3676CE8-5988-4343-B9CF-52CE5F0B73CC&amp;T2P1MemberID=Daniel Wykes&amp;T1P1MemberID=Kalyan Manoj", "2-0")</f>
        <v>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>
        <f>HYPERLINK("https://be.tournamentsoftware.com/head-2-head?OrganizationCode=F3676CE8-5988-4343-B9CF-52CE5F0B73CC&amp;T2P1MemberID=Daniel Wykes&amp;T1P1MemberID=Anish Nair", "0-1")</f>
        <v>0</v>
      </c>
      <c r="Q7">
        <f>HYPERLINK("https://be.tournamentsoftware.com/head-2-head?OrganizationCode=F3676CE8-5988-4343-B9CF-52CE5F0B73CC&amp;T2P1MemberID=Daniel Wykes&amp;T1P1MemberID=Weston Wang", "1-0")</f>
        <v>0</v>
      </c>
      <c r="R7" t="s">
        <v>21</v>
      </c>
      <c r="S7" t="s">
        <v>21</v>
      </c>
      <c r="T7" t="s">
        <v>21</v>
      </c>
      <c r="U7" t="s">
        <v>21</v>
      </c>
      <c r="V7">
        <f>HYPERLINK("https://be.tournamentsoftware.com/head-2-head?OrganizationCode=F3676CE8-5988-4343-B9CF-52CE5F0B73CC&amp;T2P1MemberID=Daniel Wykes&amp;T1P1MemberID=Senula Sumanasuriya", "1-0")</f>
        <v>0</v>
      </c>
      <c r="W7" t="s">
        <v>21</v>
      </c>
    </row>
    <row r="8" spans="2:23">
      <c r="B8" s="1" t="s">
        <v>6</v>
      </c>
      <c r="C8" t="s">
        <v>21</v>
      </c>
      <c r="D8" t="s">
        <v>21</v>
      </c>
      <c r="E8">
        <f>HYPERLINK("https://be.tournamentsoftware.com/head-2-head?OrganizationCode=F3676CE8-5988-4343-B9CF-52CE5F0B73CC&amp;T2P1MemberID=Kalyan Manoj&amp;T1P1MemberID=Oliver Wu", "0-1")</f>
        <v>0</v>
      </c>
      <c r="F8">
        <f>HYPERLINK("https://be.tournamentsoftware.com/head-2-head?OrganizationCode=F3676CE8-5988-4343-B9CF-52CE5F0B73CC&amp;T2P1MemberID=Kalyan Manoj&amp;T1P1MemberID=James Song", "0-1")</f>
        <v>0</v>
      </c>
      <c r="G8">
        <f>HYPERLINK("https://be.tournamentsoftware.com/head-2-head?OrganizationCode=F3676CE8-5988-4343-B9CF-52CE5F0B73CC&amp;T2P1MemberID=Kalyan Manoj&amp;T1P1MemberID=David Ng", "1-0")</f>
        <v>0</v>
      </c>
      <c r="H8">
        <f>HYPERLINK("https://be.tournamentsoftware.com/head-2-head?OrganizationCode=F3676CE8-5988-4343-B9CF-52CE5F0B73CC&amp;T2P1MemberID=Kalyan Manoj&amp;T1P1MemberID=Daniel Wykes", "0-2")</f>
        <v>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f>HYPERLINK("https://be.tournamentsoftware.com/head-2-head?OrganizationCode=F3676CE8-5988-4343-B9CF-52CE5F0B73CC&amp;T2P1MemberID=Kalyan Manoj&amp;T1P1MemberID=Anish Nair", "1-0")</f>
        <v>0</v>
      </c>
      <c r="Q8">
        <f>HYPERLINK("https://be.tournamentsoftware.com/head-2-head?OrganizationCode=F3676CE8-5988-4343-B9CF-52CE5F0B73CC&amp;T2P1MemberID=Kalyan Manoj&amp;T1P1MemberID=Weston Wang", "0-1")</f>
        <v>0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>
        <f>HYPERLINK("https://be.tournamentsoftware.com/head-2-head?OrganizationCode=F3676CE8-5988-4343-B9CF-52CE5F0B73CC&amp;T2P1MemberID=Kalyan Manoj&amp;T1P1MemberID=Jason Goh", "1-0")</f>
        <v>0</v>
      </c>
    </row>
    <row r="9" spans="2:23">
      <c r="B9" s="1" t="s">
        <v>7</v>
      </c>
      <c r="C9" t="s">
        <v>21</v>
      </c>
      <c r="D9" t="s">
        <v>21</v>
      </c>
      <c r="E9" t="s">
        <v>21</v>
      </c>
      <c r="F9">
        <f>HYPERLINK("https://be.tournamentsoftware.com/head-2-head?OrganizationCode=F3676CE8-5988-4343-B9CF-52CE5F0B73CC&amp;T2P1MemberID=Dillon Chong&amp;T1P1MemberID=James Song", "0-1")</f>
        <v>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f>HYPERLINK("https://be.tournamentsoftware.com/head-2-head?OrganizationCode=F3676CE8-5988-4343-B9CF-52CE5F0B73CC&amp;T2P1MemberID=Dillon Chong&amp;T1P1MemberID=Weston Wang", "1-0")</f>
        <v>0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</row>
    <row r="10" spans="2:23">
      <c r="B10" s="1" t="s">
        <v>8</v>
      </c>
      <c r="C10" t="s">
        <v>21</v>
      </c>
      <c r="D10">
        <f>HYPERLINK("https://be.tournamentsoftware.com/head-2-head?OrganizationCode=F3676CE8-5988-4343-B9CF-52CE5F0B73CC&amp;T2P1MemberID=Leon Crayford&amp;T1P1MemberID=Oliver Nicolson", "1-0")</f>
        <v>0</v>
      </c>
      <c r="E10">
        <f>HYPERLINK("https://be.tournamentsoftware.com/head-2-head?OrganizationCode=F3676CE8-5988-4343-B9CF-52CE5F0B73CC&amp;T2P1MemberID=Leon Crayford&amp;T1P1MemberID=Oliver Wu", "0-1")</f>
        <v>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>
        <f>HYPERLINK("https://be.tournamentsoftware.com/head-2-head?OrganizationCode=F3676CE8-5988-4343-B9CF-52CE5F0B73CC&amp;T2P1MemberID=Leon Crayford&amp;T1P1MemberID=Ibrahim Kulkarni", "1-0")</f>
        <v>0</v>
      </c>
      <c r="P10" t="s">
        <v>21</v>
      </c>
      <c r="Q10">
        <f>HYPERLINK("https://be.tournamentsoftware.com/head-2-head?OrganizationCode=F3676CE8-5988-4343-B9CF-52CE5F0B73CC&amp;T2P1MemberID=Leon Crayford&amp;T1P1MemberID=Weston Wang", "0-1")</f>
        <v>0</v>
      </c>
      <c r="R10" t="s">
        <v>21</v>
      </c>
      <c r="S10" t="s">
        <v>21</v>
      </c>
      <c r="T10" t="s">
        <v>21</v>
      </c>
      <c r="U10">
        <f>HYPERLINK("https://be.tournamentsoftware.com/head-2-head?OrganizationCode=F3676CE8-5988-4343-B9CF-52CE5F0B73CC&amp;T2P1MemberID=Leon Crayford&amp;T1P1MemberID=Sajan Senthuran", "0-1")</f>
        <v>0</v>
      </c>
      <c r="V10" t="s">
        <v>21</v>
      </c>
      <c r="W10" t="s">
        <v>21</v>
      </c>
    </row>
    <row r="11" spans="2:23">
      <c r="B11" s="1" t="s">
        <v>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>
        <f>HYPERLINK("https://be.tournamentsoftware.com/head-2-head?OrganizationCode=F3676CE8-5988-4343-B9CF-52CE5F0B73CC&amp;T2P1MemberID=Aaren SUM&amp;T1P1MemberID=Anthony Peverell", "1-0")</f>
        <v>0</v>
      </c>
      <c r="O11" t="s">
        <v>21</v>
      </c>
      <c r="P11" t="s">
        <v>21</v>
      </c>
      <c r="Q11" t="s">
        <v>21</v>
      </c>
      <c r="R11">
        <f>HYPERLINK("https://be.tournamentsoftware.com/head-2-head?OrganizationCode=F3676CE8-5988-4343-B9CF-52CE5F0B73CC&amp;T2P1MemberID=Aaren SUM&amp;T1P1MemberID=Thomas Larchet", "1-0")</f>
        <v>0</v>
      </c>
      <c r="S11" t="s">
        <v>21</v>
      </c>
      <c r="T11" t="s">
        <v>21</v>
      </c>
      <c r="U11" t="s">
        <v>21</v>
      </c>
      <c r="V11">
        <f>HYPERLINK("https://be.tournamentsoftware.com/head-2-head?OrganizationCode=F3676CE8-5988-4343-B9CF-52CE5F0B73CC&amp;T2P1MemberID=Aaren SUM&amp;T1P1MemberID=Senula Sumanasuriya", "1-0")</f>
        <v>0</v>
      </c>
      <c r="W11" t="s">
        <v>21</v>
      </c>
    </row>
    <row r="12" spans="2:23">
      <c r="B12" s="1" t="s">
        <v>10</v>
      </c>
      <c r="C12" t="s">
        <v>21</v>
      </c>
      <c r="D12" t="s">
        <v>21</v>
      </c>
      <c r="E12">
        <f>HYPERLINK("https://be.tournamentsoftware.com/head-2-head?OrganizationCode=F3676CE8-5988-4343-B9CF-52CE5F0B73CC&amp;T2P1MemberID=Sonish Hathi&amp;T1P1MemberID=Oliver Wu", "0-1")</f>
        <v>0</v>
      </c>
      <c r="F12">
        <f>HYPERLINK("https://be.tournamentsoftware.com/head-2-head?OrganizationCode=F3676CE8-5988-4343-B9CF-52CE5F0B73CC&amp;T2P1MemberID=Sonish Hathi&amp;T1P1MemberID=James Song", "0-1")</f>
        <v>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f>HYPERLINK("https://be.tournamentsoftware.com/head-2-head?OrganizationCode=F3676CE8-5988-4343-B9CF-52CE5F0B73CC&amp;T2P1MemberID=Sonish Hathi&amp;T1P1MemberID=Anish Nair", "1-0")</f>
        <v>0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>
        <f>HYPERLINK("https://be.tournamentsoftware.com/head-2-head?OrganizationCode=F3676CE8-5988-4343-B9CF-52CE5F0B73CC&amp;T2P1MemberID=Sonish Hathi&amp;T1P1MemberID=Senula Sumanasuriya", "1-0")</f>
        <v>0</v>
      </c>
      <c r="W12">
        <f>HYPERLINK("https://be.tournamentsoftware.com/head-2-head?OrganizationCode=F3676CE8-5988-4343-B9CF-52CE5F0B73CC&amp;T2P1MemberID=Sonish Hathi&amp;T1P1MemberID=Jason Goh", "1-0")</f>
        <v>0</v>
      </c>
    </row>
    <row r="13" spans="2:23">
      <c r="B13" s="1" t="s">
        <v>11</v>
      </c>
      <c r="C13" t="s">
        <v>21</v>
      </c>
      <c r="D13" t="s">
        <v>21</v>
      </c>
      <c r="E13">
        <f>HYPERLINK("https://be.tournamentsoftware.com/head-2-head?OrganizationCode=F3676CE8-5988-4343-B9CF-52CE5F0B73CC&amp;T2P1MemberID=Anthony Peverell&amp;T1P1MemberID=Oliver Wu", "0-2")</f>
        <v>0</v>
      </c>
      <c r="F13">
        <f>HYPERLINK("https://be.tournamentsoftware.com/head-2-head?OrganizationCode=F3676CE8-5988-4343-B9CF-52CE5F0B73CC&amp;T2P1MemberID=Anthony Peverell&amp;T1P1MemberID=James Song", "0-1")</f>
        <v>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>
        <f>HYPERLINK("https://be.tournamentsoftware.com/head-2-head?OrganizationCode=F3676CE8-5988-4343-B9CF-52CE5F0B73CC&amp;T2P1MemberID=Anthony Peverell&amp;T1P1MemberID=Aaren SUM", "0-1")</f>
        <v>0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>
        <f>HYPERLINK("https://be.tournamentsoftware.com/head-2-head?OrganizationCode=F3676CE8-5988-4343-B9CF-52CE5F0B73CC&amp;T2P1MemberID=Anthony Peverell&amp;T1P1MemberID=Jason Goh", "0-1")</f>
        <v>0</v>
      </c>
    </row>
    <row r="14" spans="2:23">
      <c r="B14" s="1" t="s">
        <v>12</v>
      </c>
      <c r="C14" t="s">
        <v>21</v>
      </c>
      <c r="D14">
        <f>HYPERLINK("https://be.tournamentsoftware.com/head-2-head?OrganizationCode=F3676CE8-5988-4343-B9CF-52CE5F0B73CC&amp;T2P1MemberID=Ibrahim Kulkarni&amp;T1P1MemberID=Oliver Nicolson", "1-0")</f>
        <v>0</v>
      </c>
      <c r="E14" t="s">
        <v>21</v>
      </c>
      <c r="F14">
        <f>HYPERLINK("https://be.tournamentsoftware.com/head-2-head?OrganizationCode=F3676CE8-5988-4343-B9CF-52CE5F0B73CC&amp;T2P1MemberID=Ibrahim Kulkarni&amp;T1P1MemberID=James Song", "0-1")</f>
        <v>0</v>
      </c>
      <c r="G14" t="s">
        <v>21</v>
      </c>
      <c r="H14" t="s">
        <v>21</v>
      </c>
      <c r="I14" t="s">
        <v>21</v>
      </c>
      <c r="J14" t="s">
        <v>21</v>
      </c>
      <c r="K14">
        <f>HYPERLINK("https://be.tournamentsoftware.com/head-2-head?OrganizationCode=F3676CE8-5988-4343-B9CF-52CE5F0B73CC&amp;T2P1MemberID=Ibrahim Kulkarni&amp;T1P1MemberID=Leon Crayford", "0-1")</f>
        <v>0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</row>
    <row r="15" spans="2:23">
      <c r="B15" s="1" t="s">
        <v>13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>
        <f>HYPERLINK("https://be.tournamentsoftware.com/head-2-head?OrganizationCode=F3676CE8-5988-4343-B9CF-52CE5F0B73CC&amp;T2P1MemberID=Anish Nair&amp;T1P1MemberID=Daniel Wykes", "1-0")</f>
        <v>0</v>
      </c>
      <c r="I15">
        <f>HYPERLINK("https://be.tournamentsoftware.com/head-2-head?OrganizationCode=F3676CE8-5988-4343-B9CF-52CE5F0B73CC&amp;T2P1MemberID=Anish Nair&amp;T1P1MemberID=Kalyan Manoj", "0-1")</f>
        <v>0</v>
      </c>
      <c r="J15" t="s">
        <v>21</v>
      </c>
      <c r="K15" t="s">
        <v>21</v>
      </c>
      <c r="L15" t="s">
        <v>21</v>
      </c>
      <c r="M15">
        <f>HYPERLINK("https://be.tournamentsoftware.com/head-2-head?OrganizationCode=F3676CE8-5988-4343-B9CF-52CE5F0B73CC&amp;T2P1MemberID=Anish Nair&amp;T1P1MemberID=Sonish Hathi", "0-1")</f>
        <v>0</v>
      </c>
      <c r="N15" t="s">
        <v>21</v>
      </c>
      <c r="O15" t="s">
        <v>21</v>
      </c>
      <c r="P15" t="s">
        <v>21</v>
      </c>
      <c r="Q15" t="s">
        <v>21</v>
      </c>
      <c r="R15">
        <f>HYPERLINK("https://be.tournamentsoftware.com/head-2-head?OrganizationCode=F3676CE8-5988-4343-B9CF-52CE5F0B73CC&amp;T2P1MemberID=Anish Nair&amp;T1P1MemberID=Thomas Larchet", "1-0")</f>
        <v>0</v>
      </c>
      <c r="S15" t="s">
        <v>21</v>
      </c>
      <c r="T15" t="s">
        <v>21</v>
      </c>
      <c r="U15">
        <f>HYPERLINK("https://be.tournamentsoftware.com/head-2-head?OrganizationCode=F3676CE8-5988-4343-B9CF-52CE5F0B73CC&amp;T2P1MemberID=Anish Nair&amp;T1P1MemberID=Sajan Senthuran", "2-1")</f>
        <v>0</v>
      </c>
      <c r="V15" t="s">
        <v>21</v>
      </c>
      <c r="W15" t="s">
        <v>21</v>
      </c>
    </row>
    <row r="16" spans="2:23">
      <c r="B16" s="1" t="s">
        <v>14</v>
      </c>
      <c r="C16" t="s">
        <v>21</v>
      </c>
      <c r="D16" t="s">
        <v>21</v>
      </c>
      <c r="E16" t="s">
        <v>21</v>
      </c>
      <c r="F16" t="s">
        <v>21</v>
      </c>
      <c r="G16">
        <f>HYPERLINK("https://be.tournamentsoftware.com/head-2-head?OrganizationCode=F3676CE8-5988-4343-B9CF-52CE5F0B73CC&amp;T2P1MemberID=Weston Wang&amp;T1P1MemberID=David Ng", "0-1")</f>
        <v>0</v>
      </c>
      <c r="H16">
        <f>HYPERLINK("https://be.tournamentsoftware.com/head-2-head?OrganizationCode=F3676CE8-5988-4343-B9CF-52CE5F0B73CC&amp;T2P1MemberID=Weston Wang&amp;T1P1MemberID=Daniel Wykes", "0-1")</f>
        <v>0</v>
      </c>
      <c r="I16">
        <f>HYPERLINK("https://be.tournamentsoftware.com/head-2-head?OrganizationCode=F3676CE8-5988-4343-B9CF-52CE5F0B73CC&amp;T2P1MemberID=Weston Wang&amp;T1P1MemberID=Kalyan Manoj", "1-0")</f>
        <v>0</v>
      </c>
      <c r="J16">
        <f>HYPERLINK("https://be.tournamentsoftware.com/head-2-head?OrganizationCode=F3676CE8-5988-4343-B9CF-52CE5F0B73CC&amp;T2P1MemberID=Weston Wang&amp;T1P1MemberID=Dillon Chong", "0-1")</f>
        <v>0</v>
      </c>
      <c r="K16">
        <f>HYPERLINK("https://be.tournamentsoftware.com/head-2-head?OrganizationCode=F3676CE8-5988-4343-B9CF-52CE5F0B73CC&amp;T2P1MemberID=Weston Wang&amp;T1P1MemberID=Leon Crayford", "1-0")</f>
        <v>0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</row>
    <row r="17" spans="2:23">
      <c r="B17" s="1" t="s">
        <v>15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>
        <f>HYPERLINK("https://be.tournamentsoftware.com/head-2-head?OrganizationCode=F3676CE8-5988-4343-B9CF-52CE5F0B73CC&amp;T2P1MemberID=Thomas Larchet&amp;T1P1MemberID=Aaren SUM", "0-1")</f>
        <v>0</v>
      </c>
      <c r="M17" t="s">
        <v>21</v>
      </c>
      <c r="N17" t="s">
        <v>21</v>
      </c>
      <c r="O17" t="s">
        <v>21</v>
      </c>
      <c r="P17">
        <f>HYPERLINK("https://be.tournamentsoftware.com/head-2-head?OrganizationCode=F3676CE8-5988-4343-B9CF-52CE5F0B73CC&amp;T2P1MemberID=Thomas Larchet&amp;T1P1MemberID=Anish Nair", "0-1")</f>
        <v>0</v>
      </c>
      <c r="Q17" t="s">
        <v>21</v>
      </c>
      <c r="R17" t="s">
        <v>21</v>
      </c>
      <c r="S17" t="s">
        <v>21</v>
      </c>
      <c r="T17">
        <f>HYPERLINK("https://be.tournamentsoftware.com/head-2-head?OrganizationCode=F3676CE8-5988-4343-B9CF-52CE5F0B73CC&amp;T2P1MemberID=Thomas Larchet&amp;T1P1MemberID=Rylee Hoang", "1-0")</f>
        <v>0</v>
      </c>
      <c r="U17" t="s">
        <v>21</v>
      </c>
      <c r="V17">
        <f>HYPERLINK("https://be.tournamentsoftware.com/head-2-head?OrganizationCode=F3676CE8-5988-4343-B9CF-52CE5F0B73CC&amp;T2P1MemberID=Thomas Larchet&amp;T1P1MemberID=Senula Sumanasuriya", "1-0")</f>
        <v>0</v>
      </c>
      <c r="W17" t="s">
        <v>21</v>
      </c>
    </row>
    <row r="18" spans="2:23">
      <c r="B18" s="1" t="s">
        <v>16</v>
      </c>
      <c r="C18" t="s">
        <v>21</v>
      </c>
      <c r="D18" t="s">
        <v>21</v>
      </c>
      <c r="E18" t="s">
        <v>21</v>
      </c>
      <c r="F18">
        <f>HYPERLINK("https://be.tournamentsoftware.com/head-2-head?OrganizationCode=F3676CE8-5988-4343-B9CF-52CE5F0B73CC&amp;T2P1MemberID=Daniel Kemp&amp;T1P1MemberID=James Song", "0-1")</f>
        <v>0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</row>
    <row r="19" spans="2:23">
      <c r="B19" s="1" t="s">
        <v>17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>
        <f>HYPERLINK("https://be.tournamentsoftware.com/head-2-head?OrganizationCode=F3676CE8-5988-4343-B9CF-52CE5F0B73CC&amp;T2P1MemberID=Rylee Hoang&amp;T1P1MemberID=Thomas Larchet", "0-1")</f>
        <v>0</v>
      </c>
      <c r="S19" t="s">
        <v>21</v>
      </c>
      <c r="T19" t="s">
        <v>21</v>
      </c>
      <c r="U19" t="s">
        <v>21</v>
      </c>
      <c r="V19">
        <f>HYPERLINK("https://be.tournamentsoftware.com/head-2-head?OrganizationCode=F3676CE8-5988-4343-B9CF-52CE5F0B73CC&amp;T2P1MemberID=Rylee Hoang&amp;T1P1MemberID=Senula Sumanasuriya", "1-0")</f>
        <v>0</v>
      </c>
      <c r="W19">
        <f>HYPERLINK("https://be.tournamentsoftware.com/head-2-head?OrganizationCode=F3676CE8-5988-4343-B9CF-52CE5F0B73CC&amp;T2P1MemberID=Rylee Hoang&amp;T1P1MemberID=Jason Goh", "0-1")</f>
        <v>0</v>
      </c>
    </row>
    <row r="20" spans="2:23">
      <c r="B20" s="1" t="s">
        <v>18</v>
      </c>
      <c r="C20" t="s">
        <v>21</v>
      </c>
      <c r="D20">
        <f>HYPERLINK("https://be.tournamentsoftware.com/head-2-head?OrganizationCode=F3676CE8-5988-4343-B9CF-52CE5F0B73CC&amp;T2P1MemberID=Sajan Senthuran&amp;T1P1MemberID=Oliver Nicolson", "0-1")</f>
        <v>0</v>
      </c>
      <c r="E20">
        <f>HYPERLINK("https://be.tournamentsoftware.com/head-2-head?OrganizationCode=F3676CE8-5988-4343-B9CF-52CE5F0B73CC&amp;T2P1MemberID=Sajan Senthuran&amp;T1P1MemberID=Oliver Wu", "0-1")</f>
        <v>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>
        <f>HYPERLINK("https://be.tournamentsoftware.com/head-2-head?OrganizationCode=F3676CE8-5988-4343-B9CF-52CE5F0B73CC&amp;T2P1MemberID=Sajan Senthuran&amp;T1P1MemberID=Leon Crayford", "1-0")</f>
        <v>0</v>
      </c>
      <c r="L20" t="s">
        <v>21</v>
      </c>
      <c r="M20" t="s">
        <v>21</v>
      </c>
      <c r="N20" t="s">
        <v>21</v>
      </c>
      <c r="O20" t="s">
        <v>21</v>
      </c>
      <c r="P20">
        <f>HYPERLINK("https://be.tournamentsoftware.com/head-2-head?OrganizationCode=F3676CE8-5988-4343-B9CF-52CE5F0B73CC&amp;T2P1MemberID=Sajan Senthuran&amp;T1P1MemberID=Anish Nair", "1-2")</f>
        <v>0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</row>
    <row r="21" spans="2:23">
      <c r="B21" s="1" t="s">
        <v>19</v>
      </c>
      <c r="C21" t="s">
        <v>21</v>
      </c>
      <c r="D21" t="s">
        <v>21</v>
      </c>
      <c r="E21">
        <f>HYPERLINK("https://be.tournamentsoftware.com/head-2-head?OrganizationCode=F3676CE8-5988-4343-B9CF-52CE5F0B73CC&amp;T2P1MemberID=Senula Sumanasuriya&amp;T1P1MemberID=Oliver Wu", "0-1")</f>
        <v>0</v>
      </c>
      <c r="F21" t="s">
        <v>21</v>
      </c>
      <c r="G21" t="s">
        <v>21</v>
      </c>
      <c r="H21">
        <f>HYPERLINK("https://be.tournamentsoftware.com/head-2-head?OrganizationCode=F3676CE8-5988-4343-B9CF-52CE5F0B73CC&amp;T2P1MemberID=Senula Sumanasuriya&amp;T1P1MemberID=Daniel Wykes", "0-1")</f>
        <v>0</v>
      </c>
      <c r="I21" t="s">
        <v>21</v>
      </c>
      <c r="J21" t="s">
        <v>21</v>
      </c>
      <c r="K21" t="s">
        <v>21</v>
      </c>
      <c r="L21">
        <f>HYPERLINK("https://be.tournamentsoftware.com/head-2-head?OrganizationCode=F3676CE8-5988-4343-B9CF-52CE5F0B73CC&amp;T2P1MemberID=Senula Sumanasuriya&amp;T1P1MemberID=Aaren SUM", "0-1")</f>
        <v>0</v>
      </c>
      <c r="M21">
        <f>HYPERLINK("https://be.tournamentsoftware.com/head-2-head?OrganizationCode=F3676CE8-5988-4343-B9CF-52CE5F0B73CC&amp;T2P1MemberID=Senula Sumanasuriya&amp;T1P1MemberID=Sonish Hathi", "0-1")</f>
        <v>0</v>
      </c>
      <c r="N21" t="s">
        <v>21</v>
      </c>
      <c r="O21" t="s">
        <v>21</v>
      </c>
      <c r="P21" t="s">
        <v>21</v>
      </c>
      <c r="Q21" t="s">
        <v>21</v>
      </c>
      <c r="R21">
        <f>HYPERLINK("https://be.tournamentsoftware.com/head-2-head?OrganizationCode=F3676CE8-5988-4343-B9CF-52CE5F0B73CC&amp;T2P1MemberID=Senula Sumanasuriya&amp;T1P1MemberID=Thomas Larchet", "0-1")</f>
        <v>0</v>
      </c>
      <c r="S21" t="s">
        <v>21</v>
      </c>
      <c r="T21">
        <f>HYPERLINK("https://be.tournamentsoftware.com/head-2-head?OrganizationCode=F3676CE8-5988-4343-B9CF-52CE5F0B73CC&amp;T2P1MemberID=Senula Sumanasuriya&amp;T1P1MemberID=Rylee Hoang", "0-1")</f>
        <v>0</v>
      </c>
      <c r="U21" t="s">
        <v>21</v>
      </c>
      <c r="V21" t="s">
        <v>21</v>
      </c>
      <c r="W21" t="s">
        <v>21</v>
      </c>
    </row>
    <row r="22" spans="2:23">
      <c r="B22" s="1" t="s">
        <v>20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>
        <f>HYPERLINK("https://be.tournamentsoftware.com/head-2-head?OrganizationCode=F3676CE8-5988-4343-B9CF-52CE5F0B73CC&amp;T2P1MemberID=Jason Goh&amp;T1P1MemberID=Kalyan Manoj", "0-1")</f>
        <v>0</v>
      </c>
      <c r="J22" t="s">
        <v>21</v>
      </c>
      <c r="K22" t="s">
        <v>21</v>
      </c>
      <c r="L22" t="s">
        <v>21</v>
      </c>
      <c r="M22">
        <f>HYPERLINK("https://be.tournamentsoftware.com/head-2-head?OrganizationCode=F3676CE8-5988-4343-B9CF-52CE5F0B73CC&amp;T2P1MemberID=Jason Goh&amp;T1P1MemberID=Sonish Hathi", "0-1")</f>
        <v>0</v>
      </c>
      <c r="N22">
        <f>HYPERLINK("https://be.tournamentsoftware.com/head-2-head?OrganizationCode=F3676CE8-5988-4343-B9CF-52CE5F0B73CC&amp;T2P1MemberID=Jason Goh&amp;T1P1MemberID=Anthony Peverell", "1-0")</f>
        <v>0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>
        <f>HYPERLINK("https://be.tournamentsoftware.com/head-2-head?OrganizationCode=F3676CE8-5988-4343-B9CF-52CE5F0B73CC&amp;T2P1MemberID=Jason Goh&amp;T1P1MemberID=Rylee Hoang", "1-0")</f>
        <v>0</v>
      </c>
      <c r="U22" t="s">
        <v>21</v>
      </c>
      <c r="V22" t="s">
        <v>21</v>
      </c>
      <c r="W22" t="s">
        <v>21</v>
      </c>
    </row>
  </sheetData>
  <hyperlinks>
    <hyperlink ref="C1" r:id="rId1"/>
    <hyperlink ref="D1" r:id="rId2"/>
    <hyperlink ref="E1" r:id="rId3"/>
    <hyperlink ref="F1" r:id="rId4"/>
    <hyperlink ref="G1" r:id="rId5"/>
    <hyperlink ref="H1" r:id="rId6"/>
    <hyperlink ref="I1" r:id="rId7"/>
    <hyperlink ref="J1" r:id="rId8"/>
    <hyperlink ref="K1" r:id="rId9"/>
    <hyperlink ref="L1" r:id="rId10"/>
    <hyperlink ref="M1" r:id="rId11"/>
    <hyperlink ref="N1" r:id="rId12"/>
    <hyperlink ref="O1" r:id="rId13"/>
    <hyperlink ref="P1" r:id="rId14"/>
    <hyperlink ref="Q1" r:id="rId15"/>
    <hyperlink ref="R1" r:id="rId16"/>
    <hyperlink ref="S1" r:id="rId17"/>
    <hyperlink ref="T1" r:id="rId18"/>
    <hyperlink ref="U1" r:id="rId19"/>
    <hyperlink ref="V1" r:id="rId20"/>
    <hyperlink ref="W1" r:id="rId21"/>
    <hyperlink ref="B2" r:id="rId22"/>
    <hyperlink ref="B3" r:id="rId23"/>
    <hyperlink ref="B4" r:id="rId24"/>
    <hyperlink ref="B5" r:id="rId25"/>
    <hyperlink ref="B6" r:id="rId26"/>
    <hyperlink ref="B7" r:id="rId27"/>
    <hyperlink ref="B8" r:id="rId28"/>
    <hyperlink ref="B9" r:id="rId29"/>
    <hyperlink ref="B10" r:id="rId30"/>
    <hyperlink ref="B11" r:id="rId31"/>
    <hyperlink ref="B12" r:id="rId32"/>
    <hyperlink ref="B13" r:id="rId33"/>
    <hyperlink ref="B14" r:id="rId34"/>
    <hyperlink ref="B15" r:id="rId35"/>
    <hyperlink ref="B16" r:id="rId36"/>
    <hyperlink ref="B17" r:id="rId37"/>
    <hyperlink ref="B18" r:id="rId38"/>
    <hyperlink ref="B19" r:id="rId39"/>
    <hyperlink ref="B20" r:id="rId40"/>
    <hyperlink ref="B21" r:id="rId41"/>
    <hyperlink ref="B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2024-09-28T11:17:52Z</dcterms:created>
  <dcterms:modified xsi:type="dcterms:W3CDTF">2024-09-28T11:17:52Z</dcterms:modified>
</cp:coreProperties>
</file>