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urnaments" sheetId="1" r:id="rId1"/>
    <sheet name="H2H_MS" sheetId="2" r:id="rId2"/>
    <sheet name="H2H_WS" sheetId="3" r:id="rId3"/>
    <sheet name="H2H_MD" sheetId="4" r:id="rId4"/>
    <sheet name="H2H_WD" sheetId="5" r:id="rId5"/>
    <sheet name="H2H_MXD" sheetId="6" r:id="rId6"/>
    <sheet name="H2H_WXD" sheetId="7" r:id="rId7"/>
  </sheets>
  <calcPr calcId="124519" fullCalcOnLoad="1"/>
</workbook>
</file>

<file path=xl/sharedStrings.xml><?xml version="1.0" encoding="utf-8"?>
<sst xmlns="http://schemas.openxmlformats.org/spreadsheetml/2006/main" count="1580" uniqueCount="871">
  <si>
    <t>Name</t>
  </si>
  <si>
    <t>ID</t>
  </si>
  <si>
    <t>U15 English National Championships 2024</t>
  </si>
  <si>
    <t>U13 English National Championships 2024</t>
  </si>
  <si>
    <t>U15 Gold Milton Keynes November 2024</t>
  </si>
  <si>
    <t>U15 Gold Kent October 2024</t>
  </si>
  <si>
    <t>Gloucestershire U15 Gold Aug 2024</t>
  </si>
  <si>
    <t>April U15 Gold Derbyshire 2024</t>
  </si>
  <si>
    <t>U15 GOLD YORKSHIRE 2024</t>
  </si>
  <si>
    <t>February U15 Gold Milton Keynes 2024</t>
  </si>
  <si>
    <t xml:space="preserve"> - </t>
  </si>
  <si>
    <t>Winner</t>
  </si>
  <si>
    <t>SF</t>
  </si>
  <si>
    <t>Final</t>
  </si>
  <si>
    <t>Tournament</t>
  </si>
  <si>
    <t>Link</t>
  </si>
  <si>
    <t>Start Date</t>
  </si>
  <si>
    <t>U13 Gold Warwickshire January 2025</t>
  </si>
  <si>
    <t>Cambridgeshire Restricted 2024</t>
  </si>
  <si>
    <t>Sankey Academy U11 Bronze Jan</t>
  </si>
  <si>
    <t>SBA U15 Bronze Jan</t>
  </si>
  <si>
    <t>Swindon Stars U17 Bronze Jan 2025</t>
  </si>
  <si>
    <t>Warwickshire U11 Bronze - January 2025</t>
  </si>
  <si>
    <t>Herts B Tournament - 1</t>
  </si>
  <si>
    <t>Sankey Academy U15  Silver Jan</t>
  </si>
  <si>
    <t>U15 Bronze Essex</t>
  </si>
  <si>
    <t>U17-U19 EJPP Camp January 2025</t>
  </si>
  <si>
    <t>Kent Junior Futures Jan 2025</t>
  </si>
  <si>
    <t>Yorkshire U19 Bronze 2025</t>
  </si>
  <si>
    <t>2025 Northumberland Senior Gold</t>
  </si>
  <si>
    <t>U13 EJPP Camp January 2025</t>
  </si>
  <si>
    <t>U15 EJPP Camp January 2025</t>
  </si>
  <si>
    <t>Sussex 3 Series + (Crawley)</t>
  </si>
  <si>
    <t>Battledore JBC U15 Bronze 2024</t>
  </si>
  <si>
    <t>Battledore JBC U17  Bronze 2024</t>
  </si>
  <si>
    <t>Wiltshire Senior Silver 2024</t>
  </si>
  <si>
    <t>U11 English National Championships 2024</t>
  </si>
  <si>
    <t>TheDKWay U15 Bronze Dec Northants</t>
  </si>
  <si>
    <t>SBA u17 Bronze Dec</t>
  </si>
  <si>
    <t>Lancashire U17 Silver 2024</t>
  </si>
  <si>
    <t>Cambridge CSBC Senior Tier 4 Dec 2024</t>
  </si>
  <si>
    <t>Kent Senior Bronze Dec 2024</t>
  </si>
  <si>
    <t>Loughborough University Senior Bronze</t>
  </si>
  <si>
    <t>Lancashire U17 Bronze 15th Dec2024</t>
  </si>
  <si>
    <t>U17 English National Championships 2024</t>
  </si>
  <si>
    <t>Warwickshire Tier 4 Dec 2024</t>
  </si>
  <si>
    <t>Suffolk U13 Bronze</t>
  </si>
  <si>
    <t>Herts U13 Bronze 2024</t>
  </si>
  <si>
    <t>U17 Bronze Essex</t>
  </si>
  <si>
    <t>Wiltshire U17 Bronze December 2024</t>
  </si>
  <si>
    <t>Cheshire Senior Bronze December 2024</t>
  </si>
  <si>
    <t>2024 Northumberland U17 Bronze</t>
  </si>
  <si>
    <t>Essex Futures 2* - Chelmsford Nov 2024</t>
  </si>
  <si>
    <t>Wiltshire U19 Silver December 2024</t>
  </si>
  <si>
    <t>TheDKWay U17 Dec Bronze - Beds</t>
  </si>
  <si>
    <t>SBA u15 Bronze Nov</t>
  </si>
  <si>
    <t>Southport C Tournament 2024</t>
  </si>
  <si>
    <t>Notts Outlaws U17 Bronze</t>
  </si>
  <si>
    <t>Guernsey Closed Tournament 2024</t>
  </si>
  <si>
    <t>Devon U17 Bronze 2024</t>
  </si>
  <si>
    <t>Devon U13 Bronze Nov 2024</t>
  </si>
  <si>
    <t>Devon U19 Bronze 2024</t>
  </si>
  <si>
    <t>Devon U11 Bronze Nov 2024</t>
  </si>
  <si>
    <t>Berkshire U15 Silver</t>
  </si>
  <si>
    <t>2023 Northumberland U13 Bronze</t>
  </si>
  <si>
    <t>TheDKWay U13 Bronze</t>
  </si>
  <si>
    <t>Hertfordshire U17 Restricted</t>
  </si>
  <si>
    <t>PETRONAS Malaysia Open 2025 1000IE</t>
  </si>
  <si>
    <t>Yorkshire Senior Silver 2024</t>
  </si>
  <si>
    <t>Gloucestershire Tier 4</t>
  </si>
  <si>
    <t>Devon U15 Bronze 2024</t>
  </si>
  <si>
    <t>DBA Senior Bronze 2024</t>
  </si>
  <si>
    <t>Wiltshire U15 Silver November 2024</t>
  </si>
  <si>
    <t>Kent Senior Tier 4 (Nov 2024)</t>
  </si>
  <si>
    <t>Leicestershire U15 Silver</t>
  </si>
  <si>
    <t>SBA u13 Bronze Nov</t>
  </si>
  <si>
    <t>Hampshire Senior Bronze 2024</t>
  </si>
  <si>
    <t>Hertfordshire U15 Restricted</t>
  </si>
  <si>
    <t>U19 English National Championships 2024</t>
  </si>
  <si>
    <t>2024 Northumberland Senior Bronze</t>
  </si>
  <si>
    <t>TEES VALLEY U17 BRONZE 2024</t>
  </si>
  <si>
    <t>U17 Gold Milton Keynes October 2024</t>
  </si>
  <si>
    <t>U13 Babolat Cup 2024</t>
  </si>
  <si>
    <t>Leicestershire U15 Bronze</t>
  </si>
  <si>
    <t>Middlesex Senior Gold Tournament 2024</t>
  </si>
  <si>
    <t>Suffolk U19 Silver</t>
  </si>
  <si>
    <t>Sankey Academy U11 Bronze Nov</t>
  </si>
  <si>
    <t>Essex Futures 1* - East Thurrock Nov 2024</t>
  </si>
  <si>
    <t>TheDKWay U15 Nov Bronze - Beds</t>
  </si>
  <si>
    <t>Wimbledon U19 Gold 2024</t>
  </si>
  <si>
    <t>Worcestershire Tier 4 2024</t>
  </si>
  <si>
    <t>Suffolk Senior Bronze</t>
  </si>
  <si>
    <t>Somerset Senior Bronze Nov 2024</t>
  </si>
  <si>
    <t>Yorkshire U17 Bronze 2024</t>
  </si>
  <si>
    <t>TheDKWay U17 Silver</t>
  </si>
  <si>
    <t>Hampshire U15 Silver 2024</t>
  </si>
  <si>
    <t>Hampshire U17 Bronze 2024</t>
  </si>
  <si>
    <t>Hampshire U13 Bronze 2024</t>
  </si>
  <si>
    <t>Essex Futures 2* - Redbridge Oct 2024</t>
  </si>
  <si>
    <t>U11 GOLD Yorkshire 2024</t>
  </si>
  <si>
    <t>Somerset U19 &amp; U15 Bronze</t>
  </si>
  <si>
    <t>Avon Senior Bronze October 2024</t>
  </si>
  <si>
    <t>Sankey Academy U15 Bronze Oct</t>
  </si>
  <si>
    <t>Kent U11 Bronze 2024</t>
  </si>
  <si>
    <t>Gloucestershire U13 Gold October 2024</t>
  </si>
  <si>
    <t>Nottinghamshire Junior U12, U14, U16 and U18 Restricted Championship 2024</t>
  </si>
  <si>
    <t>RBA U15 Bronze Dunstable</t>
  </si>
  <si>
    <t>TheDKWay U11 &amp; U13 Bronze October Northants</t>
  </si>
  <si>
    <t>Hertfordshire U11 Restricted</t>
  </si>
  <si>
    <t>Sankey Academy U19 Silver Oct</t>
  </si>
  <si>
    <t>Guernsey Junior Closed Tournament 2024</t>
  </si>
  <si>
    <t>Hampshire Senior Tier 4  Oct2024</t>
  </si>
  <si>
    <t>Yorkshire Senior Bronze 2024</t>
  </si>
  <si>
    <t>Sussex Junior Restricted U16 and U12 2024</t>
  </si>
  <si>
    <t>SBA u15 Silver Oct</t>
  </si>
  <si>
    <t>Warwickshire Restricted 2024</t>
  </si>
  <si>
    <t>Essex Futures 1* - Chelmsford Oct 2024</t>
  </si>
  <si>
    <t>SBA u15 Bronze Oct</t>
  </si>
  <si>
    <t>Gloucestershire U17 Bronze 2024</t>
  </si>
  <si>
    <t>NCB Restricted U15 U19 Oct 2024</t>
  </si>
  <si>
    <t>Sussex Junior restricted U18 and U14 2024</t>
  </si>
  <si>
    <t>2024 Northumberland Senior Silver</t>
  </si>
  <si>
    <t>Avon Tier 4 October 2024</t>
  </si>
  <si>
    <t>Yorkshire U17 Silver 2024</t>
  </si>
  <si>
    <t>All Stars u15 Bronze</t>
  </si>
  <si>
    <t>Essex U17 Gold October 2024</t>
  </si>
  <si>
    <t>Warwick CSBC Senior Bronze Oct 2024</t>
  </si>
  <si>
    <t>NCB U15 Bronze</t>
  </si>
  <si>
    <t>2024 Lancs Senior Restricted</t>
  </si>
  <si>
    <t>Sussex 3 Series + (Worthing)</t>
  </si>
  <si>
    <t>Nottinghamshire Senior Restricted 2024</t>
  </si>
  <si>
    <t>U19 &amp; U15 Junior Restricted 6th Oct 2024</t>
  </si>
  <si>
    <t>Berkshire Senior Restricted 2024 - 2025</t>
  </si>
  <si>
    <t>Hull Senior Bronze 2024</t>
  </si>
  <si>
    <t>DURHAM SENIOR RESTRICTED - 2024</t>
  </si>
  <si>
    <t>Sankey Academy U17 Bronze Oct</t>
  </si>
  <si>
    <t>Norfolk Restricted 2024</t>
  </si>
  <si>
    <t>herts U17 Bronze 2024</t>
  </si>
  <si>
    <t>Cumbria Championships 2024</t>
  </si>
  <si>
    <t>Essex Junior Restricted Tournament 2024</t>
  </si>
  <si>
    <t>Sankey Academy U17 Bronze Sept</t>
  </si>
  <si>
    <t>Wiltshire Senior Restricted 2024</t>
  </si>
  <si>
    <t>Worcestershire Restricted 2024</t>
  </si>
  <si>
    <t>Somerset County Championships 2024</t>
  </si>
  <si>
    <t>Avon Senior Restricted 2024</t>
  </si>
  <si>
    <t>Devon Restricted 2024</t>
  </si>
  <si>
    <t>U17 Junior Restricted 29th Sep 2024</t>
  </si>
  <si>
    <t>74th Senior Surrey Restricted 2024</t>
  </si>
  <si>
    <t>YORKSHIRE SENIOR RESTRICTED 2024</t>
  </si>
  <si>
    <t>Middlesex Senior Championships (Restricted) 2024</t>
  </si>
  <si>
    <t>Suffolk Badminton Senior Restricted 2024</t>
  </si>
  <si>
    <t>Berkshire Junior Restricted Championship 2024 - 2025</t>
  </si>
  <si>
    <t>Sankey Academy U15 Bronze Sept</t>
  </si>
  <si>
    <t>Kent Junior Restricted 2024</t>
  </si>
  <si>
    <t>Milton Keynes Senior Bronze</t>
  </si>
  <si>
    <t>SBA u11 Bronze Sept</t>
  </si>
  <si>
    <t>Gloucestershire Restricted 2024</t>
  </si>
  <si>
    <t>Oxfordshire Junior Restricted 2024</t>
  </si>
  <si>
    <t>NCB Senior Restricted 2024</t>
  </si>
  <si>
    <t>Warwick CSBC Senior Tier 4 Sept 2024</t>
  </si>
  <si>
    <t>2024 Suffolk Junior Restricted</t>
  </si>
  <si>
    <t>Essex Senior Restricted 2024</t>
  </si>
  <si>
    <t>Middlesex County Junior Restricted 2024</t>
  </si>
  <si>
    <t>Sussex Senior Championships 2024</t>
  </si>
  <si>
    <t>2024 Junior Restricted</t>
  </si>
  <si>
    <t>Kent Senior Restricted 2024</t>
  </si>
  <si>
    <t>NCB Restricted U11, U13, U17 Sept 2024</t>
  </si>
  <si>
    <t>U15 Badminton England Collaboration Day</t>
  </si>
  <si>
    <t>Hampshire Junior County Restricted 2024</t>
  </si>
  <si>
    <t>Sankey Academy U13 Bronze Sept</t>
  </si>
  <si>
    <t>U13 Badminton England Collaboration Day</t>
  </si>
  <si>
    <t>Avon Junior Restricted 2024</t>
  </si>
  <si>
    <t>HARROGATE SENIOR BRONZE 2024</t>
  </si>
  <si>
    <t>All Stars u19 Silver September</t>
  </si>
  <si>
    <t>Oxfordshire Senior Restricted 2024</t>
  </si>
  <si>
    <t>2024 Northumberland U15 Bronze</t>
  </si>
  <si>
    <t>U17 GOLD YORKSHIRE 2024</t>
  </si>
  <si>
    <t>Dorset Senior Gold 2024</t>
  </si>
  <si>
    <t>Wiltshire U13 Gold September 2024</t>
  </si>
  <si>
    <t>Hull Tier 4/Copper 2024</t>
  </si>
  <si>
    <t>Sussex CSBC Senior Tier 4 Sept 2024</t>
  </si>
  <si>
    <t>Hertfordshire Restricted 2024</t>
  </si>
  <si>
    <t>SBA u15 Bronze Sept</t>
  </si>
  <si>
    <t>Kent Senior Tier 4 (Aug 2024)</t>
  </si>
  <si>
    <t>Kent U17 Silver 2024</t>
  </si>
  <si>
    <t>SBA u13 Bronze Aug</t>
  </si>
  <si>
    <t>TheDKWay U15 Bronze - Beds</t>
  </si>
  <si>
    <t>Hertfordshire Senior Silver 2024</t>
  </si>
  <si>
    <t>TheDKWay U19Bronze</t>
  </si>
  <si>
    <t>U13 Bronze Essex</t>
  </si>
  <si>
    <t>Leicestershire U13 Bronze</t>
  </si>
  <si>
    <t>U19 Bronze Essex</t>
  </si>
  <si>
    <t>Sankey Academy U11 Bronze August</t>
  </si>
  <si>
    <t>Somerset Summer Tier 4 2024</t>
  </si>
  <si>
    <t>Derbyshire U13 Gold August 2024</t>
  </si>
  <si>
    <t>All Stars u17 Silver August</t>
  </si>
  <si>
    <t>Kent U17 Bronze 2024</t>
  </si>
  <si>
    <t>Kent Senior Silver 2024</t>
  </si>
  <si>
    <t>Gloucestershire U15 Bronze</t>
  </si>
  <si>
    <t>Leicestershire U17 Silver</t>
  </si>
  <si>
    <t>NCB Senior Bronze</t>
  </si>
  <si>
    <t>Kent U15 Bronze 2024</t>
  </si>
  <si>
    <t>Kent U11 Gold August 2024</t>
  </si>
  <si>
    <t>SBA u17 Bronze Aug</t>
  </si>
  <si>
    <t>Essex Senior Bronze 2024</t>
  </si>
  <si>
    <t>SBA u13 bronze July</t>
  </si>
  <si>
    <t>Oxfordshire Senior Bronze</t>
  </si>
  <si>
    <t>TheDKWay U15 Silver</t>
  </si>
  <si>
    <t>Bristol U17 Bronze</t>
  </si>
  <si>
    <t>Dorset Tier 4 2024</t>
  </si>
  <si>
    <t>Lagos International Classics 2024</t>
  </si>
  <si>
    <t>2024 Newcastle University U15 Silver</t>
  </si>
  <si>
    <t>TheDKWay U11 &amp; U13 July Northants</t>
  </si>
  <si>
    <t>Kent Senior Bronze (Jul 2024)</t>
  </si>
  <si>
    <t>Swindon Stars U17 Bronze July 2024</t>
  </si>
  <si>
    <t>RBA U17 BRONZE Dunstable</t>
  </si>
  <si>
    <t>Swindon Stars U15 Silver July 2024</t>
  </si>
  <si>
    <t>Colchester Open 2024 (Tier 4)</t>
  </si>
  <si>
    <t>2024 Newcastle University U19 Silver</t>
  </si>
  <si>
    <t>Notts Outlaws U15 Bronze</t>
  </si>
  <si>
    <t>SBA u11 Bronze July</t>
  </si>
  <si>
    <t>U11 Badminton England Collaboration Day</t>
  </si>
  <si>
    <t>Essex Futures 2* - Chelmsford July 2024</t>
  </si>
  <si>
    <t>Dorset Badminton Senior Bronze 2024</t>
  </si>
  <si>
    <t>Oxfordshire Senior Tier 4</t>
  </si>
  <si>
    <t>TheDKWay Tier 4 July Northants</t>
  </si>
  <si>
    <t>Kent U19 Silver 2024</t>
  </si>
  <si>
    <t>Cambridge Senior Tier 4</t>
  </si>
  <si>
    <t>TheDKWay Senior Bronze July Northants</t>
  </si>
  <si>
    <t>Kent Junior Futures Jul 2024</t>
  </si>
  <si>
    <t>University of Warwick Senior Silver</t>
  </si>
  <si>
    <t>Bristol U19 Bronze</t>
  </si>
  <si>
    <t>Bristol Tier 4</t>
  </si>
  <si>
    <t>Kent U13 Bronze 2024</t>
  </si>
  <si>
    <t>All Stars u13 Bronze June</t>
  </si>
  <si>
    <t>Notts Outlaws U13 Bronze</t>
  </si>
  <si>
    <t>Dorset U17 Silver 2024</t>
  </si>
  <si>
    <t>Hampshire Senior Tier 4  Jun2024</t>
  </si>
  <si>
    <t>Warwickshire U12 U14 U16 U18 Junior County Championships 2023-24 (Restricted)</t>
  </si>
  <si>
    <t>Dorset U15 Silver 2024</t>
  </si>
  <si>
    <t>Kent U19 Gold 2024</t>
  </si>
  <si>
    <t>DBA Senior Tier 4 2024</t>
  </si>
  <si>
    <t>Kent U19 Bronze 2024</t>
  </si>
  <si>
    <t>Sankey Academy U13 Bronze June</t>
  </si>
  <si>
    <t>TheDKWay U13 Bronze - Beds</t>
  </si>
  <si>
    <t>SBA u15 Bronze June</t>
  </si>
  <si>
    <t>RBA U15 bronze</t>
  </si>
  <si>
    <t>SBA u17 Silver June</t>
  </si>
  <si>
    <t>Somerset Senior Bronze June 2024</t>
  </si>
  <si>
    <t>Notts Outlaws U11 Bronze</t>
  </si>
  <si>
    <t>2024 Tyneside U15 Bronze</t>
  </si>
  <si>
    <t>Essex Senior Silver 2024</t>
  </si>
  <si>
    <t>TEES VALLEY SENIOR BRONZE 2024</t>
  </si>
  <si>
    <t>SBA u17 Bronze June</t>
  </si>
  <si>
    <t>Warwickshire Tier 4</t>
  </si>
  <si>
    <t>Yorkshire U13 Bronze 2024</t>
  </si>
  <si>
    <t>Yorkshire U15 Bronze 2024</t>
  </si>
  <si>
    <t>TheDKWay U17 Bronze June Northants</t>
  </si>
  <si>
    <t>Sankey Academy U19 Silver May</t>
  </si>
  <si>
    <t>Bucks CBA Tier 4 2024</t>
  </si>
  <si>
    <t>TheDKWay May U15 Silver BEds</t>
  </si>
  <si>
    <t>SBA u17 Silver May</t>
  </si>
  <si>
    <t>Dorset Senior Tier 4 2024</t>
  </si>
  <si>
    <t>Wiltshire U19 Bronze May 2024</t>
  </si>
  <si>
    <t>Yorkshire  Senior Tier 4/Copper 2024</t>
  </si>
  <si>
    <t>Sankey Academy U17 Bronze May</t>
  </si>
  <si>
    <t>Hampshire U11 Gold May 2024</t>
  </si>
  <si>
    <t>TEES VALLEY U15 BRONZE 2024</t>
  </si>
  <si>
    <t>Berkshire U13 Bronze</t>
  </si>
  <si>
    <t>Ipswich PC Tier 4</t>
  </si>
  <si>
    <t>Surrey U17 Gold May 2024</t>
  </si>
  <si>
    <t>Uni of Warwick U13 Gold Warwickshire April 2024</t>
  </si>
  <si>
    <t>SBA u13 Bronze May</t>
  </si>
  <si>
    <t>Hampshire Senior Tier 4  May 2024</t>
  </si>
  <si>
    <t>All Stars u15 Bronze May</t>
  </si>
  <si>
    <t>Sankey Academy U15 Bronze April</t>
  </si>
  <si>
    <t>All Stars U11 Bronze April</t>
  </si>
  <si>
    <t>Hertfordshire U13 Restricted 2024</t>
  </si>
  <si>
    <t>U15 Quadrangular 2024 - Individual Event</t>
  </si>
  <si>
    <t>Cambridgeshire Senior Bronze 2024</t>
  </si>
  <si>
    <t>Swindon Stars U13 Bronze April 2024</t>
  </si>
  <si>
    <t>BUCS Individual Championships 2024</t>
  </si>
  <si>
    <t>Swindon Stars U15 Bronze April 2024</t>
  </si>
  <si>
    <t>SBA u17 silver April</t>
  </si>
  <si>
    <t>Queens Devon Senior Bronze 2024</t>
  </si>
  <si>
    <t>89th Hull Silver 2024</t>
  </si>
  <si>
    <t>2024 Northumberland U19 Bronze</t>
  </si>
  <si>
    <t>Herts U15 Bronze</t>
  </si>
  <si>
    <t>Southport B Tournament 2024</t>
  </si>
  <si>
    <t>Herefordshire U13 Bronze 2024</t>
  </si>
  <si>
    <t>Ipswich PC Senior Bronze</t>
  </si>
  <si>
    <t>Nottinghamshire Senior Gold 2024</t>
  </si>
  <si>
    <t>Essex Futures 2* - Redbridge April 2024</t>
  </si>
  <si>
    <t>9th University of Bath Senior Bronze 2024</t>
  </si>
  <si>
    <t>TheDKWay Tier 4 Northants</t>
  </si>
  <si>
    <t>Sankey Academy U19 Silver March</t>
  </si>
  <si>
    <t>SBA u19 silver April</t>
  </si>
  <si>
    <t>Warwickshire U17 Bronze - April 2024</t>
  </si>
  <si>
    <t>EJP 2 day Camp April 2024</t>
  </si>
  <si>
    <t>Essex U13 Bronze</t>
  </si>
  <si>
    <t>SBA u11 Bronze April</t>
  </si>
  <si>
    <t>Devon U13 Bronze Feb 2024</t>
  </si>
  <si>
    <t>Dorset Senior Bronze 2024</t>
  </si>
  <si>
    <t>Avon Tier 4  April 2024</t>
  </si>
  <si>
    <t>Herefordshire U17 Bronze 2024</t>
  </si>
  <si>
    <t>TheDKWay Senior Bronze Northants</t>
  </si>
  <si>
    <t>TheDKWay U15 Bronze Northants</t>
  </si>
  <si>
    <t>RBA U13 Bronze</t>
  </si>
  <si>
    <t>Sankey Academy U11 Bronze March</t>
  </si>
  <si>
    <t>Warwickshire U15 Bronze - March 2024</t>
  </si>
  <si>
    <t>Kent U15 Silver 2024</t>
  </si>
  <si>
    <t>Essex Futures 1* - Redbridge March 2024</t>
  </si>
  <si>
    <t>SBA u17 Bronze March</t>
  </si>
  <si>
    <t>Lancashire Senior Bronze 2024</t>
  </si>
  <si>
    <t>Wiltshire U15 Bronze March 2024</t>
  </si>
  <si>
    <t>Suffolk Senior Silver</t>
  </si>
  <si>
    <t>March U13 Gold Milton Keynes 2024</t>
  </si>
  <si>
    <t>February U17 Avon Gold 2024</t>
  </si>
  <si>
    <t>U13 - Badminton England Collaboration Day</t>
  </si>
  <si>
    <t>Avon U19 Bronze March 2024</t>
  </si>
  <si>
    <t>2024 Northumberland U13 Bronze</t>
  </si>
  <si>
    <t>Leicestershire Senior Silver</t>
  </si>
  <si>
    <t>Herefordshire Senior Bronze 2024</t>
  </si>
  <si>
    <t>Somerset Spring Tier 4 2024</t>
  </si>
  <si>
    <t>Cheshire U13 Bronze</t>
  </si>
  <si>
    <t>SBA u15 Bronze March</t>
  </si>
  <si>
    <t>RBA U15 Bronze</t>
  </si>
  <si>
    <t>SBA u13 bronze</t>
  </si>
  <si>
    <t>U17 Gold Milton Keynes January 2024</t>
  </si>
  <si>
    <t>Hampshire Senior Tier 4 Feb 2024</t>
  </si>
  <si>
    <t>Yorkshire U15 Silver 2024</t>
  </si>
  <si>
    <t>TheDKWay U11 &amp; U13 Bronze February</t>
  </si>
  <si>
    <t>2024 Northumberland U17 Silver</t>
  </si>
  <si>
    <t>Essex U11 Bronze</t>
  </si>
  <si>
    <t>Sankey Academy U15 Bronze Feb</t>
  </si>
  <si>
    <t>Essex Futures 1* - Southend Feb 2024</t>
  </si>
  <si>
    <t>Wiltshire U19 Bronze February 2024</t>
  </si>
  <si>
    <t>Devon U17 Silver 2024</t>
  </si>
  <si>
    <t>Devon U19 Silver 2024</t>
  </si>
  <si>
    <t>TheDKWay U19B</t>
  </si>
  <si>
    <t>Devon U15 Silver 2024</t>
  </si>
  <si>
    <t>Hampshire U17 Silver 2024</t>
  </si>
  <si>
    <t>Hampshire U15 Bronze 2024</t>
  </si>
  <si>
    <t>Warwickshire U13 Bronze - February 2024</t>
  </si>
  <si>
    <t>Sankey Academy U13 Bronze Jan</t>
  </si>
  <si>
    <t>Wiltshire U17 Silver February 2024</t>
  </si>
  <si>
    <t>Herts U17 Restricted Tournament</t>
  </si>
  <si>
    <t>Essex Tier 4 / Copper 2024</t>
  </si>
  <si>
    <t>English National Badminton Championships 2024</t>
  </si>
  <si>
    <t>2024 Tyneside Senior Bronze</t>
  </si>
  <si>
    <t>Devon U11 Bronze Feb 2024</t>
  </si>
  <si>
    <t>Essex Futures 2* - Colchester 2024</t>
  </si>
  <si>
    <t>TheDKWay U15 Bronze 27/1</t>
  </si>
  <si>
    <t>U13 GOLD YORKSHIRE 2024</t>
  </si>
  <si>
    <t>Southport Jack Blockley Tournament 2024</t>
  </si>
  <si>
    <t>Southport Vets Tournament 2024</t>
  </si>
  <si>
    <t>Devon Senior Silver 2024</t>
  </si>
  <si>
    <t>Cheshire Senior Silver Jan 2024</t>
  </si>
  <si>
    <t>Suffolk Tier 4</t>
  </si>
  <si>
    <t>Warwickshire U11 Bronze - January 2024</t>
  </si>
  <si>
    <t>https://be.tournamentsoftware.com/tournament/730DE99C-21B2-4C47-BA4C-799B9253E71F</t>
  </si>
  <si>
    <t>https://be.tournamentsoftware.com/tournament/75FCBA46-54DC-48AD-893E-5C655BEB6BE7</t>
  </si>
  <si>
    <t>https://be.tournamentsoftware.com/tournament/4EF59BEE-89F1-4DA4-999B-CCCFF25F7E5D</t>
  </si>
  <si>
    <t>https://be.tournamentsoftware.com/tournament/332BB61E-DD5E-4AF7-A9EC-4148292A8D18</t>
  </si>
  <si>
    <t>https://be.tournamentsoftware.com/tournament/EFC41DB1-583A-4D76-A908-DCD1D2AEEC8C</t>
  </si>
  <si>
    <t>https://be.tournamentsoftware.com/tournament/79CB9FD4-980B-41C6-9C4A-517A459456DE</t>
  </si>
  <si>
    <t>https://be.tournamentsoftware.com/tournament/70C7DCEB-B5CF-4AFA-AEC9-25BDDC8A3D59</t>
  </si>
  <si>
    <t>https://be.tournamentsoftware.com/tournament/1CB83EF3-5337-4212-9D4E-D6BC358F35C5</t>
  </si>
  <si>
    <t>https://be.tournamentsoftware.com/tournament/6E608B82-0DF2-4FF0-9AA9-8EFA83F8EF1C</t>
  </si>
  <si>
    <t>https://be.tournamentsoftware.com/tournament/2826203C-4BB9-4223-BA4B-18A444D4F9B8</t>
  </si>
  <si>
    <t>https://be.tournamentsoftware.com/tournament/36076E8B-17BC-490E-9CC0-143E37628949</t>
  </si>
  <si>
    <t>https://be.tournamentsoftware.com/tournament/85DD9924-585E-40F9-BF90-A7E787CB8EAC</t>
  </si>
  <si>
    <t>https://be.tournamentsoftware.com/tournament/A177939F-5895-4A4B-864F-6727DF18C72C</t>
  </si>
  <si>
    <t>https://be.tournamentsoftware.com/tournament/3C3C49D1-F0E9-44B4-806F-422311FED623</t>
  </si>
  <si>
    <t>https://be.tournamentsoftware.com/tournament/D4CFF3A6-3E42-4EFC-9758-A94D06917FF0</t>
  </si>
  <si>
    <t>https://be.tournamentsoftware.com/tournament/3B4C5311-E7A4-4DD3-BD01-76E7DDB54533</t>
  </si>
  <si>
    <t>https://be.tournamentsoftware.com/tournament/4D6BA440-5737-44D7-8CD5-5C7151634110</t>
  </si>
  <si>
    <t>https://be.tournamentsoftware.com/tournament/CE32C180-437C-4F11-BDBB-79265EB2C29D</t>
  </si>
  <si>
    <t>https://be.tournamentsoftware.com/tournament/7449594C-67F1-47D9-B00D-EAA1D638E2B8</t>
  </si>
  <si>
    <t>https://be.tournamentsoftware.com/tournament/1DE3759F-33CF-4BFA-9AD3-98AABF0EF61B</t>
  </si>
  <si>
    <t>https://be.tournamentsoftware.com/tournament/4A57F877-C2C0-4B3C-821E-A980311CB821</t>
  </si>
  <si>
    <t>https://be.tournamentsoftware.com/tournament/EBA84298-6020-4EB3-A115-956C0A4EB897</t>
  </si>
  <si>
    <t>https://be.tournamentsoftware.com/tournament/65946985-E106-4652-B2EA-923A6ADE458D</t>
  </si>
  <si>
    <t>https://be.tournamentsoftware.com/tournament/9C6FAE24-6C24-4C96-B60D-8D80677B0A1B</t>
  </si>
  <si>
    <t>https://be.tournamentsoftware.com/tournament/F1898C54-8212-4D38-BFD2-F2C4A70CADCE</t>
  </si>
  <si>
    <t>https://be.tournamentsoftware.com/tournament/2BE005DE-7F98-44A2-9F4B-C2D26CADC500</t>
  </si>
  <si>
    <t>https://be.tournamentsoftware.com/tournament/497E70FB-1D82-4003-B9B7-54D8CF893308</t>
  </si>
  <si>
    <t>https://be.tournamentsoftware.com/tournament/36968731-BADB-4EAB-9C9B-D1D921D860A8</t>
  </si>
  <si>
    <t>https://be.tournamentsoftware.com/tournament/67498A34-B2D1-4F87-92E8-C5B2DE1C42C2</t>
  </si>
  <si>
    <t>https://be.tournamentsoftware.com/tournament/CD150167-10C8-4087-8066-A086A5CB2B51</t>
  </si>
  <si>
    <t>https://be.tournamentsoftware.com/tournament/4DFBE087-DBB8-4E4B-89E8-C5951A4A3027</t>
  </si>
  <si>
    <t>https://be.tournamentsoftware.com/tournament/3FC35254-D766-4AC7-AFC7-7F6DB00E3405</t>
  </si>
  <si>
    <t>https://be.tournamentsoftware.com/tournament/3171E40C-B0CE-497E-8EE9-A9BE291397E2</t>
  </si>
  <si>
    <t>https://be.tournamentsoftware.com/tournament/10E8DDB2-E7F8-4007-8078-603C85D2AF58</t>
  </si>
  <si>
    <t>https://be.tournamentsoftware.com/tournament/009CF680-D21C-414A-B36C-DF94B33F610D</t>
  </si>
  <si>
    <t>https://be.tournamentsoftware.com/tournament/AD475C0C-0B76-4985-B79C-CBF3AA21BCF3</t>
  </si>
  <si>
    <t>https://be.tournamentsoftware.com/tournament/ECCE499E-E5BE-4481-83AA-F3C0BD0B93F1</t>
  </si>
  <si>
    <t>https://be.tournamentsoftware.com/tournament/0BA08243-A928-4C17-94A5-3A3E9F1C591E</t>
  </si>
  <si>
    <t>https://be.tournamentsoftware.com/tournament/94EBC5BD-7204-4D47-9C95-7CB1EAC9B387</t>
  </si>
  <si>
    <t>https://be.tournamentsoftware.com/tournament/FE97D4E3-BD34-46FD-9038-4D3EBDDBB256</t>
  </si>
  <si>
    <t>https://be.tournamentsoftware.com/tournament/F63AD195-3CC8-407C-9100-B87B7507DC26</t>
  </si>
  <si>
    <t>https://be.tournamentsoftware.com/tournament/1D173473-3099-469F-80D5-A25D6C6826D5</t>
  </si>
  <si>
    <t>https://be.tournamentsoftware.com/tournament/482A9A3D-635C-4FD4-AFF8-102094BA6571</t>
  </si>
  <si>
    <t>https://be.tournamentsoftware.com/tournament/AF127A61-07AA-4E72-B978-58D9FEC9402C</t>
  </si>
  <si>
    <t>https://be.tournamentsoftware.com/tournament/0AF7FFD0-BFF3-4F3E-8BAB-1CDFB171A7DA</t>
  </si>
  <si>
    <t>https://be.tournamentsoftware.com/tournament/985A877B-CBF1-4825-8DA7-7A7B9913DFD9</t>
  </si>
  <si>
    <t>https://be.tournamentsoftware.com/tournament/58CEE79D-E792-4F46-A514-557FBC157A8E</t>
  </si>
  <si>
    <t>https://be.tournamentsoftware.com/tournament/C8B4A26C-4336-4A9E-BEA1-FCE0E7431070</t>
  </si>
  <si>
    <t>https://be.tournamentsoftware.com/tournament/362A05AB-F7E6-40A2-BCDC-0BB63F5969F5</t>
  </si>
  <si>
    <t>https://be.tournamentsoftware.com/tournament/72EDEDC1-0CB5-4E04-920C-3DAE1CA67BB7</t>
  </si>
  <si>
    <t>https://be.tournamentsoftware.com/tournament/5E184D82-FC05-45B9-8332-464CFC184D4C</t>
  </si>
  <si>
    <t>https://be.tournamentsoftware.com/tournament/A6E0E5E4-AAAC-4DF9-B4A7-954454C9EE2A</t>
  </si>
  <si>
    <t>https://be.tournamentsoftware.com/tournament/73324283-A358-4708-A6A7-722BFA9C0718</t>
  </si>
  <si>
    <t>https://be.tournamentsoftware.com/tournament/F30AA73F-305C-496A-A84F-A3B38EF8DE5B</t>
  </si>
  <si>
    <t>https://be.tournamentsoftware.com/tournament/7A5225AF-70D5-4B6E-8DEF-9D64714727B3</t>
  </si>
  <si>
    <t>https://be.tournamentsoftware.com/tournament/2175F511-F363-482F-8844-F2AB76E76200</t>
  </si>
  <si>
    <t>https://be.tournamentsoftware.com/tournament/8F17F231-E59A-48FB-8CEE-0603227C0C76</t>
  </si>
  <si>
    <t>https://be.tournamentsoftware.com/tournament/9AE64838-9470-45DB-A32E-BAA280EF1AC7</t>
  </si>
  <si>
    <t>https://be.tournamentsoftware.com/tournament/639089C2-6355-4204-9B88-A0EFB122A973</t>
  </si>
  <si>
    <t>https://be.tournamentsoftware.com/tournament/6C743A1E-066E-4D9B-9DFB-DB1781281522</t>
  </si>
  <si>
    <t>https://be.tournamentsoftware.com/tournament/23C8BF0B-C43B-4117-ACB2-9F5021D710C6</t>
  </si>
  <si>
    <t>https://be.tournamentsoftware.com/tournament/F059C8A3-D589-4A2A-AC4C-7ED107DB1049</t>
  </si>
  <si>
    <t>https://be.tournamentsoftware.com/tournament/00D56AC6-E82C-49F3-9236-EA1BF39D38B6</t>
  </si>
  <si>
    <t>https://be.tournamentsoftware.com/tournament/A4E571FA-426B-4526-90EF-4D090A4368F4</t>
  </si>
  <si>
    <t>https://be.tournamentsoftware.com/tournament/6E419BB3-320D-4004-B0F5-8DECC010BD0E</t>
  </si>
  <si>
    <t>https://be.tournamentsoftware.com/tournament/5B28019F-7AA0-4487-8C98-D84D41900750</t>
  </si>
  <si>
    <t>https://be.tournamentsoftware.com/tournament/676D7ED5-C748-4728-A7ED-EAB9F53C6494</t>
  </si>
  <si>
    <t>https://be.tournamentsoftware.com/tournament/B57DB565-17FC-4DDC-BC62-C2338642CDBE</t>
  </si>
  <si>
    <t>https://be.tournamentsoftware.com/tournament/9A3F34AF-9A78-4F21-88E4-C939B4192CE4</t>
  </si>
  <si>
    <t>https://be.tournamentsoftware.com/tournament/632EA86F-8CBC-4DD3-B0F0-1EF1573A90D9</t>
  </si>
  <si>
    <t>https://be.tournamentsoftware.com/tournament/40D8C324-B2E9-4CB7-96BF-B4E90D39F2F3</t>
  </si>
  <si>
    <t>https://be.tournamentsoftware.com/tournament/96579C72-5BF6-4E40-AF4E-F9014CB40415</t>
  </si>
  <si>
    <t>https://be.tournamentsoftware.com/tournament/FC6FF50D-4F9A-4C6B-AB05-DDFAF83A6FD8</t>
  </si>
  <si>
    <t>https://be.tournamentsoftware.com/tournament/80A55119-BBFA-402B-BBA9-A9DF9A2BB669</t>
  </si>
  <si>
    <t>https://be.tournamentsoftware.com/tournament/11502A37-3774-4D50-B86F-09A8D4AF7ED4</t>
  </si>
  <si>
    <t>https://be.tournamentsoftware.com/tournament/7C92C00D-51CF-426F-94AB-704A309304C0</t>
  </si>
  <si>
    <t>https://be.tournamentsoftware.com/tournament/2ED18541-85F3-409A-AE60-5AEE709D0C0A</t>
  </si>
  <si>
    <t>https://be.tournamentsoftware.com/tournament/349C7F7B-587C-470B-8FFE-97C86EB4353C</t>
  </si>
  <si>
    <t>https://be.tournamentsoftware.com/tournament/24F6CAB3-BEB7-4A71-9C3B-0FC02D046BE6</t>
  </si>
  <si>
    <t>https://be.tournamentsoftware.com/tournament/27BFB625-5AC0-48C1-93D9-5BA938ADD9CD</t>
  </si>
  <si>
    <t>https://be.tournamentsoftware.com/tournament/9B5196EE-91EC-4890-8DE9-61C3BFFC781C</t>
  </si>
  <si>
    <t>https://be.tournamentsoftware.com/tournament/7763DECC-C2FD-40AC-A6D2-24AEB77DD63E</t>
  </si>
  <si>
    <t>https://be.tournamentsoftware.com/tournament/A042F4A9-6CC9-43CC-83C7-171F64B1BBDF</t>
  </si>
  <si>
    <t>https://be.tournamentsoftware.com/tournament/A1C8C42E-140D-4C35-A1AD-CFF958D5F485</t>
  </si>
  <si>
    <t>https://be.tournamentsoftware.com/tournament/F415C905-FEA5-4422-8DD3-6CE4012F20CC</t>
  </si>
  <si>
    <t>https://be.tournamentsoftware.com/tournament/D08EFD7B-13C7-459F-A921-9DD20016DA36</t>
  </si>
  <si>
    <t>https://be.tournamentsoftware.com/tournament/A00FF005-3D6C-4FED-8468-97DACC9CE2BD</t>
  </si>
  <si>
    <t>https://be.tournamentsoftware.com/tournament/0D26DEE2-365B-4F99-B649-9B37174146C7</t>
  </si>
  <si>
    <t>https://be.tournamentsoftware.com/tournament/D5005BC7-F3B1-49B7-A908-C90E91837EAD</t>
  </si>
  <si>
    <t>https://be.tournamentsoftware.com/tournament/362BA9A9-CBE5-43F2-93BF-B633A536EF06</t>
  </si>
  <si>
    <t>https://be.tournamentsoftware.com/tournament/FAAC1CFE-DDEA-4C95-8599-67FC78CC4232</t>
  </si>
  <si>
    <t>https://be.tournamentsoftware.com/tournament/05DA19EC-0761-4519-94F0-646E33E8C0BB</t>
  </si>
  <si>
    <t>https://be.tournamentsoftware.com/tournament/B00EDB6C-42B4-49E4-A087-41AC31013501</t>
  </si>
  <si>
    <t>https://be.tournamentsoftware.com/tournament/571D2EE5-4B27-4FE7-915D-55EE71B0AE4D</t>
  </si>
  <si>
    <t>https://be.tournamentsoftware.com/tournament/8E8F876F-4F8F-4CA4-AC80-A8B014BBD49D</t>
  </si>
  <si>
    <t>https://be.tournamentsoftware.com/tournament/FDCBBF16-3AE0-4BF4-8594-458FE4FBD1A8</t>
  </si>
  <si>
    <t>https://be.tournamentsoftware.com/tournament/091E8C65-11D7-48B7-86A0-1860D6C14E36</t>
  </si>
  <si>
    <t>https://be.tournamentsoftware.com/tournament/ABA26B4A-ED2E-40E9-80DF-4B111A485753</t>
  </si>
  <si>
    <t>https://be.tournamentsoftware.com/tournament/3ED978B4-AE9A-4C43-A920-796847EF44CC</t>
  </si>
  <si>
    <t>https://be.tournamentsoftware.com/tournament/199833B4-838D-43B7-8532-38E281086535</t>
  </si>
  <si>
    <t>https://be.tournamentsoftware.com/tournament/23AE9BED-E656-40CC-AEDF-145835042426</t>
  </si>
  <si>
    <t>https://be.tournamentsoftware.com/tournament/8426AE2D-2BDB-474F-BBEE-B18C897D1427</t>
  </si>
  <si>
    <t>https://be.tournamentsoftware.com/tournament/1045A291-ACCA-48E1-9F12-C3A48CB05471</t>
  </si>
  <si>
    <t>https://be.tournamentsoftware.com/tournament/A8377504-8969-4E80-9F54-D9C87E633A3D</t>
  </si>
  <si>
    <t>https://be.tournamentsoftware.com/tournament/5CBB2212-BF5E-4B27-A136-F3A437086CEB</t>
  </si>
  <si>
    <t>https://be.tournamentsoftware.com/tournament/7FD85BFE-3724-4506-B75A-93BE23AF07B4</t>
  </si>
  <si>
    <t>https://be.tournamentsoftware.com/tournament/E4B8C71D-E9C3-4B7E-B13A-891DE38C4C99</t>
  </si>
  <si>
    <t>https://be.tournamentsoftware.com/tournament/BC4E7F3E-4DBD-4E1E-9069-36A0E136B543</t>
  </si>
  <si>
    <t>https://be.tournamentsoftware.com/tournament/95C95B00-47A8-437C-93BE-7777D6193035</t>
  </si>
  <si>
    <t>https://be.tournamentsoftware.com/tournament/C381933F-95B8-49B2-81E4-4DC24071ED76</t>
  </si>
  <si>
    <t>https://be.tournamentsoftware.com/tournament/4E9CBF76-01B7-4F5A-A3AC-A561E01B19A1</t>
  </si>
  <si>
    <t>https://be.tournamentsoftware.com/tournament/A3DE0226-608A-41BD-B7CC-430BCC659A7B</t>
  </si>
  <si>
    <t>https://be.tournamentsoftware.com/tournament/089B0B14-59DC-4667-B5DA-E3CF91F9785E</t>
  </si>
  <si>
    <t>https://be.tournamentsoftware.com/tournament/E627F469-CC7C-4A1F-8EAF-1EA08183B4E9</t>
  </si>
  <si>
    <t>https://be.tournamentsoftware.com/tournament/9600A614-8C33-407E-AFCC-ADE78C0160DD</t>
  </si>
  <si>
    <t>https://be.tournamentsoftware.com/tournament/C5BD0354-4C80-42F8-8BE9-1EC35E5E2828</t>
  </si>
  <si>
    <t>https://be.tournamentsoftware.com/tournament/B0CC7B7E-9053-4EDC-8432-1FBAB5E5B74C</t>
  </si>
  <si>
    <t>https://be.tournamentsoftware.com/tournament/438E3082-EA51-4187-818D-128803314683</t>
  </si>
  <si>
    <t>https://be.tournamentsoftware.com/tournament/B409D6E2-BF9B-4F47-B2A2-DDF9C177BFDC</t>
  </si>
  <si>
    <t>https://be.tournamentsoftware.com/tournament/56500E79-B2DD-48C4-81CC-647955E7D82B</t>
  </si>
  <si>
    <t>https://be.tournamentsoftware.com/tournament/9CA0D54D-F86C-4A6A-855E-2CF6DFE95AB8</t>
  </si>
  <si>
    <t>https://be.tournamentsoftware.com/tournament/C1C7850F-960F-4855-AA86-011F590192E2</t>
  </si>
  <si>
    <t>https://be.tournamentsoftware.com/tournament/AE18DC15-7C3E-4C41-B236-C3DC0A359739</t>
  </si>
  <si>
    <t>https://be.tournamentsoftware.com/tournament/E6B0C07C-AE13-4DCC-B3D1-A32D18EA2412</t>
  </si>
  <si>
    <t>https://be.tournamentsoftware.com/tournament/5618C46B-172A-48C1-8E80-2D71DFF1D26F</t>
  </si>
  <si>
    <t>https://be.tournamentsoftware.com/tournament/48E0CDB0-6F62-4041-9187-0BE702DCEB86</t>
  </si>
  <si>
    <t>https://be.tournamentsoftware.com/tournament/7114F1ED-2779-4F42-BB78-C131DDDD56D3</t>
  </si>
  <si>
    <t>https://be.tournamentsoftware.com/tournament/D5F65893-E065-4A40-A120-7ED214BD49F4</t>
  </si>
  <si>
    <t>https://be.tournamentsoftware.com/tournament/C0E554D9-1AA3-4515-8F44-E8FB6FC0B834</t>
  </si>
  <si>
    <t>https://be.tournamentsoftware.com/tournament/D1C74FF0-9244-4A1F-81C1-F46C86FC87EF</t>
  </si>
  <si>
    <t>https://be.tournamentsoftware.com/tournament/7466D76B-C1EB-4FE1-9FDA-282EB7B433A8</t>
  </si>
  <si>
    <t>https://be.tournamentsoftware.com/tournament/3E859D35-AC2D-43FB-B940-735B68F7C313</t>
  </si>
  <si>
    <t>https://be.tournamentsoftware.com/tournament/60652BC7-BB3F-4FB9-93C6-FAF560D1FF04</t>
  </si>
  <si>
    <t>https://be.tournamentsoftware.com/tournament/07065E20-CCB3-438B-AAE5-3976D0A28C90</t>
  </si>
  <si>
    <t>https://be.tournamentsoftware.com/tournament/063FE204-5C12-4BBB-82CE-E20DC0C6FF5A</t>
  </si>
  <si>
    <t>https://be.tournamentsoftware.com/tournament/BD9C1FE1-F821-4459-A77C-4F41C38A84F5</t>
  </si>
  <si>
    <t>https://be.tournamentsoftware.com/tournament/8DFD89F9-1A8C-411E-8178-D7C15C226509</t>
  </si>
  <si>
    <t>https://be.tournamentsoftware.com/tournament/BC55DE70-F731-4795-96A7-E08C00932BDC</t>
  </si>
  <si>
    <t>https://be.tournamentsoftware.com/tournament/B21710A7-81C6-4590-9D66-344ADBCAD2DE</t>
  </si>
  <si>
    <t>https://be.tournamentsoftware.com/tournament/A498180D-C1C2-4A0D-AB8A-2D108CCC17C9</t>
  </si>
  <si>
    <t>https://be.tournamentsoftware.com/tournament/02DEC385-CA15-413B-A6CE-6BBDE1AA7625</t>
  </si>
  <si>
    <t>https://be.tournamentsoftware.com/tournament/D680709B-91A7-466C-B21D-6F3694E96D32</t>
  </si>
  <si>
    <t>https://be.tournamentsoftware.com/tournament/02EB85FF-3F8F-458D-B376-097D6FAA714A</t>
  </si>
  <si>
    <t>https://be.tournamentsoftware.com/tournament/38DDDBE9-A12E-4CA5-8BEF-3BBB8D744164</t>
  </si>
  <si>
    <t>https://be.tournamentsoftware.com/tournament/2ED772AB-DC41-4944-9484-2C6D59D48074</t>
  </si>
  <si>
    <t>https://be.tournamentsoftware.com/tournament/1D3511CB-AAC7-40C9-A734-994F6E3B3145</t>
  </si>
  <si>
    <t>https://be.tournamentsoftware.com/tournament/C5349C8D-8F56-4ECD-9BD9-9CBC3D24BC5B</t>
  </si>
  <si>
    <t>https://be.tournamentsoftware.com/tournament/92D4211E-E929-47B0-AD1E-E8474939E14E</t>
  </si>
  <si>
    <t>https://be.tournamentsoftware.com/tournament/530E969C-82B5-474E-94C8-5191CE564115</t>
  </si>
  <si>
    <t>https://be.tournamentsoftware.com/tournament/E91E168C-9BED-4274-A5F0-286DCAB19ADA</t>
  </si>
  <si>
    <t>https://be.tournamentsoftware.com/tournament/FE5BF527-42D7-46C1-90A9-A78845D622E9</t>
  </si>
  <si>
    <t>https://be.tournamentsoftware.com/tournament/5A1A1821-D0E8-4FFC-8B87-06913123A6B2</t>
  </si>
  <si>
    <t>https://be.tournamentsoftware.com/tournament/39349937-FCF4-4B53-8DC5-927E19616495</t>
  </si>
  <si>
    <t>https://be.tournamentsoftware.com/tournament/9F706471-2129-43F3-94FB-ED8BF0C5AE21</t>
  </si>
  <si>
    <t>https://be.tournamentsoftware.com/tournament/6DD895C0-83BF-4837-94D2-BA5EC2210E17</t>
  </si>
  <si>
    <t>https://be.tournamentsoftware.com/tournament/48FCB83A-334C-4FC3-80D8-1CD55677C66F</t>
  </si>
  <si>
    <t>https://be.tournamentsoftware.com/tournament/BF126FE6-7492-43AE-8427-09F80374F1FE</t>
  </si>
  <si>
    <t>https://be.tournamentsoftware.com/tournament/E0F70551-3C64-48A9-A9FD-AAA152051467</t>
  </si>
  <si>
    <t>https://be.tournamentsoftware.com/tournament/D70B6DD7-9F6D-499B-BD8C-1667E1825C7A</t>
  </si>
  <si>
    <t>https://be.tournamentsoftware.com/tournament/1FA996CA-B01A-4B32-B28B-78B67A60B623</t>
  </si>
  <si>
    <t>https://be.tournamentsoftware.com/tournament/ED5BDD35-5A8D-45E4-A9BC-B8F999E0CB05</t>
  </si>
  <si>
    <t>https://be.tournamentsoftware.com/tournament/5EFBEE63-F513-445E-A266-BD7A3651CFEA</t>
  </si>
  <si>
    <t>https://be.tournamentsoftware.com/tournament/8E6656EC-C464-4BD9-80FA-51E314B3251C</t>
  </si>
  <si>
    <t>https://be.tournamentsoftware.com/tournament/D0317C2C-00D8-418A-B43E-CEBA21771D4F</t>
  </si>
  <si>
    <t>https://be.tournamentsoftware.com/tournament/43E769C6-876A-46AE-83B0-A460ABCE13B2</t>
  </si>
  <si>
    <t>https://be.tournamentsoftware.com/tournament/8DA86858-A68C-4AB2-B41B-1439E03C9BDD</t>
  </si>
  <si>
    <t>https://be.tournamentsoftware.com/tournament/FC0A32FE-C180-499E-8279-DF87C3CA0071</t>
  </si>
  <si>
    <t>https://be.tournamentsoftware.com/tournament/67CEE149-4E38-472A-A509-0B77B6E1A09C</t>
  </si>
  <si>
    <t>https://be.tournamentsoftware.com/tournament/0804AB30-445F-4F8E-B1CE-C6A076C82251</t>
  </si>
  <si>
    <t>https://be.tournamentsoftware.com/tournament/68FAE825-3600-4483-9A40-751B49925B65</t>
  </si>
  <si>
    <t>https://be.tournamentsoftware.com/tournament/D0AB6C62-67AB-4873-8378-6B06F3B818FF</t>
  </si>
  <si>
    <t>https://be.tournamentsoftware.com/tournament/C75BDBD7-0207-4065-A246-CA1B160B7F10</t>
  </si>
  <si>
    <t>https://be.tournamentsoftware.com/tournament/06841406-E598-44A3-A972-10A5341BC429</t>
  </si>
  <si>
    <t>https://be.tournamentsoftware.com/tournament/E11E27BC-699C-4612-BD61-9D796875D657</t>
  </si>
  <si>
    <t>https://be.tournamentsoftware.com/tournament/B2F32C82-B44A-4BA1-A832-B8D6C6E460A5</t>
  </si>
  <si>
    <t>https://be.tournamentsoftware.com/tournament/F9BF7137-FB57-4FDD-897E-96947FCB02C7</t>
  </si>
  <si>
    <t>https://be.tournamentsoftware.com/tournament/2F3ACD33-48F0-49DD-9122-B94F6CED3D93</t>
  </si>
  <si>
    <t>https://be.tournamentsoftware.com/tournament/3ADFB1EC-4CD4-4747-8E5F-20B23EC5A1D9</t>
  </si>
  <si>
    <t>https://be.tournamentsoftware.com/tournament/CE7929D2-E741-4B35-954B-77E386EDD414</t>
  </si>
  <si>
    <t>https://be.tournamentsoftware.com/tournament/DCC5BAC0-5CD7-46A1-A06F-7A13BD5BD3BE</t>
  </si>
  <si>
    <t>https://be.tournamentsoftware.com/tournament/4ADDDB5C-4269-4087-97CF-592821805F7B</t>
  </si>
  <si>
    <t>https://be.tournamentsoftware.com/tournament/95575327-14A2-46D9-8C86-CEC175433D60</t>
  </si>
  <si>
    <t>https://be.tournamentsoftware.com/tournament/3BCA1BAA-1304-4663-B660-76E454B08C76</t>
  </si>
  <si>
    <t>https://be.tournamentsoftware.com/tournament/EBCC564E-35AB-4017-95A9-88C59223320E</t>
  </si>
  <si>
    <t>https://be.tournamentsoftware.com/tournament/6257D6DC-E2C8-4174-BF9C-873AF182E875</t>
  </si>
  <si>
    <t>https://be.tournamentsoftware.com/tournament/B3D75BF1-DF37-4FD5-8A01-8D815266BCC4</t>
  </si>
  <si>
    <t>https://be.tournamentsoftware.com/tournament/7E7CD3C7-19E0-428A-B85C-2EEC34999861</t>
  </si>
  <si>
    <t>https://be.tournamentsoftware.com/tournament/2F947F78-0ED1-4011-911C-642A182D7172</t>
  </si>
  <si>
    <t>https://be.tournamentsoftware.com/tournament/FB5D869B-462D-4812-91EB-414C81CB01C2</t>
  </si>
  <si>
    <t>https://be.tournamentsoftware.com/tournament/77A4A873-DA5D-45F4-8658-3543C6F4240E</t>
  </si>
  <si>
    <t>https://be.tournamentsoftware.com/tournament/4B87005D-30CD-4B3C-A302-ED9C0D57030A</t>
  </si>
  <si>
    <t>https://be.tournamentsoftware.com/tournament/B6973116-3316-46AC-8EF6-94FCD098EE68</t>
  </si>
  <si>
    <t>https://be.tournamentsoftware.com/tournament/35474303-150E-47EE-A574-7FBAD32AD4FF</t>
  </si>
  <si>
    <t>https://be.tournamentsoftware.com/tournament/0D5EF774-91AE-43A9-B09C-51D67687EEF7</t>
  </si>
  <si>
    <t>https://be.tournamentsoftware.com/tournament/2D71497F-F24C-4CB2-B2C8-5E360FF345C2</t>
  </si>
  <si>
    <t>https://be.tournamentsoftware.com/tournament/F0778E67-5CC0-4DCD-923D-BF22E945ED73</t>
  </si>
  <si>
    <t>https://be.tournamentsoftware.com/tournament/57D81544-C8CA-40A9-99E1-EC64E875C38F</t>
  </si>
  <si>
    <t>https://be.tournamentsoftware.com/tournament/04BF160C-85DF-4717-9DF4-A826A55DB14C</t>
  </si>
  <si>
    <t>https://be.tournamentsoftware.com/tournament/C24FE246-ABB8-4BD8-B146-3B776DDEB059</t>
  </si>
  <si>
    <t>https://be.tournamentsoftware.com/tournament/71CF411A-5971-4C9B-ABDE-E798D50E7006</t>
  </si>
  <si>
    <t>https://be.tournamentsoftware.com/tournament/A13EA6DC-EB75-4951-AB72-ACDD643A2CE7</t>
  </si>
  <si>
    <t>https://be.tournamentsoftware.com/tournament/F2CE0FEF-8855-4624-BE3F-74A722F1D08C</t>
  </si>
  <si>
    <t>https://be.tournamentsoftware.com/tournament/438CEDBC-181A-4AC3-9C77-4F923DF677C5</t>
  </si>
  <si>
    <t>https://be.tournamentsoftware.com/tournament/E20112C4-E1A8-4282-8047-C36D48DB5436</t>
  </si>
  <si>
    <t>https://be.tournamentsoftware.com/tournament/02A5279F-404F-4992-A1FB-03064A8722B2</t>
  </si>
  <si>
    <t>https://be.tournamentsoftware.com/tournament/B3EE8EC1-DC45-42E6-9AF2-8B992A07D30E</t>
  </si>
  <si>
    <t>https://be.tournamentsoftware.com/tournament/FE457871-6292-4C90-BC16-062C40ED9974</t>
  </si>
  <si>
    <t>https://be.tournamentsoftware.com/tournament/A93DBE2B-5EA2-4CBB-8D63-86077CA1E19D</t>
  </si>
  <si>
    <t>https://be.tournamentsoftware.com/tournament/FCE7DD83-63A6-403C-841F-1C5149F11CB8</t>
  </si>
  <si>
    <t>https://be.tournamentsoftware.com/tournament/BBC54C84-CD1C-4F9A-B895-1E43A59C1C80</t>
  </si>
  <si>
    <t>https://be.tournamentsoftware.com/tournament/D50D761A-FB16-4F8E-8121-5270748F47C3</t>
  </si>
  <si>
    <t>https://be.tournamentsoftware.com/tournament/2A449271-E6BB-43F2-A879-E6A56E691157</t>
  </si>
  <si>
    <t>https://be.tournamentsoftware.com/tournament/A2572424-7E4A-498C-AD6C-CA2374FB29A7</t>
  </si>
  <si>
    <t>https://be.tournamentsoftware.com/tournament/680509C5-3FE3-489D-B8D1-E458B58CA899</t>
  </si>
  <si>
    <t>https://be.tournamentsoftware.com/tournament/9146234F-E7DE-4B35-9E4B-82D9B7EFF482</t>
  </si>
  <si>
    <t>https://be.tournamentsoftware.com/tournament/903044C8-3BB3-4848-9DD3-4446D634F545</t>
  </si>
  <si>
    <t>https://be.tournamentsoftware.com/tournament/186E9E3A-C651-4344-A11C-0B4D2CF3A681</t>
  </si>
  <si>
    <t>https://be.tournamentsoftware.com/tournament/6F15B4E1-F3DB-4FB0-A087-930D1FA3B2C0</t>
  </si>
  <si>
    <t>https://be.tournamentsoftware.com/tournament/0593759D-255E-4A68-80D5-5389AAD1BC01</t>
  </si>
  <si>
    <t>https://be.tournamentsoftware.com/tournament/14591FE9-0775-46DD-9BFE-2EC38ED863D9</t>
  </si>
  <si>
    <t>https://be.tournamentsoftware.com/tournament/3C1AE8DD-2C74-4042-8B69-AE043FC0AE86</t>
  </si>
  <si>
    <t>https://be.tournamentsoftware.com/tournament/7CF78CA6-7181-4717-83B6-964B05BF6C5E</t>
  </si>
  <si>
    <t>https://be.tournamentsoftware.com/tournament/0755B810-42CC-44EE-BB67-895458A8810E</t>
  </si>
  <si>
    <t>https://be.tournamentsoftware.com/tournament/28C729B7-75D6-4E5B-86A5-77DB4255F9A2</t>
  </si>
  <si>
    <t>https://be.tournamentsoftware.com/tournament/FDAEB25D-BE46-4976-9C5B-65AE144D7A8C</t>
  </si>
  <si>
    <t>https://be.tournamentsoftware.com/tournament/7760E13A-A255-4F23-93F0-349E5B1CC0D9</t>
  </si>
  <si>
    <t>https://be.tournamentsoftware.com/tournament/D8CE94BF-E108-4C47-950F-038C7ED7BF82</t>
  </si>
  <si>
    <t>https://be.tournamentsoftware.com/tournament/85D2A501-C0AE-4DEE-BBE0-5A8BEDB7CE3C</t>
  </si>
  <si>
    <t>https://be.tournamentsoftware.com/tournament/C144B8F0-1CCC-4C88-BCCF-FD8763280433</t>
  </si>
  <si>
    <t>https://be.tournamentsoftware.com/tournament/B404A018-0855-474E-8429-0073AAB17337</t>
  </si>
  <si>
    <t>https://be.tournamentsoftware.com/tournament/022AD977-404E-45EE-BA3C-10968B267DA6</t>
  </si>
  <si>
    <t>https://be.tournamentsoftware.com/tournament/CDB49C1C-23AF-44F1-9B5F-4F7B46ADACF5</t>
  </si>
  <si>
    <t>https://be.tournamentsoftware.com/tournament/F763FCB9-8CBF-4D3F-A23C-61E4F53B7CD2</t>
  </si>
  <si>
    <t>https://be.tournamentsoftware.com/tournament/AF34B0E5-818A-48EE-882F-6D94CDC2B777</t>
  </si>
  <si>
    <t>https://be.tournamentsoftware.com/tournament/879F7BB4-D790-4E86-8A8A-65D862DD1294</t>
  </si>
  <si>
    <t>https://be.tournamentsoftware.com/tournament/64D2A5F7-F307-44CE-864E-1FFC3332C3F6</t>
  </si>
  <si>
    <t>https://be.tournamentsoftware.com/tournament/42DB772A-6FA5-4969-854E-67AF2C55F35C</t>
  </si>
  <si>
    <t>https://be.tournamentsoftware.com/tournament/465808F3-E2EC-4602-B72C-3EF51EE3AB35</t>
  </si>
  <si>
    <t>https://be.tournamentsoftware.com/tournament/9A484A08-7032-4E88-AC90-173789DD1E66</t>
  </si>
  <si>
    <t>https://be.tournamentsoftware.com/tournament/F450BC20-80B4-4476-8E8A-0580171DA1F3</t>
  </si>
  <si>
    <t>https://be.tournamentsoftware.com/tournament/21DCDC00-592D-444B-9880-37156A23078B</t>
  </si>
  <si>
    <t>https://be.tournamentsoftware.com/tournament/E7989570-B68B-4D4B-8D7D-EE71F6E2A0B8</t>
  </si>
  <si>
    <t>https://be.tournamentsoftware.com/tournament/907A7573-C743-4491-B24A-30D18AEA5577</t>
  </si>
  <si>
    <t>https://be.tournamentsoftware.com/tournament/26F7CF18-6716-4949-A2D2-A7E481CB2F85</t>
  </si>
  <si>
    <t>https://be.tournamentsoftware.com/tournament/ED0A357A-EAF8-4FA7-9236-8C1B30D7B338</t>
  </si>
  <si>
    <t>https://be.tournamentsoftware.com/tournament/3AD85044-B5AA-4CEE-B6D0-DAAA2FD15B5C</t>
  </si>
  <si>
    <t>https://be.tournamentsoftware.com/tournament/BF8B5D36-E46C-4465-9BEF-837D0C0AC8EF</t>
  </si>
  <si>
    <t>https://be.tournamentsoftware.com/tournament/00BA79DA-15CB-4494-882B-5AE0AFCB9895</t>
  </si>
  <si>
    <t>https://be.tournamentsoftware.com/tournament/CCF723AE-C7D0-4FDD-9533-DFA6AB42B75A</t>
  </si>
  <si>
    <t>https://be.tournamentsoftware.com/tournament/77B63AE3-A691-42B2-BD68-F904356B1D97</t>
  </si>
  <si>
    <t>https://be.tournamentsoftware.com/tournament/D7F24EAE-9737-4FD2-9C75-4E43149FDE22</t>
  </si>
  <si>
    <t>https://be.tournamentsoftware.com/tournament/C167B5A3-D99C-4824-84D4-A1B6248EC953</t>
  </si>
  <si>
    <t>https://be.tournamentsoftware.com/tournament/0EF57B00-6A96-4CA3-9E98-EB3DA3464FC4</t>
  </si>
  <si>
    <t>https://be.tournamentsoftware.com/tournament/64BCFD38-B13C-4FFB-8DBB-D495034E8531</t>
  </si>
  <si>
    <t>https://be.tournamentsoftware.com/tournament/6125A0CE-781D-466B-A4AD-DFF7ED4FE47F</t>
  </si>
  <si>
    <t>https://be.tournamentsoftware.com/tournament/674E9B9E-E8FD-4B42-938F-DA7BDBA42E2D</t>
  </si>
  <si>
    <t>https://be.tournamentsoftware.com/tournament/915D5BDC-3802-49B4-BA27-9D44B21065DC</t>
  </si>
  <si>
    <t>https://be.tournamentsoftware.com/tournament/560D6186-C05B-4E23-B39B-707BA7B60F1C</t>
  </si>
  <si>
    <t>https://be.tournamentsoftware.com/tournament/0926298D-D74F-4C9B-8472-088B1551A567</t>
  </si>
  <si>
    <t>https://be.tournamentsoftware.com/tournament/BCE63076-5DD3-4F05-BCBE-05BAD1368FE8</t>
  </si>
  <si>
    <t>https://be.tournamentsoftware.com/tournament/BDA332BA-FA39-4BC2-8C87-3A4F7438258E</t>
  </si>
  <si>
    <t>https://be.tournamentsoftware.com/tournament/0B275A66-D052-477D-8706-AE5716A79354</t>
  </si>
  <si>
    <t>https://be.tournamentsoftware.com/tournament/84FF6441-C10A-4020-8A02-40E904CD0F96</t>
  </si>
  <si>
    <t>https://be.tournamentsoftware.com/tournament/4B85133C-59F1-4705-BE09-8E8E7E4AF0F9</t>
  </si>
  <si>
    <t>https://be.tournamentsoftware.com/tournament/1BDD93B5-89BA-4F16-8420-E6B3D83DC8BF</t>
  </si>
  <si>
    <t>https://be.tournamentsoftware.com/tournament/2A71FEA6-EBAB-4C2F-B02C-D9B0A706127F</t>
  </si>
  <si>
    <t>https://be.tournamentsoftware.com/tournament/4C73E88E-F9E9-4861-A39C-D96BB745A807</t>
  </si>
  <si>
    <t>https://be.tournamentsoftware.com/tournament/E495920E-92DB-4199-8F85-ACF051F15524</t>
  </si>
  <si>
    <t>https://be.tournamentsoftware.com/tournament/BEC79308-4E9B-4705-B98D-6DEF703053C2</t>
  </si>
  <si>
    <t>https://be.tournamentsoftware.com/tournament/D1C22185-B281-4323-81A5-B85AE3DA6433</t>
  </si>
  <si>
    <t>https://be.tournamentsoftware.com/tournament/ED485B8B-C1AE-4D59-AB18-86F069DDBCB9</t>
  </si>
  <si>
    <t>https://be.tournamentsoftware.com/tournament/535856C1-E919-4245-8440-781BAD2EBD23</t>
  </si>
  <si>
    <t>https://be.tournamentsoftware.com/tournament/615A4BD9-EAA8-41B8-B3BE-B54EFA95F019</t>
  </si>
  <si>
    <t>https://be.tournamentsoftware.com/tournament/78A0C5F3-73B4-4F5D-A769-A517423A1086</t>
  </si>
  <si>
    <t>https://be.tournamentsoftware.com/tournament/29DACE13-E24B-42DB-A8BA-09FFEAFB2E4E</t>
  </si>
  <si>
    <t>https://be.tournamentsoftware.com/tournament/64EB0363-AF78-4217-848C-0357AB3EA2FD</t>
  </si>
  <si>
    <t>https://be.tournamentsoftware.com/tournament/5D35BA83-F50B-4D91-8320-76266F2E1B6B</t>
  </si>
  <si>
    <t>https://be.tournamentsoftware.com/tournament/1198F6D8-974B-408F-83AC-EC50E34667FF</t>
  </si>
  <si>
    <t>https://be.tournamentsoftware.com/tournament/20408994-AB84-4FCE-BE89-822688E4FB0C</t>
  </si>
  <si>
    <t>https://be.tournamentsoftware.com/tournament/AA1DA28D-0307-4D9C-946A-330274FC6D3B</t>
  </si>
  <si>
    <t>https://be.tournamentsoftware.com/tournament/EEEE1C7B-00F2-48AF-8F99-7E230590F768</t>
  </si>
  <si>
    <t>https://be.tournamentsoftware.com/tournament/AA09DFF7-2808-4F5C-BCEE-56A1946C6AE5</t>
  </si>
  <si>
    <t>https://be.tournamentsoftware.com/tournament/1A3FCD02-6F1F-4CAE-BFFB-2800C6775225</t>
  </si>
  <si>
    <t>https://be.tournamentsoftware.com/tournament/EDFF479D-70C3-4AEB-8EF4-2D64AFE8B287</t>
  </si>
  <si>
    <t>https://be.tournamentsoftware.com/tournament/C62F0736-EB94-46D8-B738-94A5AF548476</t>
  </si>
  <si>
    <t>https://be.tournamentsoftware.com/tournament/ED051C6B-BB59-46E1-AE80-4EAE8DE0BE10</t>
  </si>
  <si>
    <t>https://be.tournamentsoftware.com/tournament/B4938027-5E6D-46E8-8143-A6E7F016C274</t>
  </si>
  <si>
    <t>https://be.tournamentsoftware.com/tournament/A45158B4-D08F-4D65-8E77-72D118F4412D</t>
  </si>
  <si>
    <t>https://be.tournamentsoftware.com/tournament/F5BCF365-6717-4B2A-B5BC-1D4A77A137BE</t>
  </si>
  <si>
    <t>https://be.tournamentsoftware.com/tournament/77CAD92B-C648-43D7-9F44-C304B0D96156</t>
  </si>
  <si>
    <t>https://be.tournamentsoftware.com/tournament/F4DA04B7-3D8A-457D-B3CC-6F5DFA4104C6</t>
  </si>
  <si>
    <t>https://be.tournamentsoftware.com/tournament/24C8D8DD-ADE4-4743-93D4-B4FFD39085A3</t>
  </si>
  <si>
    <t>https://be.tournamentsoftware.com/tournament/97708DC3-998B-44C1-8547-CFC40C53DE2C</t>
  </si>
  <si>
    <t>https://be.tournamentsoftware.com/tournament/BD27B851-90A1-4997-8DFB-CBD5665B6850</t>
  </si>
  <si>
    <t>https://be.tournamentsoftware.com/tournament/49F5E7C7-4C22-4FB7-A7DA-E1CEFB6A0A6D</t>
  </si>
  <si>
    <t>https://be.tournamentsoftware.com/tournament/DC6E7A72-1850-4319-9159-695DBE7EE756</t>
  </si>
  <si>
    <t>https://be.tournamentsoftware.com/tournament/4611E258-4EED-4AB7-A68A-3AFE82A8EF25</t>
  </si>
  <si>
    <t>https://be.tournamentsoftware.com/tournament/FBC04B0F-54AC-4CF5-A19E-D8782A76DA35</t>
  </si>
  <si>
    <t>https://be.tournamentsoftware.com/tournament/B1BD215C-9745-4BF3-803D-9C271E5D40E2</t>
  </si>
  <si>
    <t>https://be.tournamentsoftware.com/tournament/38DA052D-00E7-4106-AB35-88ACC59F04A3</t>
  </si>
  <si>
    <t>https://be.tournamentsoftware.com/tournament/A34577B4-80DB-41CD-A9D8-C06755371AF3</t>
  </si>
  <si>
    <t>https://be.tournamentsoftware.com/tournament/1B6FBEDB-84EA-4596-97C6-0ED5B5771195</t>
  </si>
  <si>
    <t>https://be.tournamentsoftware.com/tournament/4462CF58-54B3-4FA0-9BC1-65CD8BCE158D</t>
  </si>
  <si>
    <t>https://be.tournamentsoftware.com/tournament/A2AFC9E1-06BB-4180-8137-34D2000806B6</t>
  </si>
  <si>
    <t>https://be.tournamentsoftware.com/tournament/F8F53C59-D75A-44B5-B8BB-B2C3B1552DC8</t>
  </si>
  <si>
    <t>https://be.tournamentsoftware.com/tournament/059CE9AE-DF7E-4954-A715-1724FD194F7C</t>
  </si>
  <si>
    <t>https://be.tournamentsoftware.com/tournament/8E23578B-4C46-45CE-9A90-6337795B9CC6</t>
  </si>
  <si>
    <t>https://be.tournamentsoftware.com/tournament/42369447-7743-452E-A17D-C5E2E0FAB925</t>
  </si>
  <si>
    <t>https://be.tournamentsoftware.com/tournament/7C50AD56-44FB-4E7A-AB1D-B146E9A354BD</t>
  </si>
  <si>
    <t>https://be.tournamentsoftware.com/tournament/7E4C2373-09AE-4FF3-9551-C9E746F8A135</t>
  </si>
  <si>
    <t>https://be.tournamentsoftware.com/tournament/EACCC0C4-7BA7-4712-B291-55006DFE7771</t>
  </si>
  <si>
    <t>https://be.tournamentsoftware.com/tournament/EFB100BA-C441-4673-AAC5-84E5AC213745</t>
  </si>
  <si>
    <t>https://be.tournamentsoftware.com/tournament/2DBBDB21-A1B5-44FE-B713-2100DAECF0FD</t>
  </si>
  <si>
    <t>https://be.tournamentsoftware.com/tournament/345494D0-B8EA-4CD9-85B4-2F85B2C54044</t>
  </si>
  <si>
    <t>https://be.tournamentsoftware.com/tournament/126982BD-0477-49B9-BBA3-6492635EEBF9</t>
  </si>
  <si>
    <t>https://be.tournamentsoftware.com/tournament/F7F9B1D8-1FC6-4DB4-986B-4061007E68D0</t>
  </si>
  <si>
    <t>https://be.tournamentsoftware.com/tournament/6DEE40D8-A26B-425A-9E9B-E15EDC9E3DB3</t>
  </si>
  <si>
    <t>https://be.tournamentsoftware.com/tournament/F82A8836-866E-4B25-9BDD-2B740A80044F</t>
  </si>
  <si>
    <t>https://be.tournamentsoftware.com/tournament/27BE6206-23A8-42F7-BDF1-186B024CB4CF</t>
  </si>
  <si>
    <t>https://be.tournamentsoftware.com/tournament/76835275-7E78-4414-B053-EF146370D8EA</t>
  </si>
  <si>
    <t>https://be.tournamentsoftware.com/tournament/471E267E-5C2B-4B09-85A8-B7A15EF85AB0</t>
  </si>
  <si>
    <t>https://be.tournamentsoftware.com/tournament/F0A6F489-E030-4B98-B173-FB4AAF8E3CF1</t>
  </si>
  <si>
    <t>https://be.tournamentsoftware.com/tournament/902AC12A-0EEC-4B5B-ABBC-DFB0D6B044E2</t>
  </si>
  <si>
    <t>https://be.tournamentsoftware.com/tournament/A15FFA7B-473E-400F-AA4B-67FDBF65ADC6</t>
  </si>
  <si>
    <t>https://be.tournamentsoftware.com/tournament/86F048C6-17A0-41D7-9866-59A574CDAE5D</t>
  </si>
  <si>
    <t>https://be.tournamentsoftware.com/tournament/2D8CD9FF-525A-450C-8C4D-C2E74E6A0E40</t>
  </si>
  <si>
    <t>https://be.tournamentsoftware.com/tournament/E5AA1382-C8FE-4314-83B7-1E7ECF1261AC</t>
  </si>
  <si>
    <t>https://be.tournamentsoftware.com/tournament/F2FA48D1-64F9-414E-BF53-EC6F8A3F1BF0</t>
  </si>
  <si>
    <t>https://be.tournamentsoftware.com/tournament/38EF1B87-9582-4965-8DA1-F8A59AF7A2FB</t>
  </si>
  <si>
    <t>https://be.tournamentsoftware.com/tournament/83CC28CE-EAB7-4440-8E5B-010ADE044C74</t>
  </si>
  <si>
    <t>https://be.tournamentsoftware.com/tournament/D44B6339-70E1-4D75-99FB-5B77114F71E2</t>
  </si>
  <si>
    <t>https://be.tournamentsoftware.com/tournament/2F075579-8904-427A-9310-B9B0BD87149C</t>
  </si>
  <si>
    <t>https://be.tournamentsoftware.com/tournament/B7821286-3A64-45EF-868A-371AF64042D1</t>
  </si>
  <si>
    <t>https://be.tournamentsoftware.com/tournament/E00A8D2F-7A1D-4F2B-8172-48C3AED85DCA</t>
  </si>
  <si>
    <t>https://be.tournamentsoftware.com/tournament/A10BE053-7009-46B5-9F08-C553DDE4D97F</t>
  </si>
  <si>
    <t>https://be.tournamentsoftware.com/tournament/DEDF7481-09DD-4B67-9677-1BF63742B0F1</t>
  </si>
  <si>
    <t>https://be.tournamentsoftware.com/tournament/DA0478BA-9E69-4708-B858-70F2642F3C25</t>
  </si>
  <si>
    <t>https://be.tournamentsoftware.com/tournament/6C62AE2E-C720-4684-8A67-13735DF622DA</t>
  </si>
  <si>
    <t>https://be.tournamentsoftware.com/tournament/958F1A54-6AB4-4F42-A6BD-4CA4D9572ACE</t>
  </si>
  <si>
    <t>https://be.tournamentsoftware.com/tournament/1DF7E663-F865-4C7C-9F81-D48677060129</t>
  </si>
  <si>
    <t>https://be.tournamentsoftware.com/tournament/F121D370-3ADD-471D-8DDF-CF96E61FDD72</t>
  </si>
  <si>
    <t>https://be.tournamentsoftware.com/tournament/1029DE5B-139D-4D82-B8E4-1B38C8F813ED</t>
  </si>
  <si>
    <t>https://be.tournamentsoftware.com/tournament/5AE00077-CABC-4BEC-97B3-1B04B8F3F07A</t>
  </si>
  <si>
    <t>https://be.tournamentsoftware.com/tournament/EC6C1944-3980-4A25-A5B2-2EBFEF29E227</t>
  </si>
  <si>
    <t>https://be.tournamentsoftware.com/tournament/FAB90CC0-FD01-40C5-8888-7383021752BD</t>
  </si>
  <si>
    <t>https://be.tournamentsoftware.com/tournament/DF697697-13E0-49A7-BD5D-F0DA9F839013</t>
  </si>
  <si>
    <t>https://be.tournamentsoftware.com/tournament/DC8F60B2-704B-438C-8062-14E3C3DB7706</t>
  </si>
  <si>
    <t>https://be.tournamentsoftware.com/tournament/76125EAF-1B54-4862-98C5-247550B1BEB3</t>
  </si>
  <si>
    <t>https://be.tournamentsoftware.com/tournament/9FED1D7B-F135-40DE-83C3-F0FE2589D556</t>
  </si>
  <si>
    <t>https://be.tournamentsoftware.com/tournament/C374B869-ED65-43CA-AA0C-DC266712771B</t>
  </si>
  <si>
    <t>https://be.tournamentsoftware.com/tournament/3E699B92-5373-4D07-A9F1-0AEE386577CA</t>
  </si>
  <si>
    <t>07/12/2024</t>
  </si>
  <si>
    <t>23/11/2024</t>
  </si>
  <si>
    <t>02/11/2024</t>
  </si>
  <si>
    <t>19/10/2024</t>
  </si>
  <si>
    <t>17/08/2024</t>
  </si>
  <si>
    <t>13/04/2024</t>
  </si>
  <si>
    <t>09/03/2024</t>
  </si>
  <si>
    <t>10/02/2024</t>
  </si>
  <si>
    <t>18/01/2025</t>
  </si>
  <si>
    <t>28/09/2024</t>
  </si>
  <si>
    <t>05/01/2025</t>
  </si>
  <si>
    <t>11/01/2025</t>
  </si>
  <si>
    <t>12/01/2025</t>
  </si>
  <si>
    <t>04/01/2025</t>
  </si>
  <si>
    <t>08/12/2024</t>
  </si>
  <si>
    <t>28/12/2024</t>
  </si>
  <si>
    <t>29/12/2024</t>
  </si>
  <si>
    <t>14/12/2024</t>
  </si>
  <si>
    <t>15/12/2024</t>
  </si>
  <si>
    <t>30/11/2024</t>
  </si>
  <si>
    <t>01/12/2024</t>
  </si>
  <si>
    <t>18/11/2024</t>
  </si>
  <si>
    <t>25/11/2024</t>
  </si>
  <si>
    <t>24/11/2024</t>
  </si>
  <si>
    <t>07/01/2025</t>
  </si>
  <si>
    <t>17/11/2024</t>
  </si>
  <si>
    <t>16/11/2024</t>
  </si>
  <si>
    <t>10/11/2024</t>
  </si>
  <si>
    <t>09/11/2024</t>
  </si>
  <si>
    <t>26/10/2024</t>
  </si>
  <si>
    <t>03/11/2024</t>
  </si>
  <si>
    <t>28/07/2024</t>
  </si>
  <si>
    <t>30/10/2024</t>
  </si>
  <si>
    <t>31/10/2024</t>
  </si>
  <si>
    <t>29/10/2024</t>
  </si>
  <si>
    <t>20/10/2024</t>
  </si>
  <si>
    <t>12/10/2024</t>
  </si>
  <si>
    <t>21/09/2024</t>
  </si>
  <si>
    <t>18/10/2024</t>
  </si>
  <si>
    <t>13/10/2024</t>
  </si>
  <si>
    <t>05/10/2024</t>
  </si>
  <si>
    <t>06/10/2024</t>
  </si>
  <si>
    <t>29/09/2024</t>
  </si>
  <si>
    <t>15/09/2024</t>
  </si>
  <si>
    <t>07/09/2024</t>
  </si>
  <si>
    <t>14/09/2024</t>
  </si>
  <si>
    <t>22/09/2024</t>
  </si>
  <si>
    <t>08/09/2024</t>
  </si>
  <si>
    <t>11/09/2024</t>
  </si>
  <si>
    <t>31/08/2024</t>
  </si>
  <si>
    <t>01/09/2024</t>
  </si>
  <si>
    <t>18/08/2024</t>
  </si>
  <si>
    <t>24/08/2024</t>
  </si>
  <si>
    <t>10/08/2024</t>
  </si>
  <si>
    <t>03/08/2024</t>
  </si>
  <si>
    <t>27/07/2024</t>
  </si>
  <si>
    <t>28/08/2024</t>
  </si>
  <si>
    <t>21/07/2024</t>
  </si>
  <si>
    <t>20/07/2024</t>
  </si>
  <si>
    <t>13/07/2024</t>
  </si>
  <si>
    <t>14/07/2024</t>
  </si>
  <si>
    <t>07/07/2024</t>
  </si>
  <si>
    <t>06/07/2024</t>
  </si>
  <si>
    <t>04/08/2024</t>
  </si>
  <si>
    <t>30/06/2024</t>
  </si>
  <si>
    <t>29/06/2024</t>
  </si>
  <si>
    <t>22/06/2024</t>
  </si>
  <si>
    <t>23/06/2024</t>
  </si>
  <si>
    <t>16/06/2024</t>
  </si>
  <si>
    <t>15/06/2024</t>
  </si>
  <si>
    <t>08/06/2024</t>
  </si>
  <si>
    <t>09/06/2024</t>
  </si>
  <si>
    <t>01/06/2024</t>
  </si>
  <si>
    <t>02/06/2024</t>
  </si>
  <si>
    <t>25/05/2024</t>
  </si>
  <si>
    <t>26/05/2024</t>
  </si>
  <si>
    <t>18/05/2024</t>
  </si>
  <si>
    <t>19/05/2024</t>
  </si>
  <si>
    <t>11/05/2024</t>
  </si>
  <si>
    <t>04/05/2024</t>
  </si>
  <si>
    <t>27/04/2024</t>
  </si>
  <si>
    <t>28/04/2024</t>
  </si>
  <si>
    <t>20/04/2024</t>
  </si>
  <si>
    <t>21/04/2024</t>
  </si>
  <si>
    <t>23/02/2024</t>
  </si>
  <si>
    <t>06/04/2024</t>
  </si>
  <si>
    <t>14/04/2024</t>
  </si>
  <si>
    <t>10/04/2024</t>
  </si>
  <si>
    <t>07/04/2024</t>
  </si>
  <si>
    <t>18/02/2024</t>
  </si>
  <si>
    <t>30/03/2024</t>
  </si>
  <si>
    <t>24/03/2024</t>
  </si>
  <si>
    <t>23/03/2024</t>
  </si>
  <si>
    <t>16/03/2024</t>
  </si>
  <si>
    <t>10/03/2024</t>
  </si>
  <si>
    <t>02/03/2024</t>
  </si>
  <si>
    <t>17/02/2024</t>
  </si>
  <si>
    <t>25/02/2024</t>
  </si>
  <si>
    <t>24/02/2024</t>
  </si>
  <si>
    <t>27/01/2024</t>
  </si>
  <si>
    <t>15/02/2024</t>
  </si>
  <si>
    <t>14/02/2024</t>
  </si>
  <si>
    <t>04/02/2024</t>
  </si>
  <si>
    <t>03/02/2024</t>
  </si>
  <si>
    <t>28/01/2024</t>
  </si>
  <si>
    <t>20/01/2024</t>
  </si>
  <si>
    <t>MS</t>
  </si>
  <si>
    <t>WS</t>
  </si>
  <si>
    <t>MD</t>
  </si>
  <si>
    <t>SF - Phil Daniel (1365965)</t>
  </si>
  <si>
    <t>SF - Nikhil Pulikkottil (1323028)</t>
  </si>
  <si>
    <t>Winner - Arjun Bhattiprolu (1344244)</t>
  </si>
  <si>
    <t>Winner - Aayush Reddy (1337464)</t>
  </si>
  <si>
    <t>Winner - Phil Daniel (1365965)</t>
  </si>
  <si>
    <t>Winner - Nikhil Pulikkottil (1323028)</t>
  </si>
  <si>
    <t>SF - Adam Alam (1353954)</t>
  </si>
  <si>
    <t>SF - Abhiram Gollena (1373525)</t>
  </si>
  <si>
    <t>WD</t>
  </si>
  <si>
    <t>Final - Vedanshi Jain (1343018)</t>
  </si>
  <si>
    <t>Final - Mudra Mayekar (1332708)</t>
  </si>
  <si>
    <t>Winner - Michelle Chen (1360763)</t>
  </si>
  <si>
    <t>Winner - Mutiara Mandala (1352245)</t>
  </si>
  <si>
    <t>Winner - Shraddha Gopalakrishnan (1340031)</t>
  </si>
  <si>
    <t>SF - Daya Variangattil (1342573)</t>
  </si>
  <si>
    <t>SF - Olivia Martin (1359917)</t>
  </si>
  <si>
    <t>MXD</t>
  </si>
  <si>
    <t>SF - Martha Ng (1358650)</t>
  </si>
  <si>
    <t>Winner - Ava Dodkins (1346679)</t>
  </si>
  <si>
    <t>Final - Chloe Fan (1343712)</t>
  </si>
  <si>
    <t>SF - Vedanshi Jain (1343018)</t>
  </si>
  <si>
    <t>Winner - Vedanshi Jain (1343018)</t>
  </si>
  <si>
    <t>SF - Shreya Urs (1345821)</t>
  </si>
  <si>
    <t>SF - Shraddha Gopalakrishnan (1340031)</t>
  </si>
  <si>
    <t>WXD</t>
  </si>
  <si>
    <t>SF - Yixiang Hou (1331246)</t>
  </si>
  <si>
    <t>Winner - Rory Le Masurier (1359691)</t>
  </si>
  <si>
    <t>Final - Hubert Ceglinski (1344408)</t>
  </si>
  <si>
    <t>Final - Tejas Singh (1334058)</t>
  </si>
  <si>
    <t>SF - Kavin Karunakaran (1312835)</t>
  </si>
  <si>
    <t>SF - Tejas Singh (1334058)</t>
  </si>
  <si>
    <t>Nikhil Pulikkottil</t>
  </si>
  <si>
    <t>Phil Daniel</t>
  </si>
  <si>
    <t>Adam Alam</t>
  </si>
  <si>
    <t>Etienne Fan</t>
  </si>
  <si>
    <t>Aaron Cherian</t>
  </si>
  <si>
    <t>Arjun Bhattiprolu</t>
  </si>
  <si>
    <t>Abhiram Gollena</t>
  </si>
  <si>
    <t>Kevin Tao</t>
  </si>
  <si>
    <t>Suchir Krishna Addagondla</t>
  </si>
  <si>
    <t>-</t>
  </si>
  <si>
    <t>Vedanshi Jain</t>
  </si>
  <si>
    <t>Mudra Mayekar</t>
  </si>
  <si>
    <t>Mutiara Mandala</t>
  </si>
  <si>
    <t>Daya Variangattil</t>
  </si>
  <si>
    <t>JENNIFER HA</t>
  </si>
  <si>
    <t>aayush reddy</t>
  </si>
  <si>
    <t>Michelle Chen</t>
  </si>
  <si>
    <t>Olivia Martin</t>
  </si>
  <si>
    <t>Rory Le Masurier</t>
  </si>
  <si>
    <t>Ava Dodkins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</si>
</sst>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tournament/730DE99C-21B2-4C47-BA4C-799B9253E71F" TargetMode="External"/><Relationship Id="rId2" Type="http://schemas.openxmlformats.org/officeDocument/2006/relationships/hyperlink" Target="https://be.tournamentsoftware.com/tournament/75FCBA46-54DC-48AD-893E-5C655BEB6BE7" TargetMode="External"/><Relationship Id="rId3" Type="http://schemas.openxmlformats.org/officeDocument/2006/relationships/hyperlink" Target="https://be.tournamentsoftware.com/tournament/4EF59BEE-89F1-4DA4-999B-CCCFF25F7E5D" TargetMode="External"/><Relationship Id="rId4" Type="http://schemas.openxmlformats.org/officeDocument/2006/relationships/hyperlink" Target="https://be.tournamentsoftware.com/tournament/332BB61E-DD5E-4AF7-A9EC-4148292A8D18" TargetMode="External"/><Relationship Id="rId5" Type="http://schemas.openxmlformats.org/officeDocument/2006/relationships/hyperlink" Target="https://be.tournamentsoftware.com/tournament/EFC41DB1-583A-4D76-A908-DCD1D2AEEC8C" TargetMode="External"/><Relationship Id="rId6" Type="http://schemas.openxmlformats.org/officeDocument/2006/relationships/hyperlink" Target="https://be.tournamentsoftware.com/tournament/79CB9FD4-980B-41C6-9C4A-517A459456DE" TargetMode="External"/><Relationship Id="rId7" Type="http://schemas.openxmlformats.org/officeDocument/2006/relationships/hyperlink" Target="https://be.tournamentsoftware.com/tournament/70C7DCEB-B5CF-4AFA-AEC9-25BDDC8A3D59" TargetMode="External"/><Relationship Id="rId8" Type="http://schemas.openxmlformats.org/officeDocument/2006/relationships/hyperlink" Target="https://be.tournamentsoftware.com/tournament/1CB83EF3-5337-4212-9D4E-D6BC358F35C5" TargetMode="External"/><Relationship Id="rId9" Type="http://schemas.openxmlformats.org/officeDocument/2006/relationships/hyperlink" Target="https://be.tournamentsoftware.com/tournament/6E608B82-0DF2-4FF0-9AA9-8EFA83F8EF1C" TargetMode="External"/><Relationship Id="rId10" Type="http://schemas.openxmlformats.org/officeDocument/2006/relationships/hyperlink" Target="https://be.tournamentsoftware.com/tournament/2826203C-4BB9-4223-BA4B-18A444D4F9B8" TargetMode="External"/><Relationship Id="rId11" Type="http://schemas.openxmlformats.org/officeDocument/2006/relationships/hyperlink" Target="https://be.tournamentsoftware.com/tournament/36076E8B-17BC-490E-9CC0-143E37628949" TargetMode="External"/><Relationship Id="rId12" Type="http://schemas.openxmlformats.org/officeDocument/2006/relationships/hyperlink" Target="https://be.tournamentsoftware.com/tournament/85DD9924-585E-40F9-BF90-A7E787CB8EAC" TargetMode="External"/><Relationship Id="rId13" Type="http://schemas.openxmlformats.org/officeDocument/2006/relationships/hyperlink" Target="https://be.tournamentsoftware.com/tournament/A177939F-5895-4A4B-864F-6727DF18C72C" TargetMode="External"/><Relationship Id="rId14" Type="http://schemas.openxmlformats.org/officeDocument/2006/relationships/hyperlink" Target="https://be.tournamentsoftware.com/tournament/3C3C49D1-F0E9-44B4-806F-422311FED623" TargetMode="External"/><Relationship Id="rId15" Type="http://schemas.openxmlformats.org/officeDocument/2006/relationships/hyperlink" Target="https://be.tournamentsoftware.com/tournament/D4CFF3A6-3E42-4EFC-9758-A94D06917FF0" TargetMode="External"/><Relationship Id="rId16" Type="http://schemas.openxmlformats.org/officeDocument/2006/relationships/hyperlink" Target="https://be.tournamentsoftware.com/tournament/3B4C5311-E7A4-4DD3-BD01-76E7DDB54533" TargetMode="External"/><Relationship Id="rId17" Type="http://schemas.openxmlformats.org/officeDocument/2006/relationships/hyperlink" Target="https://be.tournamentsoftware.com/tournament/4D6BA440-5737-44D7-8CD5-5C7151634110" TargetMode="External"/><Relationship Id="rId18" Type="http://schemas.openxmlformats.org/officeDocument/2006/relationships/hyperlink" Target="https://be.tournamentsoftware.com/tournament/CE32C180-437C-4F11-BDBB-79265EB2C29D" TargetMode="External"/><Relationship Id="rId19" Type="http://schemas.openxmlformats.org/officeDocument/2006/relationships/hyperlink" Target="https://be.tournamentsoftware.com/tournament/7449594C-67F1-47D9-B00D-EAA1D638E2B8" TargetMode="External"/><Relationship Id="rId20" Type="http://schemas.openxmlformats.org/officeDocument/2006/relationships/hyperlink" Target="https://be.tournamentsoftware.com/tournament/1DE3759F-33CF-4BFA-9AD3-98AABF0EF61B" TargetMode="External"/><Relationship Id="rId21" Type="http://schemas.openxmlformats.org/officeDocument/2006/relationships/hyperlink" Target="https://be.tournamentsoftware.com/tournament/4A57F877-C2C0-4B3C-821E-A980311CB821" TargetMode="External"/><Relationship Id="rId22" Type="http://schemas.openxmlformats.org/officeDocument/2006/relationships/hyperlink" Target="https://be.tournamentsoftware.com/tournament/EBA84298-6020-4EB3-A115-956C0A4EB897" TargetMode="External"/><Relationship Id="rId23" Type="http://schemas.openxmlformats.org/officeDocument/2006/relationships/hyperlink" Target="https://be.tournamentsoftware.com/tournament/65946985-E106-4652-B2EA-923A6ADE458D" TargetMode="External"/><Relationship Id="rId24" Type="http://schemas.openxmlformats.org/officeDocument/2006/relationships/hyperlink" Target="https://be.tournamentsoftware.com/tournament/9C6FAE24-6C24-4C96-B60D-8D80677B0A1B" TargetMode="External"/><Relationship Id="rId25" Type="http://schemas.openxmlformats.org/officeDocument/2006/relationships/hyperlink" Target="https://be.tournamentsoftware.com/tournament/F1898C54-8212-4D38-BFD2-F2C4A70CADCE" TargetMode="External"/><Relationship Id="rId26" Type="http://schemas.openxmlformats.org/officeDocument/2006/relationships/hyperlink" Target="https://be.tournamentsoftware.com/tournament/2BE005DE-7F98-44A2-9F4B-C2D26CADC500" TargetMode="External"/><Relationship Id="rId27" Type="http://schemas.openxmlformats.org/officeDocument/2006/relationships/hyperlink" Target="https://be.tournamentsoftware.com/tournament/497E70FB-1D82-4003-B9B7-54D8CF893308" TargetMode="External"/><Relationship Id="rId28" Type="http://schemas.openxmlformats.org/officeDocument/2006/relationships/hyperlink" Target="https://be.tournamentsoftware.com/tournament/36968731-BADB-4EAB-9C9B-D1D921D860A8" TargetMode="External"/><Relationship Id="rId29" Type="http://schemas.openxmlformats.org/officeDocument/2006/relationships/hyperlink" Target="https://be.tournamentsoftware.com/tournament/67498A34-B2D1-4F87-92E8-C5B2DE1C42C2" TargetMode="External"/><Relationship Id="rId30" Type="http://schemas.openxmlformats.org/officeDocument/2006/relationships/hyperlink" Target="https://be.tournamentsoftware.com/tournament/CD150167-10C8-4087-8066-A086A5CB2B51" TargetMode="External"/><Relationship Id="rId31" Type="http://schemas.openxmlformats.org/officeDocument/2006/relationships/hyperlink" Target="https://be.tournamentsoftware.com/tournament/4DFBE087-DBB8-4E4B-89E8-C5951A4A3027" TargetMode="External"/><Relationship Id="rId32" Type="http://schemas.openxmlformats.org/officeDocument/2006/relationships/hyperlink" Target="https://be.tournamentsoftware.com/tournament/3FC35254-D766-4AC7-AFC7-7F6DB00E3405" TargetMode="External"/><Relationship Id="rId33" Type="http://schemas.openxmlformats.org/officeDocument/2006/relationships/hyperlink" Target="https://be.tournamentsoftware.com/tournament/3171E40C-B0CE-497E-8EE9-A9BE291397E2" TargetMode="External"/><Relationship Id="rId34" Type="http://schemas.openxmlformats.org/officeDocument/2006/relationships/hyperlink" Target="https://be.tournamentsoftware.com/tournament/10E8DDB2-E7F8-4007-8078-603C85D2AF58" TargetMode="External"/><Relationship Id="rId35" Type="http://schemas.openxmlformats.org/officeDocument/2006/relationships/hyperlink" Target="https://be.tournamentsoftware.com/tournament/009CF680-D21C-414A-B36C-DF94B33F610D" TargetMode="External"/><Relationship Id="rId36" Type="http://schemas.openxmlformats.org/officeDocument/2006/relationships/hyperlink" Target="https://be.tournamentsoftware.com/tournament/AD475C0C-0B76-4985-B79C-CBF3AA21BCF3" TargetMode="External"/><Relationship Id="rId37" Type="http://schemas.openxmlformats.org/officeDocument/2006/relationships/hyperlink" Target="https://be.tournamentsoftware.com/tournament/ECCE499E-E5BE-4481-83AA-F3C0BD0B93F1" TargetMode="External"/><Relationship Id="rId38" Type="http://schemas.openxmlformats.org/officeDocument/2006/relationships/hyperlink" Target="https://be.tournamentsoftware.com/tournament/0BA08243-A928-4C17-94A5-3A3E9F1C591E" TargetMode="External"/><Relationship Id="rId39" Type="http://schemas.openxmlformats.org/officeDocument/2006/relationships/hyperlink" Target="https://be.tournamentsoftware.com/tournament/94EBC5BD-7204-4D47-9C95-7CB1EAC9B387" TargetMode="External"/><Relationship Id="rId40" Type="http://schemas.openxmlformats.org/officeDocument/2006/relationships/hyperlink" Target="https://be.tournamentsoftware.com/tournament/FE97D4E3-BD34-46FD-9038-4D3EBDDBB256" TargetMode="External"/><Relationship Id="rId41" Type="http://schemas.openxmlformats.org/officeDocument/2006/relationships/hyperlink" Target="https://be.tournamentsoftware.com/tournament/F63AD195-3CC8-407C-9100-B87B7507DC26" TargetMode="External"/><Relationship Id="rId42" Type="http://schemas.openxmlformats.org/officeDocument/2006/relationships/hyperlink" Target="https://be.tournamentsoftware.com/tournament/1D173473-3099-469F-80D5-A25D6C6826D5" TargetMode="External"/><Relationship Id="rId43" Type="http://schemas.openxmlformats.org/officeDocument/2006/relationships/hyperlink" Target="https://be.tournamentsoftware.com/tournament/482A9A3D-635C-4FD4-AFF8-102094BA6571" TargetMode="External"/><Relationship Id="rId44" Type="http://schemas.openxmlformats.org/officeDocument/2006/relationships/hyperlink" Target="https://be.tournamentsoftware.com/tournament/AF127A61-07AA-4E72-B978-58D9FEC9402C" TargetMode="External"/><Relationship Id="rId45" Type="http://schemas.openxmlformats.org/officeDocument/2006/relationships/hyperlink" Target="https://be.tournamentsoftware.com/tournament/0AF7FFD0-BFF3-4F3E-8BAB-1CDFB171A7DA" TargetMode="External"/><Relationship Id="rId46" Type="http://schemas.openxmlformats.org/officeDocument/2006/relationships/hyperlink" Target="https://be.tournamentsoftware.com/tournament/985A877B-CBF1-4825-8DA7-7A7B9913DFD9" TargetMode="External"/><Relationship Id="rId47" Type="http://schemas.openxmlformats.org/officeDocument/2006/relationships/hyperlink" Target="https://be.tournamentsoftware.com/tournament/58CEE79D-E792-4F46-A514-557FBC157A8E" TargetMode="External"/><Relationship Id="rId48" Type="http://schemas.openxmlformats.org/officeDocument/2006/relationships/hyperlink" Target="https://be.tournamentsoftware.com/tournament/C8B4A26C-4336-4A9E-BEA1-FCE0E7431070" TargetMode="External"/><Relationship Id="rId49" Type="http://schemas.openxmlformats.org/officeDocument/2006/relationships/hyperlink" Target="https://be.tournamentsoftware.com/tournament/362A05AB-F7E6-40A2-BCDC-0BB63F5969F5" TargetMode="External"/><Relationship Id="rId50" Type="http://schemas.openxmlformats.org/officeDocument/2006/relationships/hyperlink" Target="https://be.tournamentsoftware.com/tournament/72EDEDC1-0CB5-4E04-920C-3DAE1CA67BB7" TargetMode="External"/><Relationship Id="rId51" Type="http://schemas.openxmlformats.org/officeDocument/2006/relationships/hyperlink" Target="https://be.tournamentsoftware.com/tournament/5E184D82-FC05-45B9-8332-464CFC184D4C" TargetMode="External"/><Relationship Id="rId52" Type="http://schemas.openxmlformats.org/officeDocument/2006/relationships/hyperlink" Target="https://be.tournamentsoftware.com/tournament/A6E0E5E4-AAAC-4DF9-B4A7-954454C9EE2A" TargetMode="External"/><Relationship Id="rId53" Type="http://schemas.openxmlformats.org/officeDocument/2006/relationships/hyperlink" Target="https://be.tournamentsoftware.com/tournament/73324283-A358-4708-A6A7-722BFA9C0718" TargetMode="External"/><Relationship Id="rId54" Type="http://schemas.openxmlformats.org/officeDocument/2006/relationships/hyperlink" Target="https://be.tournamentsoftware.com/tournament/F30AA73F-305C-496A-A84F-A3B38EF8DE5B" TargetMode="External"/><Relationship Id="rId55" Type="http://schemas.openxmlformats.org/officeDocument/2006/relationships/hyperlink" Target="https://be.tournamentsoftware.com/tournament/7A5225AF-70D5-4B6E-8DEF-9D64714727B3" TargetMode="External"/><Relationship Id="rId56" Type="http://schemas.openxmlformats.org/officeDocument/2006/relationships/hyperlink" Target="https://be.tournamentsoftware.com/tournament/2175F511-F363-482F-8844-F2AB76E76200" TargetMode="External"/><Relationship Id="rId57" Type="http://schemas.openxmlformats.org/officeDocument/2006/relationships/hyperlink" Target="https://be.tournamentsoftware.com/tournament/8F17F231-E59A-48FB-8CEE-0603227C0C76" TargetMode="External"/><Relationship Id="rId58" Type="http://schemas.openxmlformats.org/officeDocument/2006/relationships/hyperlink" Target="https://be.tournamentsoftware.com/tournament/9AE64838-9470-45DB-A32E-BAA280EF1AC7" TargetMode="External"/><Relationship Id="rId59" Type="http://schemas.openxmlformats.org/officeDocument/2006/relationships/hyperlink" Target="https://be.tournamentsoftware.com/tournament/639089C2-6355-4204-9B88-A0EFB122A973" TargetMode="External"/><Relationship Id="rId60" Type="http://schemas.openxmlformats.org/officeDocument/2006/relationships/hyperlink" Target="https://be.tournamentsoftware.com/tournament/6C743A1E-066E-4D9B-9DFB-DB1781281522" TargetMode="External"/><Relationship Id="rId61" Type="http://schemas.openxmlformats.org/officeDocument/2006/relationships/hyperlink" Target="https://be.tournamentsoftware.com/tournament/23C8BF0B-C43B-4117-ACB2-9F5021D710C6" TargetMode="External"/><Relationship Id="rId62" Type="http://schemas.openxmlformats.org/officeDocument/2006/relationships/hyperlink" Target="https://be.tournamentsoftware.com/tournament/F059C8A3-D589-4A2A-AC4C-7ED107DB1049" TargetMode="External"/><Relationship Id="rId63" Type="http://schemas.openxmlformats.org/officeDocument/2006/relationships/hyperlink" Target="https://be.tournamentsoftware.com/tournament/00D56AC6-E82C-49F3-9236-EA1BF39D38B6" TargetMode="External"/><Relationship Id="rId64" Type="http://schemas.openxmlformats.org/officeDocument/2006/relationships/hyperlink" Target="https://be.tournamentsoftware.com/tournament/A4E571FA-426B-4526-90EF-4D090A4368F4" TargetMode="External"/><Relationship Id="rId65" Type="http://schemas.openxmlformats.org/officeDocument/2006/relationships/hyperlink" Target="https://be.tournamentsoftware.com/tournament/6E419BB3-320D-4004-B0F5-8DECC010BD0E" TargetMode="External"/><Relationship Id="rId66" Type="http://schemas.openxmlformats.org/officeDocument/2006/relationships/hyperlink" Target="https://be.tournamentsoftware.com/tournament/5B28019F-7AA0-4487-8C98-D84D41900750" TargetMode="External"/><Relationship Id="rId67" Type="http://schemas.openxmlformats.org/officeDocument/2006/relationships/hyperlink" Target="https://be.tournamentsoftware.com/tournament/676D7ED5-C748-4728-A7ED-EAB9F53C6494" TargetMode="External"/><Relationship Id="rId68" Type="http://schemas.openxmlformats.org/officeDocument/2006/relationships/hyperlink" Target="https://be.tournamentsoftware.com/tournament/B57DB565-17FC-4DDC-BC62-C2338642CDBE" TargetMode="External"/><Relationship Id="rId69" Type="http://schemas.openxmlformats.org/officeDocument/2006/relationships/hyperlink" Target="https://be.tournamentsoftware.com/tournament/9A3F34AF-9A78-4F21-88E4-C939B4192CE4" TargetMode="External"/><Relationship Id="rId70" Type="http://schemas.openxmlformats.org/officeDocument/2006/relationships/hyperlink" Target="https://be.tournamentsoftware.com/tournament/632EA86F-8CBC-4DD3-B0F0-1EF1573A90D9" TargetMode="External"/><Relationship Id="rId71" Type="http://schemas.openxmlformats.org/officeDocument/2006/relationships/hyperlink" Target="https://be.tournamentsoftware.com/tournament/40D8C324-B2E9-4CB7-96BF-B4E90D39F2F3" TargetMode="External"/><Relationship Id="rId72" Type="http://schemas.openxmlformats.org/officeDocument/2006/relationships/hyperlink" Target="https://be.tournamentsoftware.com/tournament/96579C72-5BF6-4E40-AF4E-F9014CB40415" TargetMode="External"/><Relationship Id="rId73" Type="http://schemas.openxmlformats.org/officeDocument/2006/relationships/hyperlink" Target="https://be.tournamentsoftware.com/tournament/FC6FF50D-4F9A-4C6B-AB05-DDFAF83A6FD8" TargetMode="External"/><Relationship Id="rId74" Type="http://schemas.openxmlformats.org/officeDocument/2006/relationships/hyperlink" Target="https://be.tournamentsoftware.com/tournament/80A55119-BBFA-402B-BBA9-A9DF9A2BB669" TargetMode="External"/><Relationship Id="rId75" Type="http://schemas.openxmlformats.org/officeDocument/2006/relationships/hyperlink" Target="https://be.tournamentsoftware.com/tournament/11502A37-3774-4D50-B86F-09A8D4AF7ED4" TargetMode="External"/><Relationship Id="rId76" Type="http://schemas.openxmlformats.org/officeDocument/2006/relationships/hyperlink" Target="https://be.tournamentsoftware.com/tournament/7C92C00D-51CF-426F-94AB-704A309304C0" TargetMode="External"/><Relationship Id="rId77" Type="http://schemas.openxmlformats.org/officeDocument/2006/relationships/hyperlink" Target="https://be.tournamentsoftware.com/tournament/2ED18541-85F3-409A-AE60-5AEE709D0C0A" TargetMode="External"/><Relationship Id="rId78" Type="http://schemas.openxmlformats.org/officeDocument/2006/relationships/hyperlink" Target="https://be.tournamentsoftware.com/tournament/349C7F7B-587C-470B-8FFE-97C86EB4353C" TargetMode="External"/><Relationship Id="rId79" Type="http://schemas.openxmlformats.org/officeDocument/2006/relationships/hyperlink" Target="https://be.tournamentsoftware.com/tournament/24F6CAB3-BEB7-4A71-9C3B-0FC02D046BE6" TargetMode="External"/><Relationship Id="rId80" Type="http://schemas.openxmlformats.org/officeDocument/2006/relationships/hyperlink" Target="https://be.tournamentsoftware.com/tournament/27BFB625-5AC0-48C1-93D9-5BA938ADD9CD" TargetMode="External"/><Relationship Id="rId81" Type="http://schemas.openxmlformats.org/officeDocument/2006/relationships/hyperlink" Target="https://be.tournamentsoftware.com/tournament/9B5196EE-91EC-4890-8DE9-61C3BFFC781C" TargetMode="External"/><Relationship Id="rId82" Type="http://schemas.openxmlformats.org/officeDocument/2006/relationships/hyperlink" Target="https://be.tournamentsoftware.com/tournament/7763DECC-C2FD-40AC-A6D2-24AEB77DD63E" TargetMode="External"/><Relationship Id="rId83" Type="http://schemas.openxmlformats.org/officeDocument/2006/relationships/hyperlink" Target="https://be.tournamentsoftware.com/tournament/A042F4A9-6CC9-43CC-83C7-171F64B1BBDF" TargetMode="External"/><Relationship Id="rId84" Type="http://schemas.openxmlformats.org/officeDocument/2006/relationships/hyperlink" Target="https://be.tournamentsoftware.com/tournament/A1C8C42E-140D-4C35-A1AD-CFF958D5F485" TargetMode="External"/><Relationship Id="rId85" Type="http://schemas.openxmlformats.org/officeDocument/2006/relationships/hyperlink" Target="https://be.tournamentsoftware.com/tournament/F415C905-FEA5-4422-8DD3-6CE4012F20CC" TargetMode="External"/><Relationship Id="rId86" Type="http://schemas.openxmlformats.org/officeDocument/2006/relationships/hyperlink" Target="https://be.tournamentsoftware.com/tournament/D08EFD7B-13C7-459F-A921-9DD20016DA36" TargetMode="External"/><Relationship Id="rId87" Type="http://schemas.openxmlformats.org/officeDocument/2006/relationships/hyperlink" Target="https://be.tournamentsoftware.com/tournament/A00FF005-3D6C-4FED-8468-97DACC9CE2BD" TargetMode="External"/><Relationship Id="rId88" Type="http://schemas.openxmlformats.org/officeDocument/2006/relationships/hyperlink" Target="https://be.tournamentsoftware.com/tournament/0D26DEE2-365B-4F99-B649-9B37174146C7" TargetMode="External"/><Relationship Id="rId89" Type="http://schemas.openxmlformats.org/officeDocument/2006/relationships/hyperlink" Target="https://be.tournamentsoftware.com/tournament/D5005BC7-F3B1-49B7-A908-C90E91837EAD" TargetMode="External"/><Relationship Id="rId90" Type="http://schemas.openxmlformats.org/officeDocument/2006/relationships/hyperlink" Target="https://be.tournamentsoftware.com/tournament/362BA9A9-CBE5-43F2-93BF-B633A536EF06" TargetMode="External"/><Relationship Id="rId91" Type="http://schemas.openxmlformats.org/officeDocument/2006/relationships/hyperlink" Target="https://be.tournamentsoftware.com/tournament/FAAC1CFE-DDEA-4C95-8599-67FC78CC4232" TargetMode="External"/><Relationship Id="rId92" Type="http://schemas.openxmlformats.org/officeDocument/2006/relationships/hyperlink" Target="https://be.tournamentsoftware.com/tournament/05DA19EC-0761-4519-94F0-646E33E8C0BB" TargetMode="External"/><Relationship Id="rId93" Type="http://schemas.openxmlformats.org/officeDocument/2006/relationships/hyperlink" Target="https://be.tournamentsoftware.com/tournament/B00EDB6C-42B4-49E4-A087-41AC31013501" TargetMode="External"/><Relationship Id="rId94" Type="http://schemas.openxmlformats.org/officeDocument/2006/relationships/hyperlink" Target="https://be.tournamentsoftware.com/tournament/571D2EE5-4B27-4FE7-915D-55EE71B0AE4D" TargetMode="External"/><Relationship Id="rId95" Type="http://schemas.openxmlformats.org/officeDocument/2006/relationships/hyperlink" Target="https://be.tournamentsoftware.com/tournament/8E8F876F-4F8F-4CA4-AC80-A8B014BBD49D" TargetMode="External"/><Relationship Id="rId96" Type="http://schemas.openxmlformats.org/officeDocument/2006/relationships/hyperlink" Target="https://be.tournamentsoftware.com/tournament/FDCBBF16-3AE0-4BF4-8594-458FE4FBD1A8" TargetMode="External"/><Relationship Id="rId97" Type="http://schemas.openxmlformats.org/officeDocument/2006/relationships/hyperlink" Target="https://be.tournamentsoftware.com/tournament/091E8C65-11D7-48B7-86A0-1860D6C14E36" TargetMode="External"/><Relationship Id="rId98" Type="http://schemas.openxmlformats.org/officeDocument/2006/relationships/hyperlink" Target="https://be.tournamentsoftware.com/tournament/ABA26B4A-ED2E-40E9-80DF-4B111A485753" TargetMode="External"/><Relationship Id="rId99" Type="http://schemas.openxmlformats.org/officeDocument/2006/relationships/hyperlink" Target="https://be.tournamentsoftware.com/tournament/3ED978B4-AE9A-4C43-A920-796847EF44CC" TargetMode="External"/><Relationship Id="rId100" Type="http://schemas.openxmlformats.org/officeDocument/2006/relationships/hyperlink" Target="https://be.tournamentsoftware.com/tournament/199833B4-838D-43B7-8532-38E281086535" TargetMode="External"/><Relationship Id="rId101" Type="http://schemas.openxmlformats.org/officeDocument/2006/relationships/hyperlink" Target="https://be.tournamentsoftware.com/tournament/23AE9BED-E656-40CC-AEDF-145835042426" TargetMode="External"/><Relationship Id="rId102" Type="http://schemas.openxmlformats.org/officeDocument/2006/relationships/hyperlink" Target="https://be.tournamentsoftware.com/tournament/8426AE2D-2BDB-474F-BBEE-B18C897D1427" TargetMode="External"/><Relationship Id="rId103" Type="http://schemas.openxmlformats.org/officeDocument/2006/relationships/hyperlink" Target="https://be.tournamentsoftware.com/tournament/1045A291-ACCA-48E1-9F12-C3A48CB05471" TargetMode="External"/><Relationship Id="rId104" Type="http://schemas.openxmlformats.org/officeDocument/2006/relationships/hyperlink" Target="https://be.tournamentsoftware.com/tournament/A8377504-8969-4E80-9F54-D9C87E633A3D" TargetMode="External"/><Relationship Id="rId105" Type="http://schemas.openxmlformats.org/officeDocument/2006/relationships/hyperlink" Target="https://be.tournamentsoftware.com/tournament/5CBB2212-BF5E-4B27-A136-F3A437086CEB" TargetMode="External"/><Relationship Id="rId106" Type="http://schemas.openxmlformats.org/officeDocument/2006/relationships/hyperlink" Target="https://be.tournamentsoftware.com/tournament/7FD85BFE-3724-4506-B75A-93BE23AF07B4" TargetMode="External"/><Relationship Id="rId107" Type="http://schemas.openxmlformats.org/officeDocument/2006/relationships/hyperlink" Target="https://be.tournamentsoftware.com/tournament/E4B8C71D-E9C3-4B7E-B13A-891DE38C4C99" TargetMode="External"/><Relationship Id="rId108" Type="http://schemas.openxmlformats.org/officeDocument/2006/relationships/hyperlink" Target="https://be.tournamentsoftware.com/tournament/BC4E7F3E-4DBD-4E1E-9069-36A0E136B543" TargetMode="External"/><Relationship Id="rId109" Type="http://schemas.openxmlformats.org/officeDocument/2006/relationships/hyperlink" Target="https://be.tournamentsoftware.com/tournament/95C95B00-47A8-437C-93BE-7777D6193035" TargetMode="External"/><Relationship Id="rId110" Type="http://schemas.openxmlformats.org/officeDocument/2006/relationships/hyperlink" Target="https://be.tournamentsoftware.com/tournament/C381933F-95B8-49B2-81E4-4DC24071ED76" TargetMode="External"/><Relationship Id="rId111" Type="http://schemas.openxmlformats.org/officeDocument/2006/relationships/hyperlink" Target="https://be.tournamentsoftware.com/tournament/4E9CBF76-01B7-4F5A-A3AC-A561E01B19A1" TargetMode="External"/><Relationship Id="rId112" Type="http://schemas.openxmlformats.org/officeDocument/2006/relationships/hyperlink" Target="https://be.tournamentsoftware.com/tournament/A3DE0226-608A-41BD-B7CC-430BCC659A7B" TargetMode="External"/><Relationship Id="rId113" Type="http://schemas.openxmlformats.org/officeDocument/2006/relationships/hyperlink" Target="https://be.tournamentsoftware.com/tournament/089B0B14-59DC-4667-B5DA-E3CF91F9785E" TargetMode="External"/><Relationship Id="rId114" Type="http://schemas.openxmlformats.org/officeDocument/2006/relationships/hyperlink" Target="https://be.tournamentsoftware.com/tournament/E627F469-CC7C-4A1F-8EAF-1EA08183B4E9" TargetMode="External"/><Relationship Id="rId115" Type="http://schemas.openxmlformats.org/officeDocument/2006/relationships/hyperlink" Target="https://be.tournamentsoftware.com/tournament/9600A614-8C33-407E-AFCC-ADE78C0160DD" TargetMode="External"/><Relationship Id="rId116" Type="http://schemas.openxmlformats.org/officeDocument/2006/relationships/hyperlink" Target="https://be.tournamentsoftware.com/tournament/C5BD0354-4C80-42F8-8BE9-1EC35E5E2828" TargetMode="External"/><Relationship Id="rId117" Type="http://schemas.openxmlformats.org/officeDocument/2006/relationships/hyperlink" Target="https://be.tournamentsoftware.com/tournament/B0CC7B7E-9053-4EDC-8432-1FBAB5E5B74C" TargetMode="External"/><Relationship Id="rId118" Type="http://schemas.openxmlformats.org/officeDocument/2006/relationships/hyperlink" Target="https://be.tournamentsoftware.com/tournament/438E3082-EA51-4187-818D-128803314683" TargetMode="External"/><Relationship Id="rId119" Type="http://schemas.openxmlformats.org/officeDocument/2006/relationships/hyperlink" Target="https://be.tournamentsoftware.com/tournament/B409D6E2-BF9B-4F47-B2A2-DDF9C177BFDC" TargetMode="External"/><Relationship Id="rId120" Type="http://schemas.openxmlformats.org/officeDocument/2006/relationships/hyperlink" Target="https://be.tournamentsoftware.com/tournament/56500E79-B2DD-48C4-81CC-647955E7D82B" TargetMode="External"/><Relationship Id="rId121" Type="http://schemas.openxmlformats.org/officeDocument/2006/relationships/hyperlink" Target="https://be.tournamentsoftware.com/tournament/9CA0D54D-F86C-4A6A-855E-2CF6DFE95AB8" TargetMode="External"/><Relationship Id="rId122" Type="http://schemas.openxmlformats.org/officeDocument/2006/relationships/hyperlink" Target="https://be.tournamentsoftware.com/tournament/C1C7850F-960F-4855-AA86-011F590192E2" TargetMode="External"/><Relationship Id="rId123" Type="http://schemas.openxmlformats.org/officeDocument/2006/relationships/hyperlink" Target="https://be.tournamentsoftware.com/tournament/AE18DC15-7C3E-4C41-B236-C3DC0A359739" TargetMode="External"/><Relationship Id="rId124" Type="http://schemas.openxmlformats.org/officeDocument/2006/relationships/hyperlink" Target="https://be.tournamentsoftware.com/tournament/E6B0C07C-AE13-4DCC-B3D1-A32D18EA2412" TargetMode="External"/><Relationship Id="rId125" Type="http://schemas.openxmlformats.org/officeDocument/2006/relationships/hyperlink" Target="https://be.tournamentsoftware.com/tournament/5618C46B-172A-48C1-8E80-2D71DFF1D26F" TargetMode="External"/><Relationship Id="rId126" Type="http://schemas.openxmlformats.org/officeDocument/2006/relationships/hyperlink" Target="https://be.tournamentsoftware.com/tournament/48E0CDB0-6F62-4041-9187-0BE702DCEB86" TargetMode="External"/><Relationship Id="rId127" Type="http://schemas.openxmlformats.org/officeDocument/2006/relationships/hyperlink" Target="https://be.tournamentsoftware.com/tournament/7114F1ED-2779-4F42-BB78-C131DDDD56D3" TargetMode="External"/><Relationship Id="rId128" Type="http://schemas.openxmlformats.org/officeDocument/2006/relationships/hyperlink" Target="https://be.tournamentsoftware.com/tournament/D5F65893-E065-4A40-A120-7ED214BD49F4" TargetMode="External"/><Relationship Id="rId129" Type="http://schemas.openxmlformats.org/officeDocument/2006/relationships/hyperlink" Target="https://be.tournamentsoftware.com/tournament/C0E554D9-1AA3-4515-8F44-E8FB6FC0B834" TargetMode="External"/><Relationship Id="rId130" Type="http://schemas.openxmlformats.org/officeDocument/2006/relationships/hyperlink" Target="https://be.tournamentsoftware.com/tournament/D1C74FF0-9244-4A1F-81C1-F46C86FC87EF" TargetMode="External"/><Relationship Id="rId131" Type="http://schemas.openxmlformats.org/officeDocument/2006/relationships/hyperlink" Target="https://be.tournamentsoftware.com/tournament/7466D76B-C1EB-4FE1-9FDA-282EB7B433A8" TargetMode="External"/><Relationship Id="rId132" Type="http://schemas.openxmlformats.org/officeDocument/2006/relationships/hyperlink" Target="https://be.tournamentsoftware.com/tournament/3E859D35-AC2D-43FB-B940-735B68F7C313" TargetMode="External"/><Relationship Id="rId133" Type="http://schemas.openxmlformats.org/officeDocument/2006/relationships/hyperlink" Target="https://be.tournamentsoftware.com/tournament/60652BC7-BB3F-4FB9-93C6-FAF560D1FF04" TargetMode="External"/><Relationship Id="rId134" Type="http://schemas.openxmlformats.org/officeDocument/2006/relationships/hyperlink" Target="https://be.tournamentsoftware.com/tournament/07065E20-CCB3-438B-AAE5-3976D0A28C90" TargetMode="External"/><Relationship Id="rId135" Type="http://schemas.openxmlformats.org/officeDocument/2006/relationships/hyperlink" Target="https://be.tournamentsoftware.com/tournament/063FE204-5C12-4BBB-82CE-E20DC0C6FF5A" TargetMode="External"/><Relationship Id="rId136" Type="http://schemas.openxmlformats.org/officeDocument/2006/relationships/hyperlink" Target="https://be.tournamentsoftware.com/tournament/BD9C1FE1-F821-4459-A77C-4F41C38A84F5" TargetMode="External"/><Relationship Id="rId137" Type="http://schemas.openxmlformats.org/officeDocument/2006/relationships/hyperlink" Target="https://be.tournamentsoftware.com/tournament/8DFD89F9-1A8C-411E-8178-D7C15C226509" TargetMode="External"/><Relationship Id="rId138" Type="http://schemas.openxmlformats.org/officeDocument/2006/relationships/hyperlink" Target="https://be.tournamentsoftware.com/tournament/BC55DE70-F731-4795-96A7-E08C00932BDC" TargetMode="External"/><Relationship Id="rId139" Type="http://schemas.openxmlformats.org/officeDocument/2006/relationships/hyperlink" Target="https://be.tournamentsoftware.com/tournament/B21710A7-81C6-4590-9D66-344ADBCAD2DE" TargetMode="External"/><Relationship Id="rId140" Type="http://schemas.openxmlformats.org/officeDocument/2006/relationships/hyperlink" Target="https://be.tournamentsoftware.com/tournament/A498180D-C1C2-4A0D-AB8A-2D108CCC17C9" TargetMode="External"/><Relationship Id="rId141" Type="http://schemas.openxmlformats.org/officeDocument/2006/relationships/hyperlink" Target="https://be.tournamentsoftware.com/tournament/02DEC385-CA15-413B-A6CE-6BBDE1AA7625" TargetMode="External"/><Relationship Id="rId142" Type="http://schemas.openxmlformats.org/officeDocument/2006/relationships/hyperlink" Target="https://be.tournamentsoftware.com/tournament/D680709B-91A7-466C-B21D-6F3694E96D32" TargetMode="External"/><Relationship Id="rId143" Type="http://schemas.openxmlformats.org/officeDocument/2006/relationships/hyperlink" Target="https://be.tournamentsoftware.com/tournament/02EB85FF-3F8F-458D-B376-097D6FAA714A" TargetMode="External"/><Relationship Id="rId144" Type="http://schemas.openxmlformats.org/officeDocument/2006/relationships/hyperlink" Target="https://be.tournamentsoftware.com/tournament/38DDDBE9-A12E-4CA5-8BEF-3BBB8D744164" TargetMode="External"/><Relationship Id="rId145" Type="http://schemas.openxmlformats.org/officeDocument/2006/relationships/hyperlink" Target="https://be.tournamentsoftware.com/tournament/2ED772AB-DC41-4944-9484-2C6D59D48074" TargetMode="External"/><Relationship Id="rId146" Type="http://schemas.openxmlformats.org/officeDocument/2006/relationships/hyperlink" Target="https://be.tournamentsoftware.com/tournament/1D3511CB-AAC7-40C9-A734-994F6E3B3145" TargetMode="External"/><Relationship Id="rId147" Type="http://schemas.openxmlformats.org/officeDocument/2006/relationships/hyperlink" Target="https://be.tournamentsoftware.com/tournament/C5349C8D-8F56-4ECD-9BD9-9CBC3D24BC5B" TargetMode="External"/><Relationship Id="rId148" Type="http://schemas.openxmlformats.org/officeDocument/2006/relationships/hyperlink" Target="https://be.tournamentsoftware.com/tournament/92D4211E-E929-47B0-AD1E-E8474939E14E" TargetMode="External"/><Relationship Id="rId149" Type="http://schemas.openxmlformats.org/officeDocument/2006/relationships/hyperlink" Target="https://be.tournamentsoftware.com/tournament/530E969C-82B5-474E-94C8-5191CE564115" TargetMode="External"/><Relationship Id="rId150" Type="http://schemas.openxmlformats.org/officeDocument/2006/relationships/hyperlink" Target="https://be.tournamentsoftware.com/tournament/E91E168C-9BED-4274-A5F0-286DCAB19ADA" TargetMode="External"/><Relationship Id="rId151" Type="http://schemas.openxmlformats.org/officeDocument/2006/relationships/hyperlink" Target="https://be.tournamentsoftware.com/tournament/FE5BF527-42D7-46C1-90A9-A78845D622E9" TargetMode="External"/><Relationship Id="rId152" Type="http://schemas.openxmlformats.org/officeDocument/2006/relationships/hyperlink" Target="https://be.tournamentsoftware.com/tournament/5A1A1821-D0E8-4FFC-8B87-06913123A6B2" TargetMode="External"/><Relationship Id="rId153" Type="http://schemas.openxmlformats.org/officeDocument/2006/relationships/hyperlink" Target="https://be.tournamentsoftware.com/tournament/39349937-FCF4-4B53-8DC5-927E19616495" TargetMode="External"/><Relationship Id="rId154" Type="http://schemas.openxmlformats.org/officeDocument/2006/relationships/hyperlink" Target="https://be.tournamentsoftware.com/tournament/9F706471-2129-43F3-94FB-ED8BF0C5AE21" TargetMode="External"/><Relationship Id="rId155" Type="http://schemas.openxmlformats.org/officeDocument/2006/relationships/hyperlink" Target="https://be.tournamentsoftware.com/tournament/6DD895C0-83BF-4837-94D2-BA5EC2210E17" TargetMode="External"/><Relationship Id="rId156" Type="http://schemas.openxmlformats.org/officeDocument/2006/relationships/hyperlink" Target="https://be.tournamentsoftware.com/tournament/48FCB83A-334C-4FC3-80D8-1CD55677C66F" TargetMode="External"/><Relationship Id="rId157" Type="http://schemas.openxmlformats.org/officeDocument/2006/relationships/hyperlink" Target="https://be.tournamentsoftware.com/tournament/BF126FE6-7492-43AE-8427-09F80374F1FE" TargetMode="External"/><Relationship Id="rId158" Type="http://schemas.openxmlformats.org/officeDocument/2006/relationships/hyperlink" Target="https://be.tournamentsoftware.com/tournament/E0F70551-3C64-48A9-A9FD-AAA152051467" TargetMode="External"/><Relationship Id="rId159" Type="http://schemas.openxmlformats.org/officeDocument/2006/relationships/hyperlink" Target="https://be.tournamentsoftware.com/tournament/D70B6DD7-9F6D-499B-BD8C-1667E1825C7A" TargetMode="External"/><Relationship Id="rId160" Type="http://schemas.openxmlformats.org/officeDocument/2006/relationships/hyperlink" Target="https://be.tournamentsoftware.com/tournament/1FA996CA-B01A-4B32-B28B-78B67A60B623" TargetMode="External"/><Relationship Id="rId161" Type="http://schemas.openxmlformats.org/officeDocument/2006/relationships/hyperlink" Target="https://be.tournamentsoftware.com/tournament/ED5BDD35-5A8D-45E4-A9BC-B8F999E0CB05" TargetMode="External"/><Relationship Id="rId162" Type="http://schemas.openxmlformats.org/officeDocument/2006/relationships/hyperlink" Target="https://be.tournamentsoftware.com/tournament/5EFBEE63-F513-445E-A266-BD7A3651CFEA" TargetMode="External"/><Relationship Id="rId163" Type="http://schemas.openxmlformats.org/officeDocument/2006/relationships/hyperlink" Target="https://be.tournamentsoftware.com/tournament/8E6656EC-C464-4BD9-80FA-51E314B3251C" TargetMode="External"/><Relationship Id="rId164" Type="http://schemas.openxmlformats.org/officeDocument/2006/relationships/hyperlink" Target="https://be.tournamentsoftware.com/tournament/D0317C2C-00D8-418A-B43E-CEBA21771D4F" TargetMode="External"/><Relationship Id="rId165" Type="http://schemas.openxmlformats.org/officeDocument/2006/relationships/hyperlink" Target="https://be.tournamentsoftware.com/tournament/43E769C6-876A-46AE-83B0-A460ABCE13B2" TargetMode="External"/><Relationship Id="rId166" Type="http://schemas.openxmlformats.org/officeDocument/2006/relationships/hyperlink" Target="https://be.tournamentsoftware.com/tournament/8DA86858-A68C-4AB2-B41B-1439E03C9BDD" TargetMode="External"/><Relationship Id="rId167" Type="http://schemas.openxmlformats.org/officeDocument/2006/relationships/hyperlink" Target="https://be.tournamentsoftware.com/tournament/FC0A32FE-C180-499E-8279-DF87C3CA0071" TargetMode="External"/><Relationship Id="rId168" Type="http://schemas.openxmlformats.org/officeDocument/2006/relationships/hyperlink" Target="https://be.tournamentsoftware.com/tournament/67CEE149-4E38-472A-A509-0B77B6E1A09C" TargetMode="External"/><Relationship Id="rId169" Type="http://schemas.openxmlformats.org/officeDocument/2006/relationships/hyperlink" Target="https://be.tournamentsoftware.com/tournament/0804AB30-445F-4F8E-B1CE-C6A076C82251" TargetMode="External"/><Relationship Id="rId170" Type="http://schemas.openxmlformats.org/officeDocument/2006/relationships/hyperlink" Target="https://be.tournamentsoftware.com/tournament/68FAE825-3600-4483-9A40-751B49925B65" TargetMode="External"/><Relationship Id="rId171" Type="http://schemas.openxmlformats.org/officeDocument/2006/relationships/hyperlink" Target="https://be.tournamentsoftware.com/tournament/D0AB6C62-67AB-4873-8378-6B06F3B818FF" TargetMode="External"/><Relationship Id="rId172" Type="http://schemas.openxmlformats.org/officeDocument/2006/relationships/hyperlink" Target="https://be.tournamentsoftware.com/tournament/C75BDBD7-0207-4065-A246-CA1B160B7F10" TargetMode="External"/><Relationship Id="rId173" Type="http://schemas.openxmlformats.org/officeDocument/2006/relationships/hyperlink" Target="https://be.tournamentsoftware.com/tournament/06841406-E598-44A3-A972-10A5341BC429" TargetMode="External"/><Relationship Id="rId174" Type="http://schemas.openxmlformats.org/officeDocument/2006/relationships/hyperlink" Target="https://be.tournamentsoftware.com/tournament/E11E27BC-699C-4612-BD61-9D796875D657" TargetMode="External"/><Relationship Id="rId175" Type="http://schemas.openxmlformats.org/officeDocument/2006/relationships/hyperlink" Target="https://be.tournamentsoftware.com/tournament/B2F32C82-B44A-4BA1-A832-B8D6C6E460A5" TargetMode="External"/><Relationship Id="rId176" Type="http://schemas.openxmlformats.org/officeDocument/2006/relationships/hyperlink" Target="https://be.tournamentsoftware.com/tournament/F9BF7137-FB57-4FDD-897E-96947FCB02C7" TargetMode="External"/><Relationship Id="rId177" Type="http://schemas.openxmlformats.org/officeDocument/2006/relationships/hyperlink" Target="https://be.tournamentsoftware.com/tournament/2F3ACD33-48F0-49DD-9122-B94F6CED3D93" TargetMode="External"/><Relationship Id="rId178" Type="http://schemas.openxmlformats.org/officeDocument/2006/relationships/hyperlink" Target="https://be.tournamentsoftware.com/tournament/3ADFB1EC-4CD4-4747-8E5F-20B23EC5A1D9" TargetMode="External"/><Relationship Id="rId179" Type="http://schemas.openxmlformats.org/officeDocument/2006/relationships/hyperlink" Target="https://be.tournamentsoftware.com/tournament/CE7929D2-E741-4B35-954B-77E386EDD414" TargetMode="External"/><Relationship Id="rId180" Type="http://schemas.openxmlformats.org/officeDocument/2006/relationships/hyperlink" Target="https://be.tournamentsoftware.com/tournament/DCC5BAC0-5CD7-46A1-A06F-7A13BD5BD3BE" TargetMode="External"/><Relationship Id="rId181" Type="http://schemas.openxmlformats.org/officeDocument/2006/relationships/hyperlink" Target="https://be.tournamentsoftware.com/tournament/4ADDDB5C-4269-4087-97CF-592821805F7B" TargetMode="External"/><Relationship Id="rId182" Type="http://schemas.openxmlformats.org/officeDocument/2006/relationships/hyperlink" Target="https://be.tournamentsoftware.com/tournament/95575327-14A2-46D9-8C86-CEC175433D60" TargetMode="External"/><Relationship Id="rId183" Type="http://schemas.openxmlformats.org/officeDocument/2006/relationships/hyperlink" Target="https://be.tournamentsoftware.com/tournament/3BCA1BAA-1304-4663-B660-76E454B08C76" TargetMode="External"/><Relationship Id="rId184" Type="http://schemas.openxmlformats.org/officeDocument/2006/relationships/hyperlink" Target="https://be.tournamentsoftware.com/tournament/EBCC564E-35AB-4017-95A9-88C59223320E" TargetMode="External"/><Relationship Id="rId185" Type="http://schemas.openxmlformats.org/officeDocument/2006/relationships/hyperlink" Target="https://be.tournamentsoftware.com/tournament/6257D6DC-E2C8-4174-BF9C-873AF182E875" TargetMode="External"/><Relationship Id="rId186" Type="http://schemas.openxmlformats.org/officeDocument/2006/relationships/hyperlink" Target="https://be.tournamentsoftware.com/tournament/B3D75BF1-DF37-4FD5-8A01-8D815266BCC4" TargetMode="External"/><Relationship Id="rId187" Type="http://schemas.openxmlformats.org/officeDocument/2006/relationships/hyperlink" Target="https://be.tournamentsoftware.com/tournament/7E7CD3C7-19E0-428A-B85C-2EEC34999861" TargetMode="External"/><Relationship Id="rId188" Type="http://schemas.openxmlformats.org/officeDocument/2006/relationships/hyperlink" Target="https://be.tournamentsoftware.com/tournament/2F947F78-0ED1-4011-911C-642A182D7172" TargetMode="External"/><Relationship Id="rId189" Type="http://schemas.openxmlformats.org/officeDocument/2006/relationships/hyperlink" Target="https://be.tournamentsoftware.com/tournament/FB5D869B-462D-4812-91EB-414C81CB01C2" TargetMode="External"/><Relationship Id="rId190" Type="http://schemas.openxmlformats.org/officeDocument/2006/relationships/hyperlink" Target="https://be.tournamentsoftware.com/tournament/77A4A873-DA5D-45F4-8658-3543C6F4240E" TargetMode="External"/><Relationship Id="rId191" Type="http://schemas.openxmlformats.org/officeDocument/2006/relationships/hyperlink" Target="https://be.tournamentsoftware.com/tournament/4B87005D-30CD-4B3C-A302-ED9C0D57030A" TargetMode="External"/><Relationship Id="rId192" Type="http://schemas.openxmlformats.org/officeDocument/2006/relationships/hyperlink" Target="https://be.tournamentsoftware.com/tournament/B6973116-3316-46AC-8EF6-94FCD098EE68" TargetMode="External"/><Relationship Id="rId193" Type="http://schemas.openxmlformats.org/officeDocument/2006/relationships/hyperlink" Target="https://be.tournamentsoftware.com/tournament/35474303-150E-47EE-A574-7FBAD32AD4FF" TargetMode="External"/><Relationship Id="rId194" Type="http://schemas.openxmlformats.org/officeDocument/2006/relationships/hyperlink" Target="https://be.tournamentsoftware.com/tournament/0D5EF774-91AE-43A9-B09C-51D67687EEF7" TargetMode="External"/><Relationship Id="rId195" Type="http://schemas.openxmlformats.org/officeDocument/2006/relationships/hyperlink" Target="https://be.tournamentsoftware.com/tournament/2D71497F-F24C-4CB2-B2C8-5E360FF345C2" TargetMode="External"/><Relationship Id="rId196" Type="http://schemas.openxmlformats.org/officeDocument/2006/relationships/hyperlink" Target="https://be.tournamentsoftware.com/tournament/F0778E67-5CC0-4DCD-923D-BF22E945ED73" TargetMode="External"/><Relationship Id="rId197" Type="http://schemas.openxmlformats.org/officeDocument/2006/relationships/hyperlink" Target="https://be.tournamentsoftware.com/tournament/57D81544-C8CA-40A9-99E1-EC64E875C38F" TargetMode="External"/><Relationship Id="rId198" Type="http://schemas.openxmlformats.org/officeDocument/2006/relationships/hyperlink" Target="https://be.tournamentsoftware.com/tournament/04BF160C-85DF-4717-9DF4-A826A55DB14C" TargetMode="External"/><Relationship Id="rId199" Type="http://schemas.openxmlformats.org/officeDocument/2006/relationships/hyperlink" Target="https://be.tournamentsoftware.com/tournament/C24FE246-ABB8-4BD8-B146-3B776DDEB059" TargetMode="External"/><Relationship Id="rId200" Type="http://schemas.openxmlformats.org/officeDocument/2006/relationships/hyperlink" Target="https://be.tournamentsoftware.com/tournament/71CF411A-5971-4C9B-ABDE-E798D50E7006" TargetMode="External"/><Relationship Id="rId201" Type="http://schemas.openxmlformats.org/officeDocument/2006/relationships/hyperlink" Target="https://be.tournamentsoftware.com/tournament/A13EA6DC-EB75-4951-AB72-ACDD643A2CE7" TargetMode="External"/><Relationship Id="rId202" Type="http://schemas.openxmlformats.org/officeDocument/2006/relationships/hyperlink" Target="https://be.tournamentsoftware.com/tournament/F2CE0FEF-8855-4624-BE3F-74A722F1D08C" TargetMode="External"/><Relationship Id="rId203" Type="http://schemas.openxmlformats.org/officeDocument/2006/relationships/hyperlink" Target="https://be.tournamentsoftware.com/tournament/438CEDBC-181A-4AC3-9C77-4F923DF677C5" TargetMode="External"/><Relationship Id="rId204" Type="http://schemas.openxmlformats.org/officeDocument/2006/relationships/hyperlink" Target="https://be.tournamentsoftware.com/tournament/E20112C4-E1A8-4282-8047-C36D48DB5436" TargetMode="External"/><Relationship Id="rId205" Type="http://schemas.openxmlformats.org/officeDocument/2006/relationships/hyperlink" Target="https://be.tournamentsoftware.com/tournament/02A5279F-404F-4992-A1FB-03064A8722B2" TargetMode="External"/><Relationship Id="rId206" Type="http://schemas.openxmlformats.org/officeDocument/2006/relationships/hyperlink" Target="https://be.tournamentsoftware.com/tournament/B3EE8EC1-DC45-42E6-9AF2-8B992A07D30E" TargetMode="External"/><Relationship Id="rId207" Type="http://schemas.openxmlformats.org/officeDocument/2006/relationships/hyperlink" Target="https://be.tournamentsoftware.com/tournament/FE457871-6292-4C90-BC16-062C40ED9974" TargetMode="External"/><Relationship Id="rId208" Type="http://schemas.openxmlformats.org/officeDocument/2006/relationships/hyperlink" Target="https://be.tournamentsoftware.com/tournament/A93DBE2B-5EA2-4CBB-8D63-86077CA1E19D" TargetMode="External"/><Relationship Id="rId209" Type="http://schemas.openxmlformats.org/officeDocument/2006/relationships/hyperlink" Target="https://be.tournamentsoftware.com/tournament/FCE7DD83-63A6-403C-841F-1C5149F11CB8" TargetMode="External"/><Relationship Id="rId210" Type="http://schemas.openxmlformats.org/officeDocument/2006/relationships/hyperlink" Target="https://be.tournamentsoftware.com/tournament/BBC54C84-CD1C-4F9A-B895-1E43A59C1C80" TargetMode="External"/><Relationship Id="rId211" Type="http://schemas.openxmlformats.org/officeDocument/2006/relationships/hyperlink" Target="https://be.tournamentsoftware.com/tournament/D50D761A-FB16-4F8E-8121-5270748F47C3" TargetMode="External"/><Relationship Id="rId212" Type="http://schemas.openxmlformats.org/officeDocument/2006/relationships/hyperlink" Target="https://be.tournamentsoftware.com/tournament/2A449271-E6BB-43F2-A879-E6A56E691157" TargetMode="External"/><Relationship Id="rId213" Type="http://schemas.openxmlformats.org/officeDocument/2006/relationships/hyperlink" Target="https://be.tournamentsoftware.com/tournament/A2572424-7E4A-498C-AD6C-CA2374FB29A7" TargetMode="External"/><Relationship Id="rId214" Type="http://schemas.openxmlformats.org/officeDocument/2006/relationships/hyperlink" Target="https://be.tournamentsoftware.com/tournament/680509C5-3FE3-489D-B8D1-E458B58CA899" TargetMode="External"/><Relationship Id="rId215" Type="http://schemas.openxmlformats.org/officeDocument/2006/relationships/hyperlink" Target="https://be.tournamentsoftware.com/tournament/9146234F-E7DE-4B35-9E4B-82D9B7EFF482" TargetMode="External"/><Relationship Id="rId216" Type="http://schemas.openxmlformats.org/officeDocument/2006/relationships/hyperlink" Target="https://be.tournamentsoftware.com/tournament/903044C8-3BB3-4848-9DD3-4446D634F545" TargetMode="External"/><Relationship Id="rId217" Type="http://schemas.openxmlformats.org/officeDocument/2006/relationships/hyperlink" Target="https://be.tournamentsoftware.com/tournament/186E9E3A-C651-4344-A11C-0B4D2CF3A681" TargetMode="External"/><Relationship Id="rId218" Type="http://schemas.openxmlformats.org/officeDocument/2006/relationships/hyperlink" Target="https://be.tournamentsoftware.com/tournament/6F15B4E1-F3DB-4FB0-A087-930D1FA3B2C0" TargetMode="External"/><Relationship Id="rId219" Type="http://schemas.openxmlformats.org/officeDocument/2006/relationships/hyperlink" Target="https://be.tournamentsoftware.com/tournament/0593759D-255E-4A68-80D5-5389AAD1BC01" TargetMode="External"/><Relationship Id="rId220" Type="http://schemas.openxmlformats.org/officeDocument/2006/relationships/hyperlink" Target="https://be.tournamentsoftware.com/tournament/14591FE9-0775-46DD-9BFE-2EC38ED863D9" TargetMode="External"/><Relationship Id="rId221" Type="http://schemas.openxmlformats.org/officeDocument/2006/relationships/hyperlink" Target="https://be.tournamentsoftware.com/tournament/3C1AE8DD-2C74-4042-8B69-AE043FC0AE86" TargetMode="External"/><Relationship Id="rId222" Type="http://schemas.openxmlformats.org/officeDocument/2006/relationships/hyperlink" Target="https://be.tournamentsoftware.com/tournament/7CF78CA6-7181-4717-83B6-964B05BF6C5E" TargetMode="External"/><Relationship Id="rId223" Type="http://schemas.openxmlformats.org/officeDocument/2006/relationships/hyperlink" Target="https://be.tournamentsoftware.com/tournament/0755B810-42CC-44EE-BB67-895458A8810E" TargetMode="External"/><Relationship Id="rId224" Type="http://schemas.openxmlformats.org/officeDocument/2006/relationships/hyperlink" Target="https://be.tournamentsoftware.com/tournament/28C729B7-75D6-4E5B-86A5-77DB4255F9A2" TargetMode="External"/><Relationship Id="rId225" Type="http://schemas.openxmlformats.org/officeDocument/2006/relationships/hyperlink" Target="https://be.tournamentsoftware.com/tournament/FDAEB25D-BE46-4976-9C5B-65AE144D7A8C" TargetMode="External"/><Relationship Id="rId226" Type="http://schemas.openxmlformats.org/officeDocument/2006/relationships/hyperlink" Target="https://be.tournamentsoftware.com/tournament/7760E13A-A255-4F23-93F0-349E5B1CC0D9" TargetMode="External"/><Relationship Id="rId227" Type="http://schemas.openxmlformats.org/officeDocument/2006/relationships/hyperlink" Target="https://be.tournamentsoftware.com/tournament/D8CE94BF-E108-4C47-950F-038C7ED7BF82" TargetMode="External"/><Relationship Id="rId228" Type="http://schemas.openxmlformats.org/officeDocument/2006/relationships/hyperlink" Target="https://be.tournamentsoftware.com/tournament/85D2A501-C0AE-4DEE-BBE0-5A8BEDB7CE3C" TargetMode="External"/><Relationship Id="rId229" Type="http://schemas.openxmlformats.org/officeDocument/2006/relationships/hyperlink" Target="https://be.tournamentsoftware.com/tournament/C144B8F0-1CCC-4C88-BCCF-FD8763280433" TargetMode="External"/><Relationship Id="rId230" Type="http://schemas.openxmlformats.org/officeDocument/2006/relationships/hyperlink" Target="https://be.tournamentsoftware.com/tournament/B404A018-0855-474E-8429-0073AAB17337" TargetMode="External"/><Relationship Id="rId231" Type="http://schemas.openxmlformats.org/officeDocument/2006/relationships/hyperlink" Target="https://be.tournamentsoftware.com/tournament/022AD977-404E-45EE-BA3C-10968B267DA6" TargetMode="External"/><Relationship Id="rId232" Type="http://schemas.openxmlformats.org/officeDocument/2006/relationships/hyperlink" Target="https://be.tournamentsoftware.com/tournament/CDB49C1C-23AF-44F1-9B5F-4F7B46ADACF5" TargetMode="External"/><Relationship Id="rId233" Type="http://schemas.openxmlformats.org/officeDocument/2006/relationships/hyperlink" Target="https://be.tournamentsoftware.com/tournament/F763FCB9-8CBF-4D3F-A23C-61E4F53B7CD2" TargetMode="External"/><Relationship Id="rId234" Type="http://schemas.openxmlformats.org/officeDocument/2006/relationships/hyperlink" Target="https://be.tournamentsoftware.com/tournament/AF34B0E5-818A-48EE-882F-6D94CDC2B777" TargetMode="External"/><Relationship Id="rId235" Type="http://schemas.openxmlformats.org/officeDocument/2006/relationships/hyperlink" Target="https://be.tournamentsoftware.com/tournament/879F7BB4-D790-4E86-8A8A-65D862DD1294" TargetMode="External"/><Relationship Id="rId236" Type="http://schemas.openxmlformats.org/officeDocument/2006/relationships/hyperlink" Target="https://be.tournamentsoftware.com/tournament/64D2A5F7-F307-44CE-864E-1FFC3332C3F6" TargetMode="External"/><Relationship Id="rId237" Type="http://schemas.openxmlformats.org/officeDocument/2006/relationships/hyperlink" Target="https://be.tournamentsoftware.com/tournament/42DB772A-6FA5-4969-854E-67AF2C55F35C" TargetMode="External"/><Relationship Id="rId238" Type="http://schemas.openxmlformats.org/officeDocument/2006/relationships/hyperlink" Target="https://be.tournamentsoftware.com/tournament/465808F3-E2EC-4602-B72C-3EF51EE3AB35" TargetMode="External"/><Relationship Id="rId239" Type="http://schemas.openxmlformats.org/officeDocument/2006/relationships/hyperlink" Target="https://be.tournamentsoftware.com/tournament/9A484A08-7032-4E88-AC90-173789DD1E66" TargetMode="External"/><Relationship Id="rId240" Type="http://schemas.openxmlformats.org/officeDocument/2006/relationships/hyperlink" Target="https://be.tournamentsoftware.com/tournament/F450BC20-80B4-4476-8E8A-0580171DA1F3" TargetMode="External"/><Relationship Id="rId241" Type="http://schemas.openxmlformats.org/officeDocument/2006/relationships/hyperlink" Target="https://be.tournamentsoftware.com/tournament/21DCDC00-592D-444B-9880-37156A23078B" TargetMode="External"/><Relationship Id="rId242" Type="http://schemas.openxmlformats.org/officeDocument/2006/relationships/hyperlink" Target="https://be.tournamentsoftware.com/tournament/E7989570-B68B-4D4B-8D7D-EE71F6E2A0B8" TargetMode="External"/><Relationship Id="rId243" Type="http://schemas.openxmlformats.org/officeDocument/2006/relationships/hyperlink" Target="https://be.tournamentsoftware.com/tournament/907A7573-C743-4491-B24A-30D18AEA5577" TargetMode="External"/><Relationship Id="rId244" Type="http://schemas.openxmlformats.org/officeDocument/2006/relationships/hyperlink" Target="https://be.tournamentsoftware.com/tournament/26F7CF18-6716-4949-A2D2-A7E481CB2F85" TargetMode="External"/><Relationship Id="rId245" Type="http://schemas.openxmlformats.org/officeDocument/2006/relationships/hyperlink" Target="https://be.tournamentsoftware.com/tournament/ED0A357A-EAF8-4FA7-9236-8C1B30D7B338" TargetMode="External"/><Relationship Id="rId246" Type="http://schemas.openxmlformats.org/officeDocument/2006/relationships/hyperlink" Target="https://be.tournamentsoftware.com/tournament/3AD85044-B5AA-4CEE-B6D0-DAAA2FD15B5C" TargetMode="External"/><Relationship Id="rId247" Type="http://schemas.openxmlformats.org/officeDocument/2006/relationships/hyperlink" Target="https://be.tournamentsoftware.com/tournament/BF8B5D36-E46C-4465-9BEF-837D0C0AC8EF" TargetMode="External"/><Relationship Id="rId248" Type="http://schemas.openxmlformats.org/officeDocument/2006/relationships/hyperlink" Target="https://be.tournamentsoftware.com/tournament/00BA79DA-15CB-4494-882B-5AE0AFCB9895" TargetMode="External"/><Relationship Id="rId249" Type="http://schemas.openxmlformats.org/officeDocument/2006/relationships/hyperlink" Target="https://be.tournamentsoftware.com/tournament/CCF723AE-C7D0-4FDD-9533-DFA6AB42B75A" TargetMode="External"/><Relationship Id="rId250" Type="http://schemas.openxmlformats.org/officeDocument/2006/relationships/hyperlink" Target="https://be.tournamentsoftware.com/tournament/77B63AE3-A691-42B2-BD68-F904356B1D97" TargetMode="External"/><Relationship Id="rId251" Type="http://schemas.openxmlformats.org/officeDocument/2006/relationships/hyperlink" Target="https://be.tournamentsoftware.com/tournament/D7F24EAE-9737-4FD2-9C75-4E43149FDE22" TargetMode="External"/><Relationship Id="rId252" Type="http://schemas.openxmlformats.org/officeDocument/2006/relationships/hyperlink" Target="https://be.tournamentsoftware.com/tournament/C167B5A3-D99C-4824-84D4-A1B6248EC953" TargetMode="External"/><Relationship Id="rId253" Type="http://schemas.openxmlformats.org/officeDocument/2006/relationships/hyperlink" Target="https://be.tournamentsoftware.com/tournament/0EF57B00-6A96-4CA3-9E98-EB3DA3464FC4" TargetMode="External"/><Relationship Id="rId254" Type="http://schemas.openxmlformats.org/officeDocument/2006/relationships/hyperlink" Target="https://be.tournamentsoftware.com/tournament/64BCFD38-B13C-4FFB-8DBB-D495034E8531" TargetMode="External"/><Relationship Id="rId255" Type="http://schemas.openxmlformats.org/officeDocument/2006/relationships/hyperlink" Target="https://be.tournamentsoftware.com/tournament/6125A0CE-781D-466B-A4AD-DFF7ED4FE47F" TargetMode="External"/><Relationship Id="rId256" Type="http://schemas.openxmlformats.org/officeDocument/2006/relationships/hyperlink" Target="https://be.tournamentsoftware.com/tournament/674E9B9E-E8FD-4B42-938F-DA7BDBA42E2D" TargetMode="External"/><Relationship Id="rId257" Type="http://schemas.openxmlformats.org/officeDocument/2006/relationships/hyperlink" Target="https://be.tournamentsoftware.com/tournament/915D5BDC-3802-49B4-BA27-9D44B21065DC" TargetMode="External"/><Relationship Id="rId258" Type="http://schemas.openxmlformats.org/officeDocument/2006/relationships/hyperlink" Target="https://be.tournamentsoftware.com/tournament/560D6186-C05B-4E23-B39B-707BA7B60F1C" TargetMode="External"/><Relationship Id="rId259" Type="http://schemas.openxmlformats.org/officeDocument/2006/relationships/hyperlink" Target="https://be.tournamentsoftware.com/tournament/0926298D-D74F-4C9B-8472-088B1551A567" TargetMode="External"/><Relationship Id="rId260" Type="http://schemas.openxmlformats.org/officeDocument/2006/relationships/hyperlink" Target="https://be.tournamentsoftware.com/tournament/BCE63076-5DD3-4F05-BCBE-05BAD1368FE8" TargetMode="External"/><Relationship Id="rId261" Type="http://schemas.openxmlformats.org/officeDocument/2006/relationships/hyperlink" Target="https://be.tournamentsoftware.com/tournament/BDA332BA-FA39-4BC2-8C87-3A4F7438258E" TargetMode="External"/><Relationship Id="rId262" Type="http://schemas.openxmlformats.org/officeDocument/2006/relationships/hyperlink" Target="https://be.tournamentsoftware.com/tournament/0B275A66-D052-477D-8706-AE5716A79354" TargetMode="External"/><Relationship Id="rId263" Type="http://schemas.openxmlformats.org/officeDocument/2006/relationships/hyperlink" Target="https://be.tournamentsoftware.com/tournament/84FF6441-C10A-4020-8A02-40E904CD0F96" TargetMode="External"/><Relationship Id="rId264" Type="http://schemas.openxmlformats.org/officeDocument/2006/relationships/hyperlink" Target="https://be.tournamentsoftware.com/tournament/4B85133C-59F1-4705-BE09-8E8E7E4AF0F9" TargetMode="External"/><Relationship Id="rId265" Type="http://schemas.openxmlformats.org/officeDocument/2006/relationships/hyperlink" Target="https://be.tournamentsoftware.com/tournament/1BDD93B5-89BA-4F16-8420-E6B3D83DC8BF" TargetMode="External"/><Relationship Id="rId266" Type="http://schemas.openxmlformats.org/officeDocument/2006/relationships/hyperlink" Target="https://be.tournamentsoftware.com/tournament/2A71FEA6-EBAB-4C2F-B02C-D9B0A706127F" TargetMode="External"/><Relationship Id="rId267" Type="http://schemas.openxmlformats.org/officeDocument/2006/relationships/hyperlink" Target="https://be.tournamentsoftware.com/tournament/4C73E88E-F9E9-4861-A39C-D96BB745A807" TargetMode="External"/><Relationship Id="rId268" Type="http://schemas.openxmlformats.org/officeDocument/2006/relationships/hyperlink" Target="https://be.tournamentsoftware.com/tournament/E495920E-92DB-4199-8F85-ACF051F15524" TargetMode="External"/><Relationship Id="rId269" Type="http://schemas.openxmlformats.org/officeDocument/2006/relationships/hyperlink" Target="https://be.tournamentsoftware.com/tournament/BEC79308-4E9B-4705-B98D-6DEF703053C2" TargetMode="External"/><Relationship Id="rId270" Type="http://schemas.openxmlformats.org/officeDocument/2006/relationships/hyperlink" Target="https://be.tournamentsoftware.com/tournament/D1C22185-B281-4323-81A5-B85AE3DA6433" TargetMode="External"/><Relationship Id="rId271" Type="http://schemas.openxmlformats.org/officeDocument/2006/relationships/hyperlink" Target="https://be.tournamentsoftware.com/tournament/ED485B8B-C1AE-4D59-AB18-86F069DDBCB9" TargetMode="External"/><Relationship Id="rId272" Type="http://schemas.openxmlformats.org/officeDocument/2006/relationships/hyperlink" Target="https://be.tournamentsoftware.com/tournament/535856C1-E919-4245-8440-781BAD2EBD23" TargetMode="External"/><Relationship Id="rId273" Type="http://schemas.openxmlformats.org/officeDocument/2006/relationships/hyperlink" Target="https://be.tournamentsoftware.com/tournament/615A4BD9-EAA8-41B8-B3BE-B54EFA95F019" TargetMode="External"/><Relationship Id="rId274" Type="http://schemas.openxmlformats.org/officeDocument/2006/relationships/hyperlink" Target="https://be.tournamentsoftware.com/tournament/78A0C5F3-73B4-4F5D-A769-A517423A1086" TargetMode="External"/><Relationship Id="rId275" Type="http://schemas.openxmlformats.org/officeDocument/2006/relationships/hyperlink" Target="https://be.tournamentsoftware.com/tournament/29DACE13-E24B-42DB-A8BA-09FFEAFB2E4E" TargetMode="External"/><Relationship Id="rId276" Type="http://schemas.openxmlformats.org/officeDocument/2006/relationships/hyperlink" Target="https://be.tournamentsoftware.com/tournament/64EB0363-AF78-4217-848C-0357AB3EA2FD" TargetMode="External"/><Relationship Id="rId277" Type="http://schemas.openxmlformats.org/officeDocument/2006/relationships/hyperlink" Target="https://be.tournamentsoftware.com/tournament/5D35BA83-F50B-4D91-8320-76266F2E1B6B" TargetMode="External"/><Relationship Id="rId278" Type="http://schemas.openxmlformats.org/officeDocument/2006/relationships/hyperlink" Target="https://be.tournamentsoftware.com/tournament/1198F6D8-974B-408F-83AC-EC50E34667FF" TargetMode="External"/><Relationship Id="rId279" Type="http://schemas.openxmlformats.org/officeDocument/2006/relationships/hyperlink" Target="https://be.tournamentsoftware.com/tournament/20408994-AB84-4FCE-BE89-822688E4FB0C" TargetMode="External"/><Relationship Id="rId280" Type="http://schemas.openxmlformats.org/officeDocument/2006/relationships/hyperlink" Target="https://be.tournamentsoftware.com/tournament/AA1DA28D-0307-4D9C-946A-330274FC6D3B" TargetMode="External"/><Relationship Id="rId281" Type="http://schemas.openxmlformats.org/officeDocument/2006/relationships/hyperlink" Target="https://be.tournamentsoftware.com/tournament/EEEE1C7B-00F2-48AF-8F99-7E230590F768" TargetMode="External"/><Relationship Id="rId282" Type="http://schemas.openxmlformats.org/officeDocument/2006/relationships/hyperlink" Target="https://be.tournamentsoftware.com/tournament/AA09DFF7-2808-4F5C-BCEE-56A1946C6AE5" TargetMode="External"/><Relationship Id="rId283" Type="http://schemas.openxmlformats.org/officeDocument/2006/relationships/hyperlink" Target="https://be.tournamentsoftware.com/tournament/1A3FCD02-6F1F-4CAE-BFFB-2800C6775225" TargetMode="External"/><Relationship Id="rId284" Type="http://schemas.openxmlformats.org/officeDocument/2006/relationships/hyperlink" Target="https://be.tournamentsoftware.com/tournament/EDFF479D-70C3-4AEB-8EF4-2D64AFE8B287" TargetMode="External"/><Relationship Id="rId285" Type="http://schemas.openxmlformats.org/officeDocument/2006/relationships/hyperlink" Target="https://be.tournamentsoftware.com/tournament/C62F0736-EB94-46D8-B738-94A5AF548476" TargetMode="External"/><Relationship Id="rId286" Type="http://schemas.openxmlformats.org/officeDocument/2006/relationships/hyperlink" Target="https://be.tournamentsoftware.com/tournament/ED051C6B-BB59-46E1-AE80-4EAE8DE0BE10" TargetMode="External"/><Relationship Id="rId287" Type="http://schemas.openxmlformats.org/officeDocument/2006/relationships/hyperlink" Target="https://be.tournamentsoftware.com/tournament/B4938027-5E6D-46E8-8143-A6E7F016C274" TargetMode="External"/><Relationship Id="rId288" Type="http://schemas.openxmlformats.org/officeDocument/2006/relationships/hyperlink" Target="https://be.tournamentsoftware.com/tournament/A45158B4-D08F-4D65-8E77-72D118F4412D" TargetMode="External"/><Relationship Id="rId289" Type="http://schemas.openxmlformats.org/officeDocument/2006/relationships/hyperlink" Target="https://be.tournamentsoftware.com/tournament/F5BCF365-6717-4B2A-B5BC-1D4A77A137BE" TargetMode="External"/><Relationship Id="rId290" Type="http://schemas.openxmlformats.org/officeDocument/2006/relationships/hyperlink" Target="https://be.tournamentsoftware.com/tournament/77CAD92B-C648-43D7-9F44-C304B0D96156" TargetMode="External"/><Relationship Id="rId291" Type="http://schemas.openxmlformats.org/officeDocument/2006/relationships/hyperlink" Target="https://be.tournamentsoftware.com/tournament/F4DA04B7-3D8A-457D-B3CC-6F5DFA4104C6" TargetMode="External"/><Relationship Id="rId292" Type="http://schemas.openxmlformats.org/officeDocument/2006/relationships/hyperlink" Target="https://be.tournamentsoftware.com/tournament/24C8D8DD-ADE4-4743-93D4-B4FFD39085A3" TargetMode="External"/><Relationship Id="rId293" Type="http://schemas.openxmlformats.org/officeDocument/2006/relationships/hyperlink" Target="https://be.tournamentsoftware.com/tournament/97708DC3-998B-44C1-8547-CFC40C53DE2C" TargetMode="External"/><Relationship Id="rId294" Type="http://schemas.openxmlformats.org/officeDocument/2006/relationships/hyperlink" Target="https://be.tournamentsoftware.com/tournament/BD27B851-90A1-4997-8DFB-CBD5665B6850" TargetMode="External"/><Relationship Id="rId295" Type="http://schemas.openxmlformats.org/officeDocument/2006/relationships/hyperlink" Target="https://be.tournamentsoftware.com/tournament/49F5E7C7-4C22-4FB7-A7DA-E1CEFB6A0A6D" TargetMode="External"/><Relationship Id="rId296" Type="http://schemas.openxmlformats.org/officeDocument/2006/relationships/hyperlink" Target="https://be.tournamentsoftware.com/tournament/DC6E7A72-1850-4319-9159-695DBE7EE756" TargetMode="External"/><Relationship Id="rId297" Type="http://schemas.openxmlformats.org/officeDocument/2006/relationships/hyperlink" Target="https://be.tournamentsoftware.com/tournament/4611E258-4EED-4AB7-A68A-3AFE82A8EF25" TargetMode="External"/><Relationship Id="rId298" Type="http://schemas.openxmlformats.org/officeDocument/2006/relationships/hyperlink" Target="https://be.tournamentsoftware.com/tournament/FBC04B0F-54AC-4CF5-A19E-D8782A76DA35" TargetMode="External"/><Relationship Id="rId299" Type="http://schemas.openxmlformats.org/officeDocument/2006/relationships/hyperlink" Target="https://be.tournamentsoftware.com/tournament/B1BD215C-9745-4BF3-803D-9C271E5D40E2" TargetMode="External"/><Relationship Id="rId300" Type="http://schemas.openxmlformats.org/officeDocument/2006/relationships/hyperlink" Target="https://be.tournamentsoftware.com/tournament/38DA052D-00E7-4106-AB35-88ACC59F04A3" TargetMode="External"/><Relationship Id="rId301" Type="http://schemas.openxmlformats.org/officeDocument/2006/relationships/hyperlink" Target="https://be.tournamentsoftware.com/tournament/A34577B4-80DB-41CD-A9D8-C06755371AF3" TargetMode="External"/><Relationship Id="rId302" Type="http://schemas.openxmlformats.org/officeDocument/2006/relationships/hyperlink" Target="https://be.tournamentsoftware.com/tournament/1B6FBEDB-84EA-4596-97C6-0ED5B5771195" TargetMode="External"/><Relationship Id="rId303" Type="http://schemas.openxmlformats.org/officeDocument/2006/relationships/hyperlink" Target="https://be.tournamentsoftware.com/tournament/4462CF58-54B3-4FA0-9BC1-65CD8BCE158D" TargetMode="External"/><Relationship Id="rId304" Type="http://schemas.openxmlformats.org/officeDocument/2006/relationships/hyperlink" Target="https://be.tournamentsoftware.com/tournament/A2AFC9E1-06BB-4180-8137-34D2000806B6" TargetMode="External"/><Relationship Id="rId305" Type="http://schemas.openxmlformats.org/officeDocument/2006/relationships/hyperlink" Target="https://be.tournamentsoftware.com/tournament/F8F53C59-D75A-44B5-B8BB-B2C3B1552DC8" TargetMode="External"/><Relationship Id="rId306" Type="http://schemas.openxmlformats.org/officeDocument/2006/relationships/hyperlink" Target="https://be.tournamentsoftware.com/tournament/059CE9AE-DF7E-4954-A715-1724FD194F7C" TargetMode="External"/><Relationship Id="rId307" Type="http://schemas.openxmlformats.org/officeDocument/2006/relationships/hyperlink" Target="https://be.tournamentsoftware.com/tournament/8E23578B-4C46-45CE-9A90-6337795B9CC6" TargetMode="External"/><Relationship Id="rId308" Type="http://schemas.openxmlformats.org/officeDocument/2006/relationships/hyperlink" Target="https://be.tournamentsoftware.com/tournament/42369447-7743-452E-A17D-C5E2E0FAB925" TargetMode="External"/><Relationship Id="rId309" Type="http://schemas.openxmlformats.org/officeDocument/2006/relationships/hyperlink" Target="https://be.tournamentsoftware.com/tournament/7C50AD56-44FB-4E7A-AB1D-B146E9A354BD" TargetMode="External"/><Relationship Id="rId310" Type="http://schemas.openxmlformats.org/officeDocument/2006/relationships/hyperlink" Target="https://be.tournamentsoftware.com/tournament/7E4C2373-09AE-4FF3-9551-C9E746F8A135" TargetMode="External"/><Relationship Id="rId311" Type="http://schemas.openxmlformats.org/officeDocument/2006/relationships/hyperlink" Target="https://be.tournamentsoftware.com/tournament/EACCC0C4-7BA7-4712-B291-55006DFE7771" TargetMode="External"/><Relationship Id="rId312" Type="http://schemas.openxmlformats.org/officeDocument/2006/relationships/hyperlink" Target="https://be.tournamentsoftware.com/tournament/EFB100BA-C441-4673-AAC5-84E5AC213745" TargetMode="External"/><Relationship Id="rId313" Type="http://schemas.openxmlformats.org/officeDocument/2006/relationships/hyperlink" Target="https://be.tournamentsoftware.com/tournament/2DBBDB21-A1B5-44FE-B713-2100DAECF0FD" TargetMode="External"/><Relationship Id="rId314" Type="http://schemas.openxmlformats.org/officeDocument/2006/relationships/hyperlink" Target="https://be.tournamentsoftware.com/tournament/345494D0-B8EA-4CD9-85B4-2F85B2C54044" TargetMode="External"/><Relationship Id="rId315" Type="http://schemas.openxmlformats.org/officeDocument/2006/relationships/hyperlink" Target="https://be.tournamentsoftware.com/tournament/126982BD-0477-49B9-BBA3-6492635EEBF9" TargetMode="External"/><Relationship Id="rId316" Type="http://schemas.openxmlformats.org/officeDocument/2006/relationships/hyperlink" Target="https://be.tournamentsoftware.com/tournament/F7F9B1D8-1FC6-4DB4-986B-4061007E68D0" TargetMode="External"/><Relationship Id="rId317" Type="http://schemas.openxmlformats.org/officeDocument/2006/relationships/hyperlink" Target="https://be.tournamentsoftware.com/tournament/6DEE40D8-A26B-425A-9E9B-E15EDC9E3DB3" TargetMode="External"/><Relationship Id="rId318" Type="http://schemas.openxmlformats.org/officeDocument/2006/relationships/hyperlink" Target="https://be.tournamentsoftware.com/tournament/F82A8836-866E-4B25-9BDD-2B740A80044F" TargetMode="External"/><Relationship Id="rId319" Type="http://schemas.openxmlformats.org/officeDocument/2006/relationships/hyperlink" Target="https://be.tournamentsoftware.com/tournament/27BE6206-23A8-42F7-BDF1-186B024CB4CF" TargetMode="External"/><Relationship Id="rId320" Type="http://schemas.openxmlformats.org/officeDocument/2006/relationships/hyperlink" Target="https://be.tournamentsoftware.com/tournament/76835275-7E78-4414-B053-EF146370D8EA" TargetMode="External"/><Relationship Id="rId321" Type="http://schemas.openxmlformats.org/officeDocument/2006/relationships/hyperlink" Target="https://be.tournamentsoftware.com/tournament/471E267E-5C2B-4B09-85A8-B7A15EF85AB0" TargetMode="External"/><Relationship Id="rId322" Type="http://schemas.openxmlformats.org/officeDocument/2006/relationships/hyperlink" Target="https://be.tournamentsoftware.com/tournament/F0A6F489-E030-4B98-B173-FB4AAF8E3CF1" TargetMode="External"/><Relationship Id="rId323" Type="http://schemas.openxmlformats.org/officeDocument/2006/relationships/hyperlink" Target="https://be.tournamentsoftware.com/tournament/902AC12A-0EEC-4B5B-ABBC-DFB0D6B044E2" TargetMode="External"/><Relationship Id="rId324" Type="http://schemas.openxmlformats.org/officeDocument/2006/relationships/hyperlink" Target="https://be.tournamentsoftware.com/tournament/A15FFA7B-473E-400F-AA4B-67FDBF65ADC6" TargetMode="External"/><Relationship Id="rId325" Type="http://schemas.openxmlformats.org/officeDocument/2006/relationships/hyperlink" Target="https://be.tournamentsoftware.com/tournament/86F048C6-17A0-41D7-9866-59A574CDAE5D" TargetMode="External"/><Relationship Id="rId326" Type="http://schemas.openxmlformats.org/officeDocument/2006/relationships/hyperlink" Target="https://be.tournamentsoftware.com/tournament/2D8CD9FF-525A-450C-8C4D-C2E74E6A0E40" TargetMode="External"/><Relationship Id="rId327" Type="http://schemas.openxmlformats.org/officeDocument/2006/relationships/hyperlink" Target="https://be.tournamentsoftware.com/tournament/E5AA1382-C8FE-4314-83B7-1E7ECF1261AC" TargetMode="External"/><Relationship Id="rId328" Type="http://schemas.openxmlformats.org/officeDocument/2006/relationships/hyperlink" Target="https://be.tournamentsoftware.com/tournament/F2FA48D1-64F9-414E-BF53-EC6F8A3F1BF0" TargetMode="External"/><Relationship Id="rId329" Type="http://schemas.openxmlformats.org/officeDocument/2006/relationships/hyperlink" Target="https://be.tournamentsoftware.com/tournament/38EF1B87-9582-4965-8DA1-F8A59AF7A2FB" TargetMode="External"/><Relationship Id="rId330" Type="http://schemas.openxmlformats.org/officeDocument/2006/relationships/hyperlink" Target="https://be.tournamentsoftware.com/tournament/83CC28CE-EAB7-4440-8E5B-010ADE044C74" TargetMode="External"/><Relationship Id="rId331" Type="http://schemas.openxmlformats.org/officeDocument/2006/relationships/hyperlink" Target="https://be.tournamentsoftware.com/tournament/D44B6339-70E1-4D75-99FB-5B77114F71E2" TargetMode="External"/><Relationship Id="rId332" Type="http://schemas.openxmlformats.org/officeDocument/2006/relationships/hyperlink" Target="https://be.tournamentsoftware.com/tournament/2F075579-8904-427A-9310-B9B0BD87149C" TargetMode="External"/><Relationship Id="rId333" Type="http://schemas.openxmlformats.org/officeDocument/2006/relationships/hyperlink" Target="https://be.tournamentsoftware.com/tournament/B7821286-3A64-45EF-868A-371AF64042D1" TargetMode="External"/><Relationship Id="rId334" Type="http://schemas.openxmlformats.org/officeDocument/2006/relationships/hyperlink" Target="https://be.tournamentsoftware.com/tournament/E00A8D2F-7A1D-4F2B-8172-48C3AED85DCA" TargetMode="External"/><Relationship Id="rId335" Type="http://schemas.openxmlformats.org/officeDocument/2006/relationships/hyperlink" Target="https://be.tournamentsoftware.com/tournament/A10BE053-7009-46B5-9F08-C553DDE4D97F" TargetMode="External"/><Relationship Id="rId336" Type="http://schemas.openxmlformats.org/officeDocument/2006/relationships/hyperlink" Target="https://be.tournamentsoftware.com/tournament/DEDF7481-09DD-4B67-9677-1BF63742B0F1" TargetMode="External"/><Relationship Id="rId337" Type="http://schemas.openxmlformats.org/officeDocument/2006/relationships/hyperlink" Target="https://be.tournamentsoftware.com/tournament/DA0478BA-9E69-4708-B858-70F2642F3C25" TargetMode="External"/><Relationship Id="rId338" Type="http://schemas.openxmlformats.org/officeDocument/2006/relationships/hyperlink" Target="https://be.tournamentsoftware.com/tournament/6C62AE2E-C720-4684-8A67-13735DF622DA" TargetMode="External"/><Relationship Id="rId339" Type="http://schemas.openxmlformats.org/officeDocument/2006/relationships/hyperlink" Target="https://be.tournamentsoftware.com/tournament/958F1A54-6AB4-4F42-A6BD-4CA4D9572ACE" TargetMode="External"/><Relationship Id="rId340" Type="http://schemas.openxmlformats.org/officeDocument/2006/relationships/hyperlink" Target="https://be.tournamentsoftware.com/tournament/1DF7E663-F865-4C7C-9F81-D48677060129" TargetMode="External"/><Relationship Id="rId341" Type="http://schemas.openxmlformats.org/officeDocument/2006/relationships/hyperlink" Target="https://be.tournamentsoftware.com/tournament/F121D370-3ADD-471D-8DDF-CF96E61FDD72" TargetMode="External"/><Relationship Id="rId342" Type="http://schemas.openxmlformats.org/officeDocument/2006/relationships/hyperlink" Target="https://be.tournamentsoftware.com/tournament/1029DE5B-139D-4D82-B8E4-1B38C8F813ED" TargetMode="External"/><Relationship Id="rId343" Type="http://schemas.openxmlformats.org/officeDocument/2006/relationships/hyperlink" Target="https://be.tournamentsoftware.com/tournament/5AE00077-CABC-4BEC-97B3-1B04B8F3F07A" TargetMode="External"/><Relationship Id="rId344" Type="http://schemas.openxmlformats.org/officeDocument/2006/relationships/hyperlink" Target="https://be.tournamentsoftware.com/tournament/EC6C1944-3980-4A25-A5B2-2EBFEF29E227" TargetMode="External"/><Relationship Id="rId345" Type="http://schemas.openxmlformats.org/officeDocument/2006/relationships/hyperlink" Target="https://be.tournamentsoftware.com/tournament/FAB90CC0-FD01-40C5-8888-7383021752BD" TargetMode="External"/><Relationship Id="rId346" Type="http://schemas.openxmlformats.org/officeDocument/2006/relationships/hyperlink" Target="https://be.tournamentsoftware.com/tournament/DF697697-13E0-49A7-BD5D-F0DA9F839013" TargetMode="External"/><Relationship Id="rId347" Type="http://schemas.openxmlformats.org/officeDocument/2006/relationships/hyperlink" Target="https://be.tournamentsoftware.com/tournament/DC8F60B2-704B-438C-8062-14E3C3DB7706" TargetMode="External"/><Relationship Id="rId348" Type="http://schemas.openxmlformats.org/officeDocument/2006/relationships/hyperlink" Target="https://be.tournamentsoftware.com/tournament/76125EAF-1B54-4862-98C5-247550B1BEB3" TargetMode="External"/><Relationship Id="rId349" Type="http://schemas.openxmlformats.org/officeDocument/2006/relationships/hyperlink" Target="https://be.tournamentsoftware.com/tournament/9FED1D7B-F135-40DE-83C3-F0FE2589D556" TargetMode="External"/><Relationship Id="rId350" Type="http://schemas.openxmlformats.org/officeDocument/2006/relationships/hyperlink" Target="https://be.tournamentsoftware.com/tournament/C374B869-ED65-43CA-AA0C-DC266712771B" TargetMode="External"/><Relationship Id="rId351" Type="http://schemas.openxmlformats.org/officeDocument/2006/relationships/hyperlink" Target="https://be.tournamentsoftware.com/tournament/3E699B92-5373-4D07-A9F1-0AEE386577CA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9F7C5191-E80C-4EDD-862D-895232FF8EA5" TargetMode="External"/><Relationship Id="rId2" Type="http://schemas.openxmlformats.org/officeDocument/2006/relationships/hyperlink" Target="https://be.tournamentsoftware.com/player-profile/0BA3BD89-2111-4B03-92EC-195255FB167B" TargetMode="External"/><Relationship Id="rId3" Type="http://schemas.openxmlformats.org/officeDocument/2006/relationships/hyperlink" Target="https://be.tournamentsoftware.com/player-profile/1FBFBA39-13FD-45D8-9E1C-6799E3A64F2F" TargetMode="External"/><Relationship Id="rId4" Type="http://schemas.openxmlformats.org/officeDocument/2006/relationships/hyperlink" Target="https://be.tournamentsoftware.com/player-profile/50F8B206-33DA-4663-A5D3-12A67551B038" TargetMode="External"/><Relationship Id="rId5" Type="http://schemas.openxmlformats.org/officeDocument/2006/relationships/hyperlink" Target="https://be.tournamentsoftware.com/player-profile/80EFC26D-57EC-4E33-A836-2C65F61A697A" TargetMode="External"/><Relationship Id="rId6" Type="http://schemas.openxmlformats.org/officeDocument/2006/relationships/hyperlink" Target="https://be.tournamentsoftware.com/player-profile/90EDC498-CA98-433C-AA7F-FB8C051318E0" TargetMode="External"/><Relationship Id="rId7" Type="http://schemas.openxmlformats.org/officeDocument/2006/relationships/hyperlink" Target="https://be.tournamentsoftware.com/player-profile/4FE0EB79-D8D8-435A-8ADE-DC0BE83CCB49" TargetMode="External"/><Relationship Id="rId8" Type="http://schemas.openxmlformats.org/officeDocument/2006/relationships/hyperlink" Target="https://be.tournamentsoftware.com/player-profile/23D6B6C4-8DDA-4316-B766-0C06F7546328" TargetMode="External"/><Relationship Id="rId9" Type="http://schemas.openxmlformats.org/officeDocument/2006/relationships/hyperlink" Target="https://be.tournamentsoftware.com/player-profile/84774ED3-E8BF-466E-8707-80C4CAB5F924" TargetMode="External"/><Relationship Id="rId10" Type="http://schemas.openxmlformats.org/officeDocument/2006/relationships/hyperlink" Target="https://be.tournamentsoftware.com/player-profile/9F7C5191-E80C-4EDD-862D-895232FF8EA5" TargetMode="External"/><Relationship Id="rId11" Type="http://schemas.openxmlformats.org/officeDocument/2006/relationships/hyperlink" Target="https://be.tournamentsoftware.com/player-profile/0BA3BD89-2111-4B03-92EC-195255FB167B" TargetMode="External"/><Relationship Id="rId12" Type="http://schemas.openxmlformats.org/officeDocument/2006/relationships/hyperlink" Target="https://be.tournamentsoftware.com/player-profile/1FBFBA39-13FD-45D8-9E1C-6799E3A64F2F" TargetMode="External"/><Relationship Id="rId13" Type="http://schemas.openxmlformats.org/officeDocument/2006/relationships/hyperlink" Target="https://be.tournamentsoftware.com/player-profile/50F8B206-33DA-4663-A5D3-12A67551B038" TargetMode="External"/><Relationship Id="rId14" Type="http://schemas.openxmlformats.org/officeDocument/2006/relationships/hyperlink" Target="https://be.tournamentsoftware.com/player-profile/80EFC26D-57EC-4E33-A836-2C65F61A697A" TargetMode="External"/><Relationship Id="rId15" Type="http://schemas.openxmlformats.org/officeDocument/2006/relationships/hyperlink" Target="https://be.tournamentsoftware.com/player-profile/90EDC498-CA98-433C-AA7F-FB8C051318E0" TargetMode="External"/><Relationship Id="rId16" Type="http://schemas.openxmlformats.org/officeDocument/2006/relationships/hyperlink" Target="https://be.tournamentsoftware.com/player-profile/4FE0EB79-D8D8-435A-8ADE-DC0BE83CCB49" TargetMode="External"/><Relationship Id="rId17" Type="http://schemas.openxmlformats.org/officeDocument/2006/relationships/hyperlink" Target="https://be.tournamentsoftware.com/player-profile/23D6B6C4-8DDA-4316-B766-0C06F7546328" TargetMode="External"/><Relationship Id="rId18" Type="http://schemas.openxmlformats.org/officeDocument/2006/relationships/hyperlink" Target="https://be.tournamentsoftware.com/player-profile/84774ED3-E8BF-466E-8707-80C4CAB5F924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79B46D4D-1BEA-45E8-A4D1-FC9FC3ACB0A8" TargetMode="External"/><Relationship Id="rId2" Type="http://schemas.openxmlformats.org/officeDocument/2006/relationships/hyperlink" Target="https://be.tournamentsoftware.com/player-profile/94B71D97-0EB1-4619-B6EE-3BA9AB51413F" TargetMode="External"/><Relationship Id="rId3" Type="http://schemas.openxmlformats.org/officeDocument/2006/relationships/hyperlink" Target="https://be.tournamentsoftware.com/player-profile/392F6613-B4A7-418B-8002-0D05C13D6A14" TargetMode="External"/><Relationship Id="rId4" Type="http://schemas.openxmlformats.org/officeDocument/2006/relationships/hyperlink" Target="https://be.tournamentsoftware.com/player-profile/4D2C3EAE-F830-45B8-BE4D-BD01884BBE02" TargetMode="External"/><Relationship Id="rId5" Type="http://schemas.openxmlformats.org/officeDocument/2006/relationships/hyperlink" Target="https://be.tournamentsoftware.com/player-profile/30EEFDB9-F0D3-4FF1-BA0B-CFB84CFF3CEE" TargetMode="External"/><Relationship Id="rId6" Type="http://schemas.openxmlformats.org/officeDocument/2006/relationships/hyperlink" Target="https://be.tournamentsoftware.com/player-profile/79B46D4D-1BEA-45E8-A4D1-FC9FC3ACB0A8" TargetMode="External"/><Relationship Id="rId7" Type="http://schemas.openxmlformats.org/officeDocument/2006/relationships/hyperlink" Target="https://be.tournamentsoftware.com/player-profile/94B71D97-0EB1-4619-B6EE-3BA9AB51413F" TargetMode="External"/><Relationship Id="rId8" Type="http://schemas.openxmlformats.org/officeDocument/2006/relationships/hyperlink" Target="https://be.tournamentsoftware.com/player-profile/392F6613-B4A7-418B-8002-0D05C13D6A14" TargetMode="External"/><Relationship Id="rId9" Type="http://schemas.openxmlformats.org/officeDocument/2006/relationships/hyperlink" Target="https://be.tournamentsoftware.com/player-profile/4D2C3EAE-F830-45B8-BE4D-BD01884BBE02" TargetMode="External"/><Relationship Id="rId10" Type="http://schemas.openxmlformats.org/officeDocument/2006/relationships/hyperlink" Target="https://be.tournamentsoftware.com/player-profile/30EEFDB9-F0D3-4FF1-BA0B-CFB84CFF3CEE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9F7C5191-E80C-4EDD-862D-895232FF8EA5" TargetMode="External"/><Relationship Id="rId2" Type="http://schemas.openxmlformats.org/officeDocument/2006/relationships/hyperlink" Target="https://be.tournamentsoftware.com/player-profile/0BA3BD89-2111-4B03-92EC-195255FB167B" TargetMode="External"/><Relationship Id="rId3" Type="http://schemas.openxmlformats.org/officeDocument/2006/relationships/hyperlink" Target="https://be.tournamentsoftware.com/player-profile/4FE0EB79-D8D8-435A-8ADE-DC0BE83CCB49" TargetMode="External"/><Relationship Id="rId4" Type="http://schemas.openxmlformats.org/officeDocument/2006/relationships/hyperlink" Target="https://be.tournamentsoftware.com/player-profile/1FBFBA39-13FD-45D8-9E1C-6799E3A64F2F" TargetMode="External"/><Relationship Id="rId5" Type="http://schemas.openxmlformats.org/officeDocument/2006/relationships/hyperlink" Target="https://be.tournamentsoftware.com/player-profile/B7A9FA1A-6E2E-40A3-A552-D9EAC4E7B08A" TargetMode="External"/><Relationship Id="rId6" Type="http://schemas.openxmlformats.org/officeDocument/2006/relationships/hyperlink" Target="https://be.tournamentsoftware.com/player-profile/90EDC498-CA98-433C-AA7F-FB8C051318E0" TargetMode="External"/><Relationship Id="rId7" Type="http://schemas.openxmlformats.org/officeDocument/2006/relationships/hyperlink" Target="https://be.tournamentsoftware.com/player-profile/9F7C5191-E80C-4EDD-862D-895232FF8EA5" TargetMode="External"/><Relationship Id="rId8" Type="http://schemas.openxmlformats.org/officeDocument/2006/relationships/hyperlink" Target="https://be.tournamentsoftware.com/player-profile/0BA3BD89-2111-4B03-92EC-195255FB167B" TargetMode="External"/><Relationship Id="rId9" Type="http://schemas.openxmlformats.org/officeDocument/2006/relationships/hyperlink" Target="https://be.tournamentsoftware.com/player-profile/4FE0EB79-D8D8-435A-8ADE-DC0BE83CCB49" TargetMode="External"/><Relationship Id="rId10" Type="http://schemas.openxmlformats.org/officeDocument/2006/relationships/hyperlink" Target="https://be.tournamentsoftware.com/player-profile/1FBFBA39-13FD-45D8-9E1C-6799E3A64F2F" TargetMode="External"/><Relationship Id="rId11" Type="http://schemas.openxmlformats.org/officeDocument/2006/relationships/hyperlink" Target="https://be.tournamentsoftware.com/player-profile/B7A9FA1A-6E2E-40A3-A552-D9EAC4E7B08A" TargetMode="External"/><Relationship Id="rId12" Type="http://schemas.openxmlformats.org/officeDocument/2006/relationships/hyperlink" Target="https://be.tournamentsoftware.com/player-profile/90EDC498-CA98-433C-AA7F-FB8C051318E0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94B71D97-0EB1-4619-B6EE-3BA9AB51413F" TargetMode="External"/><Relationship Id="rId2" Type="http://schemas.openxmlformats.org/officeDocument/2006/relationships/hyperlink" Target="https://be.tournamentsoftware.com/player-profile/79B46D4D-1BEA-45E8-A4D1-FC9FC3ACB0A8" TargetMode="External"/><Relationship Id="rId3" Type="http://schemas.openxmlformats.org/officeDocument/2006/relationships/hyperlink" Target="https://be.tournamentsoftware.com/player-profile/392F6613-B4A7-418B-8002-0D05C13D6A14" TargetMode="External"/><Relationship Id="rId4" Type="http://schemas.openxmlformats.org/officeDocument/2006/relationships/hyperlink" Target="https://be.tournamentsoftware.com/player-profile/3BFB8610-6FE7-4B3B-9339-345EA9F04BB3" TargetMode="External"/><Relationship Id="rId5" Type="http://schemas.openxmlformats.org/officeDocument/2006/relationships/hyperlink" Target="https://be.tournamentsoftware.com/player-profile/F150653F-142E-463B-985A-65C11CBDEEE7" TargetMode="External"/><Relationship Id="rId6" Type="http://schemas.openxmlformats.org/officeDocument/2006/relationships/hyperlink" Target="https://be.tournamentsoftware.com/player-profile/4D2C3EAE-F830-45B8-BE4D-BD01884BBE02" TargetMode="External"/><Relationship Id="rId7" Type="http://schemas.openxmlformats.org/officeDocument/2006/relationships/hyperlink" Target="https://be.tournamentsoftware.com/player-profile/94B71D97-0EB1-4619-B6EE-3BA9AB51413F" TargetMode="External"/><Relationship Id="rId8" Type="http://schemas.openxmlformats.org/officeDocument/2006/relationships/hyperlink" Target="https://be.tournamentsoftware.com/player-profile/79B46D4D-1BEA-45E8-A4D1-FC9FC3ACB0A8" TargetMode="External"/><Relationship Id="rId9" Type="http://schemas.openxmlformats.org/officeDocument/2006/relationships/hyperlink" Target="https://be.tournamentsoftware.com/player-profile/392F6613-B4A7-418B-8002-0D05C13D6A14" TargetMode="External"/><Relationship Id="rId10" Type="http://schemas.openxmlformats.org/officeDocument/2006/relationships/hyperlink" Target="https://be.tournamentsoftware.com/player-profile/3BFB8610-6FE7-4B3B-9339-345EA9F04BB3" TargetMode="External"/><Relationship Id="rId11" Type="http://schemas.openxmlformats.org/officeDocument/2006/relationships/hyperlink" Target="https://be.tournamentsoftware.com/player-profile/F150653F-142E-463B-985A-65C11CBDEEE7" TargetMode="External"/><Relationship Id="rId12" Type="http://schemas.openxmlformats.org/officeDocument/2006/relationships/hyperlink" Target="https://be.tournamentsoftware.com/player-profile/4D2C3EAE-F830-45B8-BE4D-BD01884BBE02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9F7C5191-E80C-4EDD-862D-895232FF8EA5" TargetMode="External"/><Relationship Id="rId2" Type="http://schemas.openxmlformats.org/officeDocument/2006/relationships/hyperlink" Target="https://be.tournamentsoftware.com/player-profile/50F8B206-33DA-4663-A5D3-12A67551B038" TargetMode="External"/><Relationship Id="rId3" Type="http://schemas.openxmlformats.org/officeDocument/2006/relationships/hyperlink" Target="https://be.tournamentsoftware.com/player-profile/7FD5B2C7-40B1-4AA9-A16D-2FEE743D863D" TargetMode="External"/><Relationship Id="rId4" Type="http://schemas.openxmlformats.org/officeDocument/2006/relationships/hyperlink" Target="https://be.tournamentsoftware.com/player-profile/9F7C5191-E80C-4EDD-862D-895232FF8EA5" TargetMode="External"/><Relationship Id="rId5" Type="http://schemas.openxmlformats.org/officeDocument/2006/relationships/hyperlink" Target="https://be.tournamentsoftware.com/player-profile/50F8B206-33DA-4663-A5D3-12A67551B038" TargetMode="External"/><Relationship Id="rId6" Type="http://schemas.openxmlformats.org/officeDocument/2006/relationships/hyperlink" Target="https://be.tournamentsoftware.com/player-profile/7FD5B2C7-40B1-4AA9-A16D-2FEE743D863D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player-profile/79B46D4D-1BEA-45E8-A4D1-FC9FC3ACB0A8" TargetMode="External"/><Relationship Id="rId2" Type="http://schemas.openxmlformats.org/officeDocument/2006/relationships/hyperlink" Target="https://be.tournamentsoftware.com/player-profile/392F6613-B4A7-418B-8002-0D05C13D6A14" TargetMode="External"/><Relationship Id="rId3" Type="http://schemas.openxmlformats.org/officeDocument/2006/relationships/hyperlink" Target="https://be.tournamentsoftware.com/player-profile/50B17580-6820-46F9-84CD-B8F51327E5AD" TargetMode="External"/><Relationship Id="rId4" Type="http://schemas.openxmlformats.org/officeDocument/2006/relationships/hyperlink" Target="https://be.tournamentsoftware.com/player-profile/79B46D4D-1BEA-45E8-A4D1-FC9FC3ACB0A8" TargetMode="External"/><Relationship Id="rId5" Type="http://schemas.openxmlformats.org/officeDocument/2006/relationships/hyperlink" Target="https://be.tournamentsoftware.com/player-profile/392F6613-B4A7-418B-8002-0D05C13D6A14" TargetMode="External"/><Relationship Id="rId6" Type="http://schemas.openxmlformats.org/officeDocument/2006/relationships/hyperlink" Target="https://be.tournamentsoftware.com/player-profile/50B17580-6820-46F9-84CD-B8F51327E5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4"/>
  <sheetViews>
    <sheetView tabSelected="1" workbookViewId="0"/>
  </sheetViews>
  <sheetFormatPr defaultRowHeight="15"/>
  <cols>
    <col min="1" max="1" width="29.7109375" customWidth="1"/>
    <col min="2" max="2" width="9.7109375" customWidth="1"/>
    <col min="3" max="3" width="41.7109375" customWidth="1"/>
    <col min="4" max="4" width="41.7109375" customWidth="1"/>
    <col min="5" max="5" width="38.7109375" customWidth="1"/>
    <col min="6" max="6" width="28.7109375" customWidth="1"/>
    <col min="7" max="7" width="35.7109375" customWidth="1"/>
    <col min="8" max="8" width="32.7109375" customWidth="1"/>
    <col min="9" max="9" width="25.7109375" customWidth="1"/>
    <col min="10" max="10" width="38.7109375" customWidth="1"/>
    <col min="16" max="16" width="79.7109375" customWidth="1"/>
    <col min="17" max="17" width="83.7109375" customWidth="1"/>
    <col min="18" max="18" width="12.7109375" customWidth="1"/>
  </cols>
  <sheetData>
    <row r="1" spans="1:18">
      <c r="A1" t="s">
        <v>817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P2" s="1" t="s">
        <v>14</v>
      </c>
      <c r="Q2" s="1" t="s">
        <v>15</v>
      </c>
      <c r="R2" s="1" t="s">
        <v>16</v>
      </c>
    </row>
    <row r="3" spans="1:18">
      <c r="A3">
        <f>HYPERLINK("https://be.tournamentsoftware.com/player-profile/9F7C5191-E80C-4EDD-862D-895232FF8EA5", "Nikhil Pulikkottil")</f>
        <v>0</v>
      </c>
      <c r="B3">
        <v>1323028</v>
      </c>
      <c r="C3" t="s">
        <v>10</v>
      </c>
      <c r="D3" t="s">
        <v>10</v>
      </c>
      <c r="E3" t="s">
        <v>10</v>
      </c>
      <c r="F3" t="s">
        <v>12</v>
      </c>
      <c r="G3" t="s">
        <v>10</v>
      </c>
      <c r="H3" t="s">
        <v>10</v>
      </c>
      <c r="I3" t="s">
        <v>10</v>
      </c>
      <c r="J3" t="s">
        <v>10</v>
      </c>
      <c r="P3" t="s">
        <v>2</v>
      </c>
      <c r="Q3" s="2" t="s">
        <v>360</v>
      </c>
      <c r="R3" t="s">
        <v>711</v>
      </c>
    </row>
    <row r="4" spans="1:18">
      <c r="A4">
        <f>HYPERLINK("https://be.tournamentsoftware.com/player-profile/0BA3BD89-2111-4B03-92EC-195255FB167B", "Phil Daniel")</f>
        <v>0</v>
      </c>
      <c r="B4">
        <v>1365965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13</v>
      </c>
      <c r="J4" t="s">
        <v>10</v>
      </c>
      <c r="P4" t="s">
        <v>3</v>
      </c>
      <c r="Q4" s="2" t="s">
        <v>361</v>
      </c>
      <c r="R4" t="s">
        <v>712</v>
      </c>
    </row>
    <row r="5" spans="1:18">
      <c r="A5">
        <f>HYPERLINK("https://be.tournamentsoftware.com/player-profile/1FBFBA39-13FD-45D8-9E1C-6799E3A64F2F", "Adam Alam")</f>
        <v>0</v>
      </c>
      <c r="B5">
        <v>1353954</v>
      </c>
      <c r="C5" t="s">
        <v>10</v>
      </c>
      <c r="D5" t="s">
        <v>10</v>
      </c>
      <c r="E5" t="s">
        <v>10</v>
      </c>
      <c r="F5" t="s">
        <v>10</v>
      </c>
      <c r="G5" t="s">
        <v>11</v>
      </c>
      <c r="H5" t="s">
        <v>10</v>
      </c>
      <c r="I5" t="s">
        <v>10</v>
      </c>
      <c r="J5" t="s">
        <v>10</v>
      </c>
      <c r="P5" t="s">
        <v>4</v>
      </c>
      <c r="Q5" s="2" t="s">
        <v>362</v>
      </c>
      <c r="R5" t="s">
        <v>713</v>
      </c>
    </row>
    <row r="6" spans="1:18">
      <c r="A6">
        <f>HYPERLINK("https://be.tournamentsoftware.com/player-profile/50F8B206-33DA-4663-A5D3-12A67551B038", "Etienne Fan")</f>
        <v>0</v>
      </c>
      <c r="B6">
        <v>1351728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12</v>
      </c>
      <c r="I6" t="s">
        <v>10</v>
      </c>
      <c r="J6" t="s">
        <v>10</v>
      </c>
      <c r="P6" t="s">
        <v>5</v>
      </c>
      <c r="Q6" s="2" t="s">
        <v>363</v>
      </c>
      <c r="R6" t="s">
        <v>714</v>
      </c>
    </row>
    <row r="7" spans="1:18">
      <c r="A7">
        <f>HYPERLINK("https://be.tournamentsoftware.com/player-profile/80EFC26D-57EC-4E33-A836-2C65F61A697A", "Aaron Cherian")</f>
        <v>0</v>
      </c>
      <c r="B7">
        <v>1366216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12</v>
      </c>
      <c r="J7" t="s">
        <v>10</v>
      </c>
      <c r="P7" t="s">
        <v>6</v>
      </c>
      <c r="Q7" s="2" t="s">
        <v>364</v>
      </c>
      <c r="R7" t="s">
        <v>715</v>
      </c>
    </row>
    <row r="8" spans="1:18">
      <c r="A8">
        <f>HYPERLINK("https://be.tournamentsoftware.com/player-profile/90EDC498-CA98-433C-AA7F-FB8C051318E0", "Arjun Bhattiprolu")</f>
        <v>0</v>
      </c>
      <c r="B8">
        <v>1344244</v>
      </c>
      <c r="C8" t="s">
        <v>10</v>
      </c>
      <c r="D8" t="s">
        <v>11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P8" t="s">
        <v>7</v>
      </c>
      <c r="Q8" s="2" t="s">
        <v>365</v>
      </c>
      <c r="R8" t="s">
        <v>716</v>
      </c>
    </row>
    <row r="9" spans="1:18">
      <c r="A9">
        <f>HYPERLINK("https://be.tournamentsoftware.com/player-profile/4FE0EB79-D8D8-435A-8ADE-DC0BE83CCB49", "Abhiram Gollena")</f>
        <v>0</v>
      </c>
      <c r="B9">
        <v>1373525</v>
      </c>
      <c r="C9" t="s">
        <v>10</v>
      </c>
      <c r="D9" t="s">
        <v>10</v>
      </c>
      <c r="E9" t="s">
        <v>12</v>
      </c>
      <c r="F9" t="s">
        <v>10</v>
      </c>
      <c r="G9" t="s">
        <v>13</v>
      </c>
      <c r="H9" t="s">
        <v>10</v>
      </c>
      <c r="I9" t="s">
        <v>10</v>
      </c>
      <c r="J9" t="s">
        <v>10</v>
      </c>
      <c r="P9" t="s">
        <v>8</v>
      </c>
      <c r="Q9" s="2" t="s">
        <v>366</v>
      </c>
      <c r="R9" t="s">
        <v>717</v>
      </c>
    </row>
    <row r="10" spans="1:18">
      <c r="A10">
        <f>HYPERLINK("https://be.tournamentsoftware.com/player-profile/23D6B6C4-8DDA-4316-B766-0C06F7546328", "Kevin Tao")</f>
        <v>0</v>
      </c>
      <c r="B10">
        <v>1346258</v>
      </c>
      <c r="C10" t="s">
        <v>10</v>
      </c>
      <c r="D10" t="s">
        <v>10</v>
      </c>
      <c r="E10" t="s">
        <v>10</v>
      </c>
      <c r="F10" t="s">
        <v>13</v>
      </c>
      <c r="G10" t="s">
        <v>10</v>
      </c>
      <c r="H10" t="s">
        <v>10</v>
      </c>
      <c r="I10" t="s">
        <v>10</v>
      </c>
      <c r="J10" t="s">
        <v>10</v>
      </c>
      <c r="P10" t="s">
        <v>9</v>
      </c>
      <c r="Q10" s="2" t="s">
        <v>367</v>
      </c>
      <c r="R10" t="s">
        <v>718</v>
      </c>
    </row>
    <row r="11" spans="1:18">
      <c r="A11">
        <f>HYPERLINK("https://be.tournamentsoftware.com/player-profile/84774ED3-E8BF-466E-8707-80C4CAB5F924", "Suchir Krishna Addagondla")</f>
        <v>0</v>
      </c>
      <c r="B11">
        <v>1370416</v>
      </c>
      <c r="C11" t="s">
        <v>10</v>
      </c>
      <c r="D11" t="s">
        <v>10</v>
      </c>
      <c r="E11" t="s">
        <v>12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8">
      <c r="P12" t="s">
        <v>17</v>
      </c>
      <c r="Q12" s="2" t="s">
        <v>368</v>
      </c>
      <c r="R12" t="s">
        <v>719</v>
      </c>
    </row>
    <row r="13" spans="1:18">
      <c r="A13" t="s">
        <v>818</v>
      </c>
      <c r="P13" t="s">
        <v>18</v>
      </c>
      <c r="Q13" s="2" t="s">
        <v>369</v>
      </c>
      <c r="R13" t="s">
        <v>720</v>
      </c>
    </row>
    <row r="14" spans="1:18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P14" t="s">
        <v>19</v>
      </c>
      <c r="Q14" s="2" t="s">
        <v>370</v>
      </c>
      <c r="R14" t="s">
        <v>719</v>
      </c>
    </row>
    <row r="15" spans="1:18">
      <c r="A15">
        <f>HYPERLINK("https://be.tournamentsoftware.com/player-profile/79B46D4D-1BEA-45E8-A4D1-FC9FC3ACB0A8", "Vedanshi Jain")</f>
        <v>0</v>
      </c>
      <c r="B15">
        <v>1343018</v>
      </c>
      <c r="C15" t="s">
        <v>12</v>
      </c>
      <c r="D15" t="s">
        <v>10</v>
      </c>
      <c r="E15" t="s">
        <v>10</v>
      </c>
      <c r="F15" t="s">
        <v>13</v>
      </c>
      <c r="G15" t="s">
        <v>12</v>
      </c>
      <c r="H15" t="s">
        <v>11</v>
      </c>
      <c r="I15" t="s">
        <v>10</v>
      </c>
      <c r="J15" t="s">
        <v>10</v>
      </c>
      <c r="P15" t="s">
        <v>20</v>
      </c>
      <c r="Q15" s="2" t="s">
        <v>371</v>
      </c>
      <c r="R15" t="s">
        <v>719</v>
      </c>
    </row>
    <row r="16" spans="1:18">
      <c r="A16">
        <f>HYPERLINK("https://be.tournamentsoftware.com/player-profile/94B71D97-0EB1-4619-B6EE-3BA9AB51413F", "Mudra Mayekar")</f>
        <v>0</v>
      </c>
      <c r="B16">
        <v>1332708</v>
      </c>
      <c r="C16" t="s">
        <v>10</v>
      </c>
      <c r="D16" t="s">
        <v>10</v>
      </c>
      <c r="E16" t="s">
        <v>13</v>
      </c>
      <c r="F16" t="s">
        <v>11</v>
      </c>
      <c r="G16" t="s">
        <v>10</v>
      </c>
      <c r="H16" t="s">
        <v>11</v>
      </c>
      <c r="I16" t="s">
        <v>10</v>
      </c>
      <c r="J16" t="s">
        <v>10</v>
      </c>
      <c r="P16" t="s">
        <v>21</v>
      </c>
      <c r="Q16" s="2" t="s">
        <v>372</v>
      </c>
      <c r="R16" t="s">
        <v>719</v>
      </c>
    </row>
    <row r="17" spans="1:18">
      <c r="A17">
        <f>HYPERLINK("https://be.tournamentsoftware.com/player-profile/392F6613-B4A7-418B-8002-0D05C13D6A14", "Mutiara Mandala")</f>
        <v>0</v>
      </c>
      <c r="B17">
        <v>1352245</v>
      </c>
      <c r="C17" t="s">
        <v>10</v>
      </c>
      <c r="D17" t="s">
        <v>11</v>
      </c>
      <c r="E17" t="s">
        <v>11</v>
      </c>
      <c r="F17" t="s">
        <v>10</v>
      </c>
      <c r="G17" t="s">
        <v>10</v>
      </c>
      <c r="H17" t="s">
        <v>10</v>
      </c>
      <c r="I17" t="s">
        <v>10</v>
      </c>
      <c r="J17" t="s">
        <v>11</v>
      </c>
      <c r="P17" t="s">
        <v>22</v>
      </c>
      <c r="Q17" s="2" t="s">
        <v>373</v>
      </c>
      <c r="R17" t="s">
        <v>719</v>
      </c>
    </row>
    <row r="18" spans="1:18">
      <c r="A18">
        <f>HYPERLINK("https://be.tournamentsoftware.com/player-profile/4D2C3EAE-F830-45B8-BE4D-BD01884BBE02", "Daya Variangattil")</f>
        <v>0</v>
      </c>
      <c r="B18">
        <v>1342573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12</v>
      </c>
      <c r="J18" t="s">
        <v>10</v>
      </c>
      <c r="P18" t="s">
        <v>23</v>
      </c>
      <c r="Q18" s="2" t="s">
        <v>374</v>
      </c>
      <c r="R18" t="s">
        <v>721</v>
      </c>
    </row>
    <row r="19" spans="1:18">
      <c r="A19">
        <f>HYPERLINK("https://be.tournamentsoftware.com/player-profile/30EEFDB9-F0D3-4FF1-BA0B-CFB84CFF3CEE", "JENNIFER HA")</f>
        <v>0</v>
      </c>
      <c r="B19">
        <v>1334392</v>
      </c>
      <c r="C19" t="s">
        <v>10</v>
      </c>
      <c r="D19" t="s">
        <v>10</v>
      </c>
      <c r="E19" t="s">
        <v>12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P19" t="s">
        <v>24</v>
      </c>
      <c r="Q19" s="2" t="s">
        <v>375</v>
      </c>
      <c r="R19" t="s">
        <v>722</v>
      </c>
    </row>
    <row r="20" spans="1:18">
      <c r="P20" t="s">
        <v>25</v>
      </c>
      <c r="Q20" s="2" t="s">
        <v>376</v>
      </c>
      <c r="R20" t="s">
        <v>723</v>
      </c>
    </row>
    <row r="21" spans="1:18">
      <c r="A21" t="s">
        <v>819</v>
      </c>
      <c r="P21" t="s">
        <v>26</v>
      </c>
      <c r="Q21" s="2" t="s">
        <v>377</v>
      </c>
      <c r="R21" t="s">
        <v>722</v>
      </c>
    </row>
    <row r="22" spans="1:18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P22" t="s">
        <v>27</v>
      </c>
      <c r="Q22" s="2" t="s">
        <v>378</v>
      </c>
      <c r="R22" t="s">
        <v>724</v>
      </c>
    </row>
    <row r="23" spans="1:18">
      <c r="A23">
        <f>HYPERLINK("https://be.tournamentsoftware.com/player-profile/9F7C5191-E80C-4EDD-862D-895232FF8EA5", "Nikhil Pulikkottil")</f>
        <v>0</v>
      </c>
      <c r="B23">
        <v>1323028</v>
      </c>
      <c r="C23" t="s">
        <v>820</v>
      </c>
      <c r="D23" t="s">
        <v>10</v>
      </c>
      <c r="E23" t="s">
        <v>824</v>
      </c>
      <c r="F23" t="s">
        <v>820</v>
      </c>
      <c r="G23" t="s">
        <v>10</v>
      </c>
      <c r="H23" t="s">
        <v>10</v>
      </c>
      <c r="I23" t="s">
        <v>10</v>
      </c>
      <c r="J23" t="s">
        <v>10</v>
      </c>
      <c r="P23" t="s">
        <v>28</v>
      </c>
      <c r="Q23" s="2" t="s">
        <v>379</v>
      </c>
      <c r="R23" t="s">
        <v>721</v>
      </c>
    </row>
    <row r="24" spans="1:18">
      <c r="A24">
        <f>HYPERLINK("https://be.tournamentsoftware.com/player-profile/0BA3BD89-2111-4B03-92EC-195255FB167B", "Phil Daniel")</f>
        <v>0</v>
      </c>
      <c r="B24">
        <v>1365965</v>
      </c>
      <c r="C24" t="s">
        <v>821</v>
      </c>
      <c r="D24" t="s">
        <v>10</v>
      </c>
      <c r="E24" t="s">
        <v>825</v>
      </c>
      <c r="F24" t="s">
        <v>821</v>
      </c>
      <c r="G24" t="s">
        <v>10</v>
      </c>
      <c r="H24" t="s">
        <v>10</v>
      </c>
      <c r="I24" t="s">
        <v>10</v>
      </c>
      <c r="J24" t="s">
        <v>10</v>
      </c>
      <c r="P24" t="s">
        <v>29</v>
      </c>
      <c r="Q24" s="2" t="s">
        <v>380</v>
      </c>
      <c r="R24" t="s">
        <v>724</v>
      </c>
    </row>
    <row r="25" spans="1:18">
      <c r="A25">
        <f>HYPERLINK("https://be.tournamentsoftware.com/player-profile/4FE0EB79-D8D8-435A-8ADE-DC0BE83CCB49", "Abhiram Gollena")</f>
        <v>0</v>
      </c>
      <c r="B25">
        <v>1373525</v>
      </c>
      <c r="C25" t="s">
        <v>10</v>
      </c>
      <c r="D25" t="s">
        <v>10</v>
      </c>
      <c r="E25" t="s">
        <v>826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P25" t="s">
        <v>30</v>
      </c>
      <c r="Q25" s="2" t="s">
        <v>381</v>
      </c>
      <c r="R25" t="s">
        <v>721</v>
      </c>
    </row>
    <row r="26" spans="1:18">
      <c r="A26">
        <f>HYPERLINK("https://be.tournamentsoftware.com/player-profile/1FBFBA39-13FD-45D8-9E1C-6799E3A64F2F", "Adam Alam")</f>
        <v>0</v>
      </c>
      <c r="B26">
        <v>1353954</v>
      </c>
      <c r="C26" t="s">
        <v>10</v>
      </c>
      <c r="D26" t="s">
        <v>10</v>
      </c>
      <c r="E26" t="s">
        <v>827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P26" t="s">
        <v>31</v>
      </c>
      <c r="Q26" s="2" t="s">
        <v>382</v>
      </c>
      <c r="R26" t="s">
        <v>721</v>
      </c>
    </row>
    <row r="27" spans="1:18">
      <c r="A27">
        <f>HYPERLINK("https://be.tournamentsoftware.com/player-profile/B7A9FA1A-6E2E-40A3-A552-D9EAC4E7B08A", "aayush reddy")</f>
        <v>0</v>
      </c>
      <c r="B27">
        <v>1337464</v>
      </c>
      <c r="C27" t="s">
        <v>10</v>
      </c>
      <c r="D27" t="s">
        <v>822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P27" t="s">
        <v>32</v>
      </c>
      <c r="Q27" s="2" t="s">
        <v>383</v>
      </c>
      <c r="R27" t="s">
        <v>725</v>
      </c>
    </row>
    <row r="28" spans="1:18">
      <c r="A28">
        <f>HYPERLINK("https://be.tournamentsoftware.com/player-profile/90EDC498-CA98-433C-AA7F-FB8C051318E0", "Arjun Bhattiprolu")</f>
        <v>0</v>
      </c>
      <c r="B28">
        <v>1344244</v>
      </c>
      <c r="C28" t="s">
        <v>10</v>
      </c>
      <c r="D28" t="s">
        <v>823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P28" t="s">
        <v>33</v>
      </c>
      <c r="Q28" s="2" t="s">
        <v>384</v>
      </c>
      <c r="R28" t="s">
        <v>726</v>
      </c>
    </row>
    <row r="29" spans="1:18">
      <c r="P29" t="s">
        <v>34</v>
      </c>
      <c r="Q29" s="2" t="s">
        <v>385</v>
      </c>
      <c r="R29" t="s">
        <v>727</v>
      </c>
    </row>
    <row r="30" spans="1:18">
      <c r="A30" t="s">
        <v>828</v>
      </c>
      <c r="P30" t="s">
        <v>35</v>
      </c>
      <c r="Q30" s="2" t="s">
        <v>386</v>
      </c>
      <c r="R30" t="s">
        <v>728</v>
      </c>
    </row>
    <row r="31" spans="1:18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P31" t="s">
        <v>36</v>
      </c>
      <c r="Q31" s="2" t="s">
        <v>387</v>
      </c>
      <c r="R31" t="s">
        <v>725</v>
      </c>
    </row>
    <row r="32" spans="1:18">
      <c r="A32">
        <f>HYPERLINK("https://be.tournamentsoftware.com/player-profile/94B71D97-0EB1-4619-B6EE-3BA9AB51413F", "Mudra Mayekar")</f>
        <v>0</v>
      </c>
      <c r="B32">
        <v>1332708</v>
      </c>
      <c r="C32" t="s">
        <v>829</v>
      </c>
      <c r="D32" t="s">
        <v>10</v>
      </c>
      <c r="E32" t="s">
        <v>829</v>
      </c>
      <c r="F32" t="s">
        <v>829</v>
      </c>
      <c r="G32" t="s">
        <v>10</v>
      </c>
      <c r="H32" t="s">
        <v>10</v>
      </c>
      <c r="I32" t="s">
        <v>829</v>
      </c>
      <c r="J32" t="s">
        <v>10</v>
      </c>
      <c r="P32" t="s">
        <v>37</v>
      </c>
      <c r="Q32" s="2" t="s">
        <v>388</v>
      </c>
      <c r="R32" t="s">
        <v>728</v>
      </c>
    </row>
    <row r="33" spans="1:18">
      <c r="A33">
        <f>HYPERLINK("https://be.tournamentsoftware.com/player-profile/79B46D4D-1BEA-45E8-A4D1-FC9FC3ACB0A8", "Vedanshi Jain")</f>
        <v>0</v>
      </c>
      <c r="B33">
        <v>1343018</v>
      </c>
      <c r="C33" t="s">
        <v>830</v>
      </c>
      <c r="D33" t="s">
        <v>10</v>
      </c>
      <c r="E33" t="s">
        <v>830</v>
      </c>
      <c r="F33" t="s">
        <v>830</v>
      </c>
      <c r="G33" t="s">
        <v>833</v>
      </c>
      <c r="H33" t="s">
        <v>10</v>
      </c>
      <c r="I33" t="s">
        <v>830</v>
      </c>
      <c r="J33" t="s">
        <v>10</v>
      </c>
      <c r="P33" t="s">
        <v>38</v>
      </c>
      <c r="Q33" s="2" t="s">
        <v>389</v>
      </c>
      <c r="R33" t="s">
        <v>728</v>
      </c>
    </row>
    <row r="34" spans="1:18">
      <c r="A34">
        <f>HYPERLINK("https://be.tournamentsoftware.com/player-profile/392F6613-B4A7-418B-8002-0D05C13D6A14", "Mutiara Mandala")</f>
        <v>0</v>
      </c>
      <c r="B34">
        <v>1352245</v>
      </c>
      <c r="C34" t="s">
        <v>10</v>
      </c>
      <c r="D34" t="s">
        <v>831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P34" t="s">
        <v>39</v>
      </c>
      <c r="Q34" s="2" t="s">
        <v>390</v>
      </c>
      <c r="R34" t="s">
        <v>728</v>
      </c>
    </row>
    <row r="35" spans="1:18">
      <c r="A35">
        <f>HYPERLINK("https://be.tournamentsoftware.com/player-profile/3BFB8610-6FE7-4B3B-9339-345EA9F04BB3", "Michelle Chen")</f>
        <v>0</v>
      </c>
      <c r="B35">
        <v>1360763</v>
      </c>
      <c r="C35" t="s">
        <v>10</v>
      </c>
      <c r="D35" t="s">
        <v>832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P35" t="s">
        <v>40</v>
      </c>
      <c r="Q35" s="2" t="s">
        <v>391</v>
      </c>
      <c r="R35" t="s">
        <v>728</v>
      </c>
    </row>
    <row r="36" spans="1:18">
      <c r="A36">
        <f>HYPERLINK("https://be.tournamentsoftware.com/player-profile/F150653F-142E-463B-985A-65C11CBDEEE7", "Olivia Martin")</f>
        <v>0</v>
      </c>
      <c r="B36">
        <v>1359917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834</v>
      </c>
      <c r="I36" t="s">
        <v>10</v>
      </c>
      <c r="J36" t="s">
        <v>10</v>
      </c>
      <c r="P36" t="s">
        <v>41</v>
      </c>
      <c r="Q36" s="2" t="s">
        <v>392</v>
      </c>
      <c r="R36" t="s">
        <v>728</v>
      </c>
    </row>
    <row r="37" spans="1:18">
      <c r="A37">
        <f>HYPERLINK("https://be.tournamentsoftware.com/player-profile/4D2C3EAE-F830-45B8-BE4D-BD01884BBE02", "Daya Variangattil")</f>
        <v>0</v>
      </c>
      <c r="B37">
        <v>1342573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835</v>
      </c>
      <c r="I37" t="s">
        <v>10</v>
      </c>
      <c r="J37" t="s">
        <v>10</v>
      </c>
      <c r="P37" t="s">
        <v>42</v>
      </c>
      <c r="Q37" s="2" t="s">
        <v>393</v>
      </c>
      <c r="R37" t="s">
        <v>711</v>
      </c>
    </row>
    <row r="38" spans="1:18">
      <c r="P38" t="s">
        <v>43</v>
      </c>
      <c r="Q38" s="2" t="s">
        <v>394</v>
      </c>
      <c r="R38" t="s">
        <v>729</v>
      </c>
    </row>
    <row r="39" spans="1:18">
      <c r="A39" t="s">
        <v>836</v>
      </c>
      <c r="P39" t="s">
        <v>44</v>
      </c>
      <c r="Q39" s="2" t="s">
        <v>395</v>
      </c>
      <c r="R39" t="s">
        <v>728</v>
      </c>
    </row>
    <row r="40" spans="1:18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P40" t="s">
        <v>45</v>
      </c>
      <c r="Q40" s="2" t="s">
        <v>396</v>
      </c>
      <c r="R40" t="s">
        <v>728</v>
      </c>
    </row>
    <row r="41" spans="1:18">
      <c r="A41">
        <f>HYPERLINK("https://be.tournamentsoftware.com/player-profile/9F7C5191-E80C-4EDD-862D-895232FF8EA5", "Nikhil Pulikkottil")</f>
        <v>0</v>
      </c>
      <c r="B41">
        <v>1323028</v>
      </c>
      <c r="C41" t="s">
        <v>837</v>
      </c>
      <c r="D41" t="s">
        <v>10</v>
      </c>
      <c r="E41" t="s">
        <v>839</v>
      </c>
      <c r="F41" t="s">
        <v>841</v>
      </c>
      <c r="G41" t="s">
        <v>10</v>
      </c>
      <c r="H41" t="s">
        <v>10</v>
      </c>
      <c r="I41" t="s">
        <v>842</v>
      </c>
      <c r="J41" t="s">
        <v>843</v>
      </c>
      <c r="P41" t="s">
        <v>46</v>
      </c>
      <c r="Q41" s="2" t="s">
        <v>397</v>
      </c>
      <c r="R41" t="s">
        <v>711</v>
      </c>
    </row>
    <row r="42" spans="1:18">
      <c r="A42">
        <f>HYPERLINK("https://be.tournamentsoftware.com/player-profile/50F8B206-33DA-4663-A5D3-12A67551B038", "Etienne Fan")</f>
        <v>0</v>
      </c>
      <c r="B42">
        <v>1351728</v>
      </c>
      <c r="C42" t="s">
        <v>10</v>
      </c>
      <c r="D42" t="s">
        <v>10</v>
      </c>
      <c r="E42" t="s">
        <v>840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P42" t="s">
        <v>47</v>
      </c>
      <c r="Q42" s="2" t="s">
        <v>398</v>
      </c>
      <c r="R42" t="s">
        <v>711</v>
      </c>
    </row>
    <row r="43" spans="1:18">
      <c r="A43">
        <f>HYPERLINK("https://be.tournamentsoftware.com/player-profile/7FD5B2C7-40B1-4AA9-A16D-2FEE743D863D", "Rory Le Masurier")</f>
        <v>0</v>
      </c>
      <c r="B43">
        <v>1359691</v>
      </c>
      <c r="C43" t="s">
        <v>10</v>
      </c>
      <c r="D43" t="s">
        <v>838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P43" t="s">
        <v>48</v>
      </c>
      <c r="Q43" s="2" t="s">
        <v>399</v>
      </c>
      <c r="R43" t="s">
        <v>725</v>
      </c>
    </row>
    <row r="44" spans="1:18">
      <c r="P44" t="s">
        <v>49</v>
      </c>
      <c r="Q44" s="2" t="s">
        <v>400</v>
      </c>
      <c r="R44" t="s">
        <v>725</v>
      </c>
    </row>
    <row r="45" spans="1:18">
      <c r="A45" t="s">
        <v>844</v>
      </c>
      <c r="P45" t="s">
        <v>50</v>
      </c>
      <c r="Q45" s="2" t="s">
        <v>401</v>
      </c>
      <c r="R45" t="s">
        <v>711</v>
      </c>
    </row>
    <row r="46" spans="1:18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P46" t="s">
        <v>51</v>
      </c>
      <c r="Q46" s="2" t="s">
        <v>402</v>
      </c>
      <c r="R46" t="s">
        <v>711</v>
      </c>
    </row>
    <row r="47" spans="1:18">
      <c r="A47">
        <f>HYPERLINK("https://be.tournamentsoftware.com/player-profile/79B46D4D-1BEA-45E8-A4D1-FC9FC3ACB0A8", "Vedanshi Jain")</f>
        <v>0</v>
      </c>
      <c r="B47">
        <v>1343018</v>
      </c>
      <c r="C47" t="s">
        <v>845</v>
      </c>
      <c r="D47" t="s">
        <v>10</v>
      </c>
      <c r="E47" t="s">
        <v>847</v>
      </c>
      <c r="F47" t="s">
        <v>825</v>
      </c>
      <c r="G47" t="s">
        <v>848</v>
      </c>
      <c r="H47" t="s">
        <v>10</v>
      </c>
      <c r="I47" t="s">
        <v>849</v>
      </c>
      <c r="J47" t="s">
        <v>850</v>
      </c>
      <c r="P47" t="s">
        <v>52</v>
      </c>
      <c r="Q47" s="2" t="s">
        <v>403</v>
      </c>
      <c r="R47" t="s">
        <v>730</v>
      </c>
    </row>
    <row r="48" spans="1:18">
      <c r="A48">
        <f>HYPERLINK("https://be.tournamentsoftware.com/player-profile/392F6613-B4A7-418B-8002-0D05C13D6A14", "Mutiara Mandala")</f>
        <v>0</v>
      </c>
      <c r="B48">
        <v>1352245</v>
      </c>
      <c r="C48" t="s">
        <v>10</v>
      </c>
      <c r="D48" t="s">
        <v>10</v>
      </c>
      <c r="E48" t="s">
        <v>821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P48" t="s">
        <v>53</v>
      </c>
      <c r="Q48" s="2" t="s">
        <v>404</v>
      </c>
      <c r="R48" t="s">
        <v>731</v>
      </c>
    </row>
    <row r="49" spans="1:18">
      <c r="A49">
        <f>HYPERLINK("https://be.tournamentsoftware.com/player-profile/50B17580-6820-46F9-84CD-B8F51327E5AD", "Ava Dodkins")</f>
        <v>0</v>
      </c>
      <c r="B49">
        <v>1346679</v>
      </c>
      <c r="C49" t="s">
        <v>10</v>
      </c>
      <c r="D49" t="s">
        <v>846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P49" t="s">
        <v>54</v>
      </c>
      <c r="Q49" s="2" t="s">
        <v>405</v>
      </c>
      <c r="R49" t="s">
        <v>731</v>
      </c>
    </row>
    <row r="50" spans="1:18">
      <c r="P50" t="s">
        <v>55</v>
      </c>
      <c r="Q50" s="2" t="s">
        <v>406</v>
      </c>
      <c r="R50" t="s">
        <v>730</v>
      </c>
    </row>
    <row r="51" spans="1:18">
      <c r="P51" t="s">
        <v>56</v>
      </c>
      <c r="Q51" s="2" t="s">
        <v>407</v>
      </c>
      <c r="R51" t="s">
        <v>732</v>
      </c>
    </row>
    <row r="52" spans="1:18">
      <c r="P52" t="s">
        <v>57</v>
      </c>
      <c r="Q52" s="2" t="s">
        <v>408</v>
      </c>
      <c r="R52" t="s">
        <v>730</v>
      </c>
    </row>
    <row r="53" spans="1:18">
      <c r="P53" t="s">
        <v>58</v>
      </c>
      <c r="Q53" s="2" t="s">
        <v>409</v>
      </c>
      <c r="R53" t="s">
        <v>733</v>
      </c>
    </row>
    <row r="54" spans="1:18">
      <c r="P54" t="s">
        <v>59</v>
      </c>
      <c r="Q54" s="2" t="s">
        <v>410</v>
      </c>
      <c r="R54" t="s">
        <v>734</v>
      </c>
    </row>
    <row r="55" spans="1:18">
      <c r="P55" t="s">
        <v>60</v>
      </c>
      <c r="Q55" s="2" t="s">
        <v>411</v>
      </c>
      <c r="R55" t="s">
        <v>734</v>
      </c>
    </row>
    <row r="56" spans="1:18">
      <c r="P56" t="s">
        <v>61</v>
      </c>
      <c r="Q56" s="2" t="s">
        <v>412</v>
      </c>
      <c r="R56" t="s">
        <v>712</v>
      </c>
    </row>
    <row r="57" spans="1:18">
      <c r="P57" t="s">
        <v>62</v>
      </c>
      <c r="Q57" s="2" t="s">
        <v>413</v>
      </c>
      <c r="R57" t="s">
        <v>712</v>
      </c>
    </row>
    <row r="58" spans="1:18">
      <c r="P58" t="s">
        <v>63</v>
      </c>
      <c r="Q58" s="2" t="s">
        <v>414</v>
      </c>
      <c r="R58" t="s">
        <v>712</v>
      </c>
    </row>
    <row r="59" spans="1:18">
      <c r="P59" t="s">
        <v>64</v>
      </c>
      <c r="Q59" s="2" t="s">
        <v>415</v>
      </c>
      <c r="R59" t="s">
        <v>712</v>
      </c>
    </row>
    <row r="60" spans="1:18">
      <c r="P60" t="s">
        <v>65</v>
      </c>
      <c r="Q60" s="2" t="s">
        <v>416</v>
      </c>
      <c r="R60" t="s">
        <v>734</v>
      </c>
    </row>
    <row r="61" spans="1:18">
      <c r="P61" t="s">
        <v>66</v>
      </c>
      <c r="Q61" s="2" t="s">
        <v>417</v>
      </c>
      <c r="R61" t="s">
        <v>734</v>
      </c>
    </row>
    <row r="62" spans="1:18">
      <c r="P62" t="s">
        <v>67</v>
      </c>
      <c r="Q62" s="2" t="s">
        <v>418</v>
      </c>
      <c r="R62" t="s">
        <v>735</v>
      </c>
    </row>
    <row r="63" spans="1:18">
      <c r="P63" t="s">
        <v>68</v>
      </c>
      <c r="Q63" s="2" t="s">
        <v>419</v>
      </c>
      <c r="R63" t="s">
        <v>712</v>
      </c>
    </row>
    <row r="64" spans="1:18">
      <c r="P64" t="s">
        <v>69</v>
      </c>
      <c r="Q64" s="2" t="s">
        <v>420</v>
      </c>
      <c r="R64" t="s">
        <v>712</v>
      </c>
    </row>
    <row r="65" spans="16:18">
      <c r="P65" t="s">
        <v>70</v>
      </c>
      <c r="Q65" s="2" t="s">
        <v>421</v>
      </c>
      <c r="R65" t="s">
        <v>712</v>
      </c>
    </row>
    <row r="66" spans="16:18">
      <c r="P66" t="s">
        <v>71</v>
      </c>
      <c r="Q66" s="2" t="s">
        <v>422</v>
      </c>
      <c r="R66" t="s">
        <v>712</v>
      </c>
    </row>
    <row r="67" spans="16:18">
      <c r="P67" t="s">
        <v>72</v>
      </c>
      <c r="Q67" s="2" t="s">
        <v>423</v>
      </c>
      <c r="R67" t="s">
        <v>736</v>
      </c>
    </row>
    <row r="68" spans="16:18">
      <c r="P68" t="s">
        <v>73</v>
      </c>
      <c r="Q68" s="2" t="s">
        <v>424</v>
      </c>
      <c r="R68" t="s">
        <v>737</v>
      </c>
    </row>
    <row r="69" spans="16:18">
      <c r="P69" t="s">
        <v>74</v>
      </c>
      <c r="Q69" s="2" t="s">
        <v>425</v>
      </c>
      <c r="R69" t="s">
        <v>738</v>
      </c>
    </row>
    <row r="70" spans="16:18">
      <c r="P70" t="s">
        <v>75</v>
      </c>
      <c r="Q70" s="2" t="s">
        <v>426</v>
      </c>
      <c r="R70" t="s">
        <v>739</v>
      </c>
    </row>
    <row r="71" spans="16:18">
      <c r="P71" t="s">
        <v>76</v>
      </c>
      <c r="Q71" s="2" t="s">
        <v>427</v>
      </c>
      <c r="R71" t="s">
        <v>737</v>
      </c>
    </row>
    <row r="72" spans="16:18">
      <c r="P72" t="s">
        <v>77</v>
      </c>
      <c r="Q72" s="2" t="s">
        <v>428</v>
      </c>
      <c r="R72" t="s">
        <v>736</v>
      </c>
    </row>
    <row r="73" spans="16:18">
      <c r="P73" t="s">
        <v>78</v>
      </c>
      <c r="Q73" s="2" t="s">
        <v>429</v>
      </c>
      <c r="R73" t="s">
        <v>737</v>
      </c>
    </row>
    <row r="74" spans="16:18">
      <c r="P74" t="s">
        <v>79</v>
      </c>
      <c r="Q74" s="2" t="s">
        <v>430</v>
      </c>
      <c r="R74" t="s">
        <v>737</v>
      </c>
    </row>
    <row r="75" spans="16:18">
      <c r="P75" t="s">
        <v>80</v>
      </c>
      <c r="Q75" s="2" t="s">
        <v>431</v>
      </c>
      <c r="R75" t="s">
        <v>737</v>
      </c>
    </row>
    <row r="76" spans="16:18">
      <c r="P76" t="s">
        <v>81</v>
      </c>
      <c r="Q76" s="2" t="s">
        <v>432</v>
      </c>
      <c r="R76" t="s">
        <v>740</v>
      </c>
    </row>
    <row r="77" spans="16:18">
      <c r="P77" t="s">
        <v>82</v>
      </c>
      <c r="Q77" s="2" t="s">
        <v>433</v>
      </c>
      <c r="R77" t="s">
        <v>738</v>
      </c>
    </row>
    <row r="78" spans="16:18">
      <c r="P78" t="s">
        <v>83</v>
      </c>
      <c r="Q78" s="2" t="s">
        <v>434</v>
      </c>
      <c r="R78" t="s">
        <v>739</v>
      </c>
    </row>
    <row r="79" spans="16:18">
      <c r="P79" t="s">
        <v>84</v>
      </c>
      <c r="Q79" s="2" t="s">
        <v>435</v>
      </c>
      <c r="R79" t="s">
        <v>714</v>
      </c>
    </row>
    <row r="80" spans="16:18">
      <c r="P80" t="s">
        <v>85</v>
      </c>
      <c r="Q80" s="2" t="s">
        <v>436</v>
      </c>
      <c r="R80" t="s">
        <v>741</v>
      </c>
    </row>
    <row r="81" spans="16:18">
      <c r="P81" t="s">
        <v>86</v>
      </c>
      <c r="Q81" s="2" t="s">
        <v>437</v>
      </c>
      <c r="R81" t="s">
        <v>741</v>
      </c>
    </row>
    <row r="82" spans="16:18">
      <c r="P82" t="s">
        <v>87</v>
      </c>
      <c r="Q82" s="2" t="s">
        <v>438</v>
      </c>
      <c r="R82" t="s">
        <v>741</v>
      </c>
    </row>
    <row r="83" spans="16:18">
      <c r="P83" t="s">
        <v>88</v>
      </c>
      <c r="Q83" s="2" t="s">
        <v>439</v>
      </c>
      <c r="R83" t="s">
        <v>741</v>
      </c>
    </row>
    <row r="84" spans="16:18">
      <c r="P84" t="s">
        <v>89</v>
      </c>
      <c r="Q84" s="2" t="s">
        <v>440</v>
      </c>
      <c r="R84" t="s">
        <v>713</v>
      </c>
    </row>
    <row r="85" spans="16:18">
      <c r="P85" t="s">
        <v>90</v>
      </c>
      <c r="Q85" s="2" t="s">
        <v>441</v>
      </c>
      <c r="R85" t="s">
        <v>713</v>
      </c>
    </row>
    <row r="86" spans="16:18">
      <c r="P86" t="s">
        <v>91</v>
      </c>
      <c r="Q86" s="2" t="s">
        <v>442</v>
      </c>
      <c r="R86" t="s">
        <v>713</v>
      </c>
    </row>
    <row r="87" spans="16:18">
      <c r="P87" t="s">
        <v>92</v>
      </c>
      <c r="Q87" s="2" t="s">
        <v>443</v>
      </c>
      <c r="R87" t="s">
        <v>713</v>
      </c>
    </row>
    <row r="88" spans="16:18">
      <c r="P88" t="s">
        <v>93</v>
      </c>
      <c r="Q88" s="2" t="s">
        <v>444</v>
      </c>
      <c r="R88" t="s">
        <v>713</v>
      </c>
    </row>
    <row r="89" spans="16:18">
      <c r="P89" t="s">
        <v>94</v>
      </c>
      <c r="Q89" s="2" t="s">
        <v>445</v>
      </c>
      <c r="R89" t="s">
        <v>742</v>
      </c>
    </row>
    <row r="90" spans="16:18">
      <c r="P90" t="s">
        <v>95</v>
      </c>
      <c r="Q90" s="2" t="s">
        <v>446</v>
      </c>
      <c r="R90" t="s">
        <v>743</v>
      </c>
    </row>
    <row r="91" spans="16:18">
      <c r="P91" t="s">
        <v>96</v>
      </c>
      <c r="Q91" s="2" t="s">
        <v>447</v>
      </c>
      <c r="R91" t="s">
        <v>744</v>
      </c>
    </row>
    <row r="92" spans="16:18">
      <c r="P92" t="s">
        <v>97</v>
      </c>
      <c r="Q92" s="2" t="s">
        <v>448</v>
      </c>
      <c r="R92" t="s">
        <v>745</v>
      </c>
    </row>
    <row r="93" spans="16:18">
      <c r="P93" t="s">
        <v>98</v>
      </c>
      <c r="Q93" s="2" t="s">
        <v>449</v>
      </c>
      <c r="R93" t="s">
        <v>745</v>
      </c>
    </row>
    <row r="94" spans="16:18">
      <c r="P94" t="s">
        <v>99</v>
      </c>
      <c r="Q94" s="2" t="s">
        <v>450</v>
      </c>
      <c r="R94" t="s">
        <v>740</v>
      </c>
    </row>
    <row r="95" spans="16:18">
      <c r="P95" t="s">
        <v>100</v>
      </c>
      <c r="Q95" s="2" t="s">
        <v>451</v>
      </c>
      <c r="R95" t="s">
        <v>740</v>
      </c>
    </row>
    <row r="96" spans="16:18">
      <c r="P96" t="s">
        <v>101</v>
      </c>
      <c r="Q96" s="2" t="s">
        <v>452</v>
      </c>
      <c r="R96" t="s">
        <v>740</v>
      </c>
    </row>
    <row r="97" spans="16:18">
      <c r="P97" t="s">
        <v>102</v>
      </c>
      <c r="Q97" s="2" t="s">
        <v>453</v>
      </c>
      <c r="R97" t="s">
        <v>740</v>
      </c>
    </row>
    <row r="98" spans="16:18">
      <c r="P98" t="s">
        <v>103</v>
      </c>
      <c r="Q98" s="2" t="s">
        <v>454</v>
      </c>
      <c r="R98" t="s">
        <v>746</v>
      </c>
    </row>
    <row r="99" spans="16:18">
      <c r="P99" t="s">
        <v>104</v>
      </c>
      <c r="Q99" s="2" t="s">
        <v>455</v>
      </c>
      <c r="R99" t="s">
        <v>747</v>
      </c>
    </row>
    <row r="100" spans="16:18">
      <c r="P100" t="s">
        <v>105</v>
      </c>
      <c r="Q100" s="2" t="s">
        <v>456</v>
      </c>
      <c r="R100" t="s">
        <v>748</v>
      </c>
    </row>
    <row r="101" spans="16:18">
      <c r="P101" t="s">
        <v>106</v>
      </c>
      <c r="Q101" s="2" t="s">
        <v>457</v>
      </c>
      <c r="R101" t="s">
        <v>746</v>
      </c>
    </row>
    <row r="102" spans="16:18">
      <c r="P102" t="s">
        <v>107</v>
      </c>
      <c r="Q102" s="2" t="s">
        <v>458</v>
      </c>
      <c r="R102" t="s">
        <v>746</v>
      </c>
    </row>
    <row r="103" spans="16:18">
      <c r="P103" t="s">
        <v>108</v>
      </c>
      <c r="Q103" s="2" t="s">
        <v>459</v>
      </c>
      <c r="R103" t="s">
        <v>746</v>
      </c>
    </row>
    <row r="104" spans="16:18">
      <c r="P104" t="s">
        <v>109</v>
      </c>
      <c r="Q104" s="2" t="s">
        <v>460</v>
      </c>
      <c r="R104" t="s">
        <v>714</v>
      </c>
    </row>
    <row r="105" spans="16:18">
      <c r="P105" t="s">
        <v>110</v>
      </c>
      <c r="Q105" s="2" t="s">
        <v>461</v>
      </c>
      <c r="R105" t="s">
        <v>749</v>
      </c>
    </row>
    <row r="106" spans="16:18">
      <c r="P106" t="s">
        <v>111</v>
      </c>
      <c r="Q106" s="2" t="s">
        <v>462</v>
      </c>
      <c r="R106" t="s">
        <v>714</v>
      </c>
    </row>
    <row r="107" spans="16:18">
      <c r="P107" t="s">
        <v>112</v>
      </c>
      <c r="Q107" s="2" t="s">
        <v>463</v>
      </c>
      <c r="R107" t="s">
        <v>714</v>
      </c>
    </row>
    <row r="108" spans="16:18">
      <c r="P108" t="s">
        <v>113</v>
      </c>
      <c r="Q108" s="2" t="s">
        <v>464</v>
      </c>
      <c r="R108" t="s">
        <v>746</v>
      </c>
    </row>
    <row r="109" spans="16:18">
      <c r="P109" t="s">
        <v>114</v>
      </c>
      <c r="Q109" s="2" t="s">
        <v>465</v>
      </c>
      <c r="R109" t="s">
        <v>714</v>
      </c>
    </row>
    <row r="110" spans="16:18">
      <c r="P110" t="s">
        <v>115</v>
      </c>
      <c r="Q110" s="2" t="s">
        <v>466</v>
      </c>
      <c r="R110" t="s">
        <v>720</v>
      </c>
    </row>
    <row r="111" spans="16:18">
      <c r="P111" t="s">
        <v>116</v>
      </c>
      <c r="Q111" s="2" t="s">
        <v>467</v>
      </c>
      <c r="R111" t="s">
        <v>750</v>
      </c>
    </row>
    <row r="112" spans="16:18">
      <c r="P112" t="s">
        <v>117</v>
      </c>
      <c r="Q112" s="2" t="s">
        <v>468</v>
      </c>
      <c r="R112" t="s">
        <v>747</v>
      </c>
    </row>
    <row r="113" spans="16:18">
      <c r="P113" t="s">
        <v>118</v>
      </c>
      <c r="Q113" s="2" t="s">
        <v>469</v>
      </c>
      <c r="R113" t="s">
        <v>750</v>
      </c>
    </row>
    <row r="114" spans="16:18">
      <c r="P114" t="s">
        <v>119</v>
      </c>
      <c r="Q114" s="2" t="s">
        <v>470</v>
      </c>
      <c r="R114" t="s">
        <v>750</v>
      </c>
    </row>
    <row r="115" spans="16:18">
      <c r="P115" t="s">
        <v>120</v>
      </c>
      <c r="Q115" s="2" t="s">
        <v>471</v>
      </c>
      <c r="R115" t="s">
        <v>750</v>
      </c>
    </row>
    <row r="116" spans="16:18">
      <c r="P116" t="s">
        <v>121</v>
      </c>
      <c r="Q116" s="2" t="s">
        <v>472</v>
      </c>
      <c r="R116" t="s">
        <v>747</v>
      </c>
    </row>
    <row r="117" spans="16:18">
      <c r="P117" t="s">
        <v>122</v>
      </c>
      <c r="Q117" s="2" t="s">
        <v>473</v>
      </c>
      <c r="R117" t="s">
        <v>747</v>
      </c>
    </row>
    <row r="118" spans="16:18">
      <c r="P118" t="s">
        <v>123</v>
      </c>
      <c r="Q118" s="2" t="s">
        <v>474</v>
      </c>
      <c r="R118" t="s">
        <v>747</v>
      </c>
    </row>
    <row r="119" spans="16:18">
      <c r="P119" t="s">
        <v>124</v>
      </c>
      <c r="Q119" s="2" t="s">
        <v>475</v>
      </c>
      <c r="R119" t="s">
        <v>747</v>
      </c>
    </row>
    <row r="120" spans="16:18">
      <c r="P120" t="s">
        <v>125</v>
      </c>
      <c r="Q120" s="2" t="s">
        <v>476</v>
      </c>
      <c r="R120" t="s">
        <v>751</v>
      </c>
    </row>
    <row r="121" spans="16:18">
      <c r="P121" t="s">
        <v>126</v>
      </c>
      <c r="Q121" s="2" t="s">
        <v>477</v>
      </c>
      <c r="R121" t="s">
        <v>751</v>
      </c>
    </row>
    <row r="122" spans="16:18">
      <c r="P122" t="s">
        <v>127</v>
      </c>
      <c r="Q122" s="2" t="s">
        <v>478</v>
      </c>
      <c r="R122" t="s">
        <v>751</v>
      </c>
    </row>
    <row r="123" spans="16:18">
      <c r="P123" t="s">
        <v>128</v>
      </c>
      <c r="Q123" s="2" t="s">
        <v>479</v>
      </c>
      <c r="R123" t="s">
        <v>751</v>
      </c>
    </row>
    <row r="124" spans="16:18">
      <c r="P124" t="s">
        <v>129</v>
      </c>
      <c r="Q124" s="2" t="s">
        <v>480</v>
      </c>
      <c r="R124" t="s">
        <v>752</v>
      </c>
    </row>
    <row r="125" spans="16:18">
      <c r="P125" t="s">
        <v>130</v>
      </c>
      <c r="Q125" s="2" t="s">
        <v>481</v>
      </c>
      <c r="R125" t="s">
        <v>751</v>
      </c>
    </row>
    <row r="126" spans="16:18">
      <c r="P126" t="s">
        <v>131</v>
      </c>
      <c r="Q126" s="2" t="s">
        <v>482</v>
      </c>
      <c r="R126" t="s">
        <v>752</v>
      </c>
    </row>
    <row r="127" spans="16:18">
      <c r="P127" t="s">
        <v>132</v>
      </c>
      <c r="Q127" s="2" t="s">
        <v>483</v>
      </c>
      <c r="R127" t="s">
        <v>751</v>
      </c>
    </row>
    <row r="128" spans="16:18">
      <c r="P128" t="s">
        <v>133</v>
      </c>
      <c r="Q128" s="2" t="s">
        <v>484</v>
      </c>
      <c r="R128" t="s">
        <v>751</v>
      </c>
    </row>
    <row r="129" spans="16:18">
      <c r="P129" t="s">
        <v>134</v>
      </c>
      <c r="Q129" s="2" t="s">
        <v>485</v>
      </c>
      <c r="R129" t="s">
        <v>751</v>
      </c>
    </row>
    <row r="130" spans="16:18">
      <c r="P130" t="s">
        <v>135</v>
      </c>
      <c r="Q130" s="2" t="s">
        <v>486</v>
      </c>
      <c r="R130" t="s">
        <v>751</v>
      </c>
    </row>
    <row r="131" spans="16:18">
      <c r="P131" t="s">
        <v>136</v>
      </c>
      <c r="Q131" s="2" t="s">
        <v>487</v>
      </c>
      <c r="R131" t="s">
        <v>720</v>
      </c>
    </row>
    <row r="132" spans="16:18">
      <c r="P132" t="s">
        <v>137</v>
      </c>
      <c r="Q132" s="2" t="s">
        <v>488</v>
      </c>
      <c r="R132" t="s">
        <v>720</v>
      </c>
    </row>
    <row r="133" spans="16:18">
      <c r="P133" t="s">
        <v>138</v>
      </c>
      <c r="Q133" s="2" t="s">
        <v>489</v>
      </c>
      <c r="R133" t="s">
        <v>753</v>
      </c>
    </row>
    <row r="134" spans="16:18">
      <c r="P134" t="s">
        <v>139</v>
      </c>
      <c r="Q134" s="2" t="s">
        <v>490</v>
      </c>
      <c r="R134" t="s">
        <v>754</v>
      </c>
    </row>
    <row r="135" spans="16:18">
      <c r="P135" t="s">
        <v>140</v>
      </c>
      <c r="Q135" s="2" t="s">
        <v>491</v>
      </c>
      <c r="R135" t="s">
        <v>720</v>
      </c>
    </row>
    <row r="136" spans="16:18">
      <c r="P136" t="s">
        <v>141</v>
      </c>
      <c r="Q136" s="2" t="s">
        <v>492</v>
      </c>
      <c r="R136" t="s">
        <v>753</v>
      </c>
    </row>
    <row r="137" spans="16:18">
      <c r="P137" t="s">
        <v>142</v>
      </c>
      <c r="Q137" s="2" t="s">
        <v>493</v>
      </c>
      <c r="R137" t="s">
        <v>720</v>
      </c>
    </row>
    <row r="138" spans="16:18">
      <c r="P138" t="s">
        <v>143</v>
      </c>
      <c r="Q138" s="2" t="s">
        <v>494</v>
      </c>
      <c r="R138" t="s">
        <v>720</v>
      </c>
    </row>
    <row r="139" spans="16:18">
      <c r="P139" t="s">
        <v>144</v>
      </c>
      <c r="Q139" s="2" t="s">
        <v>495</v>
      </c>
      <c r="R139" t="s">
        <v>720</v>
      </c>
    </row>
    <row r="140" spans="16:18">
      <c r="P140" t="s">
        <v>145</v>
      </c>
      <c r="Q140" s="2" t="s">
        <v>496</v>
      </c>
      <c r="R140" t="s">
        <v>720</v>
      </c>
    </row>
    <row r="141" spans="16:18">
      <c r="P141" t="s">
        <v>146</v>
      </c>
      <c r="Q141" s="2" t="s">
        <v>497</v>
      </c>
      <c r="R141" t="s">
        <v>753</v>
      </c>
    </row>
    <row r="142" spans="16:18">
      <c r="P142" t="s">
        <v>147</v>
      </c>
      <c r="Q142" s="2" t="s">
        <v>498</v>
      </c>
      <c r="R142" t="s">
        <v>720</v>
      </c>
    </row>
    <row r="143" spans="16:18">
      <c r="P143" t="s">
        <v>148</v>
      </c>
      <c r="Q143" s="2" t="s">
        <v>499</v>
      </c>
      <c r="R143" t="s">
        <v>720</v>
      </c>
    </row>
    <row r="144" spans="16:18">
      <c r="P144" t="s">
        <v>149</v>
      </c>
      <c r="Q144" s="2" t="s">
        <v>500</v>
      </c>
      <c r="R144" t="s">
        <v>720</v>
      </c>
    </row>
    <row r="145" spans="16:18">
      <c r="P145" t="s">
        <v>150</v>
      </c>
      <c r="Q145" s="2" t="s">
        <v>501</v>
      </c>
      <c r="R145" t="s">
        <v>720</v>
      </c>
    </row>
    <row r="146" spans="16:18">
      <c r="P146" t="s">
        <v>151</v>
      </c>
      <c r="Q146" s="2" t="s">
        <v>502</v>
      </c>
      <c r="R146" t="s">
        <v>755</v>
      </c>
    </row>
    <row r="147" spans="16:18">
      <c r="P147" t="s">
        <v>152</v>
      </c>
      <c r="Q147" s="2" t="s">
        <v>503</v>
      </c>
      <c r="R147" t="s">
        <v>748</v>
      </c>
    </row>
    <row r="148" spans="16:18">
      <c r="P148" t="s">
        <v>153</v>
      </c>
      <c r="Q148" s="2" t="s">
        <v>504</v>
      </c>
      <c r="R148" t="s">
        <v>756</v>
      </c>
    </row>
    <row r="149" spans="16:18">
      <c r="P149" t="s">
        <v>154</v>
      </c>
      <c r="Q149" s="2" t="s">
        <v>505</v>
      </c>
      <c r="R149" t="s">
        <v>748</v>
      </c>
    </row>
    <row r="150" spans="16:18">
      <c r="P150" t="s">
        <v>155</v>
      </c>
      <c r="Q150" s="2" t="s">
        <v>506</v>
      </c>
      <c r="R150" t="s">
        <v>748</v>
      </c>
    </row>
    <row r="151" spans="16:18">
      <c r="P151" t="s">
        <v>156</v>
      </c>
      <c r="Q151" s="2" t="s">
        <v>507</v>
      </c>
      <c r="R151" t="s">
        <v>748</v>
      </c>
    </row>
    <row r="152" spans="16:18">
      <c r="P152" t="s">
        <v>157</v>
      </c>
      <c r="Q152" s="2" t="s">
        <v>508</v>
      </c>
      <c r="R152" t="s">
        <v>748</v>
      </c>
    </row>
    <row r="153" spans="16:18">
      <c r="P153" t="s">
        <v>158</v>
      </c>
      <c r="Q153" s="2" t="s">
        <v>509</v>
      </c>
      <c r="R153" t="s">
        <v>757</v>
      </c>
    </row>
    <row r="154" spans="16:18">
      <c r="P154" t="s">
        <v>159</v>
      </c>
      <c r="Q154" s="2" t="s">
        <v>510</v>
      </c>
      <c r="R154" t="s">
        <v>757</v>
      </c>
    </row>
    <row r="155" spans="16:18">
      <c r="P155" t="s">
        <v>160</v>
      </c>
      <c r="Q155" s="2" t="s">
        <v>511</v>
      </c>
      <c r="R155" t="s">
        <v>748</v>
      </c>
    </row>
    <row r="156" spans="16:18">
      <c r="P156" t="s">
        <v>161</v>
      </c>
      <c r="Q156" s="2" t="s">
        <v>512</v>
      </c>
      <c r="R156" t="s">
        <v>748</v>
      </c>
    </row>
    <row r="157" spans="16:18">
      <c r="P157" t="s">
        <v>162</v>
      </c>
      <c r="Q157" s="2" t="s">
        <v>513</v>
      </c>
      <c r="R157" t="s">
        <v>758</v>
      </c>
    </row>
    <row r="158" spans="16:18">
      <c r="P158" t="s">
        <v>163</v>
      </c>
      <c r="Q158" s="2" t="s">
        <v>514</v>
      </c>
      <c r="R158" t="s">
        <v>748</v>
      </c>
    </row>
    <row r="159" spans="16:18">
      <c r="P159" t="s">
        <v>164</v>
      </c>
      <c r="Q159" s="2" t="s">
        <v>515</v>
      </c>
      <c r="R159" t="s">
        <v>748</v>
      </c>
    </row>
    <row r="160" spans="16:18">
      <c r="P160" t="s">
        <v>165</v>
      </c>
      <c r="Q160" s="2" t="s">
        <v>516</v>
      </c>
      <c r="R160" t="s">
        <v>759</v>
      </c>
    </row>
    <row r="161" spans="16:18">
      <c r="P161" t="s">
        <v>166</v>
      </c>
      <c r="Q161" s="2" t="s">
        <v>517</v>
      </c>
      <c r="R161" t="s">
        <v>754</v>
      </c>
    </row>
    <row r="162" spans="16:18">
      <c r="P162" t="s">
        <v>167</v>
      </c>
      <c r="Q162" s="2" t="s">
        <v>518</v>
      </c>
      <c r="R162" t="s">
        <v>748</v>
      </c>
    </row>
    <row r="163" spans="16:18">
      <c r="P163" t="s">
        <v>168</v>
      </c>
      <c r="Q163" s="2" t="s">
        <v>519</v>
      </c>
      <c r="R163" t="s">
        <v>758</v>
      </c>
    </row>
    <row r="164" spans="16:18">
      <c r="P164" t="s">
        <v>169</v>
      </c>
      <c r="Q164" s="2" t="s">
        <v>520</v>
      </c>
      <c r="R164" t="s">
        <v>756</v>
      </c>
    </row>
    <row r="165" spans="16:18">
      <c r="P165" t="s">
        <v>170</v>
      </c>
      <c r="Q165" s="2" t="s">
        <v>521</v>
      </c>
      <c r="R165" t="s">
        <v>757</v>
      </c>
    </row>
    <row r="166" spans="16:18">
      <c r="P166" t="s">
        <v>171</v>
      </c>
      <c r="Q166" s="2" t="s">
        <v>522</v>
      </c>
      <c r="R166" t="s">
        <v>756</v>
      </c>
    </row>
    <row r="167" spans="16:18">
      <c r="P167" t="s">
        <v>172</v>
      </c>
      <c r="Q167" s="2" t="s">
        <v>523</v>
      </c>
      <c r="R167" t="s">
        <v>756</v>
      </c>
    </row>
    <row r="168" spans="16:18">
      <c r="P168" t="s">
        <v>173</v>
      </c>
      <c r="Q168" s="2" t="s">
        <v>524</v>
      </c>
      <c r="R168" t="s">
        <v>756</v>
      </c>
    </row>
    <row r="169" spans="16:18">
      <c r="P169" t="s">
        <v>174</v>
      </c>
      <c r="Q169" s="2" t="s">
        <v>525</v>
      </c>
      <c r="R169" t="s">
        <v>756</v>
      </c>
    </row>
    <row r="170" spans="16:18">
      <c r="P170" t="s">
        <v>175</v>
      </c>
      <c r="Q170" s="2" t="s">
        <v>526</v>
      </c>
      <c r="R170" t="s">
        <v>756</v>
      </c>
    </row>
    <row r="171" spans="16:18">
      <c r="P171" t="s">
        <v>176</v>
      </c>
      <c r="Q171" s="2" t="s">
        <v>527</v>
      </c>
      <c r="R171" t="s">
        <v>755</v>
      </c>
    </row>
    <row r="172" spans="16:18">
      <c r="P172" t="s">
        <v>177</v>
      </c>
      <c r="Q172" s="2" t="s">
        <v>528</v>
      </c>
      <c r="R172" t="s">
        <v>755</v>
      </c>
    </row>
    <row r="173" spans="16:18">
      <c r="P173" t="s">
        <v>178</v>
      </c>
      <c r="Q173" s="2" t="s">
        <v>529</v>
      </c>
      <c r="R173" t="s">
        <v>755</v>
      </c>
    </row>
    <row r="174" spans="16:18">
      <c r="P174" t="s">
        <v>179</v>
      </c>
      <c r="Q174" s="2" t="s">
        <v>530</v>
      </c>
      <c r="R174" t="s">
        <v>755</v>
      </c>
    </row>
    <row r="175" spans="16:18">
      <c r="P175" t="s">
        <v>180</v>
      </c>
      <c r="Q175" s="2" t="s">
        <v>531</v>
      </c>
      <c r="R175" t="s">
        <v>758</v>
      </c>
    </row>
    <row r="176" spans="16:18">
      <c r="P176" t="s">
        <v>181</v>
      </c>
      <c r="Q176" s="2" t="s">
        <v>532</v>
      </c>
      <c r="R176" t="s">
        <v>755</v>
      </c>
    </row>
    <row r="177" spans="16:18">
      <c r="P177" t="s">
        <v>182</v>
      </c>
      <c r="Q177" s="2" t="s">
        <v>533</v>
      </c>
      <c r="R177" t="s">
        <v>755</v>
      </c>
    </row>
    <row r="178" spans="16:18">
      <c r="P178" t="s">
        <v>183</v>
      </c>
      <c r="Q178" s="2" t="s">
        <v>534</v>
      </c>
      <c r="R178" t="s">
        <v>760</v>
      </c>
    </row>
    <row r="179" spans="16:18">
      <c r="P179" t="s">
        <v>184</v>
      </c>
      <c r="Q179" s="2" t="s">
        <v>535</v>
      </c>
      <c r="R179" t="s">
        <v>761</v>
      </c>
    </row>
    <row r="180" spans="16:18">
      <c r="P180" t="s">
        <v>185</v>
      </c>
      <c r="Q180" s="2" t="s">
        <v>536</v>
      </c>
      <c r="R180" t="s">
        <v>760</v>
      </c>
    </row>
    <row r="181" spans="16:18">
      <c r="P181" t="s">
        <v>186</v>
      </c>
      <c r="Q181" s="2" t="s">
        <v>537</v>
      </c>
      <c r="R181" t="s">
        <v>761</v>
      </c>
    </row>
    <row r="182" spans="16:18">
      <c r="P182" t="s">
        <v>187</v>
      </c>
      <c r="Q182" s="2" t="s">
        <v>538</v>
      </c>
      <c r="R182" t="s">
        <v>760</v>
      </c>
    </row>
    <row r="183" spans="16:18">
      <c r="P183" t="s">
        <v>188</v>
      </c>
      <c r="Q183" s="2" t="s">
        <v>539</v>
      </c>
      <c r="R183" t="s">
        <v>760</v>
      </c>
    </row>
    <row r="184" spans="16:18">
      <c r="P184" t="s">
        <v>189</v>
      </c>
      <c r="Q184" s="2" t="s">
        <v>540</v>
      </c>
      <c r="R184" t="s">
        <v>762</v>
      </c>
    </row>
    <row r="185" spans="16:18">
      <c r="P185" t="s">
        <v>190</v>
      </c>
      <c r="Q185" s="2" t="s">
        <v>541</v>
      </c>
      <c r="R185" t="s">
        <v>762</v>
      </c>
    </row>
    <row r="186" spans="16:18">
      <c r="P186" t="s">
        <v>191</v>
      </c>
      <c r="Q186" s="2" t="s">
        <v>542</v>
      </c>
      <c r="R186" t="s">
        <v>715</v>
      </c>
    </row>
    <row r="187" spans="16:18">
      <c r="P187" t="s">
        <v>192</v>
      </c>
      <c r="Q187" s="2" t="s">
        <v>543</v>
      </c>
      <c r="R187" t="s">
        <v>715</v>
      </c>
    </row>
    <row r="188" spans="16:18">
      <c r="P188" t="s">
        <v>193</v>
      </c>
      <c r="Q188" s="2" t="s">
        <v>544</v>
      </c>
      <c r="R188" t="s">
        <v>763</v>
      </c>
    </row>
    <row r="189" spans="16:18">
      <c r="P189" t="s">
        <v>194</v>
      </c>
      <c r="Q189" s="2" t="s">
        <v>545</v>
      </c>
      <c r="R189" t="s">
        <v>764</v>
      </c>
    </row>
    <row r="190" spans="16:18">
      <c r="P190" t="s">
        <v>195</v>
      </c>
      <c r="Q190" s="2" t="s">
        <v>546</v>
      </c>
      <c r="R190" t="s">
        <v>764</v>
      </c>
    </row>
    <row r="191" spans="16:18">
      <c r="P191" t="s">
        <v>196</v>
      </c>
      <c r="Q191" s="2" t="s">
        <v>547</v>
      </c>
      <c r="R191" t="s">
        <v>762</v>
      </c>
    </row>
    <row r="192" spans="16:18">
      <c r="P192" t="s">
        <v>197</v>
      </c>
      <c r="Q192" s="2" t="s">
        <v>548</v>
      </c>
      <c r="R192" t="s">
        <v>715</v>
      </c>
    </row>
    <row r="193" spans="16:18">
      <c r="P193" t="s">
        <v>198</v>
      </c>
      <c r="Q193" s="2" t="s">
        <v>549</v>
      </c>
      <c r="R193" t="s">
        <v>762</v>
      </c>
    </row>
    <row r="194" spans="16:18">
      <c r="P194" t="s">
        <v>199</v>
      </c>
      <c r="Q194" s="2" t="s">
        <v>550</v>
      </c>
      <c r="R194" t="s">
        <v>715</v>
      </c>
    </row>
    <row r="195" spans="16:18">
      <c r="P195" t="s">
        <v>200</v>
      </c>
      <c r="Q195" s="2" t="s">
        <v>551</v>
      </c>
      <c r="R195" t="s">
        <v>764</v>
      </c>
    </row>
    <row r="196" spans="16:18">
      <c r="P196" t="s">
        <v>201</v>
      </c>
      <c r="Q196" s="2" t="s">
        <v>552</v>
      </c>
      <c r="R196" t="s">
        <v>765</v>
      </c>
    </row>
    <row r="197" spans="16:18">
      <c r="P197" t="s">
        <v>202</v>
      </c>
      <c r="Q197" s="2" t="s">
        <v>553</v>
      </c>
      <c r="R197" t="s">
        <v>765</v>
      </c>
    </row>
    <row r="198" spans="16:18">
      <c r="P198" t="s">
        <v>203</v>
      </c>
      <c r="Q198" s="2" t="s">
        <v>554</v>
      </c>
      <c r="R198" t="s">
        <v>765</v>
      </c>
    </row>
    <row r="199" spans="16:18">
      <c r="P199" t="s">
        <v>204</v>
      </c>
      <c r="Q199" s="2" t="s">
        <v>555</v>
      </c>
      <c r="R199" t="s">
        <v>766</v>
      </c>
    </row>
    <row r="200" spans="16:18">
      <c r="P200" t="s">
        <v>205</v>
      </c>
      <c r="Q200" s="2" t="s">
        <v>556</v>
      </c>
      <c r="R200" t="s">
        <v>766</v>
      </c>
    </row>
    <row r="201" spans="16:18">
      <c r="P201" t="s">
        <v>206</v>
      </c>
      <c r="Q201" s="2" t="s">
        <v>557</v>
      </c>
      <c r="R201" t="s">
        <v>742</v>
      </c>
    </row>
    <row r="202" spans="16:18">
      <c r="P202" t="s">
        <v>207</v>
      </c>
      <c r="Q202" s="2" t="s">
        <v>558</v>
      </c>
      <c r="R202" t="s">
        <v>742</v>
      </c>
    </row>
    <row r="203" spans="16:18">
      <c r="P203" t="s">
        <v>208</v>
      </c>
      <c r="Q203" s="2" t="s">
        <v>559</v>
      </c>
      <c r="R203" t="s">
        <v>766</v>
      </c>
    </row>
    <row r="204" spans="16:18">
      <c r="P204" t="s">
        <v>209</v>
      </c>
      <c r="Q204" s="2" t="s">
        <v>560</v>
      </c>
      <c r="R204" t="s">
        <v>764</v>
      </c>
    </row>
    <row r="205" spans="16:18">
      <c r="P205" t="s">
        <v>210</v>
      </c>
      <c r="Q205" s="2" t="s">
        <v>561</v>
      </c>
      <c r="R205" t="s">
        <v>767</v>
      </c>
    </row>
    <row r="206" spans="16:18">
      <c r="P206" t="s">
        <v>211</v>
      </c>
      <c r="Q206" s="2" t="s">
        <v>562</v>
      </c>
      <c r="R206" t="s">
        <v>768</v>
      </c>
    </row>
    <row r="207" spans="16:18">
      <c r="P207" t="s">
        <v>212</v>
      </c>
      <c r="Q207" s="2" t="s">
        <v>563</v>
      </c>
      <c r="R207" t="s">
        <v>769</v>
      </c>
    </row>
    <row r="208" spans="16:18">
      <c r="P208" t="s">
        <v>213</v>
      </c>
      <c r="Q208" s="2" t="s">
        <v>564</v>
      </c>
      <c r="R208" t="s">
        <v>769</v>
      </c>
    </row>
    <row r="209" spans="16:18">
      <c r="P209" t="s">
        <v>214</v>
      </c>
      <c r="Q209" s="2" t="s">
        <v>565</v>
      </c>
      <c r="R209" t="s">
        <v>768</v>
      </c>
    </row>
    <row r="210" spans="16:18">
      <c r="P210" t="s">
        <v>215</v>
      </c>
      <c r="Q210" s="2" t="s">
        <v>566</v>
      </c>
      <c r="R210" t="s">
        <v>768</v>
      </c>
    </row>
    <row r="211" spans="16:18">
      <c r="P211" t="s">
        <v>216</v>
      </c>
      <c r="Q211" s="2" t="s">
        <v>567</v>
      </c>
      <c r="R211" t="s">
        <v>769</v>
      </c>
    </row>
    <row r="212" spans="16:18">
      <c r="P212" t="s">
        <v>217</v>
      </c>
      <c r="Q212" s="2" t="s">
        <v>568</v>
      </c>
      <c r="R212" t="s">
        <v>769</v>
      </c>
    </row>
    <row r="213" spans="16:18">
      <c r="P213" t="s">
        <v>218</v>
      </c>
      <c r="Q213" s="2" t="s">
        <v>569</v>
      </c>
      <c r="R213" t="s">
        <v>769</v>
      </c>
    </row>
    <row r="214" spans="16:18">
      <c r="P214" t="s">
        <v>219</v>
      </c>
      <c r="Q214" s="2" t="s">
        <v>570</v>
      </c>
      <c r="R214" t="s">
        <v>769</v>
      </c>
    </row>
    <row r="215" spans="16:18">
      <c r="P215" t="s">
        <v>220</v>
      </c>
      <c r="Q215" s="2" t="s">
        <v>571</v>
      </c>
      <c r="R215" t="s">
        <v>770</v>
      </c>
    </row>
    <row r="216" spans="16:18">
      <c r="P216" t="s">
        <v>221</v>
      </c>
      <c r="Q216" s="2" t="s">
        <v>572</v>
      </c>
      <c r="R216" t="s">
        <v>768</v>
      </c>
    </row>
    <row r="217" spans="16:18">
      <c r="P217" t="s">
        <v>222</v>
      </c>
      <c r="Q217" s="2" t="s">
        <v>573</v>
      </c>
      <c r="R217" t="s">
        <v>770</v>
      </c>
    </row>
    <row r="218" spans="16:18">
      <c r="P218" t="s">
        <v>223</v>
      </c>
      <c r="Q218" s="2" t="s">
        <v>574</v>
      </c>
      <c r="R218" t="s">
        <v>770</v>
      </c>
    </row>
    <row r="219" spans="16:18">
      <c r="P219" t="s">
        <v>224</v>
      </c>
      <c r="Q219" s="2" t="s">
        <v>575</v>
      </c>
      <c r="R219" t="s">
        <v>771</v>
      </c>
    </row>
    <row r="220" spans="16:18">
      <c r="P220" t="s">
        <v>225</v>
      </c>
      <c r="Q220" s="2" t="s">
        <v>576</v>
      </c>
      <c r="R220" t="s">
        <v>770</v>
      </c>
    </row>
    <row r="221" spans="16:18">
      <c r="P221" t="s">
        <v>226</v>
      </c>
      <c r="Q221" s="2" t="s">
        <v>577</v>
      </c>
      <c r="R221" t="s">
        <v>770</v>
      </c>
    </row>
    <row r="222" spans="16:18">
      <c r="P222" t="s">
        <v>227</v>
      </c>
      <c r="Q222" s="2" t="s">
        <v>578</v>
      </c>
      <c r="R222" t="s">
        <v>772</v>
      </c>
    </row>
    <row r="223" spans="16:18">
      <c r="P223" t="s">
        <v>228</v>
      </c>
      <c r="Q223" s="2" t="s">
        <v>579</v>
      </c>
      <c r="R223" t="s">
        <v>773</v>
      </c>
    </row>
    <row r="224" spans="16:18">
      <c r="P224" t="s">
        <v>229</v>
      </c>
      <c r="Q224" s="2" t="s">
        <v>580</v>
      </c>
      <c r="R224" t="s">
        <v>773</v>
      </c>
    </row>
    <row r="225" spans="16:18">
      <c r="P225" t="s">
        <v>230</v>
      </c>
      <c r="Q225" s="2" t="s">
        <v>581</v>
      </c>
      <c r="R225" t="s">
        <v>773</v>
      </c>
    </row>
    <row r="226" spans="16:18">
      <c r="P226" t="s">
        <v>231</v>
      </c>
      <c r="Q226" s="2" t="s">
        <v>582</v>
      </c>
      <c r="R226" t="s">
        <v>769</v>
      </c>
    </row>
    <row r="227" spans="16:18">
      <c r="P227" t="s">
        <v>232</v>
      </c>
      <c r="Q227" s="2" t="s">
        <v>583</v>
      </c>
      <c r="R227" t="s">
        <v>773</v>
      </c>
    </row>
    <row r="228" spans="16:18">
      <c r="P228" t="s">
        <v>233</v>
      </c>
      <c r="Q228" s="2" t="s">
        <v>584</v>
      </c>
      <c r="R228" t="s">
        <v>774</v>
      </c>
    </row>
    <row r="229" spans="16:18">
      <c r="P229" t="s">
        <v>234</v>
      </c>
      <c r="Q229" s="2" t="s">
        <v>585</v>
      </c>
      <c r="R229" t="s">
        <v>775</v>
      </c>
    </row>
    <row r="230" spans="16:18">
      <c r="P230" t="s">
        <v>235</v>
      </c>
      <c r="Q230" s="2" t="s">
        <v>586</v>
      </c>
      <c r="R230" t="s">
        <v>776</v>
      </c>
    </row>
    <row r="231" spans="16:18">
      <c r="P231" t="s">
        <v>236</v>
      </c>
      <c r="Q231" s="2" t="s">
        <v>587</v>
      </c>
      <c r="R231" t="s">
        <v>775</v>
      </c>
    </row>
    <row r="232" spans="16:18">
      <c r="P232" t="s">
        <v>237</v>
      </c>
      <c r="Q232" s="2" t="s">
        <v>588</v>
      </c>
      <c r="R232" t="s">
        <v>776</v>
      </c>
    </row>
    <row r="233" spans="16:18">
      <c r="P233" t="s">
        <v>238</v>
      </c>
      <c r="Q233" s="2" t="s">
        <v>589</v>
      </c>
      <c r="R233" t="s">
        <v>776</v>
      </c>
    </row>
    <row r="234" spans="16:18">
      <c r="P234" t="s">
        <v>239</v>
      </c>
      <c r="Q234" s="2" t="s">
        <v>590</v>
      </c>
      <c r="R234" t="s">
        <v>776</v>
      </c>
    </row>
    <row r="235" spans="16:18">
      <c r="P235" t="s">
        <v>240</v>
      </c>
      <c r="Q235" s="2" t="s">
        <v>591</v>
      </c>
      <c r="R235" t="s">
        <v>777</v>
      </c>
    </row>
    <row r="236" spans="16:18">
      <c r="P236" t="s">
        <v>241</v>
      </c>
      <c r="Q236" s="2" t="s">
        <v>592</v>
      </c>
      <c r="R236" t="s">
        <v>777</v>
      </c>
    </row>
    <row r="237" spans="16:18">
      <c r="P237" t="s">
        <v>242</v>
      </c>
      <c r="Q237" s="2" t="s">
        <v>593</v>
      </c>
      <c r="R237" t="s">
        <v>778</v>
      </c>
    </row>
    <row r="238" spans="16:18">
      <c r="P238" t="s">
        <v>243</v>
      </c>
      <c r="Q238" s="2" t="s">
        <v>594</v>
      </c>
      <c r="R238" t="s">
        <v>777</v>
      </c>
    </row>
    <row r="239" spans="16:18">
      <c r="P239" t="s">
        <v>244</v>
      </c>
      <c r="Q239" s="2" t="s">
        <v>595</v>
      </c>
      <c r="R239" t="s">
        <v>779</v>
      </c>
    </row>
    <row r="240" spans="16:18">
      <c r="P240" t="s">
        <v>245</v>
      </c>
      <c r="Q240" s="2" t="s">
        <v>596</v>
      </c>
      <c r="R240" t="s">
        <v>777</v>
      </c>
    </row>
    <row r="241" spans="16:18">
      <c r="P241" t="s">
        <v>246</v>
      </c>
      <c r="Q241" s="2" t="s">
        <v>597</v>
      </c>
      <c r="R241" t="s">
        <v>779</v>
      </c>
    </row>
    <row r="242" spans="16:18">
      <c r="P242" t="s">
        <v>247</v>
      </c>
      <c r="Q242" s="2" t="s">
        <v>598</v>
      </c>
      <c r="R242" t="s">
        <v>780</v>
      </c>
    </row>
    <row r="243" spans="16:18">
      <c r="P243" t="s">
        <v>248</v>
      </c>
      <c r="Q243" s="2" t="s">
        <v>599</v>
      </c>
      <c r="R243" t="s">
        <v>780</v>
      </c>
    </row>
    <row r="244" spans="16:18">
      <c r="P244" t="s">
        <v>249</v>
      </c>
      <c r="Q244" s="2" t="s">
        <v>600</v>
      </c>
      <c r="R244" t="s">
        <v>781</v>
      </c>
    </row>
    <row r="245" spans="16:18">
      <c r="P245" t="s">
        <v>250</v>
      </c>
      <c r="Q245" s="2" t="s">
        <v>601</v>
      </c>
      <c r="R245" t="s">
        <v>781</v>
      </c>
    </row>
    <row r="246" spans="16:18">
      <c r="P246" t="s">
        <v>251</v>
      </c>
      <c r="Q246" s="2" t="s">
        <v>602</v>
      </c>
      <c r="R246" t="s">
        <v>781</v>
      </c>
    </row>
    <row r="247" spans="16:18">
      <c r="P247" t="s">
        <v>252</v>
      </c>
      <c r="Q247" s="2" t="s">
        <v>603</v>
      </c>
      <c r="R247" t="s">
        <v>781</v>
      </c>
    </row>
    <row r="248" spans="16:18">
      <c r="P248" t="s">
        <v>253</v>
      </c>
      <c r="Q248" s="2" t="s">
        <v>604</v>
      </c>
      <c r="R248" t="s">
        <v>782</v>
      </c>
    </row>
    <row r="249" spans="16:18">
      <c r="P249" t="s">
        <v>254</v>
      </c>
      <c r="Q249" s="2" t="s">
        <v>605</v>
      </c>
      <c r="R249" t="s">
        <v>781</v>
      </c>
    </row>
    <row r="250" spans="16:18">
      <c r="P250" t="s">
        <v>255</v>
      </c>
      <c r="Q250" s="2" t="s">
        <v>606</v>
      </c>
      <c r="R250" t="s">
        <v>783</v>
      </c>
    </row>
    <row r="251" spans="16:18">
      <c r="P251" t="s">
        <v>256</v>
      </c>
      <c r="Q251" s="2" t="s">
        <v>607</v>
      </c>
      <c r="R251" t="s">
        <v>784</v>
      </c>
    </row>
    <row r="252" spans="16:18">
      <c r="P252" t="s">
        <v>257</v>
      </c>
      <c r="Q252" s="2" t="s">
        <v>608</v>
      </c>
      <c r="R252" t="s">
        <v>784</v>
      </c>
    </row>
    <row r="253" spans="16:18">
      <c r="P253" t="s">
        <v>258</v>
      </c>
      <c r="Q253" s="2" t="s">
        <v>609</v>
      </c>
      <c r="R253" t="s">
        <v>785</v>
      </c>
    </row>
    <row r="254" spans="16:18">
      <c r="P254" t="s">
        <v>259</v>
      </c>
      <c r="Q254" s="2" t="s">
        <v>610</v>
      </c>
      <c r="R254" t="s">
        <v>786</v>
      </c>
    </row>
    <row r="255" spans="16:18">
      <c r="P255" t="s">
        <v>260</v>
      </c>
      <c r="Q255" s="2" t="s">
        <v>611</v>
      </c>
      <c r="R255" t="s">
        <v>786</v>
      </c>
    </row>
    <row r="256" spans="16:18">
      <c r="P256" t="s">
        <v>261</v>
      </c>
      <c r="Q256" s="2" t="s">
        <v>612</v>
      </c>
      <c r="R256" t="s">
        <v>787</v>
      </c>
    </row>
    <row r="257" spans="16:18">
      <c r="P257" t="s">
        <v>262</v>
      </c>
      <c r="Q257" s="2" t="s">
        <v>613</v>
      </c>
      <c r="R257" t="s">
        <v>787</v>
      </c>
    </row>
    <row r="258" spans="16:18">
      <c r="P258" t="s">
        <v>263</v>
      </c>
      <c r="Q258" s="2" t="s">
        <v>614</v>
      </c>
      <c r="R258" t="s">
        <v>788</v>
      </c>
    </row>
    <row r="259" spans="16:18">
      <c r="P259" t="s">
        <v>264</v>
      </c>
      <c r="Q259" s="2" t="s">
        <v>615</v>
      </c>
      <c r="R259" t="s">
        <v>787</v>
      </c>
    </row>
    <row r="260" spans="16:18">
      <c r="P260" t="s">
        <v>265</v>
      </c>
      <c r="Q260" s="2" t="s">
        <v>616</v>
      </c>
      <c r="R260" t="s">
        <v>789</v>
      </c>
    </row>
    <row r="261" spans="16:18">
      <c r="P261" t="s">
        <v>266</v>
      </c>
      <c r="Q261" s="2" t="s">
        <v>617</v>
      </c>
      <c r="R261" t="s">
        <v>789</v>
      </c>
    </row>
    <row r="262" spans="16:18">
      <c r="P262" t="s">
        <v>267</v>
      </c>
      <c r="Q262" s="2" t="s">
        <v>618</v>
      </c>
      <c r="R262" t="s">
        <v>789</v>
      </c>
    </row>
    <row r="263" spans="16:18">
      <c r="P263" t="s">
        <v>268</v>
      </c>
      <c r="Q263" s="2" t="s">
        <v>619</v>
      </c>
      <c r="R263" t="s">
        <v>789</v>
      </c>
    </row>
    <row r="264" spans="16:18">
      <c r="P264" t="s">
        <v>269</v>
      </c>
      <c r="Q264" s="2" t="s">
        <v>620</v>
      </c>
      <c r="R264" t="s">
        <v>789</v>
      </c>
    </row>
    <row r="265" spans="16:18">
      <c r="P265" t="s">
        <v>270</v>
      </c>
      <c r="Q265" s="2" t="s">
        <v>621</v>
      </c>
      <c r="R265" t="s">
        <v>790</v>
      </c>
    </row>
    <row r="266" spans="16:18">
      <c r="P266" t="s">
        <v>271</v>
      </c>
      <c r="Q266" s="2" t="s">
        <v>622</v>
      </c>
      <c r="R266" t="s">
        <v>791</v>
      </c>
    </row>
    <row r="267" spans="16:18">
      <c r="P267" t="s">
        <v>272</v>
      </c>
      <c r="Q267" s="2" t="s">
        <v>623</v>
      </c>
      <c r="R267" t="s">
        <v>790</v>
      </c>
    </row>
    <row r="268" spans="16:18">
      <c r="P268" t="s">
        <v>273</v>
      </c>
      <c r="Q268" s="2" t="s">
        <v>624</v>
      </c>
      <c r="R268" t="s">
        <v>790</v>
      </c>
    </row>
    <row r="269" spans="16:18">
      <c r="P269" t="s">
        <v>274</v>
      </c>
      <c r="Q269" s="2" t="s">
        <v>625</v>
      </c>
      <c r="R269" t="s">
        <v>790</v>
      </c>
    </row>
    <row r="270" spans="16:18">
      <c r="P270" t="s">
        <v>275</v>
      </c>
      <c r="Q270" s="2" t="s">
        <v>626</v>
      </c>
      <c r="R270" t="s">
        <v>791</v>
      </c>
    </row>
    <row r="271" spans="16:18">
      <c r="P271" t="s">
        <v>276</v>
      </c>
      <c r="Q271" s="2" t="s">
        <v>627</v>
      </c>
      <c r="R271" t="s">
        <v>791</v>
      </c>
    </row>
    <row r="272" spans="16:18">
      <c r="P272" t="s">
        <v>277</v>
      </c>
      <c r="Q272" s="2" t="s">
        <v>628</v>
      </c>
      <c r="R272" t="s">
        <v>792</v>
      </c>
    </row>
    <row r="273" spans="16:18">
      <c r="P273" t="s">
        <v>278</v>
      </c>
      <c r="Q273" s="2" t="s">
        <v>629</v>
      </c>
      <c r="R273" t="s">
        <v>791</v>
      </c>
    </row>
    <row r="274" spans="16:18">
      <c r="P274" t="s">
        <v>279</v>
      </c>
      <c r="Q274" s="2" t="s">
        <v>630</v>
      </c>
      <c r="R274" t="s">
        <v>793</v>
      </c>
    </row>
    <row r="275" spans="16:18">
      <c r="P275" t="s">
        <v>280</v>
      </c>
      <c r="Q275" s="2" t="s">
        <v>631</v>
      </c>
      <c r="R275" t="s">
        <v>794</v>
      </c>
    </row>
    <row r="276" spans="16:18">
      <c r="P276" t="s">
        <v>281</v>
      </c>
      <c r="Q276" s="2" t="s">
        <v>632</v>
      </c>
      <c r="R276" t="s">
        <v>795</v>
      </c>
    </row>
    <row r="277" spans="16:18">
      <c r="P277" t="s">
        <v>282</v>
      </c>
      <c r="Q277" s="2" t="s">
        <v>633</v>
      </c>
      <c r="R277" t="s">
        <v>793</v>
      </c>
    </row>
    <row r="278" spans="16:18">
      <c r="P278" t="s">
        <v>283</v>
      </c>
      <c r="Q278" s="2" t="s">
        <v>634</v>
      </c>
      <c r="R278" t="s">
        <v>793</v>
      </c>
    </row>
    <row r="279" spans="16:18">
      <c r="P279" t="s">
        <v>284</v>
      </c>
      <c r="Q279" s="2" t="s">
        <v>635</v>
      </c>
      <c r="R279" t="s">
        <v>793</v>
      </c>
    </row>
    <row r="280" spans="16:18">
      <c r="P280" t="s">
        <v>285</v>
      </c>
      <c r="Q280" s="2" t="s">
        <v>636</v>
      </c>
      <c r="R280" t="s">
        <v>793</v>
      </c>
    </row>
    <row r="281" spans="16:18">
      <c r="P281" t="s">
        <v>286</v>
      </c>
      <c r="Q281" s="2" t="s">
        <v>637</v>
      </c>
      <c r="R281" t="s">
        <v>793</v>
      </c>
    </row>
    <row r="282" spans="16:18">
      <c r="P282" t="s">
        <v>287</v>
      </c>
      <c r="Q282" s="2" t="s">
        <v>638</v>
      </c>
      <c r="R282" t="s">
        <v>793</v>
      </c>
    </row>
    <row r="283" spans="16:18">
      <c r="P283" t="s">
        <v>288</v>
      </c>
      <c r="Q283" s="2" t="s">
        <v>639</v>
      </c>
      <c r="R283" t="s">
        <v>716</v>
      </c>
    </row>
    <row r="284" spans="16:18">
      <c r="P284" t="s">
        <v>289</v>
      </c>
      <c r="Q284" s="2" t="s">
        <v>640</v>
      </c>
      <c r="R284" t="s">
        <v>796</v>
      </c>
    </row>
    <row r="285" spans="16:18">
      <c r="P285" t="s">
        <v>290</v>
      </c>
      <c r="Q285" s="2" t="s">
        <v>641</v>
      </c>
      <c r="R285" t="s">
        <v>716</v>
      </c>
    </row>
    <row r="286" spans="16:18">
      <c r="P286" t="s">
        <v>291</v>
      </c>
      <c r="Q286" s="2" t="s">
        <v>642</v>
      </c>
      <c r="R286" t="s">
        <v>716</v>
      </c>
    </row>
    <row r="287" spans="16:18">
      <c r="P287" t="s">
        <v>292</v>
      </c>
      <c r="Q287" s="2" t="s">
        <v>643</v>
      </c>
      <c r="R287" t="s">
        <v>797</v>
      </c>
    </row>
    <row r="288" spans="16:18">
      <c r="P288" t="s">
        <v>293</v>
      </c>
      <c r="Q288" s="2" t="s">
        <v>644</v>
      </c>
      <c r="R288" t="s">
        <v>716</v>
      </c>
    </row>
    <row r="289" spans="16:18">
      <c r="P289" t="s">
        <v>294</v>
      </c>
      <c r="Q289" s="2" t="s">
        <v>645</v>
      </c>
      <c r="R289" t="s">
        <v>716</v>
      </c>
    </row>
    <row r="290" spans="16:18">
      <c r="P290" t="s">
        <v>295</v>
      </c>
      <c r="Q290" s="2" t="s">
        <v>646</v>
      </c>
      <c r="R290" t="s">
        <v>717</v>
      </c>
    </row>
    <row r="291" spans="16:18">
      <c r="P291" t="s">
        <v>296</v>
      </c>
      <c r="Q291" s="2" t="s">
        <v>647</v>
      </c>
      <c r="R291" t="s">
        <v>716</v>
      </c>
    </row>
    <row r="292" spans="16:18">
      <c r="P292" t="s">
        <v>297</v>
      </c>
      <c r="Q292" s="2" t="s">
        <v>648</v>
      </c>
      <c r="R292" t="s">
        <v>716</v>
      </c>
    </row>
    <row r="293" spans="16:18">
      <c r="P293" t="s">
        <v>298</v>
      </c>
      <c r="Q293" s="2" t="s">
        <v>649</v>
      </c>
      <c r="R293" t="s">
        <v>798</v>
      </c>
    </row>
    <row r="294" spans="16:18">
      <c r="P294" t="s">
        <v>299</v>
      </c>
      <c r="Q294" s="2" t="s">
        <v>650</v>
      </c>
      <c r="R294" t="s">
        <v>799</v>
      </c>
    </row>
    <row r="295" spans="16:18">
      <c r="P295" t="s">
        <v>300</v>
      </c>
      <c r="Q295" s="2" t="s">
        <v>651</v>
      </c>
      <c r="R295" t="s">
        <v>796</v>
      </c>
    </row>
    <row r="296" spans="16:18">
      <c r="P296" t="s">
        <v>301</v>
      </c>
      <c r="Q296" s="2" t="s">
        <v>652</v>
      </c>
      <c r="R296" t="s">
        <v>800</v>
      </c>
    </row>
    <row r="297" spans="16:18">
      <c r="P297" t="s">
        <v>302</v>
      </c>
      <c r="Q297" s="2" t="s">
        <v>653</v>
      </c>
      <c r="R297" t="s">
        <v>796</v>
      </c>
    </row>
    <row r="298" spans="16:18">
      <c r="P298" t="s">
        <v>303</v>
      </c>
      <c r="Q298" s="2" t="s">
        <v>654</v>
      </c>
      <c r="R298" t="s">
        <v>796</v>
      </c>
    </row>
    <row r="299" spans="16:18">
      <c r="P299" t="s">
        <v>304</v>
      </c>
      <c r="Q299" s="2" t="s">
        <v>655</v>
      </c>
      <c r="R299" t="s">
        <v>796</v>
      </c>
    </row>
    <row r="300" spans="16:18">
      <c r="P300" t="s">
        <v>305</v>
      </c>
      <c r="Q300" s="2" t="s">
        <v>656</v>
      </c>
      <c r="R300" t="s">
        <v>801</v>
      </c>
    </row>
    <row r="301" spans="16:18">
      <c r="P301" t="s">
        <v>306</v>
      </c>
      <c r="Q301" s="2" t="s">
        <v>657</v>
      </c>
      <c r="R301" t="s">
        <v>802</v>
      </c>
    </row>
    <row r="302" spans="16:18">
      <c r="P302" t="s">
        <v>307</v>
      </c>
      <c r="Q302" s="2" t="s">
        <v>658</v>
      </c>
      <c r="R302" t="s">
        <v>802</v>
      </c>
    </row>
    <row r="303" spans="16:18">
      <c r="P303" t="s">
        <v>308</v>
      </c>
      <c r="Q303" s="2" t="s">
        <v>659</v>
      </c>
      <c r="R303" t="s">
        <v>803</v>
      </c>
    </row>
    <row r="304" spans="16:18">
      <c r="P304" t="s">
        <v>309</v>
      </c>
      <c r="Q304" s="2" t="s">
        <v>660</v>
      </c>
      <c r="R304" t="s">
        <v>803</v>
      </c>
    </row>
    <row r="305" spans="16:18">
      <c r="P305" t="s">
        <v>310</v>
      </c>
      <c r="Q305" s="2" t="s">
        <v>661</v>
      </c>
      <c r="R305" t="s">
        <v>804</v>
      </c>
    </row>
    <row r="306" spans="16:18">
      <c r="P306" t="s">
        <v>311</v>
      </c>
      <c r="Q306" s="2" t="s">
        <v>662</v>
      </c>
      <c r="R306" t="s">
        <v>805</v>
      </c>
    </row>
    <row r="307" spans="16:18">
      <c r="P307" t="s">
        <v>312</v>
      </c>
      <c r="Q307" s="2" t="s">
        <v>663</v>
      </c>
      <c r="R307" t="s">
        <v>717</v>
      </c>
    </row>
    <row r="308" spans="16:18">
      <c r="P308" t="s">
        <v>313</v>
      </c>
      <c r="Q308" s="2" t="s">
        <v>664</v>
      </c>
      <c r="R308" t="s">
        <v>805</v>
      </c>
    </row>
    <row r="309" spans="16:18">
      <c r="P309" t="s">
        <v>314</v>
      </c>
      <c r="Q309" s="2" t="s">
        <v>665</v>
      </c>
      <c r="R309" t="s">
        <v>805</v>
      </c>
    </row>
    <row r="310" spans="16:18">
      <c r="P310" t="s">
        <v>315</v>
      </c>
      <c r="Q310" s="2" t="s">
        <v>666</v>
      </c>
      <c r="R310" t="s">
        <v>717</v>
      </c>
    </row>
    <row r="311" spans="16:18">
      <c r="P311" t="s">
        <v>316</v>
      </c>
      <c r="Q311" s="2" t="s">
        <v>667</v>
      </c>
      <c r="R311" t="s">
        <v>806</v>
      </c>
    </row>
    <row r="312" spans="16:18">
      <c r="P312" t="s">
        <v>317</v>
      </c>
      <c r="Q312" s="2" t="s">
        <v>668</v>
      </c>
      <c r="R312" t="s">
        <v>807</v>
      </c>
    </row>
    <row r="313" spans="16:18">
      <c r="P313" t="s">
        <v>318</v>
      </c>
      <c r="Q313" s="2" t="s">
        <v>669</v>
      </c>
      <c r="R313" t="s">
        <v>796</v>
      </c>
    </row>
    <row r="314" spans="16:18">
      <c r="P314" t="s">
        <v>319</v>
      </c>
      <c r="Q314" s="2" t="s">
        <v>670</v>
      </c>
      <c r="R314" t="s">
        <v>717</v>
      </c>
    </row>
    <row r="315" spans="16:18">
      <c r="P315" t="s">
        <v>320</v>
      </c>
      <c r="Q315" s="2" t="s">
        <v>671</v>
      </c>
      <c r="R315" t="s">
        <v>806</v>
      </c>
    </row>
    <row r="316" spans="16:18">
      <c r="P316" t="s">
        <v>321</v>
      </c>
      <c r="Q316" s="2" t="s">
        <v>672</v>
      </c>
      <c r="R316" t="s">
        <v>806</v>
      </c>
    </row>
    <row r="317" spans="16:18">
      <c r="P317" t="s">
        <v>322</v>
      </c>
      <c r="Q317" s="2" t="s">
        <v>673</v>
      </c>
      <c r="R317" t="s">
        <v>806</v>
      </c>
    </row>
    <row r="318" spans="16:18">
      <c r="P318" t="s">
        <v>323</v>
      </c>
      <c r="Q318" s="2" t="s">
        <v>674</v>
      </c>
      <c r="R318" t="s">
        <v>806</v>
      </c>
    </row>
    <row r="319" spans="16:18">
      <c r="P319" t="s">
        <v>324</v>
      </c>
      <c r="Q319" s="2" t="s">
        <v>675</v>
      </c>
      <c r="R319" t="s">
        <v>806</v>
      </c>
    </row>
    <row r="320" spans="16:18">
      <c r="P320" t="s">
        <v>325</v>
      </c>
      <c r="Q320" s="2" t="s">
        <v>676</v>
      </c>
      <c r="R320" t="s">
        <v>806</v>
      </c>
    </row>
    <row r="321" spans="16:18">
      <c r="P321" t="s">
        <v>326</v>
      </c>
      <c r="Q321" s="2" t="s">
        <v>677</v>
      </c>
      <c r="R321" t="s">
        <v>808</v>
      </c>
    </row>
    <row r="322" spans="16:18">
      <c r="P322" t="s">
        <v>327</v>
      </c>
      <c r="Q322" s="2" t="s">
        <v>678</v>
      </c>
      <c r="R322" t="s">
        <v>809</v>
      </c>
    </row>
    <row r="323" spans="16:18">
      <c r="P323" t="s">
        <v>328</v>
      </c>
      <c r="Q323" s="2" t="s">
        <v>679</v>
      </c>
      <c r="R323" t="s">
        <v>810</v>
      </c>
    </row>
    <row r="324" spans="16:18">
      <c r="P324" t="s">
        <v>329</v>
      </c>
      <c r="Q324" s="2" t="s">
        <v>680</v>
      </c>
      <c r="R324" t="s">
        <v>809</v>
      </c>
    </row>
    <row r="325" spans="16:18">
      <c r="P325" t="s">
        <v>330</v>
      </c>
      <c r="Q325" s="2" t="s">
        <v>681</v>
      </c>
      <c r="R325" t="s">
        <v>808</v>
      </c>
    </row>
    <row r="326" spans="16:18">
      <c r="P326" t="s">
        <v>331</v>
      </c>
      <c r="Q326" s="2" t="s">
        <v>682</v>
      </c>
      <c r="R326" t="s">
        <v>808</v>
      </c>
    </row>
    <row r="327" spans="16:18">
      <c r="P327" t="s">
        <v>332</v>
      </c>
      <c r="Q327" s="2" t="s">
        <v>683</v>
      </c>
      <c r="R327" t="s">
        <v>809</v>
      </c>
    </row>
    <row r="328" spans="16:18">
      <c r="P328" t="s">
        <v>333</v>
      </c>
      <c r="Q328" s="2" t="s">
        <v>684</v>
      </c>
      <c r="R328" t="s">
        <v>800</v>
      </c>
    </row>
    <row r="329" spans="16:18">
      <c r="P329" t="s">
        <v>334</v>
      </c>
      <c r="Q329" s="2" t="s">
        <v>685</v>
      </c>
      <c r="R329" t="s">
        <v>800</v>
      </c>
    </row>
    <row r="330" spans="16:18">
      <c r="P330" t="s">
        <v>335</v>
      </c>
      <c r="Q330" s="2" t="s">
        <v>686</v>
      </c>
      <c r="R330" t="s">
        <v>800</v>
      </c>
    </row>
    <row r="331" spans="16:18">
      <c r="P331" t="s">
        <v>336</v>
      </c>
      <c r="Q331" s="2" t="s">
        <v>687</v>
      </c>
      <c r="R331" t="s">
        <v>800</v>
      </c>
    </row>
    <row r="332" spans="16:18">
      <c r="P332" t="s">
        <v>337</v>
      </c>
      <c r="Q332" s="2" t="s">
        <v>688</v>
      </c>
      <c r="R332" t="s">
        <v>800</v>
      </c>
    </row>
    <row r="333" spans="16:18">
      <c r="P333" t="s">
        <v>338</v>
      </c>
      <c r="Q333" s="2" t="s">
        <v>689</v>
      </c>
      <c r="R333" t="s">
        <v>807</v>
      </c>
    </row>
    <row r="334" spans="16:18">
      <c r="P334" t="s">
        <v>339</v>
      </c>
      <c r="Q334" s="2" t="s">
        <v>690</v>
      </c>
      <c r="R334" t="s">
        <v>807</v>
      </c>
    </row>
    <row r="335" spans="16:18">
      <c r="P335" t="s">
        <v>340</v>
      </c>
      <c r="Q335" s="2" t="s">
        <v>691</v>
      </c>
      <c r="R335" t="s">
        <v>807</v>
      </c>
    </row>
    <row r="336" spans="16:18">
      <c r="P336" t="s">
        <v>341</v>
      </c>
      <c r="Q336" s="2" t="s">
        <v>692</v>
      </c>
      <c r="R336" t="s">
        <v>811</v>
      </c>
    </row>
    <row r="337" spans="16:18">
      <c r="P337" t="s">
        <v>342</v>
      </c>
      <c r="Q337" s="2" t="s">
        <v>693</v>
      </c>
      <c r="R337" t="s">
        <v>812</v>
      </c>
    </row>
    <row r="338" spans="16:18">
      <c r="P338" t="s">
        <v>343</v>
      </c>
      <c r="Q338" s="2" t="s">
        <v>694</v>
      </c>
      <c r="R338" t="s">
        <v>718</v>
      </c>
    </row>
    <row r="339" spans="16:18">
      <c r="P339" t="s">
        <v>344</v>
      </c>
      <c r="Q339" s="2" t="s">
        <v>695</v>
      </c>
      <c r="R339" t="s">
        <v>810</v>
      </c>
    </row>
    <row r="340" spans="16:18">
      <c r="P340" t="s">
        <v>345</v>
      </c>
      <c r="Q340" s="2" t="s">
        <v>696</v>
      </c>
      <c r="R340" t="s">
        <v>813</v>
      </c>
    </row>
    <row r="341" spans="16:18">
      <c r="P341" t="s">
        <v>346</v>
      </c>
      <c r="Q341" s="2" t="s">
        <v>697</v>
      </c>
      <c r="R341" t="s">
        <v>813</v>
      </c>
    </row>
    <row r="342" spans="16:18">
      <c r="P342" t="s">
        <v>347</v>
      </c>
      <c r="Q342" s="2" t="s">
        <v>698</v>
      </c>
      <c r="R342" t="s">
        <v>813</v>
      </c>
    </row>
    <row r="343" spans="16:18">
      <c r="P343" t="s">
        <v>348</v>
      </c>
      <c r="Q343" s="2" t="s">
        <v>699</v>
      </c>
      <c r="R343" t="s">
        <v>814</v>
      </c>
    </row>
    <row r="344" spans="16:18">
      <c r="P344" t="s">
        <v>349</v>
      </c>
      <c r="Q344" s="2" t="s">
        <v>700</v>
      </c>
      <c r="R344" t="s">
        <v>814</v>
      </c>
    </row>
    <row r="345" spans="16:18">
      <c r="P345" t="s">
        <v>350</v>
      </c>
      <c r="Q345" s="2" t="s">
        <v>701</v>
      </c>
      <c r="R345" t="s">
        <v>807</v>
      </c>
    </row>
    <row r="346" spans="16:18">
      <c r="P346" t="s">
        <v>351</v>
      </c>
      <c r="Q346" s="2" t="s">
        <v>702</v>
      </c>
      <c r="R346" t="s">
        <v>810</v>
      </c>
    </row>
    <row r="347" spans="16:18">
      <c r="P347" t="s">
        <v>352</v>
      </c>
      <c r="Q347" s="2" t="s">
        <v>703</v>
      </c>
      <c r="R347" t="s">
        <v>810</v>
      </c>
    </row>
    <row r="348" spans="16:18">
      <c r="P348" t="s">
        <v>353</v>
      </c>
      <c r="Q348" s="2" t="s">
        <v>704</v>
      </c>
      <c r="R348" t="s">
        <v>810</v>
      </c>
    </row>
    <row r="349" spans="16:18">
      <c r="P349" t="s">
        <v>354</v>
      </c>
      <c r="Q349" s="2" t="s">
        <v>705</v>
      </c>
      <c r="R349" t="s">
        <v>815</v>
      </c>
    </row>
    <row r="350" spans="16:18">
      <c r="P350" t="s">
        <v>355</v>
      </c>
      <c r="Q350" s="2" t="s">
        <v>706</v>
      </c>
      <c r="R350" t="s">
        <v>810</v>
      </c>
    </row>
    <row r="351" spans="16:18">
      <c r="P351" t="s">
        <v>356</v>
      </c>
      <c r="Q351" s="2" t="s">
        <v>707</v>
      </c>
      <c r="R351" t="s">
        <v>810</v>
      </c>
    </row>
    <row r="352" spans="16:18">
      <c r="P352" t="s">
        <v>357</v>
      </c>
      <c r="Q352" s="2" t="s">
        <v>708</v>
      </c>
      <c r="R352" t="s">
        <v>810</v>
      </c>
    </row>
    <row r="353" spans="16:18">
      <c r="P353" t="s">
        <v>358</v>
      </c>
      <c r="Q353" s="2" t="s">
        <v>709</v>
      </c>
      <c r="R353" t="s">
        <v>810</v>
      </c>
    </row>
    <row r="354" spans="16:18">
      <c r="P354" t="s">
        <v>359</v>
      </c>
      <c r="Q354" s="2" t="s">
        <v>710</v>
      </c>
      <c r="R354" t="s">
        <v>816</v>
      </c>
    </row>
  </sheetData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8" r:id="rId45"/>
    <hyperlink ref="Q49" r:id="rId46"/>
    <hyperlink ref="Q50" r:id="rId47"/>
    <hyperlink ref="Q51" r:id="rId48"/>
    <hyperlink ref="Q52" r:id="rId49"/>
    <hyperlink ref="Q53" r:id="rId50"/>
    <hyperlink ref="Q54" r:id="rId51"/>
    <hyperlink ref="Q55" r:id="rId52"/>
    <hyperlink ref="Q56" r:id="rId53"/>
    <hyperlink ref="Q57" r:id="rId54"/>
    <hyperlink ref="Q58" r:id="rId55"/>
    <hyperlink ref="Q59" r:id="rId56"/>
    <hyperlink ref="Q60" r:id="rId57"/>
    <hyperlink ref="Q61" r:id="rId58"/>
    <hyperlink ref="Q62" r:id="rId59"/>
    <hyperlink ref="Q63" r:id="rId60"/>
    <hyperlink ref="Q64" r:id="rId61"/>
    <hyperlink ref="Q65" r:id="rId62"/>
    <hyperlink ref="Q66" r:id="rId63"/>
    <hyperlink ref="Q67" r:id="rId64"/>
    <hyperlink ref="Q68" r:id="rId65"/>
    <hyperlink ref="Q69" r:id="rId66"/>
    <hyperlink ref="Q70" r:id="rId67"/>
    <hyperlink ref="Q71" r:id="rId68"/>
    <hyperlink ref="Q72" r:id="rId69"/>
    <hyperlink ref="Q73" r:id="rId70"/>
    <hyperlink ref="Q74" r:id="rId71"/>
    <hyperlink ref="Q75" r:id="rId72"/>
    <hyperlink ref="Q76" r:id="rId73"/>
    <hyperlink ref="Q77" r:id="rId74"/>
    <hyperlink ref="Q78" r:id="rId75"/>
    <hyperlink ref="Q79" r:id="rId76"/>
    <hyperlink ref="Q80" r:id="rId77"/>
    <hyperlink ref="Q81" r:id="rId78"/>
    <hyperlink ref="Q82" r:id="rId79"/>
    <hyperlink ref="Q83" r:id="rId80"/>
    <hyperlink ref="Q84" r:id="rId81"/>
    <hyperlink ref="Q85" r:id="rId82"/>
    <hyperlink ref="Q86" r:id="rId83"/>
    <hyperlink ref="Q87" r:id="rId84"/>
    <hyperlink ref="Q88" r:id="rId85"/>
    <hyperlink ref="Q89" r:id="rId86"/>
    <hyperlink ref="Q90" r:id="rId87"/>
    <hyperlink ref="Q91" r:id="rId88"/>
    <hyperlink ref="Q92" r:id="rId89"/>
    <hyperlink ref="Q93" r:id="rId90"/>
    <hyperlink ref="Q94" r:id="rId91"/>
    <hyperlink ref="Q95" r:id="rId92"/>
    <hyperlink ref="Q96" r:id="rId93"/>
    <hyperlink ref="Q97" r:id="rId94"/>
    <hyperlink ref="Q98" r:id="rId95"/>
    <hyperlink ref="Q99" r:id="rId96"/>
    <hyperlink ref="Q100" r:id="rId97"/>
    <hyperlink ref="Q101" r:id="rId98"/>
    <hyperlink ref="Q102" r:id="rId99"/>
    <hyperlink ref="Q103" r:id="rId100"/>
    <hyperlink ref="Q104" r:id="rId101"/>
    <hyperlink ref="Q105" r:id="rId102"/>
    <hyperlink ref="Q106" r:id="rId103"/>
    <hyperlink ref="Q107" r:id="rId104"/>
    <hyperlink ref="Q108" r:id="rId105"/>
    <hyperlink ref="Q109" r:id="rId106"/>
    <hyperlink ref="Q110" r:id="rId107"/>
    <hyperlink ref="Q111" r:id="rId108"/>
    <hyperlink ref="Q112" r:id="rId109"/>
    <hyperlink ref="Q113" r:id="rId110"/>
    <hyperlink ref="Q114" r:id="rId111"/>
    <hyperlink ref="Q115" r:id="rId112"/>
    <hyperlink ref="Q116" r:id="rId113"/>
    <hyperlink ref="Q117" r:id="rId114"/>
    <hyperlink ref="Q118" r:id="rId115"/>
    <hyperlink ref="Q119" r:id="rId116"/>
    <hyperlink ref="Q120" r:id="rId117"/>
    <hyperlink ref="Q121" r:id="rId118"/>
    <hyperlink ref="Q122" r:id="rId119"/>
    <hyperlink ref="Q123" r:id="rId120"/>
    <hyperlink ref="Q124" r:id="rId121"/>
    <hyperlink ref="Q125" r:id="rId122"/>
    <hyperlink ref="Q126" r:id="rId123"/>
    <hyperlink ref="Q127" r:id="rId124"/>
    <hyperlink ref="Q128" r:id="rId125"/>
    <hyperlink ref="Q129" r:id="rId126"/>
    <hyperlink ref="Q130" r:id="rId127"/>
    <hyperlink ref="Q131" r:id="rId128"/>
    <hyperlink ref="Q132" r:id="rId129"/>
    <hyperlink ref="Q133" r:id="rId130"/>
    <hyperlink ref="Q134" r:id="rId131"/>
    <hyperlink ref="Q135" r:id="rId132"/>
    <hyperlink ref="Q136" r:id="rId133"/>
    <hyperlink ref="Q137" r:id="rId134"/>
    <hyperlink ref="Q138" r:id="rId135"/>
    <hyperlink ref="Q139" r:id="rId136"/>
    <hyperlink ref="Q140" r:id="rId137"/>
    <hyperlink ref="Q141" r:id="rId138"/>
    <hyperlink ref="Q142" r:id="rId139"/>
    <hyperlink ref="Q143" r:id="rId140"/>
    <hyperlink ref="Q144" r:id="rId141"/>
    <hyperlink ref="Q145" r:id="rId142"/>
    <hyperlink ref="Q146" r:id="rId143"/>
    <hyperlink ref="Q147" r:id="rId144"/>
    <hyperlink ref="Q148" r:id="rId145"/>
    <hyperlink ref="Q149" r:id="rId146"/>
    <hyperlink ref="Q150" r:id="rId147"/>
    <hyperlink ref="Q151" r:id="rId148"/>
    <hyperlink ref="Q152" r:id="rId149"/>
    <hyperlink ref="Q153" r:id="rId150"/>
    <hyperlink ref="Q154" r:id="rId151"/>
    <hyperlink ref="Q155" r:id="rId152"/>
    <hyperlink ref="Q156" r:id="rId153"/>
    <hyperlink ref="Q157" r:id="rId154"/>
    <hyperlink ref="Q158" r:id="rId155"/>
    <hyperlink ref="Q159" r:id="rId156"/>
    <hyperlink ref="Q160" r:id="rId157"/>
    <hyperlink ref="Q161" r:id="rId158"/>
    <hyperlink ref="Q162" r:id="rId159"/>
    <hyperlink ref="Q163" r:id="rId160"/>
    <hyperlink ref="Q164" r:id="rId161"/>
    <hyperlink ref="Q165" r:id="rId162"/>
    <hyperlink ref="Q166" r:id="rId163"/>
    <hyperlink ref="Q167" r:id="rId164"/>
    <hyperlink ref="Q168" r:id="rId165"/>
    <hyperlink ref="Q169" r:id="rId166"/>
    <hyperlink ref="Q170" r:id="rId167"/>
    <hyperlink ref="Q171" r:id="rId168"/>
    <hyperlink ref="Q172" r:id="rId169"/>
    <hyperlink ref="Q173" r:id="rId170"/>
    <hyperlink ref="Q174" r:id="rId171"/>
    <hyperlink ref="Q175" r:id="rId172"/>
    <hyperlink ref="Q176" r:id="rId173"/>
    <hyperlink ref="Q177" r:id="rId174"/>
    <hyperlink ref="Q178" r:id="rId175"/>
    <hyperlink ref="Q179" r:id="rId176"/>
    <hyperlink ref="Q180" r:id="rId177"/>
    <hyperlink ref="Q181" r:id="rId178"/>
    <hyperlink ref="Q182" r:id="rId179"/>
    <hyperlink ref="Q183" r:id="rId180"/>
    <hyperlink ref="Q184" r:id="rId181"/>
    <hyperlink ref="Q185" r:id="rId182"/>
    <hyperlink ref="Q186" r:id="rId183"/>
    <hyperlink ref="Q187" r:id="rId184"/>
    <hyperlink ref="Q188" r:id="rId185"/>
    <hyperlink ref="Q189" r:id="rId186"/>
    <hyperlink ref="Q190" r:id="rId187"/>
    <hyperlink ref="Q191" r:id="rId188"/>
    <hyperlink ref="Q192" r:id="rId189"/>
    <hyperlink ref="Q193" r:id="rId190"/>
    <hyperlink ref="Q194" r:id="rId191"/>
    <hyperlink ref="Q195" r:id="rId192"/>
    <hyperlink ref="Q196" r:id="rId193"/>
    <hyperlink ref="Q197" r:id="rId194"/>
    <hyperlink ref="Q198" r:id="rId195"/>
    <hyperlink ref="Q199" r:id="rId196"/>
    <hyperlink ref="Q200" r:id="rId197"/>
    <hyperlink ref="Q201" r:id="rId198"/>
    <hyperlink ref="Q202" r:id="rId199"/>
    <hyperlink ref="Q203" r:id="rId200"/>
    <hyperlink ref="Q204" r:id="rId201"/>
    <hyperlink ref="Q205" r:id="rId202"/>
    <hyperlink ref="Q206" r:id="rId203"/>
    <hyperlink ref="Q207" r:id="rId204"/>
    <hyperlink ref="Q208" r:id="rId205"/>
    <hyperlink ref="Q209" r:id="rId206"/>
    <hyperlink ref="Q210" r:id="rId207"/>
    <hyperlink ref="Q211" r:id="rId208"/>
    <hyperlink ref="Q212" r:id="rId209"/>
    <hyperlink ref="Q213" r:id="rId210"/>
    <hyperlink ref="Q214" r:id="rId211"/>
    <hyperlink ref="Q215" r:id="rId212"/>
    <hyperlink ref="Q216" r:id="rId213"/>
    <hyperlink ref="Q217" r:id="rId214"/>
    <hyperlink ref="Q218" r:id="rId215"/>
    <hyperlink ref="Q219" r:id="rId216"/>
    <hyperlink ref="Q220" r:id="rId217"/>
    <hyperlink ref="Q221" r:id="rId218"/>
    <hyperlink ref="Q222" r:id="rId219"/>
    <hyperlink ref="Q223" r:id="rId220"/>
    <hyperlink ref="Q224" r:id="rId221"/>
    <hyperlink ref="Q225" r:id="rId222"/>
    <hyperlink ref="Q226" r:id="rId223"/>
    <hyperlink ref="Q227" r:id="rId224"/>
    <hyperlink ref="Q228" r:id="rId225"/>
    <hyperlink ref="Q229" r:id="rId226"/>
    <hyperlink ref="Q230" r:id="rId227"/>
    <hyperlink ref="Q231" r:id="rId228"/>
    <hyperlink ref="Q232" r:id="rId229"/>
    <hyperlink ref="Q233" r:id="rId230"/>
    <hyperlink ref="Q234" r:id="rId231"/>
    <hyperlink ref="Q235" r:id="rId232"/>
    <hyperlink ref="Q236" r:id="rId233"/>
    <hyperlink ref="Q237" r:id="rId234"/>
    <hyperlink ref="Q238" r:id="rId235"/>
    <hyperlink ref="Q239" r:id="rId236"/>
    <hyperlink ref="Q240" r:id="rId237"/>
    <hyperlink ref="Q241" r:id="rId238"/>
    <hyperlink ref="Q242" r:id="rId239"/>
    <hyperlink ref="Q243" r:id="rId240"/>
    <hyperlink ref="Q244" r:id="rId241"/>
    <hyperlink ref="Q245" r:id="rId242"/>
    <hyperlink ref="Q246" r:id="rId243"/>
    <hyperlink ref="Q247" r:id="rId244"/>
    <hyperlink ref="Q248" r:id="rId245"/>
    <hyperlink ref="Q249" r:id="rId246"/>
    <hyperlink ref="Q250" r:id="rId247"/>
    <hyperlink ref="Q251" r:id="rId248"/>
    <hyperlink ref="Q252" r:id="rId249"/>
    <hyperlink ref="Q253" r:id="rId250"/>
    <hyperlink ref="Q254" r:id="rId251"/>
    <hyperlink ref="Q255" r:id="rId252"/>
    <hyperlink ref="Q256" r:id="rId253"/>
    <hyperlink ref="Q257" r:id="rId254"/>
    <hyperlink ref="Q258" r:id="rId255"/>
    <hyperlink ref="Q259" r:id="rId256"/>
    <hyperlink ref="Q260" r:id="rId257"/>
    <hyperlink ref="Q261" r:id="rId258"/>
    <hyperlink ref="Q262" r:id="rId259"/>
    <hyperlink ref="Q263" r:id="rId260"/>
    <hyperlink ref="Q264" r:id="rId261"/>
    <hyperlink ref="Q265" r:id="rId262"/>
    <hyperlink ref="Q266" r:id="rId263"/>
    <hyperlink ref="Q267" r:id="rId264"/>
    <hyperlink ref="Q268" r:id="rId265"/>
    <hyperlink ref="Q269" r:id="rId266"/>
    <hyperlink ref="Q270" r:id="rId267"/>
    <hyperlink ref="Q271" r:id="rId268"/>
    <hyperlink ref="Q272" r:id="rId269"/>
    <hyperlink ref="Q273" r:id="rId270"/>
    <hyperlink ref="Q274" r:id="rId271"/>
    <hyperlink ref="Q275" r:id="rId272"/>
    <hyperlink ref="Q276" r:id="rId273"/>
    <hyperlink ref="Q277" r:id="rId274"/>
    <hyperlink ref="Q278" r:id="rId275"/>
    <hyperlink ref="Q279" r:id="rId276"/>
    <hyperlink ref="Q280" r:id="rId277"/>
    <hyperlink ref="Q281" r:id="rId278"/>
    <hyperlink ref="Q282" r:id="rId279"/>
    <hyperlink ref="Q283" r:id="rId280"/>
    <hyperlink ref="Q284" r:id="rId281"/>
    <hyperlink ref="Q285" r:id="rId282"/>
    <hyperlink ref="Q286" r:id="rId283"/>
    <hyperlink ref="Q287" r:id="rId284"/>
    <hyperlink ref="Q288" r:id="rId285"/>
    <hyperlink ref="Q289" r:id="rId286"/>
    <hyperlink ref="Q290" r:id="rId287"/>
    <hyperlink ref="Q291" r:id="rId288"/>
    <hyperlink ref="Q292" r:id="rId289"/>
    <hyperlink ref="Q293" r:id="rId290"/>
    <hyperlink ref="Q294" r:id="rId291"/>
    <hyperlink ref="Q295" r:id="rId292"/>
    <hyperlink ref="Q296" r:id="rId293"/>
    <hyperlink ref="Q297" r:id="rId294"/>
    <hyperlink ref="Q298" r:id="rId295"/>
    <hyperlink ref="Q299" r:id="rId296"/>
    <hyperlink ref="Q300" r:id="rId297"/>
    <hyperlink ref="Q301" r:id="rId298"/>
    <hyperlink ref="Q302" r:id="rId299"/>
    <hyperlink ref="Q303" r:id="rId300"/>
    <hyperlink ref="Q304" r:id="rId301"/>
    <hyperlink ref="Q305" r:id="rId302"/>
    <hyperlink ref="Q306" r:id="rId303"/>
    <hyperlink ref="Q307" r:id="rId304"/>
    <hyperlink ref="Q308" r:id="rId305"/>
    <hyperlink ref="Q309" r:id="rId306"/>
    <hyperlink ref="Q310" r:id="rId307"/>
    <hyperlink ref="Q311" r:id="rId308"/>
    <hyperlink ref="Q312" r:id="rId309"/>
    <hyperlink ref="Q313" r:id="rId310"/>
    <hyperlink ref="Q314" r:id="rId311"/>
    <hyperlink ref="Q315" r:id="rId312"/>
    <hyperlink ref="Q316" r:id="rId313"/>
    <hyperlink ref="Q317" r:id="rId314"/>
    <hyperlink ref="Q318" r:id="rId315"/>
    <hyperlink ref="Q319" r:id="rId316"/>
    <hyperlink ref="Q320" r:id="rId317"/>
    <hyperlink ref="Q321" r:id="rId318"/>
    <hyperlink ref="Q322" r:id="rId319"/>
    <hyperlink ref="Q323" r:id="rId320"/>
    <hyperlink ref="Q324" r:id="rId321"/>
    <hyperlink ref="Q325" r:id="rId322"/>
    <hyperlink ref="Q326" r:id="rId323"/>
    <hyperlink ref="Q327" r:id="rId324"/>
    <hyperlink ref="Q328" r:id="rId325"/>
    <hyperlink ref="Q329" r:id="rId326"/>
    <hyperlink ref="Q330" r:id="rId327"/>
    <hyperlink ref="Q331" r:id="rId328"/>
    <hyperlink ref="Q332" r:id="rId329"/>
    <hyperlink ref="Q333" r:id="rId330"/>
    <hyperlink ref="Q334" r:id="rId331"/>
    <hyperlink ref="Q335" r:id="rId332"/>
    <hyperlink ref="Q336" r:id="rId333"/>
    <hyperlink ref="Q337" r:id="rId334"/>
    <hyperlink ref="Q338" r:id="rId335"/>
    <hyperlink ref="Q339" r:id="rId336"/>
    <hyperlink ref="Q340" r:id="rId337"/>
    <hyperlink ref="Q341" r:id="rId338"/>
    <hyperlink ref="Q342" r:id="rId339"/>
    <hyperlink ref="Q343" r:id="rId340"/>
    <hyperlink ref="Q344" r:id="rId341"/>
    <hyperlink ref="Q345" r:id="rId342"/>
    <hyperlink ref="Q346" r:id="rId343"/>
    <hyperlink ref="Q347" r:id="rId344"/>
    <hyperlink ref="Q348" r:id="rId345"/>
    <hyperlink ref="Q349" r:id="rId346"/>
    <hyperlink ref="Q350" r:id="rId347"/>
    <hyperlink ref="Q351" r:id="rId348"/>
    <hyperlink ref="Q352" r:id="rId349"/>
    <hyperlink ref="Q353" r:id="rId350"/>
    <hyperlink ref="Q354" r:id="rId3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0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2:11">
      <c r="C1" s="2" t="s">
        <v>851</v>
      </c>
      <c r="D1" s="2" t="s">
        <v>852</v>
      </c>
      <c r="E1" s="2" t="s">
        <v>853</v>
      </c>
      <c r="F1" s="2" t="s">
        <v>854</v>
      </c>
      <c r="G1" s="2" t="s">
        <v>855</v>
      </c>
      <c r="H1" s="2" t="s">
        <v>856</v>
      </c>
      <c r="I1" s="2" t="s">
        <v>857</v>
      </c>
      <c r="J1" s="2" t="s">
        <v>858</v>
      </c>
      <c r="K1" s="2" t="s">
        <v>859</v>
      </c>
    </row>
    <row r="2" spans="2:11">
      <c r="B2" s="2" t="s">
        <v>851</v>
      </c>
      <c r="C2" t="s">
        <v>860</v>
      </c>
      <c r="D2">
        <f>HYPERLINK("https://be.tournamentsoftware.com/head-2-head?OrganizationCode=F3676CE8-5988-4343-B9CF-52CE5F0B73CC&amp;T2P1MemberID=1365965&amp;T1P1MemberID=1323028", "1-0")</f>
        <v>0</v>
      </c>
      <c r="E2">
        <f>HYPERLINK("https://be.tournamentsoftware.com/head-2-head?OrganizationCode=F3676CE8-5988-4343-B9CF-52CE5F0B73CC&amp;T2P1MemberID=1353954&amp;T1P1MemberID=1323028", "2-0")</f>
        <v>0</v>
      </c>
      <c r="F2" t="s">
        <v>860</v>
      </c>
      <c r="G2" t="s">
        <v>860</v>
      </c>
      <c r="H2" t="s">
        <v>860</v>
      </c>
      <c r="I2" t="s">
        <v>860</v>
      </c>
      <c r="J2" t="s">
        <v>860</v>
      </c>
      <c r="K2" t="s">
        <v>860</v>
      </c>
    </row>
    <row r="3" spans="2:11">
      <c r="B3" s="2" t="s">
        <v>852</v>
      </c>
      <c r="C3">
        <f>HYPERLINK("https://be.tournamentsoftware.com/head-2-head?OrganizationCode=F3676CE8-5988-4343-B9CF-52CE5F0B73CC&amp;T2P1MemberID=1323028&amp;T1P1MemberID=1365965", "0-1")</f>
        <v>0</v>
      </c>
      <c r="D3" t="s">
        <v>860</v>
      </c>
      <c r="E3">
        <f>HYPERLINK("https://be.tournamentsoftware.com/head-2-head?OrganizationCode=F3676CE8-5988-4343-B9CF-52CE5F0B73CC&amp;T2P1MemberID=1353954&amp;T1P1MemberID=1365965", "0-2")</f>
        <v>0</v>
      </c>
      <c r="F3">
        <f>HYPERLINK("https://be.tournamentsoftware.com/head-2-head?OrganizationCode=F3676CE8-5988-4343-B9CF-52CE5F0B73CC&amp;T2P1MemberID=1351728&amp;T1P1MemberID=1365965", "1-0")</f>
        <v>0</v>
      </c>
      <c r="G3">
        <f>HYPERLINK("https://be.tournamentsoftware.com/head-2-head?OrganizationCode=F3676CE8-5988-4343-B9CF-52CE5F0B73CC&amp;T2P1MemberID=1366216&amp;T1P1MemberID=1365965", "1-0")</f>
        <v>0</v>
      </c>
      <c r="H3" t="s">
        <v>860</v>
      </c>
      <c r="I3" t="s">
        <v>860</v>
      </c>
      <c r="J3">
        <f>HYPERLINK("https://be.tournamentsoftware.com/head-2-head?OrganizationCode=F3676CE8-5988-4343-B9CF-52CE5F0B73CC&amp;T2P1MemberID=1346258&amp;T1P1MemberID=1365965", "1-0")</f>
        <v>0</v>
      </c>
      <c r="K3">
        <f>HYPERLINK("https://be.tournamentsoftware.com/head-2-head?OrganizationCode=F3676CE8-5988-4343-B9CF-52CE5F0B73CC&amp;T2P1MemberID=1370416&amp;T1P1MemberID=1365965", "1-0")</f>
        <v>0</v>
      </c>
    </row>
    <row r="4" spans="2:11">
      <c r="B4" s="2" t="s">
        <v>853</v>
      </c>
      <c r="C4">
        <f>HYPERLINK("https://be.tournamentsoftware.com/head-2-head?OrganizationCode=F3676CE8-5988-4343-B9CF-52CE5F0B73CC&amp;T2P1MemberID=1323028&amp;T1P1MemberID=1353954", "0-2")</f>
        <v>0</v>
      </c>
      <c r="D4">
        <f>HYPERLINK("https://be.tournamentsoftware.com/head-2-head?OrganizationCode=F3676CE8-5988-4343-B9CF-52CE5F0B73CC&amp;T2P1MemberID=1365965&amp;T1P1MemberID=1353954", "2-0")</f>
        <v>0</v>
      </c>
      <c r="E4" t="s">
        <v>860</v>
      </c>
      <c r="F4" t="s">
        <v>860</v>
      </c>
      <c r="G4" t="s">
        <v>860</v>
      </c>
      <c r="H4" t="s">
        <v>860</v>
      </c>
      <c r="I4">
        <f>HYPERLINK("https://be.tournamentsoftware.com/head-2-head?OrganizationCode=F3676CE8-5988-4343-B9CF-52CE5F0B73CC&amp;T2P1MemberID=1373525&amp;T1P1MemberID=1353954", "2-0")</f>
        <v>0</v>
      </c>
      <c r="J4" t="s">
        <v>860</v>
      </c>
      <c r="K4">
        <f>HYPERLINK("https://be.tournamentsoftware.com/head-2-head?OrganizationCode=F3676CE8-5988-4343-B9CF-52CE5F0B73CC&amp;T2P1MemberID=1370416&amp;T1P1MemberID=1353954", "1-0")</f>
        <v>0</v>
      </c>
    </row>
    <row r="5" spans="2:11">
      <c r="B5" s="2" t="s">
        <v>854</v>
      </c>
      <c r="C5" t="s">
        <v>860</v>
      </c>
      <c r="D5">
        <f>HYPERLINK("https://be.tournamentsoftware.com/head-2-head?OrganizationCode=F3676CE8-5988-4343-B9CF-52CE5F0B73CC&amp;T2P1MemberID=1365965&amp;T1P1MemberID=1351728", "0-1")</f>
        <v>0</v>
      </c>
      <c r="E5" t="s">
        <v>860</v>
      </c>
      <c r="F5" t="s">
        <v>860</v>
      </c>
      <c r="G5" t="s">
        <v>860</v>
      </c>
      <c r="H5">
        <f>HYPERLINK("https://be.tournamentsoftware.com/head-2-head?OrganizationCode=F3676CE8-5988-4343-B9CF-52CE5F0B73CC&amp;T2P1MemberID=1344244&amp;T1P1MemberID=1351728", "2-1")</f>
        <v>0</v>
      </c>
      <c r="I5" t="s">
        <v>860</v>
      </c>
      <c r="J5">
        <f>HYPERLINK("https://be.tournamentsoftware.com/head-2-head?OrganizationCode=F3676CE8-5988-4343-B9CF-52CE5F0B73CC&amp;T2P1MemberID=1346258&amp;T1P1MemberID=1351728", "2-0")</f>
        <v>0</v>
      </c>
      <c r="K5" t="s">
        <v>860</v>
      </c>
    </row>
    <row r="6" spans="2:11">
      <c r="B6" s="2" t="s">
        <v>855</v>
      </c>
      <c r="C6" t="s">
        <v>860</v>
      </c>
      <c r="D6">
        <f>HYPERLINK("https://be.tournamentsoftware.com/head-2-head?OrganizationCode=F3676CE8-5988-4343-B9CF-52CE5F0B73CC&amp;T2P1MemberID=1365965&amp;T1P1MemberID=1366216", "0-1")</f>
        <v>0</v>
      </c>
      <c r="E6" t="s">
        <v>860</v>
      </c>
      <c r="F6" t="s">
        <v>860</v>
      </c>
      <c r="G6" t="s">
        <v>860</v>
      </c>
      <c r="H6">
        <f>HYPERLINK("https://be.tournamentsoftware.com/head-2-head?OrganizationCode=F3676CE8-5988-4343-B9CF-52CE5F0B73CC&amp;T2P1MemberID=1344244&amp;T1P1MemberID=1366216", "1-0")</f>
        <v>0</v>
      </c>
      <c r="I6">
        <f>HYPERLINK("https://be.tournamentsoftware.com/head-2-head?OrganizationCode=F3676CE8-5988-4343-B9CF-52CE5F0B73CC&amp;T2P1MemberID=1373525&amp;T1P1MemberID=1366216", "2-1")</f>
        <v>0</v>
      </c>
      <c r="J6" t="s">
        <v>860</v>
      </c>
      <c r="K6" t="s">
        <v>860</v>
      </c>
    </row>
    <row r="7" spans="2:11">
      <c r="B7" s="2" t="s">
        <v>856</v>
      </c>
      <c r="C7" t="s">
        <v>860</v>
      </c>
      <c r="D7" t="s">
        <v>860</v>
      </c>
      <c r="E7" t="s">
        <v>860</v>
      </c>
      <c r="F7">
        <f>HYPERLINK("https://be.tournamentsoftware.com/head-2-head?OrganizationCode=F3676CE8-5988-4343-B9CF-52CE5F0B73CC&amp;T2P1MemberID=1351728&amp;T1P1MemberID=1344244", "1-2")</f>
        <v>0</v>
      </c>
      <c r="G7">
        <f>HYPERLINK("https://be.tournamentsoftware.com/head-2-head?OrganizationCode=F3676CE8-5988-4343-B9CF-52CE5F0B73CC&amp;T2P1MemberID=1366216&amp;T1P1MemberID=1344244", "0-1")</f>
        <v>0</v>
      </c>
      <c r="H7" t="s">
        <v>860</v>
      </c>
      <c r="I7" t="s">
        <v>860</v>
      </c>
      <c r="J7" t="s">
        <v>860</v>
      </c>
      <c r="K7">
        <f>HYPERLINK("https://be.tournamentsoftware.com/head-2-head?OrganizationCode=F3676CE8-5988-4343-B9CF-52CE5F0B73CC&amp;T2P1MemberID=1370416&amp;T1P1MemberID=1344244", "1-0")</f>
        <v>0</v>
      </c>
    </row>
    <row r="8" spans="2:11">
      <c r="B8" s="2" t="s">
        <v>857</v>
      </c>
      <c r="C8" t="s">
        <v>860</v>
      </c>
      <c r="D8" t="s">
        <v>860</v>
      </c>
      <c r="E8">
        <f>HYPERLINK("https://be.tournamentsoftware.com/head-2-head?OrganizationCode=F3676CE8-5988-4343-B9CF-52CE5F0B73CC&amp;T2P1MemberID=1353954&amp;T1P1MemberID=1373525", "0-2")</f>
        <v>0</v>
      </c>
      <c r="F8" t="s">
        <v>860</v>
      </c>
      <c r="G8">
        <f>HYPERLINK("https://be.tournamentsoftware.com/head-2-head?OrganizationCode=F3676CE8-5988-4343-B9CF-52CE5F0B73CC&amp;T2P1MemberID=1366216&amp;T1P1MemberID=1373525", "1-2")</f>
        <v>0</v>
      </c>
      <c r="H8" t="s">
        <v>860</v>
      </c>
      <c r="I8" t="s">
        <v>860</v>
      </c>
      <c r="J8">
        <f>HYPERLINK("https://be.tournamentsoftware.com/head-2-head?OrganizationCode=F3676CE8-5988-4343-B9CF-52CE5F0B73CC&amp;T2P1MemberID=1346258&amp;T1P1MemberID=1373525", "1-2")</f>
        <v>0</v>
      </c>
      <c r="K8">
        <f>HYPERLINK("https://be.tournamentsoftware.com/head-2-head?OrganizationCode=F3676CE8-5988-4343-B9CF-52CE5F0B73CC&amp;T2P1MemberID=1370416&amp;T1P1MemberID=1373525", "1-1")</f>
        <v>0</v>
      </c>
    </row>
    <row r="9" spans="2:11">
      <c r="B9" s="2" t="s">
        <v>858</v>
      </c>
      <c r="C9" t="s">
        <v>860</v>
      </c>
      <c r="D9">
        <f>HYPERLINK("https://be.tournamentsoftware.com/head-2-head?OrganizationCode=F3676CE8-5988-4343-B9CF-52CE5F0B73CC&amp;T2P1MemberID=1365965&amp;T1P1MemberID=1346258", "0-1")</f>
        <v>0</v>
      </c>
      <c r="E9" t="s">
        <v>860</v>
      </c>
      <c r="F9">
        <f>HYPERLINK("https://be.tournamentsoftware.com/head-2-head?OrganizationCode=F3676CE8-5988-4343-B9CF-52CE5F0B73CC&amp;T2P1MemberID=1351728&amp;T1P1MemberID=1346258", "0-2")</f>
        <v>0</v>
      </c>
      <c r="G9" t="s">
        <v>860</v>
      </c>
      <c r="H9" t="s">
        <v>860</v>
      </c>
      <c r="I9">
        <f>HYPERLINK("https://be.tournamentsoftware.com/head-2-head?OrganizationCode=F3676CE8-5988-4343-B9CF-52CE5F0B73CC&amp;T2P1MemberID=1373525&amp;T1P1MemberID=1346258", "2-1")</f>
        <v>0</v>
      </c>
      <c r="J9" t="s">
        <v>860</v>
      </c>
      <c r="K9" t="s">
        <v>860</v>
      </c>
    </row>
    <row r="10" spans="2:11">
      <c r="B10" s="2" t="s">
        <v>859</v>
      </c>
      <c r="C10" t="s">
        <v>860</v>
      </c>
      <c r="D10">
        <f>HYPERLINK("https://be.tournamentsoftware.com/head-2-head?OrganizationCode=F3676CE8-5988-4343-B9CF-52CE5F0B73CC&amp;T2P1MemberID=1365965&amp;T1P1MemberID=1370416", "0-1")</f>
        <v>0</v>
      </c>
      <c r="E10">
        <f>HYPERLINK("https://be.tournamentsoftware.com/head-2-head?OrganizationCode=F3676CE8-5988-4343-B9CF-52CE5F0B73CC&amp;T2P1MemberID=1353954&amp;T1P1MemberID=1370416", "0-1")</f>
        <v>0</v>
      </c>
      <c r="F10" t="s">
        <v>860</v>
      </c>
      <c r="G10" t="s">
        <v>860</v>
      </c>
      <c r="H10">
        <f>HYPERLINK("https://be.tournamentsoftware.com/head-2-head?OrganizationCode=F3676CE8-5988-4343-B9CF-52CE5F0B73CC&amp;T2P1MemberID=1344244&amp;T1P1MemberID=1370416", "0-1")</f>
        <v>0</v>
      </c>
      <c r="I10">
        <f>HYPERLINK("https://be.tournamentsoftware.com/head-2-head?OrganizationCode=F3676CE8-5988-4343-B9CF-52CE5F0B73CC&amp;T2P1MemberID=1373525&amp;T1P1MemberID=1370416", "1-1")</f>
        <v>0</v>
      </c>
      <c r="J10" t="s">
        <v>860</v>
      </c>
      <c r="K10" t="s">
        <v>860</v>
      </c>
    </row>
  </sheetData>
  <hyperlinks>
    <hyperlink ref="C1" r:id="rId1"/>
    <hyperlink ref="D1" r:id="rId2"/>
    <hyperlink ref="E1" r:id="rId3"/>
    <hyperlink ref="F1" r:id="rId4"/>
    <hyperlink ref="G1" r:id="rId5"/>
    <hyperlink ref="H1" r:id="rId6"/>
    <hyperlink ref="I1" r:id="rId7"/>
    <hyperlink ref="J1" r:id="rId8"/>
    <hyperlink ref="K1" r:id="rId9"/>
    <hyperlink ref="B2" r:id="rId10"/>
    <hyperlink ref="B3" r:id="rId11"/>
    <hyperlink ref="B4" r:id="rId12"/>
    <hyperlink ref="B5" r:id="rId13"/>
    <hyperlink ref="B6" r:id="rId14"/>
    <hyperlink ref="B7" r:id="rId15"/>
    <hyperlink ref="B8" r:id="rId16"/>
    <hyperlink ref="B9" r:id="rId17"/>
    <hyperlink ref="B10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6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2:7">
      <c r="C1" s="2" t="s">
        <v>861</v>
      </c>
      <c r="D1" s="2" t="s">
        <v>862</v>
      </c>
      <c r="E1" s="2" t="s">
        <v>863</v>
      </c>
      <c r="F1" s="2" t="s">
        <v>864</v>
      </c>
      <c r="G1" s="2" t="s">
        <v>865</v>
      </c>
    </row>
    <row r="2" spans="2:7">
      <c r="B2" s="2" t="s">
        <v>861</v>
      </c>
      <c r="C2" t="s">
        <v>860</v>
      </c>
      <c r="D2">
        <f>HYPERLINK("https://be.tournamentsoftware.com/head-2-head?OrganizationCode=F3676CE8-5988-4343-B9CF-52CE5F0B73CC&amp;T2P1MemberID=1332708&amp;T1P1MemberID=1343018", "1-1")</f>
        <v>0</v>
      </c>
      <c r="E2">
        <f>HYPERLINK("https://be.tournamentsoftware.com/head-2-head?OrganizationCode=F3676CE8-5988-4343-B9CF-52CE5F0B73CC&amp;T2P1MemberID=1352245&amp;T1P1MemberID=1343018", "2-1")</f>
        <v>0</v>
      </c>
      <c r="F2" t="s">
        <v>860</v>
      </c>
      <c r="G2" t="s">
        <v>860</v>
      </c>
    </row>
    <row r="3" spans="2:7">
      <c r="B3" s="2" t="s">
        <v>862</v>
      </c>
      <c r="C3">
        <f>HYPERLINK("https://be.tournamentsoftware.com/head-2-head?OrganizationCode=F3676CE8-5988-4343-B9CF-52CE5F0B73CC&amp;T2P1MemberID=1343018&amp;T1P1MemberID=1332708", "1-1")</f>
        <v>0</v>
      </c>
      <c r="D3" t="s">
        <v>860</v>
      </c>
      <c r="E3">
        <f>HYPERLINK("https://be.tournamentsoftware.com/head-2-head?OrganizationCode=F3676CE8-5988-4343-B9CF-52CE5F0B73CC&amp;T2P1MemberID=1352245&amp;T1P1MemberID=1332708", "1-2")</f>
        <v>0</v>
      </c>
      <c r="F3">
        <f>HYPERLINK("https://be.tournamentsoftware.com/head-2-head?OrganizationCode=F3676CE8-5988-4343-B9CF-52CE5F0B73CC&amp;T2P1MemberID=1342573&amp;T1P1MemberID=1332708", "1-0")</f>
        <v>0</v>
      </c>
      <c r="G3" t="s">
        <v>860</v>
      </c>
    </row>
    <row r="4" spans="2:7">
      <c r="B4" s="2" t="s">
        <v>863</v>
      </c>
      <c r="C4">
        <f>HYPERLINK("https://be.tournamentsoftware.com/head-2-head?OrganizationCode=F3676CE8-5988-4343-B9CF-52CE5F0B73CC&amp;T2P1MemberID=1343018&amp;T1P1MemberID=1352245", "1-2")</f>
        <v>0</v>
      </c>
      <c r="D4">
        <f>HYPERLINK("https://be.tournamentsoftware.com/head-2-head?OrganizationCode=F3676CE8-5988-4343-B9CF-52CE5F0B73CC&amp;T2P1MemberID=1332708&amp;T1P1MemberID=1352245", "2-1")</f>
        <v>0</v>
      </c>
      <c r="E4" t="s">
        <v>860</v>
      </c>
      <c r="F4">
        <f>HYPERLINK("https://be.tournamentsoftware.com/head-2-head?OrganizationCode=F3676CE8-5988-4343-B9CF-52CE5F0B73CC&amp;T2P1MemberID=1342573&amp;T1P1MemberID=1352245", "1-0")</f>
        <v>0</v>
      </c>
      <c r="G4">
        <f>HYPERLINK("https://be.tournamentsoftware.com/head-2-head?OrganizationCode=F3676CE8-5988-4343-B9CF-52CE5F0B73CC&amp;T2P1MemberID=1334392&amp;T1P1MemberID=1352245", "1-0")</f>
        <v>0</v>
      </c>
    </row>
    <row r="5" spans="2:7">
      <c r="B5" s="2" t="s">
        <v>864</v>
      </c>
      <c r="C5" t="s">
        <v>860</v>
      </c>
      <c r="D5">
        <f>HYPERLINK("https://be.tournamentsoftware.com/head-2-head?OrganizationCode=F3676CE8-5988-4343-B9CF-52CE5F0B73CC&amp;T2P1MemberID=1332708&amp;T1P1MemberID=1342573", "0-1")</f>
        <v>0</v>
      </c>
      <c r="E5">
        <f>HYPERLINK("https://be.tournamentsoftware.com/head-2-head?OrganizationCode=F3676CE8-5988-4343-B9CF-52CE5F0B73CC&amp;T2P1MemberID=1352245&amp;T1P1MemberID=1342573", "0-1")</f>
        <v>0</v>
      </c>
      <c r="F5" t="s">
        <v>860</v>
      </c>
      <c r="G5" t="s">
        <v>860</v>
      </c>
    </row>
    <row r="6" spans="2:7">
      <c r="B6" s="2" t="s">
        <v>865</v>
      </c>
      <c r="C6" t="s">
        <v>860</v>
      </c>
      <c r="D6" t="s">
        <v>860</v>
      </c>
      <c r="E6">
        <f>HYPERLINK("https://be.tournamentsoftware.com/head-2-head?OrganizationCode=F3676CE8-5988-4343-B9CF-52CE5F0B73CC&amp;T2P1MemberID=1352245&amp;T1P1MemberID=1334392", "0-1")</f>
        <v>0</v>
      </c>
      <c r="F6" t="s">
        <v>860</v>
      </c>
      <c r="G6" t="s">
        <v>860</v>
      </c>
    </row>
  </sheetData>
  <hyperlinks>
    <hyperlink ref="C1" r:id="rId1"/>
    <hyperlink ref="D1" r:id="rId2"/>
    <hyperlink ref="E1" r:id="rId3"/>
    <hyperlink ref="F1" r:id="rId4"/>
    <hyperlink ref="G1" r:id="rId5"/>
    <hyperlink ref="B2" r:id="rId6"/>
    <hyperlink ref="B3" r:id="rId7"/>
    <hyperlink ref="B4" r:id="rId8"/>
    <hyperlink ref="B5" r:id="rId9"/>
    <hyperlink ref="B6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7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</cols>
  <sheetData>
    <row r="1" spans="2:8">
      <c r="C1" s="2" t="s">
        <v>851</v>
      </c>
      <c r="D1" s="2" t="s">
        <v>852</v>
      </c>
      <c r="E1" s="2" t="s">
        <v>857</v>
      </c>
      <c r="F1" s="2" t="s">
        <v>853</v>
      </c>
      <c r="G1" s="2" t="s">
        <v>866</v>
      </c>
      <c r="H1" s="2" t="s">
        <v>856</v>
      </c>
    </row>
    <row r="2" spans="2:8">
      <c r="B2" s="2" t="s">
        <v>851</v>
      </c>
      <c r="C2" t="s">
        <v>860</v>
      </c>
      <c r="D2" t="s">
        <v>860</v>
      </c>
      <c r="E2">
        <f>HYPERLINK("https://be.tournamentsoftware.com/head-2-head?OrganizationCode=F3676CE8-5988-4343-B9CF-52CE5F0B73CC&amp;T2P1MemberID=1373525&amp;T1P1MemberID=1323028", "1-0")</f>
        <v>0</v>
      </c>
      <c r="F2" t="s">
        <v>860</v>
      </c>
      <c r="G2">
        <f>HYPERLINK("https://be.tournamentsoftware.com/head-2-head?OrganizationCode=F3676CE8-5988-4343-B9CF-52CE5F0B73CC&amp;T2P1MemberID=1337464&amp;T1P1MemberID=1323028", "1-0")</f>
        <v>0</v>
      </c>
      <c r="H2">
        <f>HYPERLINK("https://be.tournamentsoftware.com/head-2-head?OrganizationCode=F3676CE8-5988-4343-B9CF-52CE5F0B73CC&amp;T2P1MemberID=1344244&amp;T1P1MemberID=1323028", "1-0")</f>
        <v>0</v>
      </c>
    </row>
    <row r="3" spans="2:8">
      <c r="B3" s="2" t="s">
        <v>852</v>
      </c>
      <c r="C3" t="s">
        <v>860</v>
      </c>
      <c r="D3" t="s">
        <v>860</v>
      </c>
      <c r="E3">
        <f>HYPERLINK("https://be.tournamentsoftware.com/head-2-head?OrganizationCode=F3676CE8-5988-4343-B9CF-52CE5F0B73CC&amp;T2P1MemberID=1373525&amp;T1P1MemberID=1365965", "1-0")</f>
        <v>0</v>
      </c>
      <c r="F3" t="s">
        <v>860</v>
      </c>
      <c r="G3">
        <f>HYPERLINK("https://be.tournamentsoftware.com/head-2-head?OrganizationCode=F3676CE8-5988-4343-B9CF-52CE5F0B73CC&amp;T2P1MemberID=1337464&amp;T1P1MemberID=1365965", "1-0")</f>
        <v>0</v>
      </c>
      <c r="H3">
        <f>HYPERLINK("https://be.tournamentsoftware.com/head-2-head?OrganizationCode=F3676CE8-5988-4343-B9CF-52CE5F0B73CC&amp;T2P1MemberID=1344244&amp;T1P1MemberID=1365965", "1-0")</f>
        <v>0</v>
      </c>
    </row>
    <row r="4" spans="2:8">
      <c r="B4" s="2" t="s">
        <v>857</v>
      </c>
      <c r="C4">
        <f>HYPERLINK("https://be.tournamentsoftware.com/head-2-head?OrganizationCode=F3676CE8-5988-4343-B9CF-52CE5F0B73CC&amp;T2P1MemberID=1323028&amp;T1P1MemberID=1373525", "0-1")</f>
        <v>0</v>
      </c>
      <c r="D4">
        <f>HYPERLINK("https://be.tournamentsoftware.com/head-2-head?OrganizationCode=F3676CE8-5988-4343-B9CF-52CE5F0B73CC&amp;T2P1MemberID=1365965&amp;T1P1MemberID=1373525", "0-1")</f>
        <v>0</v>
      </c>
      <c r="E4" t="s">
        <v>860</v>
      </c>
      <c r="F4">
        <f>HYPERLINK("https://be.tournamentsoftware.com/head-2-head?OrganizationCode=F3676CE8-5988-4343-B9CF-52CE5F0B73CC&amp;T2P1MemberID=1353954&amp;T1P1MemberID=1373525", "0-1")</f>
        <v>0</v>
      </c>
      <c r="G4" t="s">
        <v>860</v>
      </c>
      <c r="H4" t="s">
        <v>860</v>
      </c>
    </row>
    <row r="5" spans="2:8">
      <c r="B5" s="2" t="s">
        <v>853</v>
      </c>
      <c r="C5" t="s">
        <v>860</v>
      </c>
      <c r="D5" t="s">
        <v>860</v>
      </c>
      <c r="E5">
        <f>HYPERLINK("https://be.tournamentsoftware.com/head-2-head?OrganizationCode=F3676CE8-5988-4343-B9CF-52CE5F0B73CC&amp;T2P1MemberID=1373525&amp;T1P1MemberID=1353954", "1-0")</f>
        <v>0</v>
      </c>
      <c r="F5" t="s">
        <v>860</v>
      </c>
      <c r="G5" t="s">
        <v>860</v>
      </c>
      <c r="H5" t="s">
        <v>860</v>
      </c>
    </row>
    <row r="6" spans="2:8">
      <c r="B6" s="2" t="s">
        <v>866</v>
      </c>
      <c r="C6">
        <f>HYPERLINK("https://be.tournamentsoftware.com/head-2-head?OrganizationCode=F3676CE8-5988-4343-B9CF-52CE5F0B73CC&amp;T2P1MemberID=1323028&amp;T1P1MemberID=1337464", "0-1")</f>
        <v>0</v>
      </c>
      <c r="D6">
        <f>HYPERLINK("https://be.tournamentsoftware.com/head-2-head?OrganizationCode=F3676CE8-5988-4343-B9CF-52CE5F0B73CC&amp;T2P1MemberID=1365965&amp;T1P1MemberID=1337464", "0-1")</f>
        <v>0</v>
      </c>
      <c r="E6" t="s">
        <v>860</v>
      </c>
      <c r="F6" t="s">
        <v>860</v>
      </c>
      <c r="G6" t="s">
        <v>860</v>
      </c>
      <c r="H6" t="s">
        <v>860</v>
      </c>
    </row>
    <row r="7" spans="2:8">
      <c r="B7" s="2" t="s">
        <v>856</v>
      </c>
      <c r="C7">
        <f>HYPERLINK("https://be.tournamentsoftware.com/head-2-head?OrganizationCode=F3676CE8-5988-4343-B9CF-52CE5F0B73CC&amp;T2P1MemberID=1323028&amp;T1P1MemberID=1344244", "0-1")</f>
        <v>0</v>
      </c>
      <c r="D7">
        <f>HYPERLINK("https://be.tournamentsoftware.com/head-2-head?OrganizationCode=F3676CE8-5988-4343-B9CF-52CE5F0B73CC&amp;T2P1MemberID=1365965&amp;T1P1MemberID=1344244", "0-1")</f>
        <v>0</v>
      </c>
      <c r="E7" t="s">
        <v>860</v>
      </c>
      <c r="F7" t="s">
        <v>860</v>
      </c>
      <c r="G7" t="s">
        <v>860</v>
      </c>
      <c r="H7" t="s">
        <v>860</v>
      </c>
    </row>
  </sheetData>
  <hyperlinks>
    <hyperlink ref="C1" r:id="rId1"/>
    <hyperlink ref="D1" r:id="rId2"/>
    <hyperlink ref="E1" r:id="rId3"/>
    <hyperlink ref="F1" r:id="rId4"/>
    <hyperlink ref="G1" r:id="rId5"/>
    <hyperlink ref="H1" r:id="rId6"/>
    <hyperlink ref="B2" r:id="rId7"/>
    <hyperlink ref="B3" r:id="rId8"/>
    <hyperlink ref="B4" r:id="rId9"/>
    <hyperlink ref="B5" r:id="rId10"/>
    <hyperlink ref="B6" r:id="rId11"/>
    <hyperlink ref="B7" r:id="rId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H7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</cols>
  <sheetData>
    <row r="1" spans="2:8">
      <c r="C1" s="2" t="s">
        <v>862</v>
      </c>
      <c r="D1" s="2" t="s">
        <v>861</v>
      </c>
      <c r="E1" s="2" t="s">
        <v>863</v>
      </c>
      <c r="F1" s="2" t="s">
        <v>867</v>
      </c>
      <c r="G1" s="2" t="s">
        <v>868</v>
      </c>
      <c r="H1" s="2" t="s">
        <v>864</v>
      </c>
    </row>
    <row r="2" spans="2:8">
      <c r="B2" s="2" t="s">
        <v>862</v>
      </c>
      <c r="C2" t="s">
        <v>860</v>
      </c>
      <c r="D2" t="s">
        <v>860</v>
      </c>
      <c r="E2">
        <f>HYPERLINK("https://be.tournamentsoftware.com/head-2-head?OrganizationCode=F3676CE8-5988-4343-B9CF-52CE5F0B73CC&amp;T2P1MemberID=1352245&amp;T1P1MemberID=1332708", "2-0")</f>
        <v>0</v>
      </c>
      <c r="F2">
        <f>HYPERLINK("https://be.tournamentsoftware.com/head-2-head?OrganizationCode=F3676CE8-5988-4343-B9CF-52CE5F0B73CC&amp;T2P1MemberID=1360763&amp;T1P1MemberID=1332708", "3-0")</f>
        <v>0</v>
      </c>
      <c r="G2">
        <f>HYPERLINK("https://be.tournamentsoftware.com/head-2-head?OrganizationCode=F3676CE8-5988-4343-B9CF-52CE5F0B73CC&amp;T2P1MemberID=1359917&amp;T1P1MemberID=1332708", "1-0")</f>
        <v>0</v>
      </c>
      <c r="H2">
        <f>HYPERLINK("https://be.tournamentsoftware.com/head-2-head?OrganizationCode=F3676CE8-5988-4343-B9CF-52CE5F0B73CC&amp;T2P1MemberID=1342573&amp;T1P1MemberID=1332708", "1-0")</f>
        <v>0</v>
      </c>
    </row>
    <row r="3" spans="2:8">
      <c r="B3" s="2" t="s">
        <v>861</v>
      </c>
      <c r="C3" t="s">
        <v>860</v>
      </c>
      <c r="D3" t="s">
        <v>860</v>
      </c>
      <c r="E3">
        <f>HYPERLINK("https://be.tournamentsoftware.com/head-2-head?OrganizationCode=F3676CE8-5988-4343-B9CF-52CE5F0B73CC&amp;T2P1MemberID=1352245&amp;T1P1MemberID=1343018", "2-0")</f>
        <v>0</v>
      </c>
      <c r="F3">
        <f>HYPERLINK("https://be.tournamentsoftware.com/head-2-head?OrganizationCode=F3676CE8-5988-4343-B9CF-52CE5F0B73CC&amp;T2P1MemberID=1360763&amp;T1P1MemberID=1343018", "2-0")</f>
        <v>0</v>
      </c>
      <c r="G3">
        <f>HYPERLINK("https://be.tournamentsoftware.com/head-2-head?OrganizationCode=F3676CE8-5988-4343-B9CF-52CE5F0B73CC&amp;T2P1MemberID=1359917&amp;T1P1MemberID=1343018", "2-0")</f>
        <v>0</v>
      </c>
      <c r="H3">
        <f>HYPERLINK("https://be.tournamentsoftware.com/head-2-head?OrganizationCode=F3676CE8-5988-4343-B9CF-52CE5F0B73CC&amp;T2P1MemberID=1342573&amp;T1P1MemberID=1343018", "2-0")</f>
        <v>0</v>
      </c>
    </row>
    <row r="4" spans="2:8">
      <c r="B4" s="2" t="s">
        <v>863</v>
      </c>
      <c r="C4">
        <f>HYPERLINK("https://be.tournamentsoftware.com/head-2-head?OrganizationCode=F3676CE8-5988-4343-B9CF-52CE5F0B73CC&amp;T2P1MemberID=1332708&amp;T1P1MemberID=1352245", "0-2")</f>
        <v>0</v>
      </c>
      <c r="D4">
        <f>HYPERLINK("https://be.tournamentsoftware.com/head-2-head?OrganizationCode=F3676CE8-5988-4343-B9CF-52CE5F0B73CC&amp;T2P1MemberID=1343018&amp;T1P1MemberID=1352245", "0-2")</f>
        <v>0</v>
      </c>
      <c r="E4" t="s">
        <v>860</v>
      </c>
      <c r="F4" t="s">
        <v>860</v>
      </c>
      <c r="G4" t="s">
        <v>860</v>
      </c>
      <c r="H4">
        <f>HYPERLINK("https://be.tournamentsoftware.com/head-2-head?OrganizationCode=F3676CE8-5988-4343-B9CF-52CE5F0B73CC&amp;T2P1MemberID=1342573&amp;T1P1MemberID=1352245", "1-0")</f>
        <v>0</v>
      </c>
    </row>
    <row r="5" spans="2:8">
      <c r="B5" s="2" t="s">
        <v>867</v>
      </c>
      <c r="C5">
        <f>HYPERLINK("https://be.tournamentsoftware.com/head-2-head?OrganizationCode=F3676CE8-5988-4343-B9CF-52CE5F0B73CC&amp;T2P1MemberID=1332708&amp;T1P1MemberID=1360763", "0-3")</f>
        <v>0</v>
      </c>
      <c r="D5">
        <f>HYPERLINK("https://be.tournamentsoftware.com/head-2-head?OrganizationCode=F3676CE8-5988-4343-B9CF-52CE5F0B73CC&amp;T2P1MemberID=1343018&amp;T1P1MemberID=1360763", "0-2")</f>
        <v>0</v>
      </c>
      <c r="E5" t="s">
        <v>860</v>
      </c>
      <c r="F5" t="s">
        <v>860</v>
      </c>
      <c r="G5" t="s">
        <v>860</v>
      </c>
      <c r="H5">
        <f>HYPERLINK("https://be.tournamentsoftware.com/head-2-head?OrganizationCode=F3676CE8-5988-4343-B9CF-52CE5F0B73CC&amp;T2P1MemberID=1342573&amp;T1P1MemberID=1360763", "1-0")</f>
        <v>0</v>
      </c>
    </row>
    <row r="6" spans="2:8">
      <c r="B6" s="2" t="s">
        <v>868</v>
      </c>
      <c r="C6">
        <f>HYPERLINK("https://be.tournamentsoftware.com/head-2-head?OrganizationCode=F3676CE8-5988-4343-B9CF-52CE5F0B73CC&amp;T2P1MemberID=1332708&amp;T1P1MemberID=1359917", "0-1")</f>
        <v>0</v>
      </c>
      <c r="D6">
        <f>HYPERLINK("https://be.tournamentsoftware.com/head-2-head?OrganizationCode=F3676CE8-5988-4343-B9CF-52CE5F0B73CC&amp;T2P1MemberID=1343018&amp;T1P1MemberID=1359917", "0-2")</f>
        <v>0</v>
      </c>
      <c r="E6" t="s">
        <v>860</v>
      </c>
      <c r="F6" t="s">
        <v>860</v>
      </c>
      <c r="G6" t="s">
        <v>860</v>
      </c>
      <c r="H6">
        <f>HYPERLINK("https://be.tournamentsoftware.com/head-2-head?OrganizationCode=F3676CE8-5988-4343-B9CF-52CE5F0B73CC&amp;T2P1MemberID=1342573&amp;T1P1MemberID=1359917", "0-1")</f>
        <v>0</v>
      </c>
    </row>
    <row r="7" spans="2:8">
      <c r="B7" s="2" t="s">
        <v>864</v>
      </c>
      <c r="C7">
        <f>HYPERLINK("https://be.tournamentsoftware.com/head-2-head?OrganizationCode=F3676CE8-5988-4343-B9CF-52CE5F0B73CC&amp;T2P1MemberID=1332708&amp;T1P1MemberID=1342573", "0-1")</f>
        <v>0</v>
      </c>
      <c r="D7">
        <f>HYPERLINK("https://be.tournamentsoftware.com/head-2-head?OrganizationCode=F3676CE8-5988-4343-B9CF-52CE5F0B73CC&amp;T2P1MemberID=1343018&amp;T1P1MemberID=1342573", "0-2")</f>
        <v>0</v>
      </c>
      <c r="E7">
        <f>HYPERLINK("https://be.tournamentsoftware.com/head-2-head?OrganizationCode=F3676CE8-5988-4343-B9CF-52CE5F0B73CC&amp;T2P1MemberID=1352245&amp;T1P1MemberID=1342573", "0-1")</f>
        <v>0</v>
      </c>
      <c r="F7">
        <f>HYPERLINK("https://be.tournamentsoftware.com/head-2-head?OrganizationCode=F3676CE8-5988-4343-B9CF-52CE5F0B73CC&amp;T2P1MemberID=1360763&amp;T1P1MemberID=1342573", "0-1")</f>
        <v>0</v>
      </c>
      <c r="G7">
        <f>HYPERLINK("https://be.tournamentsoftware.com/head-2-head?OrganizationCode=F3676CE8-5988-4343-B9CF-52CE5F0B73CC&amp;T2P1MemberID=1359917&amp;T1P1MemberID=1342573", "1-0")</f>
        <v>0</v>
      </c>
      <c r="H7" t="s">
        <v>860</v>
      </c>
    </row>
  </sheetData>
  <hyperlinks>
    <hyperlink ref="C1" r:id="rId1"/>
    <hyperlink ref="D1" r:id="rId2"/>
    <hyperlink ref="E1" r:id="rId3"/>
    <hyperlink ref="F1" r:id="rId4"/>
    <hyperlink ref="G1" r:id="rId5"/>
    <hyperlink ref="H1" r:id="rId6"/>
    <hyperlink ref="B2" r:id="rId7"/>
    <hyperlink ref="B3" r:id="rId8"/>
    <hyperlink ref="B4" r:id="rId9"/>
    <hyperlink ref="B5" r:id="rId10"/>
    <hyperlink ref="B6" r:id="rId11"/>
    <hyperlink ref="B7" r:id="rId1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4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</cols>
  <sheetData>
    <row r="1" spans="2:5">
      <c r="C1" s="2" t="s">
        <v>851</v>
      </c>
      <c r="D1" s="2" t="s">
        <v>854</v>
      </c>
      <c r="E1" s="2" t="s">
        <v>869</v>
      </c>
    </row>
    <row r="2" spans="2:5">
      <c r="B2" s="2" t="s">
        <v>851</v>
      </c>
      <c r="C2" t="s">
        <v>860</v>
      </c>
      <c r="D2">
        <f>HYPERLINK("https://be.tournamentsoftware.com/head-2-head?OrganizationCode=F3676CE8-5988-4343-B9CF-52CE5F0B73CC&amp;T2P1MemberID=1351728&amp;T1P1MemberID=1323028", "3-0")</f>
        <v>0</v>
      </c>
      <c r="E2" t="s">
        <v>860</v>
      </c>
    </row>
    <row r="3" spans="2:5">
      <c r="B3" s="2" t="s">
        <v>854</v>
      </c>
      <c r="C3">
        <f>HYPERLINK("https://be.tournamentsoftware.com/head-2-head?OrganizationCode=F3676CE8-5988-4343-B9CF-52CE5F0B73CC&amp;T2P1MemberID=1323028&amp;T1P1MemberID=1351728", "0-3")</f>
        <v>0</v>
      </c>
      <c r="D3" t="s">
        <v>860</v>
      </c>
      <c r="E3">
        <f>HYPERLINK("https://be.tournamentsoftware.com/head-2-head?OrganizationCode=F3676CE8-5988-4343-B9CF-52CE5F0B73CC&amp;T2P1MemberID=1359691&amp;T1P1MemberID=1351728", "0-1")</f>
        <v>0</v>
      </c>
    </row>
    <row r="4" spans="2:5">
      <c r="B4" s="2" t="s">
        <v>869</v>
      </c>
      <c r="C4" t="s">
        <v>860</v>
      </c>
      <c r="D4">
        <f>HYPERLINK("https://be.tournamentsoftware.com/head-2-head?OrganizationCode=F3676CE8-5988-4343-B9CF-52CE5F0B73CC&amp;T2P1MemberID=1351728&amp;T1P1MemberID=1359691", "1-0")</f>
        <v>0</v>
      </c>
      <c r="E4" t="s">
        <v>860</v>
      </c>
    </row>
  </sheetData>
  <hyperlinks>
    <hyperlink ref="C1" r:id="rId1"/>
    <hyperlink ref="D1" r:id="rId2"/>
    <hyperlink ref="E1" r:id="rId3"/>
    <hyperlink ref="B2" r:id="rId4"/>
    <hyperlink ref="B3" r:id="rId5"/>
    <hyperlink ref="B4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E4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</cols>
  <sheetData>
    <row r="1" spans="2:5">
      <c r="C1" s="2" t="s">
        <v>861</v>
      </c>
      <c r="D1" s="2" t="s">
        <v>863</v>
      </c>
      <c r="E1" s="2" t="s">
        <v>870</v>
      </c>
    </row>
    <row r="2" spans="2:5">
      <c r="B2" s="2" t="s">
        <v>861</v>
      </c>
      <c r="C2" t="s">
        <v>860</v>
      </c>
      <c r="D2">
        <f>HYPERLINK("https://be.tournamentsoftware.com/head-2-head?OrganizationCode=F3676CE8-5988-4343-B9CF-52CE5F0B73CC&amp;T2P1MemberID=1352245&amp;T1P1MemberID=1343018", "3-0")</f>
        <v>0</v>
      </c>
      <c r="E2">
        <f>HYPERLINK("https://be.tournamentsoftware.com/head-2-head?OrganizationCode=F3676CE8-5988-4343-B9CF-52CE5F0B73CC&amp;T2P1MemberID=1346679&amp;T1P1MemberID=1343018", "1-0")</f>
        <v>0</v>
      </c>
    </row>
    <row r="3" spans="2:5">
      <c r="B3" s="2" t="s">
        <v>863</v>
      </c>
      <c r="C3">
        <f>HYPERLINK("https://be.tournamentsoftware.com/head-2-head?OrganizationCode=F3676CE8-5988-4343-B9CF-52CE5F0B73CC&amp;T2P1MemberID=1343018&amp;T1P1MemberID=1352245", "0-3")</f>
        <v>0</v>
      </c>
      <c r="D3" t="s">
        <v>860</v>
      </c>
      <c r="E3">
        <f>HYPERLINK("https://be.tournamentsoftware.com/head-2-head?OrganizationCode=F3676CE8-5988-4343-B9CF-52CE5F0B73CC&amp;T2P1MemberID=1346679&amp;T1P1MemberID=1352245", "0-1")</f>
        <v>0</v>
      </c>
    </row>
    <row r="4" spans="2:5">
      <c r="B4" s="2" t="s">
        <v>870</v>
      </c>
      <c r="C4">
        <f>HYPERLINK("https://be.tournamentsoftware.com/head-2-head?OrganizationCode=F3676CE8-5988-4343-B9CF-52CE5F0B73CC&amp;T2P1MemberID=1343018&amp;T1P1MemberID=1346679", "0-1")</f>
        <v>0</v>
      </c>
      <c r="D4">
        <f>HYPERLINK("https://be.tournamentsoftware.com/head-2-head?OrganizationCode=F3676CE8-5988-4343-B9CF-52CE5F0B73CC&amp;T2P1MemberID=1352245&amp;T1P1MemberID=1346679", "1-0")</f>
        <v>0</v>
      </c>
      <c r="E4" t="s">
        <v>860</v>
      </c>
    </row>
  </sheetData>
  <hyperlinks>
    <hyperlink ref="C1" r:id="rId1"/>
    <hyperlink ref="D1" r:id="rId2"/>
    <hyperlink ref="E1" r:id="rId3"/>
    <hyperlink ref="B2" r:id="rId4"/>
    <hyperlink ref="B3" r:id="rId5"/>
    <hyperlink ref="B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Tournaments</vt:lpstr>
      <vt:lpstr>H2H_MS</vt:lpstr>
      <vt:lpstr>H2H_WS</vt:lpstr>
      <vt:lpstr>H2H_MD</vt:lpstr>
      <vt:lpstr>H2H_WD</vt:lpstr>
      <vt:lpstr>H2H_MXD</vt:lpstr>
      <vt:lpstr>H2H_WXD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2025-01-21T11:23:50Z</dcterms:created>
  <dcterms:modified xsi:type="dcterms:W3CDTF">2025-01-21T11:23:50Z</dcterms:modified>
</cp:coreProperties>
</file>