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unxuan\MLCan3D\Data\NEON_ORNL\"/>
    </mc:Choice>
  </mc:AlternateContent>
  <bookViews>
    <workbookView xWindow="0" yWindow="0" windowWidth="17910" windowHeight="9060"/>
  </bookViews>
  <sheets>
    <sheet name="Sheet1" sheetId="1" r:id="rId1"/>
    <sheet name="Calcs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13" i="2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4"/>
  <c r="B3" i="4"/>
  <c r="C3" i="4" s="1"/>
  <c r="D32" i="3"/>
  <c r="B13" i="3"/>
  <c r="C13" i="3" s="1"/>
  <c r="B14" i="3"/>
  <c r="B15" i="3"/>
  <c r="C15" i="3" s="1"/>
  <c r="B16" i="3"/>
  <c r="C16" i="3" s="1"/>
  <c r="B17" i="3"/>
  <c r="B18" i="3"/>
  <c r="B19" i="3"/>
  <c r="C19" i="3" s="1"/>
  <c r="B20" i="3"/>
  <c r="B21" i="3"/>
  <c r="B22" i="3"/>
  <c r="C22" i="3" s="1"/>
  <c r="B23" i="3"/>
  <c r="B24" i="3"/>
  <c r="C24" i="3" s="1"/>
  <c r="B25" i="3"/>
  <c r="C25" i="3" s="1"/>
  <c r="B26" i="3"/>
  <c r="C26" i="3" s="1"/>
  <c r="B27" i="3"/>
  <c r="C27" i="3" s="1"/>
  <c r="B28" i="3"/>
  <c r="B29" i="3"/>
  <c r="C29" i="3" s="1"/>
  <c r="B30" i="3"/>
  <c r="C30" i="3" s="1"/>
  <c r="B31" i="3"/>
  <c r="C31" i="3" s="1"/>
  <c r="B12" i="3"/>
  <c r="H3" i="4"/>
  <c r="D2" i="4" s="1"/>
  <c r="H3" i="3"/>
  <c r="C12" i="3"/>
  <c r="C11" i="3"/>
  <c r="C10" i="3"/>
  <c r="C9" i="3"/>
  <c r="C8" i="3"/>
  <c r="C7" i="3"/>
  <c r="C6" i="3"/>
  <c r="C5" i="3"/>
  <c r="D5" i="3" s="1"/>
  <c r="C4" i="3"/>
  <c r="D4" i="3" s="1"/>
  <c r="D8" i="3"/>
  <c r="C3" i="3"/>
  <c r="D3" i="3" s="1"/>
  <c r="D2" i="3"/>
  <c r="B4" i="2"/>
  <c r="B5" i="2"/>
  <c r="B6" i="2"/>
  <c r="B7" i="2"/>
  <c r="B8" i="2"/>
  <c r="B9" i="2"/>
  <c r="B10" i="2"/>
  <c r="B11" i="2"/>
  <c r="B12" i="2" s="1"/>
  <c r="A12" i="2" s="1"/>
  <c r="H3" i="2"/>
  <c r="B3" i="2"/>
  <c r="D12" i="2" l="1"/>
  <c r="D11" i="2"/>
  <c r="D8" i="2"/>
  <c r="D10" i="2"/>
  <c r="D9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D3" i="2"/>
  <c r="B4" i="4"/>
  <c r="D3" i="4"/>
  <c r="B5" i="4"/>
  <c r="C20" i="3"/>
  <c r="C23" i="3"/>
  <c r="C18" i="3"/>
  <c r="C17" i="3"/>
  <c r="C21" i="3"/>
  <c r="C28" i="3"/>
  <c r="C14" i="3"/>
  <c r="D7" i="3"/>
  <c r="D12" i="3"/>
  <c r="D9" i="3"/>
  <c r="D6" i="3"/>
  <c r="D10" i="3"/>
  <c r="D11" i="3"/>
  <c r="D4" i="2"/>
  <c r="D5" i="2"/>
  <c r="D7" i="2"/>
  <c r="D6" i="2"/>
  <c r="D2" i="2"/>
  <c r="A13" i="2" l="1"/>
  <c r="B6" i="4"/>
  <c r="C6" i="4" s="1"/>
  <c r="C5" i="4"/>
  <c r="C4" i="4"/>
  <c r="D4" i="4" s="1"/>
  <c r="D5" i="4"/>
  <c r="B7" i="4"/>
  <c r="C7" i="4" s="1"/>
  <c r="D6" i="4"/>
  <c r="D13" i="3"/>
  <c r="A14" i="2" l="1"/>
  <c r="D13" i="2"/>
  <c r="B8" i="4"/>
  <c r="C8" i="4" s="1"/>
  <c r="D7" i="4"/>
  <c r="A15" i="2" l="1"/>
  <c r="D14" i="2"/>
  <c r="D8" i="4"/>
  <c r="B9" i="4"/>
  <c r="C9" i="4" s="1"/>
  <c r="A16" i="2" l="1"/>
  <c r="D15" i="2"/>
  <c r="B10" i="4"/>
  <c r="C10" i="4" s="1"/>
  <c r="D9" i="4"/>
  <c r="A17" i="2" l="1"/>
  <c r="D16" i="2"/>
  <c r="D10" i="4"/>
  <c r="B11" i="4"/>
  <c r="C11" i="4" s="1"/>
  <c r="A18" i="2" l="1"/>
  <c r="D17" i="2"/>
  <c r="B12" i="4"/>
  <c r="C12" i="4" s="1"/>
  <c r="D11" i="4"/>
  <c r="A19" i="2" l="1"/>
  <c r="D18" i="2"/>
  <c r="B13" i="4"/>
  <c r="A20" i="2" l="1"/>
  <c r="D19" i="2"/>
  <c r="B14" i="4"/>
  <c r="C13" i="4"/>
  <c r="D12" i="4"/>
  <c r="A21" i="2" l="1"/>
  <c r="D20" i="2"/>
  <c r="B15" i="4"/>
  <c r="C14" i="4"/>
  <c r="D13" i="4"/>
  <c r="A22" i="2" l="1"/>
  <c r="D21" i="2"/>
  <c r="B16" i="4"/>
  <c r="C15" i="4"/>
  <c r="D14" i="4"/>
  <c r="A23" i="2" l="1"/>
  <c r="D22" i="2"/>
  <c r="B17" i="4"/>
  <c r="C16" i="4"/>
  <c r="D15" i="4"/>
  <c r="A24" i="2" l="1"/>
  <c r="D23" i="2"/>
  <c r="B18" i="4"/>
  <c r="C17" i="4"/>
  <c r="D16" i="4"/>
  <c r="A25" i="2" l="1"/>
  <c r="D24" i="2"/>
  <c r="B19" i="4"/>
  <c r="C18" i="4"/>
  <c r="D17" i="4"/>
  <c r="D25" i="2" l="1"/>
  <c r="E25" i="2" s="1"/>
  <c r="B20" i="4"/>
  <c r="C19" i="4"/>
  <c r="D18" i="4"/>
  <c r="E24" i="2" l="1"/>
  <c r="E23" i="2"/>
  <c r="E17" i="2"/>
  <c r="E22" i="2"/>
  <c r="E21" i="2"/>
  <c r="E14" i="2"/>
  <c r="E20" i="2"/>
  <c r="E19" i="2"/>
  <c r="E18" i="2"/>
  <c r="E16" i="2"/>
  <c r="E15" i="2"/>
  <c r="E13" i="2"/>
  <c r="E5" i="2"/>
  <c r="E11" i="2"/>
  <c r="E7" i="2"/>
  <c r="E6" i="2"/>
  <c r="E9" i="2"/>
  <c r="E2" i="2"/>
  <c r="E12" i="2"/>
  <c r="E3" i="2"/>
  <c r="E10" i="2"/>
  <c r="E8" i="2"/>
  <c r="E4" i="2"/>
  <c r="B21" i="4"/>
  <c r="C20" i="4"/>
  <c r="D19" i="4"/>
  <c r="D14" i="3"/>
  <c r="D15" i="3"/>
  <c r="B22" i="4" l="1"/>
  <c r="C21" i="4"/>
  <c r="D20" i="4"/>
  <c r="D16" i="3"/>
  <c r="B23" i="4" l="1"/>
  <c r="C22" i="4"/>
  <c r="D21" i="4"/>
  <c r="D17" i="3"/>
  <c r="B24" i="4" l="1"/>
  <c r="C23" i="4"/>
  <c r="D22" i="4"/>
  <c r="D18" i="3"/>
  <c r="B25" i="4" l="1"/>
  <c r="C24" i="4"/>
  <c r="D23" i="4"/>
  <c r="D19" i="3"/>
  <c r="B26" i="4" l="1"/>
  <c r="C25" i="4"/>
  <c r="D24" i="4"/>
  <c r="D20" i="3"/>
  <c r="B27" i="4" l="1"/>
  <c r="C26" i="4"/>
  <c r="D25" i="4"/>
  <c r="D21" i="3"/>
  <c r="B28" i="4" l="1"/>
  <c r="C27" i="4"/>
  <c r="D26" i="4"/>
  <c r="D22" i="3"/>
  <c r="B29" i="4" l="1"/>
  <c r="C28" i="4"/>
  <c r="D27" i="4"/>
  <c r="D23" i="3"/>
  <c r="B30" i="4" l="1"/>
  <c r="C29" i="4"/>
  <c r="D28" i="4"/>
  <c r="D24" i="3"/>
  <c r="B31" i="4" l="1"/>
  <c r="C31" i="4" s="1"/>
  <c r="C30" i="4"/>
  <c r="D29" i="4"/>
  <c r="D25" i="3"/>
  <c r="D31" i="4" l="1"/>
  <c r="D30" i="4"/>
  <c r="D26" i="3"/>
  <c r="D32" i="4" l="1"/>
  <c r="D27" i="3"/>
  <c r="E30" i="4" l="1"/>
  <c r="E11" i="4"/>
  <c r="E9" i="4"/>
  <c r="E13" i="4"/>
  <c r="E17" i="4"/>
  <c r="E21" i="4"/>
  <c r="E23" i="4"/>
  <c r="E20" i="4"/>
  <c r="E24" i="4"/>
  <c r="E4" i="4"/>
  <c r="E7" i="4"/>
  <c r="E3" i="4"/>
  <c r="E12" i="4"/>
  <c r="E2" i="4"/>
  <c r="E8" i="4"/>
  <c r="E10" i="4"/>
  <c r="E14" i="4"/>
  <c r="E22" i="4"/>
  <c r="E6" i="4"/>
  <c r="E15" i="4"/>
  <c r="E19" i="4"/>
  <c r="E5" i="4"/>
  <c r="E16" i="4"/>
  <c r="E18" i="4"/>
  <c r="E25" i="4"/>
  <c r="E26" i="4"/>
  <c r="E27" i="4"/>
  <c r="E28" i="4"/>
  <c r="E29" i="4"/>
  <c r="E31" i="4"/>
  <c r="D28" i="3"/>
  <c r="D29" i="3" l="1"/>
  <c r="D31" i="3" l="1"/>
  <c r="D30" i="3"/>
  <c r="E13" i="3" l="1"/>
  <c r="E3" i="3"/>
  <c r="E11" i="3"/>
  <c r="E8" i="3"/>
  <c r="E5" i="3"/>
  <c r="E12" i="3"/>
  <c r="E2" i="3"/>
  <c r="E9" i="3"/>
  <c r="E10" i="3"/>
  <c r="E7" i="3"/>
  <c r="E4" i="3"/>
  <c r="E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1" i="3"/>
  <c r="E30" i="3"/>
</calcChain>
</file>

<file path=xl/sharedStrings.xml><?xml version="1.0" encoding="utf-8"?>
<sst xmlns="http://schemas.openxmlformats.org/spreadsheetml/2006/main" count="21" uniqueCount="7">
  <si>
    <t>z50</t>
  </si>
  <si>
    <t>z95</t>
  </si>
  <si>
    <t>cc</t>
  </si>
  <si>
    <t>zn</t>
  </si>
  <si>
    <t>dz</t>
  </si>
  <si>
    <t>root profile</t>
  </si>
  <si>
    <t>norm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</si>
</sst>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1.2050000000000001</c:v>
                </c:pt>
                <c:pt idx="12">
                  <c:v>1.32</c:v>
                </c:pt>
                <c:pt idx="13">
                  <c:v>1.45</c:v>
                </c:pt>
                <c:pt idx="14">
                  <c:v>1.5999999999999999</c:v>
                </c:pt>
                <c:pt idx="15">
                  <c:v>1.7749999999999999</c:v>
                </c:pt>
                <c:pt idx="16">
                  <c:v>1.98</c:v>
                </c:pt>
                <c:pt idx="17">
                  <c:v>2.2199999999999998</c:v>
                </c:pt>
                <c:pt idx="18">
                  <c:v>2.4999999999999996</c:v>
                </c:pt>
                <c:pt idx="19">
                  <c:v>2.8249999999999993</c:v>
                </c:pt>
                <c:pt idx="20">
                  <c:v>3.1999999999999993</c:v>
                </c:pt>
                <c:pt idx="21">
                  <c:v>3.629999999999999</c:v>
                </c:pt>
                <c:pt idx="22">
                  <c:v>4.1199999999999992</c:v>
                </c:pt>
                <c:pt idx="23">
                  <c:v>4.6749999999999989</c:v>
                </c:pt>
              </c:numCache>
            </c:numRef>
          </c:xVal>
          <c:yVal>
            <c:numRef>
              <c:f>Calcs!$D$2:$D$26</c:f>
              <c:numCache>
                <c:formatCode>General</c:formatCode>
                <c:ptCount val="25"/>
                <c:pt idx="0">
                  <c:v>9.7870293735698832E-2</c:v>
                </c:pt>
                <c:pt idx="1">
                  <c:v>0.11613193017439254</c:v>
                </c:pt>
                <c:pt idx="2">
                  <c:v>0.13365113462773454</c:v>
                </c:pt>
                <c:pt idx="3">
                  <c:v>0.12556318282638337</c:v>
                </c:pt>
                <c:pt idx="4">
                  <c:v>0.10619788878343035</c:v>
                </c:pt>
                <c:pt idx="5">
                  <c:v>8.5261692098938913E-2</c:v>
                </c:pt>
                <c:pt idx="6">
                  <c:v>6.6938740475431732E-2</c:v>
                </c:pt>
                <c:pt idx="7">
                  <c:v>5.2241199499461342E-2</c:v>
                </c:pt>
                <c:pt idx="8">
                  <c:v>4.0887394362980438E-2</c:v>
                </c:pt>
                <c:pt idx="9">
                  <c:v>3.2238340133923953E-2</c:v>
                </c:pt>
                <c:pt idx="10">
                  <c:v>2.5661793821016226E-2</c:v>
                </c:pt>
                <c:pt idx="11">
                  <c:v>2.144158500676396E-2</c:v>
                </c:pt>
                <c:pt idx="12">
                  <c:v>1.8526311813882118E-2</c:v>
                </c:pt>
                <c:pt idx="13">
                  <c:v>1.6274529293775077E-2</c:v>
                </c:pt>
                <c:pt idx="14">
                  <c:v>1.4312173131113937E-2</c:v>
                </c:pt>
                <c:pt idx="15">
                  <c:v>1.2454610950766115E-2</c:v>
                </c:pt>
                <c:pt idx="16">
                  <c:v>1.06479383563479E-2</c:v>
                </c:pt>
                <c:pt idx="17">
                  <c:v>8.9148563581508307E-3</c:v>
                </c:pt>
                <c:pt idx="18">
                  <c:v>7.3076485989321763E-3</c:v>
                </c:pt>
                <c:pt idx="19">
                  <c:v>5.8750479020375189E-3</c:v>
                </c:pt>
                <c:pt idx="20">
                  <c:v>4.6456796703326234E-3</c:v>
                </c:pt>
                <c:pt idx="21">
                  <c:v>3.6251026910909638E-3</c:v>
                </c:pt>
                <c:pt idx="22">
                  <c:v>2.8006557848160416E-3</c:v>
                </c:pt>
                <c:pt idx="23">
                  <c:v>2.1487993237305205E-3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F-4A8C-8B98-51EA269E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73487"/>
        <c:axId val="639874319"/>
      </c:scatterChart>
      <c:valAx>
        <c:axId val="6398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4319"/>
        <c:crosses val="autoZero"/>
        <c:crossBetween val="midCat"/>
      </c:valAx>
      <c:valAx>
        <c:axId val="6398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1.4</c:v>
                </c:pt>
                <c:pt idx="12">
                  <c:v>1.9</c:v>
                </c:pt>
                <c:pt idx="13">
                  <c:v>2.6</c:v>
                </c:pt>
                <c:pt idx="14">
                  <c:v>3.5</c:v>
                </c:pt>
                <c:pt idx="15">
                  <c:v>4.5999999999999996</c:v>
                </c:pt>
                <c:pt idx="16">
                  <c:v>5.9</c:v>
                </c:pt>
                <c:pt idx="17">
                  <c:v>7.4</c:v>
                </c:pt>
                <c:pt idx="18">
                  <c:v>9.1</c:v>
                </c:pt>
                <c:pt idx="19">
                  <c:v>11</c:v>
                </c:pt>
                <c:pt idx="20">
                  <c:v>13.1</c:v>
                </c:pt>
                <c:pt idx="21">
                  <c:v>15.4</c:v>
                </c:pt>
                <c:pt idx="22">
                  <c:v>17.899999999999999</c:v>
                </c:pt>
                <c:pt idx="23">
                  <c:v>20.6</c:v>
                </c:pt>
                <c:pt idx="24">
                  <c:v>23.5</c:v>
                </c:pt>
                <c:pt idx="25">
                  <c:v>26.6</c:v>
                </c:pt>
                <c:pt idx="26">
                  <c:v>29.9</c:v>
                </c:pt>
                <c:pt idx="27">
                  <c:v>33.4</c:v>
                </c:pt>
                <c:pt idx="28">
                  <c:v>37.1</c:v>
                </c:pt>
                <c:pt idx="2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6-4CBA-973D-02676BBA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55967"/>
        <c:axId val="657654719"/>
      </c:lineChart>
      <c:catAx>
        <c:axId val="65765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4719"/>
        <c:crosses val="autoZero"/>
        <c:auto val="1"/>
        <c:lblAlgn val="ctr"/>
        <c:lblOffset val="100"/>
        <c:noMultiLvlLbl val="0"/>
      </c:catAx>
      <c:valAx>
        <c:axId val="657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1.4</c:v>
                </c:pt>
                <c:pt idx="12">
                  <c:v>1.9</c:v>
                </c:pt>
                <c:pt idx="13">
                  <c:v>2.6</c:v>
                </c:pt>
                <c:pt idx="14">
                  <c:v>3.5</c:v>
                </c:pt>
                <c:pt idx="15">
                  <c:v>4.5999999999999996</c:v>
                </c:pt>
                <c:pt idx="16">
                  <c:v>5.9</c:v>
                </c:pt>
                <c:pt idx="17">
                  <c:v>7.4</c:v>
                </c:pt>
                <c:pt idx="18">
                  <c:v>9.1</c:v>
                </c:pt>
                <c:pt idx="19">
                  <c:v>11</c:v>
                </c:pt>
                <c:pt idx="20">
                  <c:v>13.1</c:v>
                </c:pt>
                <c:pt idx="21">
                  <c:v>15.4</c:v>
                </c:pt>
                <c:pt idx="22">
                  <c:v>17.899999999999999</c:v>
                </c:pt>
                <c:pt idx="23">
                  <c:v>20.6</c:v>
                </c:pt>
                <c:pt idx="24">
                  <c:v>23.5</c:v>
                </c:pt>
                <c:pt idx="25">
                  <c:v>26.6</c:v>
                </c:pt>
                <c:pt idx="26">
                  <c:v>29.9</c:v>
                </c:pt>
                <c:pt idx="27">
                  <c:v>33.4</c:v>
                </c:pt>
                <c:pt idx="28">
                  <c:v>37.1</c:v>
                </c:pt>
                <c:pt idx="29">
                  <c:v>41</c:v>
                </c:pt>
              </c:numCache>
            </c:numRef>
          </c:xVal>
          <c:yVal>
            <c:numRef>
              <c:f>Sheet3!$E$2:$E$31</c:f>
              <c:numCache>
                <c:formatCode>General</c:formatCode>
                <c:ptCount val="30"/>
                <c:pt idx="0">
                  <c:v>9.9000846525118771E-2</c:v>
                </c:pt>
                <c:pt idx="1">
                  <c:v>0.11747343302053645</c:v>
                </c:pt>
                <c:pt idx="2">
                  <c:v>0.13519501129648731</c:v>
                </c:pt>
                <c:pt idx="3">
                  <c:v>0.1270136311817972</c:v>
                </c:pt>
                <c:pt idx="4">
                  <c:v>0.10742463813516774</c:v>
                </c:pt>
                <c:pt idx="5">
                  <c:v>8.6246596099466694E-2</c:v>
                </c:pt>
                <c:pt idx="6">
                  <c:v>6.7711986134314978E-2</c:v>
                </c:pt>
                <c:pt idx="7">
                  <c:v>5.2844665899350329E-2</c:v>
                </c:pt>
                <c:pt idx="8">
                  <c:v>4.135970680820527E-2</c:v>
                </c:pt>
                <c:pt idx="9">
                  <c:v>3.2610742667660113E-2</c:v>
                </c:pt>
                <c:pt idx="10">
                  <c:v>2.5958227105095454E-2</c:v>
                </c:pt>
                <c:pt idx="11">
                  <c:v>4.1779535303109662E-2</c:v>
                </c:pt>
                <c:pt idx="12">
                  <c:v>2.9605799732671041E-2</c:v>
                </c:pt>
                <c:pt idx="13">
                  <c:v>1.6432347278885602E-2</c:v>
                </c:pt>
                <c:pt idx="14">
                  <c:v>8.5810246353997255E-3</c:v>
                </c:pt>
                <c:pt idx="15">
                  <c:v>4.5286076370368716E-3</c:v>
                </c:pt>
                <c:pt idx="16">
                  <c:v>2.4774865798555899E-3</c:v>
                </c:pt>
                <c:pt idx="17">
                  <c:v>1.4143998027498648E-3</c:v>
                </c:pt>
                <c:pt idx="18">
                  <c:v>8.4212163027296504E-4</c:v>
                </c:pt>
                <c:pt idx="19">
                  <c:v>5.2122254163180072E-4</c:v>
                </c:pt>
                <c:pt idx="20">
                  <c:v>3.3406127311772697E-4</c:v>
                </c:pt>
                <c:pt idx="21">
                  <c:v>2.2086335590088677E-4</c:v>
                </c:pt>
                <c:pt idx="22">
                  <c:v>1.5010809094517937E-4</c:v>
                </c:pt>
                <c:pt idx="23">
                  <c:v>1.0455246315233774E-4</c:v>
                </c:pt>
                <c:pt idx="24">
                  <c:v>7.4431169145215093E-5</c:v>
                </c:pt>
                <c:pt idx="25">
                  <c:v>5.4033490029530838E-5</c:v>
                </c:pt>
                <c:pt idx="26">
                  <c:v>3.992014289549099E-5</c:v>
                </c:pt>
                <c:pt idx="27">
                  <c:v>2.9963441614156567E-5</c:v>
                </c:pt>
                <c:pt idx="28">
                  <c:v>2.2814465225072528E-5</c:v>
                </c:pt>
                <c:pt idx="29">
                  <c:v>1.7598677246068352E-5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4-4EAA-BD5F-E46A2D53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66031"/>
        <c:axId val="678266447"/>
      </c:scatterChart>
      <c:valAx>
        <c:axId val="6782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6447"/>
        <c:crosses val="autoZero"/>
        <c:crossBetween val="midCat"/>
      </c:valAx>
      <c:valAx>
        <c:axId val="6782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0.22100000000000003</c:v>
                </c:pt>
                <c:pt idx="2">
                  <c:v>0.3650000000000001</c:v>
                </c:pt>
                <c:pt idx="3">
                  <c:v>0.53400000000000014</c:v>
                </c:pt>
                <c:pt idx="4">
                  <c:v>0.7300000000000002</c:v>
                </c:pt>
                <c:pt idx="5">
                  <c:v>0.95500000000000029</c:v>
                </c:pt>
                <c:pt idx="6">
                  <c:v>1.2110000000000005</c:v>
                </c:pt>
                <c:pt idx="7">
                  <c:v>1.5000000000000007</c:v>
                </c:pt>
                <c:pt idx="8">
                  <c:v>1.824000000000001</c:v>
                </c:pt>
                <c:pt idx="9">
                  <c:v>2.1850000000000014</c:v>
                </c:pt>
                <c:pt idx="10">
                  <c:v>2.5850000000000017</c:v>
                </c:pt>
                <c:pt idx="11">
                  <c:v>3.026000000000002</c:v>
                </c:pt>
                <c:pt idx="12">
                  <c:v>3.5100000000000025</c:v>
                </c:pt>
                <c:pt idx="13">
                  <c:v>4.0390000000000033</c:v>
                </c:pt>
                <c:pt idx="14">
                  <c:v>4.6150000000000038</c:v>
                </c:pt>
                <c:pt idx="15">
                  <c:v>5.2400000000000047</c:v>
                </c:pt>
                <c:pt idx="16">
                  <c:v>5.9160000000000057</c:v>
                </c:pt>
                <c:pt idx="17">
                  <c:v>6.6450000000000067</c:v>
                </c:pt>
                <c:pt idx="18">
                  <c:v>7.4290000000000074</c:v>
                </c:pt>
                <c:pt idx="19">
                  <c:v>8.2700000000000085</c:v>
                </c:pt>
                <c:pt idx="20">
                  <c:v>9.1700000000000088</c:v>
                </c:pt>
                <c:pt idx="21">
                  <c:v>10.131000000000011</c:v>
                </c:pt>
                <c:pt idx="22">
                  <c:v>11.155000000000012</c:v>
                </c:pt>
                <c:pt idx="23">
                  <c:v>12.244000000000014</c:v>
                </c:pt>
                <c:pt idx="24">
                  <c:v>13.400000000000016</c:v>
                </c:pt>
                <c:pt idx="25">
                  <c:v>14.625000000000018</c:v>
                </c:pt>
                <c:pt idx="26">
                  <c:v>15.921000000000019</c:v>
                </c:pt>
                <c:pt idx="27">
                  <c:v>17.29000000000002</c:v>
                </c:pt>
                <c:pt idx="28">
                  <c:v>18.734000000000023</c:v>
                </c:pt>
                <c:pt idx="29">
                  <c:v>20.255000000000024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2-4B27-842F-BB7D266B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54303"/>
        <c:axId val="657656799"/>
      </c:lineChart>
      <c:catAx>
        <c:axId val="65765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6799"/>
        <c:crosses val="autoZero"/>
        <c:auto val="1"/>
        <c:lblAlgn val="ctr"/>
        <c:lblOffset val="100"/>
        <c:noMultiLvlLbl val="0"/>
      </c:catAx>
      <c:valAx>
        <c:axId val="6576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0.22100000000000003</c:v>
                </c:pt>
                <c:pt idx="2">
                  <c:v>0.3650000000000001</c:v>
                </c:pt>
                <c:pt idx="3">
                  <c:v>0.53400000000000014</c:v>
                </c:pt>
                <c:pt idx="4">
                  <c:v>0.7300000000000002</c:v>
                </c:pt>
                <c:pt idx="5">
                  <c:v>0.95500000000000029</c:v>
                </c:pt>
                <c:pt idx="6">
                  <c:v>1.2110000000000005</c:v>
                </c:pt>
                <c:pt idx="7">
                  <c:v>1.5000000000000007</c:v>
                </c:pt>
                <c:pt idx="8">
                  <c:v>1.824000000000001</c:v>
                </c:pt>
                <c:pt idx="9">
                  <c:v>2.1850000000000014</c:v>
                </c:pt>
                <c:pt idx="10">
                  <c:v>2.5850000000000017</c:v>
                </c:pt>
                <c:pt idx="11">
                  <c:v>3.026000000000002</c:v>
                </c:pt>
                <c:pt idx="12">
                  <c:v>3.5100000000000025</c:v>
                </c:pt>
                <c:pt idx="13">
                  <c:v>4.0390000000000033</c:v>
                </c:pt>
                <c:pt idx="14">
                  <c:v>4.6150000000000038</c:v>
                </c:pt>
                <c:pt idx="15">
                  <c:v>5.2400000000000047</c:v>
                </c:pt>
                <c:pt idx="16">
                  <c:v>5.9160000000000057</c:v>
                </c:pt>
                <c:pt idx="17">
                  <c:v>6.6450000000000067</c:v>
                </c:pt>
                <c:pt idx="18">
                  <c:v>7.4290000000000074</c:v>
                </c:pt>
                <c:pt idx="19">
                  <c:v>8.2700000000000085</c:v>
                </c:pt>
                <c:pt idx="20">
                  <c:v>9.1700000000000088</c:v>
                </c:pt>
                <c:pt idx="21">
                  <c:v>10.131000000000011</c:v>
                </c:pt>
                <c:pt idx="22">
                  <c:v>11.155000000000012</c:v>
                </c:pt>
                <c:pt idx="23">
                  <c:v>12.244000000000014</c:v>
                </c:pt>
                <c:pt idx="24">
                  <c:v>13.400000000000016</c:v>
                </c:pt>
                <c:pt idx="25">
                  <c:v>14.625000000000018</c:v>
                </c:pt>
                <c:pt idx="26">
                  <c:v>15.921000000000019</c:v>
                </c:pt>
                <c:pt idx="27">
                  <c:v>17.29000000000002</c:v>
                </c:pt>
                <c:pt idx="28">
                  <c:v>18.734000000000023</c:v>
                </c:pt>
                <c:pt idx="29">
                  <c:v>20.255000000000024</c:v>
                </c:pt>
              </c:numCache>
            </c:numRef>
          </c:xVal>
          <c:yVal>
            <c:numRef>
              <c:f>Sheet4!$E$2:$E$31</c:f>
              <c:numCache>
                <c:formatCode>General</c:formatCode>
                <c:ptCount val="30"/>
                <c:pt idx="0">
                  <c:v>0.10230830829819204</c:v>
                </c:pt>
                <c:pt idx="1">
                  <c:v>0.15504680979144062</c:v>
                </c:pt>
                <c:pt idx="2">
                  <c:v>0.19623737846391454</c:v>
                </c:pt>
                <c:pt idx="3">
                  <c:v>0.17481279424036664</c:v>
                </c:pt>
                <c:pt idx="4">
                  <c:v>0.12733389119740357</c:v>
                </c:pt>
                <c:pt idx="5">
                  <c:v>8.4292588397763379E-2</c:v>
                </c:pt>
                <c:pt idx="6">
                  <c:v>5.3957122389354482E-2</c:v>
                </c:pt>
                <c:pt idx="7">
                  <c:v>3.4470025438127862E-2</c:v>
                </c:pt>
                <c:pt idx="8">
                  <c:v>2.229756080565342E-2</c:v>
                </c:pt>
                <c:pt idx="9">
                  <c:v>1.4690100912760656E-2</c:v>
                </c:pt>
                <c:pt idx="10">
                  <c:v>9.8734558924658961E-3</c:v>
                </c:pt>
                <c:pt idx="11">
                  <c:v>6.7684357536371984E-3</c:v>
                </c:pt>
                <c:pt idx="12">
                  <c:v>4.7274397650438052E-3</c:v>
                </c:pt>
                <c:pt idx="13">
                  <c:v>3.3596879338677441E-3</c:v>
                </c:pt>
                <c:pt idx="14">
                  <c:v>2.4260672701615438E-3</c:v>
                </c:pt>
                <c:pt idx="15">
                  <c:v>1.7777064629003255E-3</c:v>
                </c:pt>
                <c:pt idx="16">
                  <c:v>1.3201965871797027E-3</c:v>
                </c:pt>
                <c:pt idx="17">
                  <c:v>9.92561786538469E-4</c:v>
                </c:pt>
                <c:pt idx="18">
                  <c:v>7.5472011458466409E-4</c:v>
                </c:pt>
                <c:pt idx="19">
                  <c:v>5.7988114968030512E-4</c:v>
                </c:pt>
                <c:pt idx="20">
                  <c:v>4.4985601820632013E-4</c:v>
                </c:pt>
                <c:pt idx="21">
                  <c:v>3.5211382145472145E-4</c:v>
                </c:pt>
                <c:pt idx="22">
                  <c:v>2.7790308551167155E-4</c:v>
                </c:pt>
                <c:pt idx="23">
                  <c:v>2.2103365298108187E-4</c:v>
                </c:pt>
                <c:pt idx="24">
                  <c:v>1.770748228872712E-4</c:v>
                </c:pt>
                <c:pt idx="25">
                  <c:v>1.4281993930607433E-4</c:v>
                </c:pt>
                <c:pt idx="26">
                  <c:v>1.1592407518046215E-4</c:v>
                </c:pt>
                <c:pt idx="27">
                  <c:v>9.4655747288155761E-5</c:v>
                </c:pt>
                <c:pt idx="28">
                  <c:v>7.7724749940568809E-5</c:v>
                </c:pt>
                <c:pt idx="29">
                  <c:v>6.4161436206898887E-5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9-4470-B99C-A10217AE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7487"/>
        <c:axId val="678121231"/>
      </c:scatterChart>
      <c:valAx>
        <c:axId val="6781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21231"/>
        <c:crosses val="autoZero"/>
        <c:crossBetween val="midCat"/>
      </c:valAx>
      <c:valAx>
        <c:axId val="6781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9</xdr:row>
      <xdr:rowOff>0</xdr:rowOff>
    </xdr:from>
    <xdr:to>
      <xdr:col>24</xdr:col>
      <xdr:colOff>85725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180975</xdr:rowOff>
    </xdr:from>
    <xdr:to>
      <xdr:col>22</xdr:col>
      <xdr:colOff>133350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20</xdr:row>
      <xdr:rowOff>47625</xdr:rowOff>
    </xdr:from>
    <xdr:to>
      <xdr:col>24</xdr:col>
      <xdr:colOff>114300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5</xdr:row>
      <xdr:rowOff>161925</xdr:rowOff>
    </xdr:from>
    <xdr:to>
      <xdr:col>18</xdr:col>
      <xdr:colOff>104775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21</xdr:row>
      <xdr:rowOff>152400</xdr:rowOff>
    </xdr:from>
    <xdr:to>
      <xdr:col>19</xdr:col>
      <xdr:colOff>190500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E34" sqref="E34"/>
    </sheetView>
  </sheetViews>
  <sheetFormatPr defaultRowHeight="15" x14ac:dyDescent="0.25"/>
  <sheetData>
    <row r="1" spans="1:2" x14ac:dyDescent="0.25">
      <c r="A1">
        <v>0.1</v>
      </c>
      <c r="B1">
        <v>9.7870293735698832E-2</v>
      </c>
    </row>
    <row r="2" spans="1:2" x14ac:dyDescent="0.25">
      <c r="A2">
        <v>0.2</v>
      </c>
      <c r="B2">
        <v>0.11613193017439254</v>
      </c>
    </row>
    <row r="3" spans="1:2" x14ac:dyDescent="0.25">
      <c r="A3">
        <v>0.3</v>
      </c>
      <c r="B3">
        <v>0.13365113462773454</v>
      </c>
    </row>
    <row r="4" spans="1:2" x14ac:dyDescent="0.25">
      <c r="A4">
        <v>0.4</v>
      </c>
      <c r="B4">
        <v>0.12556318282638337</v>
      </c>
    </row>
    <row r="5" spans="1:2" x14ac:dyDescent="0.25">
      <c r="A5">
        <v>0.5</v>
      </c>
      <c r="B5">
        <v>0.10619788878343035</v>
      </c>
    </row>
    <row r="6" spans="1:2" x14ac:dyDescent="0.25">
      <c r="A6">
        <v>0.6</v>
      </c>
      <c r="B6">
        <v>8.5261692098938913E-2</v>
      </c>
    </row>
    <row r="7" spans="1:2" x14ac:dyDescent="0.25">
      <c r="A7">
        <v>0.7</v>
      </c>
      <c r="B7">
        <v>6.6938740475431732E-2</v>
      </c>
    </row>
    <row r="8" spans="1:2" x14ac:dyDescent="0.25">
      <c r="A8">
        <v>0.8</v>
      </c>
      <c r="B8">
        <v>5.2241199499461342E-2</v>
      </c>
    </row>
    <row r="9" spans="1:2" x14ac:dyDescent="0.25">
      <c r="A9">
        <v>0.9</v>
      </c>
      <c r="B9">
        <v>4.0887394362980438E-2</v>
      </c>
    </row>
    <row r="10" spans="1:2" x14ac:dyDescent="0.25">
      <c r="A10">
        <v>1</v>
      </c>
      <c r="B10">
        <v>3.2238340133923953E-2</v>
      </c>
    </row>
    <row r="11" spans="1:2" x14ac:dyDescent="0.25">
      <c r="A11">
        <v>1.1000000000000001</v>
      </c>
      <c r="B11">
        <v>2.5661793821016226E-2</v>
      </c>
    </row>
    <row r="12" spans="1:2" x14ac:dyDescent="0.25">
      <c r="A12">
        <v>1.2050000000000001</v>
      </c>
      <c r="B12">
        <v>2.144158500676396E-2</v>
      </c>
    </row>
    <row r="13" spans="1:2" x14ac:dyDescent="0.25">
      <c r="A13">
        <v>1.32</v>
      </c>
      <c r="B13">
        <v>1.8526311813882118E-2</v>
      </c>
    </row>
    <row r="14" spans="1:2" x14ac:dyDescent="0.25">
      <c r="A14">
        <v>1.45</v>
      </c>
      <c r="B14">
        <v>1.6274529293775077E-2</v>
      </c>
    </row>
    <row r="15" spans="1:2" x14ac:dyDescent="0.25">
      <c r="A15">
        <v>1.5999999999999999</v>
      </c>
      <c r="B15">
        <v>1.4312173131113937E-2</v>
      </c>
    </row>
    <row r="16" spans="1:2" x14ac:dyDescent="0.25">
      <c r="A16">
        <v>1.7749999999999999</v>
      </c>
      <c r="B16">
        <v>1.2454610950766115E-2</v>
      </c>
    </row>
    <row r="17" spans="1:2" x14ac:dyDescent="0.25">
      <c r="A17">
        <v>1.98</v>
      </c>
      <c r="B17">
        <v>1.06479383563479E-2</v>
      </c>
    </row>
    <row r="18" spans="1:2" x14ac:dyDescent="0.25">
      <c r="A18">
        <v>2.2199999999999998</v>
      </c>
      <c r="B18">
        <v>8.9148563581508307E-3</v>
      </c>
    </row>
    <row r="19" spans="1:2" x14ac:dyDescent="0.25">
      <c r="A19">
        <v>2.4999999999999996</v>
      </c>
      <c r="B19">
        <v>7.3076485989321763E-3</v>
      </c>
    </row>
    <row r="20" spans="1:2" x14ac:dyDescent="0.25">
      <c r="A20">
        <v>2.8249999999999993</v>
      </c>
      <c r="B20">
        <v>5.8750479020375189E-3</v>
      </c>
    </row>
    <row r="21" spans="1:2" x14ac:dyDescent="0.25">
      <c r="A21">
        <v>3.1999999999999993</v>
      </c>
      <c r="B21">
        <v>4.6456796703326234E-3</v>
      </c>
    </row>
    <row r="22" spans="1:2" x14ac:dyDescent="0.25">
      <c r="A22">
        <v>3.629999999999999</v>
      </c>
      <c r="B22">
        <v>3.6251026910909638E-3</v>
      </c>
    </row>
    <row r="23" spans="1:2" x14ac:dyDescent="0.25">
      <c r="A23">
        <v>4.1199999999999992</v>
      </c>
      <c r="B23">
        <v>2.8006557848160416E-3</v>
      </c>
    </row>
    <row r="24" spans="1:2" x14ac:dyDescent="0.25">
      <c r="A24">
        <v>4.6749999999999989</v>
      </c>
      <c r="B24">
        <v>2.1487993237305205E-3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" sqref="D2:D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D1" t="s">
        <v>5</v>
      </c>
      <c r="E1" t="s">
        <v>6</v>
      </c>
    </row>
    <row r="2" spans="1:8" x14ac:dyDescent="0.25">
      <c r="A2">
        <v>0.1</v>
      </c>
      <c r="B2">
        <v>0.15</v>
      </c>
      <c r="D2">
        <f>-B2*$H$3/$F$3 * (A2/$F$3)^($H$3-1) * (1+(A2/$F$3)^$H$3)^-2</f>
        <v>9.7870293735698832E-2</v>
      </c>
      <c r="E2">
        <f>D2/$D$27</f>
        <v>9.6746244645896429E-2</v>
      </c>
      <c r="F2" t="s">
        <v>0</v>
      </c>
      <c r="G2" t="s">
        <v>1</v>
      </c>
      <c r="H2" t="s">
        <v>2</v>
      </c>
    </row>
    <row r="3" spans="1:8" x14ac:dyDescent="0.25">
      <c r="A3">
        <v>0.2</v>
      </c>
      <c r="B3">
        <f>A3-A2</f>
        <v>0.1</v>
      </c>
      <c r="D3">
        <f t="shared" ref="D3:D12" si="0">-B3*$H$3/$F$3 * (A3/$F$3)^($H$3-1) * (1+(A3/$F$3)^$H$3)^-2</f>
        <v>0.11613193017439254</v>
      </c>
      <c r="E3">
        <f t="shared" ref="E3:E12" si="1">D3/$D$27</f>
        <v>0.11479814455439591</v>
      </c>
      <c r="F3">
        <v>0.5</v>
      </c>
      <c r="G3">
        <v>2</v>
      </c>
      <c r="H3">
        <f>1.27875 / (LOG10(F3) -LOG10(G3))</f>
        <v>-2.1239577756686074</v>
      </c>
    </row>
    <row r="4" spans="1:8" x14ac:dyDescent="0.25">
      <c r="A4">
        <v>0.3</v>
      </c>
      <c r="B4">
        <f>A4-A3</f>
        <v>9.9999999999999978E-2</v>
      </c>
      <c r="D4">
        <f t="shared" si="0"/>
        <v>0.13365113462773454</v>
      </c>
      <c r="E4">
        <f t="shared" si="1"/>
        <v>0.1321161393753951</v>
      </c>
    </row>
    <row r="5" spans="1:8" x14ac:dyDescent="0.25">
      <c r="A5">
        <v>0.4</v>
      </c>
      <c r="B5">
        <f>A5-A4</f>
        <v>0.10000000000000003</v>
      </c>
      <c r="D5">
        <f t="shared" si="0"/>
        <v>0.12556318282638337</v>
      </c>
      <c r="E5">
        <f t="shared" si="1"/>
        <v>0.12412107842492077</v>
      </c>
    </row>
    <row r="6" spans="1:8" x14ac:dyDescent="0.25">
      <c r="A6">
        <v>0.5</v>
      </c>
      <c r="B6">
        <f>A6-A5</f>
        <v>9.9999999999999978E-2</v>
      </c>
      <c r="D6">
        <f t="shared" si="0"/>
        <v>0.10619788878343035</v>
      </c>
      <c r="E6">
        <f t="shared" si="1"/>
        <v>0.10497819651860159</v>
      </c>
    </row>
    <row r="7" spans="1:8" x14ac:dyDescent="0.25">
      <c r="A7">
        <v>0.6</v>
      </c>
      <c r="B7">
        <f>A7-A6</f>
        <v>9.9999999999999978E-2</v>
      </c>
      <c r="D7">
        <f t="shared" si="0"/>
        <v>8.5261692098938913E-2</v>
      </c>
      <c r="E7">
        <f t="shared" si="1"/>
        <v>8.4282453928287884E-2</v>
      </c>
    </row>
    <row r="8" spans="1:8" x14ac:dyDescent="0.25">
      <c r="A8">
        <v>0.7</v>
      </c>
      <c r="B8">
        <f t="shared" ref="B8:B9" si="2">A8-A7</f>
        <v>9.9999999999999978E-2</v>
      </c>
      <c r="D8">
        <f t="shared" si="0"/>
        <v>6.6938740475431732E-2</v>
      </c>
      <c r="E8">
        <f t="shared" si="1"/>
        <v>6.6169943045364527E-2</v>
      </c>
    </row>
    <row r="9" spans="1:8" x14ac:dyDescent="0.25">
      <c r="A9">
        <v>0.8</v>
      </c>
      <c r="B9">
        <f t="shared" si="2"/>
        <v>0.10000000000000009</v>
      </c>
      <c r="D9">
        <f t="shared" si="0"/>
        <v>5.2241199499461342E-2</v>
      </c>
      <c r="E9">
        <f t="shared" si="1"/>
        <v>5.1641204643962754E-2</v>
      </c>
    </row>
    <row r="10" spans="1:8" x14ac:dyDescent="0.25">
      <c r="A10">
        <v>0.9</v>
      </c>
      <c r="B10">
        <f>A10-A9</f>
        <v>9.9999999999999978E-2</v>
      </c>
      <c r="D10">
        <f t="shared" si="0"/>
        <v>4.0887394362980438E-2</v>
      </c>
      <c r="E10">
        <f t="shared" si="1"/>
        <v>4.0417798976435319E-2</v>
      </c>
    </row>
    <row r="11" spans="1:8" x14ac:dyDescent="0.25">
      <c r="A11">
        <v>1</v>
      </c>
      <c r="B11">
        <f>A11-A10</f>
        <v>9.9999999999999978E-2</v>
      </c>
      <c r="D11">
        <f t="shared" si="0"/>
        <v>3.2238340133923953E-2</v>
      </c>
      <c r="E11">
        <f t="shared" si="1"/>
        <v>3.186807990989584E-2</v>
      </c>
    </row>
    <row r="12" spans="1:8" x14ac:dyDescent="0.25">
      <c r="A12">
        <f>A11+B12</f>
        <v>1.1000000000000001</v>
      </c>
      <c r="B12">
        <f>B11+C12</f>
        <v>9.9999999999999978E-2</v>
      </c>
      <c r="C12">
        <v>0</v>
      </c>
      <c r="D12">
        <f t="shared" si="0"/>
        <v>2.5661793821016226E-2</v>
      </c>
      <c r="E12">
        <f t="shared" si="1"/>
        <v>2.5367065820453491E-2</v>
      </c>
    </row>
    <row r="13" spans="1:8" x14ac:dyDescent="0.25">
      <c r="A13">
        <f t="shared" ref="A13:A25" si="3">A12+B13</f>
        <v>1.2050000000000001</v>
      </c>
      <c r="B13">
        <f t="shared" ref="B13:B25" si="4">B12+C13</f>
        <v>0.10499999999999998</v>
      </c>
      <c r="C13">
        <f>C12+0.005</f>
        <v>5.0000000000000001E-3</v>
      </c>
      <c r="D13">
        <f t="shared" ref="D13:D25" si="5">-B13*$H$3/$F$3 * (A13/$F$3)^($H$3-1) * (1+(A13/$F$3)^$H$3)^-2</f>
        <v>2.144158500676396E-2</v>
      </c>
      <c r="E13">
        <f t="shared" ref="E13:E25" si="6">D13/$D$27</f>
        <v>2.1195326482437261E-2</v>
      </c>
    </row>
    <row r="14" spans="1:8" x14ac:dyDescent="0.25">
      <c r="A14">
        <f t="shared" si="3"/>
        <v>1.32</v>
      </c>
      <c r="B14">
        <f t="shared" si="4"/>
        <v>0.11499999999999998</v>
      </c>
      <c r="C14">
        <f t="shared" ref="C14:C25" si="7">C13+0.005</f>
        <v>0.01</v>
      </c>
      <c r="D14">
        <f t="shared" si="5"/>
        <v>1.8526311813882118E-2</v>
      </c>
      <c r="E14">
        <f t="shared" si="6"/>
        <v>1.8313535463296855E-2</v>
      </c>
    </row>
    <row r="15" spans="1:8" x14ac:dyDescent="0.25">
      <c r="A15">
        <f t="shared" si="3"/>
        <v>1.45</v>
      </c>
      <c r="B15">
        <f t="shared" si="4"/>
        <v>0.12999999999999998</v>
      </c>
      <c r="C15">
        <f t="shared" si="7"/>
        <v>1.4999999999999999E-2</v>
      </c>
      <c r="D15">
        <f t="shared" si="5"/>
        <v>1.6274529293775077E-2</v>
      </c>
      <c r="E15">
        <f t="shared" si="6"/>
        <v>1.6087614867125535E-2</v>
      </c>
    </row>
    <row r="16" spans="1:8" x14ac:dyDescent="0.25">
      <c r="A16">
        <f t="shared" si="3"/>
        <v>1.5999999999999999</v>
      </c>
      <c r="B16">
        <f t="shared" si="4"/>
        <v>0.14999999999999997</v>
      </c>
      <c r="C16">
        <f t="shared" si="7"/>
        <v>0.02</v>
      </c>
      <c r="D16">
        <f t="shared" si="5"/>
        <v>1.4312173131113937E-2</v>
      </c>
      <c r="E16">
        <f t="shared" si="6"/>
        <v>1.4147796540760914E-2</v>
      </c>
    </row>
    <row r="17" spans="1:5" x14ac:dyDescent="0.25">
      <c r="A17">
        <f t="shared" si="3"/>
        <v>1.7749999999999999</v>
      </c>
      <c r="B17">
        <f t="shared" si="4"/>
        <v>0.17499999999999996</v>
      </c>
      <c r="C17">
        <f t="shared" si="7"/>
        <v>2.5000000000000001E-2</v>
      </c>
      <c r="D17">
        <f t="shared" si="5"/>
        <v>1.2454610950766115E-2</v>
      </c>
      <c r="E17">
        <f t="shared" si="6"/>
        <v>1.231156862843634E-2</v>
      </c>
    </row>
    <row r="18" spans="1:5" x14ac:dyDescent="0.25">
      <c r="A18">
        <f t="shared" si="3"/>
        <v>1.98</v>
      </c>
      <c r="B18">
        <f t="shared" si="4"/>
        <v>0.20499999999999996</v>
      </c>
      <c r="C18">
        <f t="shared" si="7"/>
        <v>3.0000000000000002E-2</v>
      </c>
      <c r="D18">
        <f t="shared" si="5"/>
        <v>1.06479383563479E-2</v>
      </c>
      <c r="E18">
        <f t="shared" si="6"/>
        <v>1.0525645830588787E-2</v>
      </c>
    </row>
    <row r="19" spans="1:5" x14ac:dyDescent="0.25">
      <c r="A19">
        <f t="shared" si="3"/>
        <v>2.2199999999999998</v>
      </c>
      <c r="B19">
        <f t="shared" si="4"/>
        <v>0.23999999999999996</v>
      </c>
      <c r="C19">
        <f t="shared" si="7"/>
        <v>3.5000000000000003E-2</v>
      </c>
      <c r="D19">
        <f t="shared" si="5"/>
        <v>8.9148563581508307E-3</v>
      </c>
      <c r="E19">
        <f t="shared" si="6"/>
        <v>8.8124684343732669E-3</v>
      </c>
    </row>
    <row r="20" spans="1:5" x14ac:dyDescent="0.25">
      <c r="A20">
        <f t="shared" si="3"/>
        <v>2.4999999999999996</v>
      </c>
      <c r="B20">
        <f t="shared" si="4"/>
        <v>0.27999999999999997</v>
      </c>
      <c r="C20">
        <f t="shared" si="7"/>
        <v>0.04</v>
      </c>
      <c r="D20">
        <f t="shared" si="5"/>
        <v>7.3076485989321763E-3</v>
      </c>
      <c r="E20">
        <f t="shared" si="6"/>
        <v>7.2237196002269306E-3</v>
      </c>
    </row>
    <row r="21" spans="1:5" x14ac:dyDescent="0.25">
      <c r="A21">
        <f t="shared" si="3"/>
        <v>2.8249999999999993</v>
      </c>
      <c r="B21">
        <f t="shared" si="4"/>
        <v>0.32499999999999996</v>
      </c>
      <c r="C21">
        <f t="shared" si="7"/>
        <v>4.4999999999999998E-2</v>
      </c>
      <c r="D21">
        <f t="shared" si="5"/>
        <v>5.8750479020375189E-3</v>
      </c>
      <c r="E21">
        <f t="shared" si="6"/>
        <v>5.8075724506542357E-3</v>
      </c>
    </row>
    <row r="22" spans="1:5" x14ac:dyDescent="0.25">
      <c r="A22">
        <f t="shared" si="3"/>
        <v>3.1999999999999993</v>
      </c>
      <c r="B22">
        <f t="shared" si="4"/>
        <v>0.37499999999999994</v>
      </c>
      <c r="C22">
        <f t="shared" si="7"/>
        <v>4.9999999999999996E-2</v>
      </c>
      <c r="D22">
        <f t="shared" si="5"/>
        <v>4.6456796703326234E-3</v>
      </c>
      <c r="E22">
        <f t="shared" si="6"/>
        <v>4.592323623205055E-3</v>
      </c>
    </row>
    <row r="23" spans="1:5" x14ac:dyDescent="0.25">
      <c r="A23">
        <f t="shared" si="3"/>
        <v>3.629999999999999</v>
      </c>
      <c r="B23">
        <f t="shared" si="4"/>
        <v>0.42999999999999994</v>
      </c>
      <c r="C23">
        <f t="shared" si="7"/>
        <v>5.4999999999999993E-2</v>
      </c>
      <c r="D23">
        <f t="shared" si="5"/>
        <v>3.6251026910909638E-3</v>
      </c>
      <c r="E23">
        <f t="shared" si="6"/>
        <v>3.5834680619831255E-3</v>
      </c>
    </row>
    <row r="24" spans="1:5" x14ac:dyDescent="0.25">
      <c r="A24">
        <f t="shared" si="3"/>
        <v>4.1199999999999992</v>
      </c>
      <c r="B24">
        <f t="shared" si="4"/>
        <v>0.48999999999999994</v>
      </c>
      <c r="C24">
        <f t="shared" si="7"/>
        <v>5.9999999999999991E-2</v>
      </c>
      <c r="D24">
        <f t="shared" si="5"/>
        <v>2.8006557848160416E-3</v>
      </c>
      <c r="E24">
        <f t="shared" si="6"/>
        <v>2.7684900022725278E-3</v>
      </c>
    </row>
    <row r="25" spans="1:5" x14ac:dyDescent="0.25">
      <c r="A25">
        <f t="shared" si="3"/>
        <v>4.6749999999999989</v>
      </c>
      <c r="B25">
        <f t="shared" si="4"/>
        <v>0.55499999999999994</v>
      </c>
      <c r="C25">
        <f t="shared" si="7"/>
        <v>6.4999999999999988E-2</v>
      </c>
      <c r="D25">
        <f t="shared" si="5"/>
        <v>2.1487993237305205E-3</v>
      </c>
      <c r="E25">
        <f t="shared" si="6"/>
        <v>2.1241201710293952E-3</v>
      </c>
    </row>
    <row r="27" spans="1:5" x14ac:dyDescent="0.25">
      <c r="D27">
        <f>SUM(D2:D26)</f>
        <v>1.0116185294211322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23" sqref="E23"/>
    </sheetView>
  </sheetViews>
  <sheetFormatPr defaultRowHeight="15" x14ac:dyDescent="0.25"/>
  <sheetData>
    <row r="1" spans="1:8" x14ac:dyDescent="0.25">
      <c r="B1" t="s">
        <v>3</v>
      </c>
      <c r="C1" t="s">
        <v>4</v>
      </c>
      <c r="D1" t="s">
        <v>5</v>
      </c>
      <c r="E1" t="s">
        <v>6</v>
      </c>
    </row>
    <row r="2" spans="1:8" x14ac:dyDescent="0.25">
      <c r="B2">
        <v>0.1</v>
      </c>
      <c r="C2">
        <v>0.15</v>
      </c>
      <c r="D2">
        <f t="shared" ref="D2:D31" si="0">-C2*$H$3/$F$3 * (B2/$F$3)^($H$3-1) * (1+(B2/$F$3)^$H$3)^-2</f>
        <v>9.7870293735698832E-2</v>
      </c>
      <c r="E2">
        <f t="shared" ref="E2:E26" si="1">D2/$D$32</f>
        <v>9.9000846525118771E-2</v>
      </c>
      <c r="F2" t="s">
        <v>0</v>
      </c>
      <c r="G2" t="s">
        <v>1</v>
      </c>
      <c r="H2" t="s">
        <v>2</v>
      </c>
    </row>
    <row r="3" spans="1:8" x14ac:dyDescent="0.25">
      <c r="B3">
        <v>0.2</v>
      </c>
      <c r="C3">
        <f>B3-B2</f>
        <v>0.1</v>
      </c>
      <c r="D3">
        <f t="shared" si="0"/>
        <v>0.11613193017439254</v>
      </c>
      <c r="E3">
        <f t="shared" si="1"/>
        <v>0.11747343302053645</v>
      </c>
      <c r="F3">
        <v>0.5</v>
      </c>
      <c r="G3">
        <v>2</v>
      </c>
      <c r="H3">
        <f>1.27875 / (LOG10(F3) -LOG10(G3))</f>
        <v>-2.1239577756686074</v>
      </c>
    </row>
    <row r="4" spans="1:8" x14ac:dyDescent="0.25">
      <c r="B4">
        <v>0.3</v>
      </c>
      <c r="C4">
        <f>B4-B3</f>
        <v>9.9999999999999978E-2</v>
      </c>
      <c r="D4">
        <f t="shared" si="0"/>
        <v>0.13365113462773454</v>
      </c>
      <c r="E4">
        <f t="shared" si="1"/>
        <v>0.13519501129648731</v>
      </c>
    </row>
    <row r="5" spans="1:8" x14ac:dyDescent="0.25">
      <c r="B5">
        <v>0.4</v>
      </c>
      <c r="C5">
        <f>B5-B4</f>
        <v>0.10000000000000003</v>
      </c>
      <c r="D5">
        <f t="shared" si="0"/>
        <v>0.12556318282638337</v>
      </c>
      <c r="E5">
        <f t="shared" si="1"/>
        <v>0.1270136311817972</v>
      </c>
    </row>
    <row r="6" spans="1:8" x14ac:dyDescent="0.25">
      <c r="B6">
        <v>0.5</v>
      </c>
      <c r="C6">
        <f>B6-B5</f>
        <v>9.9999999999999978E-2</v>
      </c>
      <c r="D6">
        <f t="shared" si="0"/>
        <v>0.10619788878343035</v>
      </c>
      <c r="E6">
        <f t="shared" si="1"/>
        <v>0.10742463813516774</v>
      </c>
    </row>
    <row r="7" spans="1:8" x14ac:dyDescent="0.25">
      <c r="B7">
        <v>0.6</v>
      </c>
      <c r="C7">
        <f>B7-B6</f>
        <v>9.9999999999999978E-2</v>
      </c>
      <c r="D7">
        <f t="shared" si="0"/>
        <v>8.5261692098938913E-2</v>
      </c>
      <c r="E7">
        <f t="shared" si="1"/>
        <v>8.6246596099466694E-2</v>
      </c>
    </row>
    <row r="8" spans="1:8" x14ac:dyDescent="0.25">
      <c r="B8">
        <v>0.7</v>
      </c>
      <c r="C8">
        <f t="shared" ref="C8:C9" si="2">B8-B7</f>
        <v>9.9999999999999978E-2</v>
      </c>
      <c r="D8">
        <f t="shared" si="0"/>
        <v>6.6938740475431732E-2</v>
      </c>
      <c r="E8">
        <f t="shared" si="1"/>
        <v>6.7711986134314978E-2</v>
      </c>
    </row>
    <row r="9" spans="1:8" x14ac:dyDescent="0.25">
      <c r="B9">
        <v>0.8</v>
      </c>
      <c r="C9">
        <f t="shared" si="2"/>
        <v>0.10000000000000009</v>
      </c>
      <c r="D9">
        <f t="shared" si="0"/>
        <v>5.2241199499461342E-2</v>
      </c>
      <c r="E9">
        <f t="shared" si="1"/>
        <v>5.2844665899350329E-2</v>
      </c>
    </row>
    <row r="10" spans="1:8" x14ac:dyDescent="0.25">
      <c r="B10">
        <v>0.9</v>
      </c>
      <c r="C10">
        <f>B10-B9</f>
        <v>9.9999999999999978E-2</v>
      </c>
      <c r="D10">
        <f t="shared" si="0"/>
        <v>4.0887394362980438E-2</v>
      </c>
      <c r="E10">
        <f t="shared" si="1"/>
        <v>4.135970680820527E-2</v>
      </c>
    </row>
    <row r="11" spans="1:8" x14ac:dyDescent="0.25">
      <c r="B11">
        <v>1</v>
      </c>
      <c r="C11">
        <f>B11-B10</f>
        <v>9.9999999999999978E-2</v>
      </c>
      <c r="D11">
        <f t="shared" si="0"/>
        <v>3.2238340133923953E-2</v>
      </c>
      <c r="E11">
        <f t="shared" si="1"/>
        <v>3.2610742667660113E-2</v>
      </c>
    </row>
    <row r="12" spans="1:8" x14ac:dyDescent="0.25">
      <c r="A12">
        <v>1</v>
      </c>
      <c r="B12">
        <f>1+(A12^2/10)</f>
        <v>1.1000000000000001</v>
      </c>
      <c r="C12">
        <f>B12-B11</f>
        <v>0.10000000000000009</v>
      </c>
      <c r="D12">
        <f t="shared" si="0"/>
        <v>2.5661793821016254E-2</v>
      </c>
      <c r="E12">
        <f t="shared" si="1"/>
        <v>2.5958227105095454E-2</v>
      </c>
    </row>
    <row r="13" spans="1:8" x14ac:dyDescent="0.25">
      <c r="A13">
        <v>2</v>
      </c>
      <c r="B13">
        <f t="shared" ref="B13:B31" si="3">1+(A13^2/10)</f>
        <v>1.4</v>
      </c>
      <c r="C13">
        <f t="shared" ref="C13:C31" si="4">B13-B12</f>
        <v>0.29999999999999982</v>
      </c>
      <c r="D13">
        <f t="shared" si="0"/>
        <v>4.1302428572859477E-2</v>
      </c>
      <c r="E13">
        <f t="shared" si="1"/>
        <v>4.1779535303109662E-2</v>
      </c>
    </row>
    <row r="14" spans="1:8" x14ac:dyDescent="0.25">
      <c r="A14">
        <v>3</v>
      </c>
      <c r="B14">
        <f t="shared" si="3"/>
        <v>1.9</v>
      </c>
      <c r="C14">
        <f t="shared" si="4"/>
        <v>0.5</v>
      </c>
      <c r="D14">
        <f t="shared" si="0"/>
        <v>2.9267712527908735E-2</v>
      </c>
      <c r="E14">
        <f t="shared" si="1"/>
        <v>2.9605799732671041E-2</v>
      </c>
    </row>
    <row r="15" spans="1:8" x14ac:dyDescent="0.25">
      <c r="A15">
        <v>4</v>
      </c>
      <c r="B15">
        <f t="shared" si="3"/>
        <v>2.6</v>
      </c>
      <c r="C15">
        <f t="shared" si="4"/>
        <v>0.70000000000000018</v>
      </c>
      <c r="D15">
        <f t="shared" si="0"/>
        <v>1.6244695994023631E-2</v>
      </c>
      <c r="E15">
        <f t="shared" si="1"/>
        <v>1.6432347278885602E-2</v>
      </c>
    </row>
    <row r="16" spans="1:8" x14ac:dyDescent="0.25">
      <c r="A16">
        <v>5</v>
      </c>
      <c r="B16">
        <f t="shared" si="3"/>
        <v>3.5</v>
      </c>
      <c r="C16">
        <f t="shared" si="4"/>
        <v>0.89999999999999991</v>
      </c>
      <c r="D16">
        <f t="shared" si="0"/>
        <v>8.4830325305022096E-3</v>
      </c>
      <c r="E16">
        <f t="shared" si="1"/>
        <v>8.5810246353997255E-3</v>
      </c>
    </row>
    <row r="17" spans="1:5" x14ac:dyDescent="0.25">
      <c r="A17">
        <v>6</v>
      </c>
      <c r="B17">
        <f t="shared" si="3"/>
        <v>4.5999999999999996</v>
      </c>
      <c r="C17">
        <f t="shared" si="4"/>
        <v>1.0999999999999996</v>
      </c>
      <c r="D17">
        <f t="shared" si="0"/>
        <v>4.4768926247319872E-3</v>
      </c>
      <c r="E17">
        <f t="shared" si="1"/>
        <v>4.5286076370368716E-3</v>
      </c>
    </row>
    <row r="18" spans="1:5" x14ac:dyDescent="0.25">
      <c r="A18">
        <v>7</v>
      </c>
      <c r="B18">
        <f t="shared" si="3"/>
        <v>5.9</v>
      </c>
      <c r="C18">
        <f t="shared" si="4"/>
        <v>1.3000000000000007</v>
      </c>
      <c r="D18">
        <f t="shared" si="0"/>
        <v>2.4491946059794316E-3</v>
      </c>
      <c r="E18">
        <f t="shared" si="1"/>
        <v>2.4774865798555899E-3</v>
      </c>
    </row>
    <row r="19" spans="1:5" x14ac:dyDescent="0.25">
      <c r="A19">
        <v>8</v>
      </c>
      <c r="B19">
        <f t="shared" si="3"/>
        <v>7.4</v>
      </c>
      <c r="C19">
        <f t="shared" si="4"/>
        <v>1.5</v>
      </c>
      <c r="D19">
        <f t="shared" si="0"/>
        <v>1.3982478838675534E-3</v>
      </c>
      <c r="E19">
        <f t="shared" si="1"/>
        <v>1.4143998027498648E-3</v>
      </c>
    </row>
    <row r="20" spans="1:5" x14ac:dyDescent="0.25">
      <c r="A20">
        <v>9</v>
      </c>
      <c r="B20">
        <f t="shared" si="3"/>
        <v>9.1</v>
      </c>
      <c r="C20">
        <f t="shared" si="4"/>
        <v>1.6999999999999993</v>
      </c>
      <c r="D20">
        <f t="shared" si="0"/>
        <v>8.3250491494624905E-4</v>
      </c>
      <c r="E20">
        <f t="shared" si="1"/>
        <v>8.4212163027296504E-4</v>
      </c>
    </row>
    <row r="21" spans="1:5" x14ac:dyDescent="0.25">
      <c r="A21">
        <v>10</v>
      </c>
      <c r="B21">
        <f t="shared" si="3"/>
        <v>11</v>
      </c>
      <c r="C21">
        <f t="shared" si="4"/>
        <v>1.9000000000000004</v>
      </c>
      <c r="D21">
        <f t="shared" si="0"/>
        <v>5.1527037436219182E-4</v>
      </c>
      <c r="E21">
        <f t="shared" si="1"/>
        <v>5.2122254163180072E-4</v>
      </c>
    </row>
    <row r="22" spans="1:5" x14ac:dyDescent="0.25">
      <c r="A22">
        <v>11</v>
      </c>
      <c r="B22">
        <f t="shared" si="3"/>
        <v>13.1</v>
      </c>
      <c r="C22">
        <f t="shared" si="4"/>
        <v>2.0999999999999996</v>
      </c>
      <c r="D22">
        <f t="shared" si="0"/>
        <v>3.3024641781682207E-4</v>
      </c>
      <c r="E22">
        <f t="shared" si="1"/>
        <v>3.3406127311772697E-4</v>
      </c>
    </row>
    <row r="23" spans="1:5" x14ac:dyDescent="0.25">
      <c r="A23">
        <v>12</v>
      </c>
      <c r="B23">
        <f t="shared" si="3"/>
        <v>15.4</v>
      </c>
      <c r="C23">
        <f t="shared" si="4"/>
        <v>2.3000000000000007</v>
      </c>
      <c r="D23">
        <f t="shared" si="0"/>
        <v>2.1834117864828073E-4</v>
      </c>
      <c r="E23">
        <f t="shared" si="1"/>
        <v>2.2086335590088677E-4</v>
      </c>
    </row>
    <row r="24" spans="1:5" x14ac:dyDescent="0.25">
      <c r="A24">
        <v>13</v>
      </c>
      <c r="B24">
        <f t="shared" si="3"/>
        <v>17.899999999999999</v>
      </c>
      <c r="C24">
        <f t="shared" si="4"/>
        <v>2.4999999999999982</v>
      </c>
      <c r="D24">
        <f t="shared" si="0"/>
        <v>1.48393912461973E-4</v>
      </c>
      <c r="E24">
        <f t="shared" si="1"/>
        <v>1.5010809094517937E-4</v>
      </c>
    </row>
    <row r="25" spans="1:5" x14ac:dyDescent="0.25">
      <c r="A25">
        <v>14</v>
      </c>
      <c r="B25">
        <f t="shared" si="3"/>
        <v>20.6</v>
      </c>
      <c r="C25">
        <f t="shared" si="4"/>
        <v>2.7000000000000028</v>
      </c>
      <c r="D25">
        <f t="shared" si="0"/>
        <v>1.0335851296901673E-4</v>
      </c>
      <c r="E25">
        <f t="shared" si="1"/>
        <v>1.0455246315233774E-4</v>
      </c>
    </row>
    <row r="26" spans="1:5" x14ac:dyDescent="0.25">
      <c r="A26">
        <v>15</v>
      </c>
      <c r="B26">
        <f t="shared" si="3"/>
        <v>23.5</v>
      </c>
      <c r="C26">
        <f t="shared" si="4"/>
        <v>2.8999999999999986</v>
      </c>
      <c r="D26">
        <f t="shared" si="0"/>
        <v>7.3581192919248582E-5</v>
      </c>
      <c r="E26">
        <f t="shared" si="1"/>
        <v>7.4431169145215093E-5</v>
      </c>
    </row>
    <row r="27" spans="1:5" x14ac:dyDescent="0.25">
      <c r="A27">
        <v>16</v>
      </c>
      <c r="B27">
        <f t="shared" si="3"/>
        <v>26.6</v>
      </c>
      <c r="C27">
        <f t="shared" si="4"/>
        <v>3.1000000000000014</v>
      </c>
      <c r="D27">
        <f t="shared" si="0"/>
        <v>5.3416447700913158E-5</v>
      </c>
      <c r="E27">
        <f t="shared" ref="E27:E31" si="5">D27/$D$32</f>
        <v>5.4033490029530838E-5</v>
      </c>
    </row>
    <row r="28" spans="1:5" x14ac:dyDescent="0.25">
      <c r="A28">
        <v>17</v>
      </c>
      <c r="B28">
        <f t="shared" si="3"/>
        <v>29.9</v>
      </c>
      <c r="C28">
        <f t="shared" si="4"/>
        <v>3.2999999999999972</v>
      </c>
      <c r="D28">
        <f t="shared" si="0"/>
        <v>3.9464269733910609E-5</v>
      </c>
      <c r="E28">
        <f t="shared" si="5"/>
        <v>3.992014289549099E-5</v>
      </c>
    </row>
    <row r="29" spans="1:5" x14ac:dyDescent="0.25">
      <c r="A29">
        <v>18</v>
      </c>
      <c r="B29">
        <f t="shared" si="3"/>
        <v>33.4</v>
      </c>
      <c r="C29">
        <f t="shared" si="4"/>
        <v>3.5</v>
      </c>
      <c r="D29">
        <f t="shared" si="0"/>
        <v>2.9621270272329592E-5</v>
      </c>
      <c r="E29">
        <f t="shared" si="5"/>
        <v>2.9963441614156567E-5</v>
      </c>
    </row>
    <row r="30" spans="1:5" x14ac:dyDescent="0.25">
      <c r="A30">
        <v>19</v>
      </c>
      <c r="B30">
        <f t="shared" si="3"/>
        <v>37.1</v>
      </c>
      <c r="C30">
        <f t="shared" si="4"/>
        <v>3.7000000000000028</v>
      </c>
      <c r="D30">
        <f t="shared" si="0"/>
        <v>2.2553932530609297E-5</v>
      </c>
      <c r="E30">
        <f t="shared" si="5"/>
        <v>2.2814465225072528E-5</v>
      </c>
    </row>
    <row r="31" spans="1:5" x14ac:dyDescent="0.25">
      <c r="A31">
        <v>20</v>
      </c>
      <c r="B31">
        <f t="shared" si="3"/>
        <v>41</v>
      </c>
      <c r="C31">
        <f t="shared" si="4"/>
        <v>3.8999999999999986</v>
      </c>
      <c r="D31">
        <f t="shared" si="0"/>
        <v>1.7397706907440028E-5</v>
      </c>
      <c r="E31">
        <f t="shared" si="5"/>
        <v>1.7598677246068352E-5</v>
      </c>
    </row>
    <row r="32" spans="1:5" x14ac:dyDescent="0.25">
      <c r="D32">
        <f>SUM(D2:D28)</f>
        <v>0.98858037250082409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30" sqref="G30"/>
    </sheetView>
  </sheetViews>
  <sheetFormatPr defaultRowHeight="15" x14ac:dyDescent="0.25"/>
  <sheetData>
    <row r="1" spans="1:8" x14ac:dyDescent="0.25">
      <c r="B1" t="s">
        <v>3</v>
      </c>
      <c r="C1" t="s">
        <v>4</v>
      </c>
      <c r="D1" t="s">
        <v>5</v>
      </c>
      <c r="E1" t="s">
        <v>6</v>
      </c>
    </row>
    <row r="2" spans="1:8" x14ac:dyDescent="0.25">
      <c r="A2">
        <v>1</v>
      </c>
      <c r="B2">
        <v>0.1</v>
      </c>
      <c r="C2">
        <v>0.15</v>
      </c>
      <c r="D2">
        <f t="shared" ref="D2:D31" si="0">-C2*$H$3/$F$3 * (B2/$F$3)^($H$3-1) * (1+(B2/$F$3)^$H$3)^-2</f>
        <v>9.7870293735698832E-2</v>
      </c>
      <c r="E2">
        <f t="shared" ref="E2:E26" si="1">D2/$D$32</f>
        <v>0.10230830829819204</v>
      </c>
      <c r="F2" t="s">
        <v>0</v>
      </c>
      <c r="G2" t="s">
        <v>1</v>
      </c>
      <c r="H2" t="s">
        <v>2</v>
      </c>
    </row>
    <row r="3" spans="1:8" x14ac:dyDescent="0.25">
      <c r="A3">
        <f>A2+0.1</f>
        <v>1.1000000000000001</v>
      </c>
      <c r="B3">
        <f>B2+A3^2/10</f>
        <v>0.22100000000000003</v>
      </c>
      <c r="C3">
        <f>B3-B2</f>
        <v>0.12100000000000002</v>
      </c>
      <c r="D3">
        <f t="shared" si="0"/>
        <v>0.14832106081593255</v>
      </c>
      <c r="E3">
        <f t="shared" si="1"/>
        <v>0.15504680979144062</v>
      </c>
      <c r="F3">
        <v>0.5</v>
      </c>
      <c r="G3">
        <v>2</v>
      </c>
      <c r="H3">
        <f>1.27875 / (LOG10(F3) -LOG10(G3))</f>
        <v>-2.1239577756686074</v>
      </c>
    </row>
    <row r="4" spans="1:8" x14ac:dyDescent="0.25">
      <c r="A4">
        <f t="shared" ref="A4:A31" si="2">A3+0.1</f>
        <v>1.2000000000000002</v>
      </c>
      <c r="B4">
        <f t="shared" ref="B4:B31" si="3">B3+A4^2/10</f>
        <v>0.3650000000000001</v>
      </c>
      <c r="C4">
        <f t="shared" ref="C4:C31" si="4">B4-B3</f>
        <v>0.14400000000000007</v>
      </c>
      <c r="D4">
        <f t="shared" si="0"/>
        <v>0.18772483087305838</v>
      </c>
      <c r="E4">
        <f t="shared" si="1"/>
        <v>0.19623737846391454</v>
      </c>
    </row>
    <row r="5" spans="1:8" x14ac:dyDescent="0.25">
      <c r="A5">
        <f t="shared" si="2"/>
        <v>1.3000000000000003</v>
      </c>
      <c r="B5">
        <f t="shared" si="3"/>
        <v>0.53400000000000014</v>
      </c>
      <c r="C5">
        <f t="shared" si="4"/>
        <v>0.16900000000000004</v>
      </c>
      <c r="D5">
        <f t="shared" si="0"/>
        <v>0.16722962001479313</v>
      </c>
      <c r="E5">
        <f t="shared" si="1"/>
        <v>0.17481279424036664</v>
      </c>
    </row>
    <row r="6" spans="1:8" x14ac:dyDescent="0.25">
      <c r="A6">
        <f t="shared" si="2"/>
        <v>1.4000000000000004</v>
      </c>
      <c r="B6">
        <f t="shared" si="3"/>
        <v>0.7300000000000002</v>
      </c>
      <c r="C6">
        <f t="shared" si="4"/>
        <v>0.19600000000000006</v>
      </c>
      <c r="D6">
        <f t="shared" si="0"/>
        <v>0.12181029616555228</v>
      </c>
      <c r="E6">
        <f t="shared" si="1"/>
        <v>0.12733389119740357</v>
      </c>
    </row>
    <row r="7" spans="1:8" x14ac:dyDescent="0.25">
      <c r="A7">
        <f t="shared" si="2"/>
        <v>1.5000000000000004</v>
      </c>
      <c r="B7">
        <f t="shared" si="3"/>
        <v>0.95500000000000029</v>
      </c>
      <c r="C7">
        <f t="shared" si="4"/>
        <v>0.22500000000000009</v>
      </c>
      <c r="D7">
        <f t="shared" si="0"/>
        <v>8.0636074659610493E-2</v>
      </c>
      <c r="E7">
        <f t="shared" si="1"/>
        <v>8.4292588397763379E-2</v>
      </c>
    </row>
    <row r="8" spans="1:8" x14ac:dyDescent="0.25">
      <c r="A8">
        <f t="shared" si="2"/>
        <v>1.6000000000000005</v>
      </c>
      <c r="B8">
        <f t="shared" si="3"/>
        <v>1.2110000000000005</v>
      </c>
      <c r="C8">
        <f t="shared" si="4"/>
        <v>0.25600000000000023</v>
      </c>
      <c r="D8">
        <f t="shared" si="0"/>
        <v>5.1616525629448767E-2</v>
      </c>
      <c r="E8">
        <f t="shared" si="1"/>
        <v>5.3957122389354482E-2</v>
      </c>
    </row>
    <row r="9" spans="1:8" x14ac:dyDescent="0.25">
      <c r="A9">
        <f t="shared" si="2"/>
        <v>1.7000000000000006</v>
      </c>
      <c r="B9">
        <f t="shared" si="3"/>
        <v>1.5000000000000007</v>
      </c>
      <c r="C9">
        <f t="shared" si="4"/>
        <v>0.28900000000000015</v>
      </c>
      <c r="D9">
        <f t="shared" si="0"/>
        <v>3.2974756115346712E-2</v>
      </c>
      <c r="E9">
        <f t="shared" si="1"/>
        <v>3.4470025438127862E-2</v>
      </c>
    </row>
    <row r="10" spans="1:8" x14ac:dyDescent="0.25">
      <c r="A10">
        <f t="shared" si="2"/>
        <v>1.8000000000000007</v>
      </c>
      <c r="B10">
        <f t="shared" si="3"/>
        <v>1.824000000000001</v>
      </c>
      <c r="C10">
        <f t="shared" si="4"/>
        <v>0.32400000000000029</v>
      </c>
      <c r="D10">
        <f t="shared" si="0"/>
        <v>2.1330318738908029E-2</v>
      </c>
      <c r="E10">
        <f t="shared" si="1"/>
        <v>2.229756080565342E-2</v>
      </c>
    </row>
    <row r="11" spans="1:8" x14ac:dyDescent="0.25">
      <c r="A11">
        <f t="shared" si="2"/>
        <v>1.9000000000000008</v>
      </c>
      <c r="B11">
        <f t="shared" si="3"/>
        <v>2.1850000000000014</v>
      </c>
      <c r="C11">
        <f t="shared" si="4"/>
        <v>0.36100000000000043</v>
      </c>
      <c r="D11">
        <f t="shared" si="0"/>
        <v>1.4052861544230518E-2</v>
      </c>
      <c r="E11">
        <f t="shared" si="1"/>
        <v>1.4690100912760656E-2</v>
      </c>
    </row>
    <row r="12" spans="1:8" x14ac:dyDescent="0.25">
      <c r="A12">
        <f t="shared" si="2"/>
        <v>2.0000000000000009</v>
      </c>
      <c r="B12">
        <f t="shared" si="3"/>
        <v>2.5850000000000017</v>
      </c>
      <c r="C12">
        <f t="shared" si="4"/>
        <v>0.40000000000000036</v>
      </c>
      <c r="D12">
        <f t="shared" si="0"/>
        <v>9.4451569423436559E-3</v>
      </c>
      <c r="E12">
        <f t="shared" si="1"/>
        <v>9.8734558924658961E-3</v>
      </c>
    </row>
    <row r="13" spans="1:8" x14ac:dyDescent="0.25">
      <c r="A13">
        <f t="shared" si="2"/>
        <v>2.100000000000001</v>
      </c>
      <c r="B13">
        <f t="shared" si="3"/>
        <v>3.026000000000002</v>
      </c>
      <c r="C13">
        <f t="shared" si="4"/>
        <v>0.44100000000000028</v>
      </c>
      <c r="D13">
        <f t="shared" si="0"/>
        <v>6.4748289396882241E-3</v>
      </c>
      <c r="E13">
        <f t="shared" si="1"/>
        <v>6.7684357536371984E-3</v>
      </c>
    </row>
    <row r="14" spans="1:8" x14ac:dyDescent="0.25">
      <c r="A14">
        <f t="shared" si="2"/>
        <v>2.2000000000000011</v>
      </c>
      <c r="B14">
        <f t="shared" si="3"/>
        <v>3.5100000000000025</v>
      </c>
      <c r="C14">
        <f t="shared" si="4"/>
        <v>0.48400000000000043</v>
      </c>
      <c r="D14">
        <f t="shared" si="0"/>
        <v>4.5223689661070916E-3</v>
      </c>
      <c r="E14">
        <f t="shared" si="1"/>
        <v>4.7274397650438052E-3</v>
      </c>
    </row>
    <row r="15" spans="1:8" x14ac:dyDescent="0.25">
      <c r="A15">
        <f t="shared" si="2"/>
        <v>2.3000000000000012</v>
      </c>
      <c r="B15">
        <f t="shared" si="3"/>
        <v>4.0390000000000033</v>
      </c>
      <c r="C15">
        <f t="shared" si="4"/>
        <v>0.5290000000000008</v>
      </c>
      <c r="D15">
        <f t="shared" si="0"/>
        <v>3.2139486070822845E-3</v>
      </c>
      <c r="E15">
        <f t="shared" si="1"/>
        <v>3.3596879338677441E-3</v>
      </c>
    </row>
    <row r="16" spans="1:8" x14ac:dyDescent="0.25">
      <c r="A16">
        <f t="shared" si="2"/>
        <v>2.4000000000000012</v>
      </c>
      <c r="B16">
        <f t="shared" si="3"/>
        <v>4.6150000000000038</v>
      </c>
      <c r="C16">
        <f t="shared" si="4"/>
        <v>0.57600000000000051</v>
      </c>
      <c r="D16">
        <f t="shared" si="0"/>
        <v>2.3208273140556978E-3</v>
      </c>
      <c r="E16">
        <f t="shared" si="1"/>
        <v>2.4260672701615438E-3</v>
      </c>
    </row>
    <row r="17" spans="1:5" x14ac:dyDescent="0.25">
      <c r="A17">
        <f t="shared" si="2"/>
        <v>2.5000000000000013</v>
      </c>
      <c r="B17">
        <f t="shared" si="3"/>
        <v>5.2400000000000047</v>
      </c>
      <c r="C17">
        <f t="shared" si="4"/>
        <v>0.62500000000000089</v>
      </c>
      <c r="D17">
        <f t="shared" si="0"/>
        <v>1.7005916390759014E-3</v>
      </c>
      <c r="E17">
        <f t="shared" si="1"/>
        <v>1.7777064629003255E-3</v>
      </c>
    </row>
    <row r="18" spans="1:5" x14ac:dyDescent="0.25">
      <c r="A18">
        <f t="shared" si="2"/>
        <v>2.6000000000000014</v>
      </c>
      <c r="B18">
        <f t="shared" si="3"/>
        <v>5.9160000000000057</v>
      </c>
      <c r="C18">
        <f t="shared" si="4"/>
        <v>0.67600000000000104</v>
      </c>
      <c r="D18">
        <f t="shared" si="0"/>
        <v>1.2629280058032975E-3</v>
      </c>
      <c r="E18">
        <f t="shared" si="1"/>
        <v>1.3201965871797027E-3</v>
      </c>
    </row>
    <row r="19" spans="1:5" x14ac:dyDescent="0.25">
      <c r="A19">
        <f t="shared" si="2"/>
        <v>2.7000000000000015</v>
      </c>
      <c r="B19">
        <f t="shared" si="3"/>
        <v>6.6450000000000067</v>
      </c>
      <c r="C19">
        <f t="shared" si="4"/>
        <v>0.72900000000000098</v>
      </c>
      <c r="D19">
        <f t="shared" si="0"/>
        <v>9.4950561899836072E-4</v>
      </c>
      <c r="E19">
        <f t="shared" si="1"/>
        <v>9.92561786538469E-4</v>
      </c>
    </row>
    <row r="20" spans="1:5" x14ac:dyDescent="0.25">
      <c r="A20">
        <f t="shared" si="2"/>
        <v>2.8000000000000016</v>
      </c>
      <c r="B20">
        <f t="shared" si="3"/>
        <v>7.4290000000000074</v>
      </c>
      <c r="C20">
        <f t="shared" si="4"/>
        <v>0.7840000000000007</v>
      </c>
      <c r="D20">
        <f t="shared" si="0"/>
        <v>7.219812401486719E-4</v>
      </c>
      <c r="E20">
        <f t="shared" si="1"/>
        <v>7.5472011458466409E-4</v>
      </c>
    </row>
    <row r="21" spans="1:5" x14ac:dyDescent="0.25">
      <c r="A21">
        <f t="shared" si="2"/>
        <v>2.9000000000000017</v>
      </c>
      <c r="B21">
        <f t="shared" si="3"/>
        <v>8.2700000000000085</v>
      </c>
      <c r="C21">
        <f t="shared" si="4"/>
        <v>0.84100000000000108</v>
      </c>
      <c r="D21">
        <f t="shared" si="0"/>
        <v>5.5472658472263225E-4</v>
      </c>
      <c r="E21">
        <f t="shared" si="1"/>
        <v>5.7988114968030512E-4</v>
      </c>
    </row>
    <row r="22" spans="1:5" x14ac:dyDescent="0.25">
      <c r="A22">
        <f t="shared" si="2"/>
        <v>3.0000000000000018</v>
      </c>
      <c r="B22">
        <f t="shared" si="3"/>
        <v>9.1700000000000088</v>
      </c>
      <c r="C22">
        <f t="shared" si="4"/>
        <v>0.90000000000000036</v>
      </c>
      <c r="D22">
        <f t="shared" si="0"/>
        <v>4.3034179113097968E-4</v>
      </c>
      <c r="E22">
        <f t="shared" si="1"/>
        <v>4.4985601820632013E-4</v>
      </c>
    </row>
    <row r="23" spans="1:5" x14ac:dyDescent="0.25">
      <c r="A23">
        <f t="shared" si="2"/>
        <v>3.1000000000000019</v>
      </c>
      <c r="B23">
        <f t="shared" si="3"/>
        <v>10.131000000000011</v>
      </c>
      <c r="C23">
        <f t="shared" si="4"/>
        <v>0.96100000000000207</v>
      </c>
      <c r="D23">
        <f t="shared" si="0"/>
        <v>3.3683953637206213E-4</v>
      </c>
      <c r="E23">
        <f t="shared" si="1"/>
        <v>3.5211382145472145E-4</v>
      </c>
    </row>
    <row r="24" spans="1:5" x14ac:dyDescent="0.25">
      <c r="A24">
        <f t="shared" si="2"/>
        <v>3.200000000000002</v>
      </c>
      <c r="B24">
        <f t="shared" si="3"/>
        <v>11.155000000000012</v>
      </c>
      <c r="C24">
        <f t="shared" si="4"/>
        <v>1.0240000000000009</v>
      </c>
      <c r="D24">
        <f t="shared" si="0"/>
        <v>2.6584797521830362E-4</v>
      </c>
      <c r="E24">
        <f t="shared" si="1"/>
        <v>2.7790308551167155E-4</v>
      </c>
    </row>
    <row r="25" spans="1:5" x14ac:dyDescent="0.25">
      <c r="A25">
        <f t="shared" si="2"/>
        <v>3.300000000000002</v>
      </c>
      <c r="B25">
        <f t="shared" si="3"/>
        <v>12.244000000000014</v>
      </c>
      <c r="C25">
        <f t="shared" si="4"/>
        <v>1.0890000000000022</v>
      </c>
      <c r="D25">
        <f t="shared" si="0"/>
        <v>2.11445472049852E-4</v>
      </c>
      <c r="E25">
        <f t="shared" si="1"/>
        <v>2.2103365298108187E-4</v>
      </c>
    </row>
    <row r="26" spans="1:5" x14ac:dyDescent="0.25">
      <c r="A26">
        <f t="shared" si="2"/>
        <v>3.4000000000000021</v>
      </c>
      <c r="B26">
        <f t="shared" si="3"/>
        <v>13.400000000000016</v>
      </c>
      <c r="C26">
        <f t="shared" si="4"/>
        <v>1.1560000000000024</v>
      </c>
      <c r="D26">
        <f t="shared" si="0"/>
        <v>1.6939352450890183E-4</v>
      </c>
      <c r="E26">
        <f t="shared" si="1"/>
        <v>1.770748228872712E-4</v>
      </c>
    </row>
    <row r="27" spans="1:5" x14ac:dyDescent="0.25">
      <c r="A27">
        <f t="shared" si="2"/>
        <v>3.5000000000000022</v>
      </c>
      <c r="B27">
        <f t="shared" si="3"/>
        <v>14.625000000000018</v>
      </c>
      <c r="C27">
        <f t="shared" si="4"/>
        <v>1.2250000000000014</v>
      </c>
      <c r="D27">
        <f t="shared" si="0"/>
        <v>1.3662457764876545E-4</v>
      </c>
      <c r="E27">
        <f t="shared" ref="E27:E31" si="5">D27/$D$32</f>
        <v>1.4281993930607433E-4</v>
      </c>
    </row>
    <row r="28" spans="1:5" x14ac:dyDescent="0.25">
      <c r="A28">
        <f t="shared" si="2"/>
        <v>3.6000000000000023</v>
      </c>
      <c r="B28">
        <f t="shared" si="3"/>
        <v>15.921000000000019</v>
      </c>
      <c r="C28">
        <f t="shared" si="4"/>
        <v>1.2960000000000012</v>
      </c>
      <c r="D28">
        <f t="shared" si="0"/>
        <v>1.1089542460112753E-4</v>
      </c>
      <c r="E28">
        <f t="shared" si="5"/>
        <v>1.1592407518046215E-4</v>
      </c>
    </row>
    <row r="29" spans="1:5" x14ac:dyDescent="0.25">
      <c r="A29">
        <f t="shared" si="2"/>
        <v>3.7000000000000024</v>
      </c>
      <c r="B29">
        <f t="shared" si="3"/>
        <v>17.29000000000002</v>
      </c>
      <c r="C29">
        <f t="shared" si="4"/>
        <v>1.3690000000000015</v>
      </c>
      <c r="D29">
        <f t="shared" si="0"/>
        <v>9.0549691857504721E-5</v>
      </c>
      <c r="E29">
        <f t="shared" si="5"/>
        <v>9.4655747288155761E-5</v>
      </c>
    </row>
    <row r="30" spans="1:5" x14ac:dyDescent="0.25">
      <c r="A30">
        <f t="shared" si="2"/>
        <v>3.8000000000000025</v>
      </c>
      <c r="B30">
        <f t="shared" si="3"/>
        <v>18.734000000000023</v>
      </c>
      <c r="C30">
        <f t="shared" si="4"/>
        <v>1.4440000000000026</v>
      </c>
      <c r="D30">
        <f t="shared" si="0"/>
        <v>7.4353141340639657E-5</v>
      </c>
      <c r="E30">
        <f t="shared" si="5"/>
        <v>7.7724749940568809E-5</v>
      </c>
    </row>
    <row r="31" spans="1:5" x14ac:dyDescent="0.25">
      <c r="A31">
        <f t="shared" si="2"/>
        <v>3.9000000000000026</v>
      </c>
      <c r="B31">
        <f t="shared" si="3"/>
        <v>20.255000000000024</v>
      </c>
      <c r="C31">
        <f t="shared" si="4"/>
        <v>1.5210000000000008</v>
      </c>
      <c r="D31">
        <f t="shared" si="0"/>
        <v>6.1378188267672347E-5</v>
      </c>
      <c r="E31">
        <f t="shared" si="5"/>
        <v>6.4161436206898887E-5</v>
      </c>
    </row>
    <row r="32" spans="1:5" x14ac:dyDescent="0.25">
      <c r="D32">
        <f>SUM(D2:D31)</f>
        <v>0.95662117147360126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Calcs</vt:lpstr>
      <vt:lpstr>Sheet3</vt:lpstr>
      <vt:lpstr>Sheet4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Kunxuan S</dc:creator>
  <cp:lastModifiedBy>Wang, Kunxuan S</cp:lastModifiedBy>
  <dcterms:created xsi:type="dcterms:W3CDTF">2019-11-11T23:01:12Z</dcterms:created>
  <dcterms:modified xsi:type="dcterms:W3CDTF">2020-08-27T23:41:38Z</dcterms:modified>
</cp:coreProperties>
</file>