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915" windowHeight="12450" activeTab="3"/>
  </bookViews>
  <sheets>
    <sheet name="进料泡点试差" sheetId="1" r:id="rId1"/>
    <sheet name="物性插值" sheetId="2" r:id="rId2"/>
    <sheet name="塔顶泡点试差" sheetId="3" r:id="rId3"/>
    <sheet name="塔底泡点试差" sheetId="4" r:id="rId4"/>
    <sheet name="Sheet2" sheetId="5" r:id="rId5"/>
  </sheets>
  <calcPr calcId="144525"/>
</workbook>
</file>

<file path=xl/calcChain.xml><?xml version="1.0" encoding="utf-8"?>
<calcChain xmlns="http://schemas.openxmlformats.org/spreadsheetml/2006/main">
  <c r="F6" i="4" l="1"/>
  <c r="G6" i="4" s="1"/>
  <c r="H6" i="4" s="1"/>
  <c r="F5" i="4"/>
  <c r="G5" i="4" s="1"/>
  <c r="H5" i="4" s="1"/>
  <c r="I5" i="4" l="1"/>
  <c r="F6" i="3"/>
  <c r="G6" i="3" s="1"/>
  <c r="H6" i="3" s="1"/>
  <c r="F5" i="3"/>
  <c r="G5" i="3" s="1"/>
  <c r="H5" i="3" s="1"/>
  <c r="D11" i="2"/>
  <c r="D5" i="2"/>
  <c r="I5" i="3" l="1"/>
  <c r="F5" i="1"/>
  <c r="F4" i="1"/>
  <c r="G5" i="1" l="1"/>
  <c r="H5" i="1" s="1"/>
  <c r="G4" i="1"/>
  <c r="H4" i="1" l="1"/>
  <c r="I4" i="1" s="1"/>
</calcChain>
</file>

<file path=xl/sharedStrings.xml><?xml version="1.0" encoding="utf-8"?>
<sst xmlns="http://schemas.openxmlformats.org/spreadsheetml/2006/main" count="59" uniqueCount="30">
  <si>
    <t>组分</t>
    <phoneticPr fontId="1" type="noConversion"/>
  </si>
  <si>
    <r>
      <rPr>
        <b/>
        <sz val="14"/>
        <color theme="1"/>
        <rFont val="宋体"/>
        <family val="3"/>
        <charset val="134"/>
      </rPr>
      <t>苯</t>
    </r>
    <r>
      <rPr>
        <b/>
        <sz val="14"/>
        <color theme="1"/>
        <rFont val="Times New Roman"/>
        <family val="1"/>
      </rPr>
      <t/>
    </r>
    <phoneticPr fontId="1" type="noConversion"/>
  </si>
  <si>
    <t>氯苯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</si>
  <si>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</si>
  <si>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</si>
  <si>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</si>
  <si>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r>
      <rPr>
        <b/>
        <sz val="14"/>
        <color theme="1"/>
        <rFont val="微软雅黑"/>
        <family val="2"/>
        <charset val="134"/>
      </rPr>
      <t>苯和氯苯</t>
    </r>
    <r>
      <rPr>
        <b/>
        <sz val="14"/>
        <color theme="1"/>
        <rFont val="Times New Roman"/>
        <family val="1"/>
      </rPr>
      <t>Antoine</t>
    </r>
    <r>
      <rPr>
        <b/>
        <sz val="14"/>
        <color theme="1"/>
        <rFont val="微软雅黑"/>
        <family val="2"/>
        <charset val="134"/>
      </rPr>
      <t>方程</t>
    </r>
    <phoneticPr fontId="1" type="noConversion"/>
  </si>
  <si>
    <t>输出饱和蒸汽压/mmHg</t>
    <phoneticPr fontId="1" type="noConversion"/>
  </si>
  <si>
    <t>p/kPa</t>
    <phoneticPr fontId="1" type="noConversion"/>
  </si>
  <si>
    <r>
      <rPr>
        <b/>
        <sz val="14"/>
        <color theme="1"/>
        <rFont val="宋体"/>
        <family val="3"/>
        <charset val="134"/>
      </rPr>
      <t>液相组成</t>
    </r>
    <r>
      <rPr>
        <b/>
        <i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宋体"/>
        <family val="3"/>
        <charset val="134"/>
      </rPr>
      <t>计算值</t>
    </r>
    <phoneticPr fontId="1" type="noConversion"/>
  </si>
  <si>
    <t>实际进料组成</t>
    <phoneticPr fontId="1" type="noConversion"/>
  </si>
  <si>
    <r>
      <rPr>
        <b/>
        <sz val="14"/>
        <color theme="1"/>
        <rFont val="宋体"/>
        <family val="3"/>
        <charset val="134"/>
      </rPr>
      <t>输入泡点温度</t>
    </r>
    <r>
      <rPr>
        <b/>
        <sz val="14"/>
        <color theme="1"/>
        <rFont val="Times New Roman"/>
        <family val="1"/>
      </rPr>
      <t>/K</t>
    </r>
    <phoneticPr fontId="1" type="noConversion"/>
  </si>
  <si>
    <t>试差过程</t>
    <phoneticPr fontId="1" type="noConversion"/>
  </si>
  <si>
    <t>输入泡点温度/℃</t>
    <phoneticPr fontId="1" type="noConversion"/>
  </si>
  <si>
    <t>ü</t>
    <phoneticPr fontId="1" type="noConversion"/>
  </si>
  <si>
    <t>低温物性</t>
    <phoneticPr fontId="1" type="noConversion"/>
  </si>
  <si>
    <t>高温物性</t>
    <phoneticPr fontId="1" type="noConversion"/>
  </si>
  <si>
    <t>苯低温温度</t>
    <phoneticPr fontId="1" type="noConversion"/>
  </si>
  <si>
    <t>苯高温温度</t>
    <phoneticPr fontId="1" type="noConversion"/>
  </si>
  <si>
    <t>氯苯低温温度</t>
    <phoneticPr fontId="1" type="noConversion"/>
  </si>
  <si>
    <t>氯苯高温温度</t>
    <phoneticPr fontId="1" type="noConversion"/>
  </si>
  <si>
    <t>插值温度</t>
    <phoneticPr fontId="1" type="noConversion"/>
  </si>
  <si>
    <t>插值物性</t>
    <phoneticPr fontId="1" type="noConversion"/>
  </si>
  <si>
    <t>插值温度</t>
    <phoneticPr fontId="1" type="noConversion"/>
  </si>
  <si>
    <t>苯物性插值</t>
    <phoneticPr fontId="1" type="noConversion"/>
  </si>
  <si>
    <t>氯苯物性插值</t>
    <phoneticPr fontId="1" type="noConversion"/>
  </si>
  <si>
    <t>塔顶产品组成</t>
    <phoneticPr fontId="1" type="noConversion"/>
  </si>
  <si>
    <t>试差过程</t>
    <phoneticPr fontId="1" type="noConversion"/>
  </si>
  <si>
    <t>试差过程</t>
    <phoneticPr fontId="1" type="noConversion"/>
  </si>
  <si>
    <t>塔底产品组成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</si>
</sst>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.00000_);\(0.00000\)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i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b/>
      <sz val="14"/>
      <color theme="1"/>
      <name val="Wingdings"/>
      <charset val="2"/>
    </font>
    <font>
      <b/>
      <sz val="14"/>
      <color rgb="FFFF0000"/>
      <name val="Wingdings"/>
      <charset val="2"/>
    </font>
    <font>
      <b/>
      <sz val="14"/>
      <color rgb="FFFF0000"/>
      <name val="宋体"/>
      <family val="3"/>
      <charset val="134"/>
      <scheme val="minor"/>
    </font>
    <font>
      <b/>
      <sz val="14"/>
      <color rgb="FF0000FF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0000FF"/>
      <name val="宋体"/>
      <family val="3"/>
      <charset val="134"/>
    </font>
    <font>
      <b/>
      <sz val="16"/>
      <color rgb="FF0000FF"/>
      <name val="Times New Roman"/>
      <family val="1"/>
    </font>
    <font>
      <b/>
      <sz val="16"/>
      <color rgb="FFFF0000"/>
      <name val="Wingdings"/>
      <charset val="2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workbookViewId="0">
      <selection activeCell="D18" sqref="D18"/>
    </sheetView>
  </sheetViews>
  <sheetFormatPr defaultRowHeight="13.5" x14ac:dyDescent="0.15"/>
  <cols>
    <col min="1" max="1" width="17.875" customWidth="1"/>
    <col min="2" max="2" width="14" customWidth="1"/>
    <col min="3" max="3" width="13.625" customWidth="1"/>
    <col min="4" max="4" width="13.75" customWidth="1"/>
    <col min="5" max="5" width="21.875" customWidth="1"/>
    <col min="6" max="6" width="20.875" customWidth="1"/>
    <col min="7" max="7" width="28.625" customWidth="1"/>
    <col min="8" max="8" width="11.25" customWidth="1"/>
    <col min="9" max="9" width="25.625" customWidth="1"/>
    <col min="10" max="10" width="18.125" customWidth="1"/>
  </cols>
  <sheetData>
    <row r="2" spans="1:10" ht="18.75" x14ac:dyDescent="0.15">
      <c r="A2" s="28" t="s">
        <v>6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t="20.25" x14ac:dyDescent="0.15">
      <c r="A3" s="20" t="s">
        <v>0</v>
      </c>
      <c r="B3" s="21" t="s">
        <v>3</v>
      </c>
      <c r="C3" s="21" t="s">
        <v>4</v>
      </c>
      <c r="D3" s="21" t="s">
        <v>5</v>
      </c>
      <c r="E3" s="20" t="s">
        <v>13</v>
      </c>
      <c r="F3" s="21" t="s">
        <v>11</v>
      </c>
      <c r="G3" s="20" t="s">
        <v>7</v>
      </c>
      <c r="H3" s="21" t="s">
        <v>8</v>
      </c>
      <c r="I3" s="21" t="s">
        <v>9</v>
      </c>
      <c r="J3" s="20" t="s">
        <v>10</v>
      </c>
    </row>
    <row r="4" spans="1:10" ht="20.25" x14ac:dyDescent="0.15">
      <c r="A4" s="21" t="s">
        <v>1</v>
      </c>
      <c r="B4" s="21">
        <v>15.9008</v>
      </c>
      <c r="C4" s="21">
        <v>2788.51</v>
      </c>
      <c r="D4" s="21">
        <v>-52.36</v>
      </c>
      <c r="E4" s="22">
        <v>88.23</v>
      </c>
      <c r="F4" s="23">
        <f>E4+273.15</f>
        <v>361.38</v>
      </c>
      <c r="G4" s="24">
        <f>EXP(B4-C4/(F4+D4))</f>
        <v>969.7902901835738</v>
      </c>
      <c r="H4" s="24">
        <f>G4*0.1333</f>
        <v>129.27304568147039</v>
      </c>
      <c r="I4" s="25">
        <f>(101.3-H5)/(H4-H5)</f>
        <v>0.72787419995161406</v>
      </c>
      <c r="J4" s="21">
        <v>0.72799999999999998</v>
      </c>
    </row>
    <row r="5" spans="1:10" ht="18.75" x14ac:dyDescent="0.15">
      <c r="A5" s="20" t="s">
        <v>2</v>
      </c>
      <c r="B5" s="21">
        <v>16.067599999999999</v>
      </c>
      <c r="C5" s="21">
        <v>3295.12</v>
      </c>
      <c r="D5" s="21">
        <v>-55.6</v>
      </c>
      <c r="E5" s="22">
        <v>88.23</v>
      </c>
      <c r="F5" s="23">
        <f>E5+273.15</f>
        <v>361.38</v>
      </c>
      <c r="G5" s="24">
        <f>EXP(B5-C5/(F5+D5))</f>
        <v>198.63847308276314</v>
      </c>
      <c r="H5" s="24">
        <f>G5*0.1333</f>
        <v>26.478508461932329</v>
      </c>
      <c r="I5" s="26"/>
      <c r="J5" s="27"/>
    </row>
    <row r="6" spans="1:10" ht="18.75" x14ac:dyDescent="0.15">
      <c r="A6" s="2"/>
      <c r="B6" s="2"/>
      <c r="C6" s="2"/>
      <c r="D6" s="2"/>
      <c r="E6" s="2"/>
      <c r="F6" s="2"/>
      <c r="G6" s="2"/>
      <c r="H6" s="2"/>
      <c r="I6" s="3"/>
      <c r="J6" s="4"/>
    </row>
    <row r="7" spans="1:10" ht="18.75" x14ac:dyDescent="0.15">
      <c r="A7" s="2"/>
      <c r="B7" s="2"/>
      <c r="C7" s="2"/>
      <c r="D7" s="2"/>
      <c r="E7" s="2"/>
      <c r="F7" s="2"/>
      <c r="G7" s="2"/>
      <c r="H7" s="2"/>
      <c r="I7" s="3"/>
      <c r="J7" s="4"/>
    </row>
    <row r="8" spans="1:10" ht="18.75" x14ac:dyDescent="0.15">
      <c r="A8" s="5"/>
      <c r="B8" s="5"/>
      <c r="C8" s="5"/>
      <c r="D8" s="5"/>
      <c r="E8" s="5"/>
      <c r="F8" s="5"/>
      <c r="G8" s="8" t="s">
        <v>12</v>
      </c>
      <c r="H8" s="5"/>
      <c r="I8" s="6"/>
      <c r="J8" s="7"/>
    </row>
    <row r="9" spans="1:10" ht="18.75" x14ac:dyDescent="0.15">
      <c r="E9" s="2">
        <v>100</v>
      </c>
      <c r="F9" s="13"/>
      <c r="G9" s="2"/>
      <c r="H9" s="2"/>
      <c r="I9" s="2">
        <v>0.43990000000000001</v>
      </c>
    </row>
    <row r="10" spans="1:10" ht="18.75" x14ac:dyDescent="0.15">
      <c r="E10" s="2">
        <v>90</v>
      </c>
      <c r="F10" s="13"/>
      <c r="G10" s="2"/>
      <c r="H10" s="2"/>
      <c r="I10" s="2">
        <v>0.67759999999999998</v>
      </c>
    </row>
    <row r="11" spans="1:10" ht="18.75" x14ac:dyDescent="0.15">
      <c r="E11" s="2">
        <v>80</v>
      </c>
      <c r="F11" s="13"/>
      <c r="G11" s="2"/>
      <c r="H11" s="2"/>
      <c r="I11" s="2">
        <v>1.0038</v>
      </c>
    </row>
    <row r="12" spans="1:10" ht="18.75" x14ac:dyDescent="0.15">
      <c r="E12" s="2">
        <v>85</v>
      </c>
      <c r="F12" s="13"/>
      <c r="G12" s="2"/>
      <c r="H12" s="2"/>
      <c r="I12" s="2">
        <v>0.82730000000000004</v>
      </c>
    </row>
    <row r="13" spans="1:10" ht="18.75" x14ac:dyDescent="0.15">
      <c r="E13" s="2">
        <v>88</v>
      </c>
      <c r="F13" s="13"/>
      <c r="G13" s="2"/>
      <c r="H13" s="2"/>
      <c r="I13" s="2">
        <v>0.73460000000000003</v>
      </c>
    </row>
    <row r="14" spans="1:10" ht="18.75" x14ac:dyDescent="0.15">
      <c r="E14" s="2">
        <v>89</v>
      </c>
      <c r="F14" s="13"/>
      <c r="G14" s="2"/>
      <c r="H14" s="2"/>
      <c r="I14" s="2">
        <v>0.70569999999999999</v>
      </c>
    </row>
    <row r="15" spans="1:10" ht="18.75" x14ac:dyDescent="0.15">
      <c r="E15" s="2">
        <v>88.5</v>
      </c>
      <c r="F15" s="13"/>
      <c r="G15" s="2"/>
      <c r="H15" s="2"/>
      <c r="I15" s="2">
        <v>0.72</v>
      </c>
    </row>
    <row r="16" spans="1:10" ht="18.75" x14ac:dyDescent="0.15">
      <c r="E16" s="2">
        <v>88.4</v>
      </c>
      <c r="F16" s="13"/>
      <c r="G16" s="2"/>
      <c r="H16" s="2"/>
      <c r="I16" s="2">
        <v>0.72289999999999999</v>
      </c>
      <c r="J16" s="9"/>
    </row>
    <row r="17" spans="1:10" ht="18.75" x14ac:dyDescent="0.15">
      <c r="E17" s="2">
        <v>88.3</v>
      </c>
      <c r="F17" s="13"/>
      <c r="G17" s="2"/>
      <c r="H17" s="2"/>
      <c r="I17" s="2">
        <v>0.7258</v>
      </c>
    </row>
    <row r="18" spans="1:10" ht="18.75" x14ac:dyDescent="0.15">
      <c r="E18" s="2">
        <v>88.2</v>
      </c>
      <c r="F18" s="13"/>
      <c r="G18" s="2"/>
      <c r="H18" s="2"/>
      <c r="I18" s="2">
        <v>0.7288</v>
      </c>
    </row>
    <row r="19" spans="1:10" ht="18.75" x14ac:dyDescent="0.15">
      <c r="E19" s="2">
        <v>88.25</v>
      </c>
      <c r="F19" s="13"/>
      <c r="G19" s="2"/>
      <c r="H19" s="2"/>
      <c r="I19" s="2">
        <v>0.72729999999999995</v>
      </c>
      <c r="J19" s="10"/>
    </row>
    <row r="20" spans="1:10" ht="18.75" x14ac:dyDescent="0.15">
      <c r="E20" s="2">
        <v>88.26</v>
      </c>
      <c r="F20" s="13"/>
      <c r="G20" s="2"/>
      <c r="H20" s="2"/>
      <c r="I20" s="2">
        <v>0.72699999999999998</v>
      </c>
    </row>
    <row r="21" spans="1:10" ht="18.75" x14ac:dyDescent="0.15">
      <c r="E21" s="2">
        <v>88.24</v>
      </c>
      <c r="F21" s="13"/>
      <c r="G21" s="2"/>
      <c r="H21" s="2"/>
      <c r="I21" s="2">
        <v>0.72760000000000002</v>
      </c>
    </row>
    <row r="22" spans="1:10" ht="19.5" x14ac:dyDescent="0.15">
      <c r="E22" s="2">
        <v>88.23</v>
      </c>
      <c r="F22" s="13"/>
      <c r="G22" s="2"/>
      <c r="H22" s="2"/>
      <c r="I22" s="16">
        <v>0.72789999999999999</v>
      </c>
      <c r="J22" s="19" t="s">
        <v>14</v>
      </c>
    </row>
    <row r="23" spans="1:10" ht="18.75" x14ac:dyDescent="0.15">
      <c r="E23" s="2">
        <v>88.22</v>
      </c>
      <c r="F23" s="13"/>
      <c r="G23" s="2"/>
      <c r="H23" s="2"/>
      <c r="I23" s="2">
        <v>0.72819999999999996</v>
      </c>
    </row>
    <row r="24" spans="1:10" ht="30" customHeight="1" x14ac:dyDescent="0.15">
      <c r="A24" s="5"/>
      <c r="B24" s="11"/>
      <c r="C24" s="11"/>
      <c r="D24" s="12"/>
      <c r="E24" s="2"/>
      <c r="F24" s="13"/>
      <c r="G24" s="2"/>
      <c r="H24" s="2"/>
      <c r="I24" s="2"/>
    </row>
    <row r="25" spans="1:10" ht="30" customHeight="1" x14ac:dyDescent="0.15">
      <c r="A25" s="5"/>
      <c r="B25" s="11"/>
      <c r="C25" s="11"/>
      <c r="D25" s="12"/>
      <c r="E25" s="12"/>
      <c r="F25" s="12"/>
    </row>
    <row r="26" spans="1:10" ht="30" customHeight="1" x14ac:dyDescent="0.15">
      <c r="A26" s="5"/>
      <c r="B26" s="11"/>
      <c r="C26" s="11"/>
      <c r="D26" s="12"/>
      <c r="E26" s="12"/>
      <c r="F26" s="12"/>
    </row>
    <row r="28" spans="1:10" ht="18.75" x14ac:dyDescent="0.15">
      <c r="E28" s="8"/>
      <c r="F28" s="8"/>
    </row>
    <row r="29" spans="1:10" ht="18.75" x14ac:dyDescent="0.15">
      <c r="E29" s="5"/>
      <c r="F29" s="5"/>
    </row>
    <row r="30" spans="1:10" ht="18.75" x14ac:dyDescent="0.15">
      <c r="E30" s="5"/>
      <c r="F30" s="5"/>
    </row>
    <row r="31" spans="1:10" x14ac:dyDescent="0.15">
      <c r="E31" s="15"/>
      <c r="F31" s="15"/>
    </row>
    <row r="32" spans="1:10" x14ac:dyDescent="0.15">
      <c r="E32" s="15"/>
      <c r="F32" s="15"/>
    </row>
    <row r="33" spans="5:6" ht="18.75" x14ac:dyDescent="0.15">
      <c r="E33" s="8"/>
      <c r="F33" s="8"/>
    </row>
    <row r="34" spans="5:6" ht="18.75" x14ac:dyDescent="0.15">
      <c r="E34" s="5"/>
      <c r="F34" s="5"/>
    </row>
    <row r="35" spans="5:6" ht="18.75" x14ac:dyDescent="0.15">
      <c r="E35" s="5"/>
      <c r="F35" s="5"/>
    </row>
  </sheetData>
  <mergeCells count="1">
    <mergeCell ref="A2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G28" sqref="G28"/>
    </sheetView>
  </sheetViews>
  <sheetFormatPr defaultRowHeight="13.5" x14ac:dyDescent="0.15"/>
  <cols>
    <col min="1" max="1" width="17.75" customWidth="1"/>
    <col min="2" max="2" width="14.25" customWidth="1"/>
    <col min="3" max="3" width="11.625" customWidth="1"/>
    <col min="4" max="4" width="17" customWidth="1"/>
  </cols>
  <sheetData>
    <row r="2" spans="1:4" ht="18.75" x14ac:dyDescent="0.15">
      <c r="A2" s="29" t="s">
        <v>24</v>
      </c>
      <c r="B2" s="29"/>
      <c r="C2" s="29"/>
      <c r="D2" s="30"/>
    </row>
    <row r="3" spans="1:4" ht="18.75" x14ac:dyDescent="0.15">
      <c r="A3" s="1" t="s">
        <v>17</v>
      </c>
      <c r="B3" s="16">
        <v>80</v>
      </c>
      <c r="C3" s="14" t="s">
        <v>15</v>
      </c>
      <c r="D3" s="16">
        <v>30785.54</v>
      </c>
    </row>
    <row r="4" spans="1:4" ht="18.75" x14ac:dyDescent="0.15">
      <c r="A4" s="1" t="s">
        <v>18</v>
      </c>
      <c r="B4" s="16">
        <v>90</v>
      </c>
      <c r="C4" s="14" t="s">
        <v>16</v>
      </c>
      <c r="D4" s="16">
        <v>30220.32</v>
      </c>
    </row>
    <row r="5" spans="1:4" ht="18.75" x14ac:dyDescent="0.15">
      <c r="A5" s="1" t="s">
        <v>21</v>
      </c>
      <c r="B5" s="16">
        <v>80.47</v>
      </c>
      <c r="C5" s="18" t="s">
        <v>22</v>
      </c>
      <c r="D5" s="17">
        <f>D3+(D4-D3)/(B4-B3)*(B5-B3)</f>
        <v>30758.97466</v>
      </c>
    </row>
    <row r="6" spans="1:4" x14ac:dyDescent="0.15">
      <c r="D6" s="15"/>
    </row>
    <row r="7" spans="1:4" x14ac:dyDescent="0.15">
      <c r="D7" s="15"/>
    </row>
    <row r="8" spans="1:4" ht="18.75" x14ac:dyDescent="0.15">
      <c r="A8" s="29" t="s">
        <v>25</v>
      </c>
      <c r="B8" s="29"/>
      <c r="C8" s="29"/>
      <c r="D8" s="30"/>
    </row>
    <row r="9" spans="1:4" ht="18.75" x14ac:dyDescent="0.15">
      <c r="A9" s="1" t="s">
        <v>19</v>
      </c>
      <c r="B9" s="16">
        <v>80</v>
      </c>
      <c r="C9" s="14" t="s">
        <v>15</v>
      </c>
      <c r="D9" s="16">
        <v>38166.870000000003</v>
      </c>
    </row>
    <row r="10" spans="1:4" ht="18.75" x14ac:dyDescent="0.15">
      <c r="A10" s="1" t="s">
        <v>20</v>
      </c>
      <c r="B10" s="16">
        <v>90</v>
      </c>
      <c r="C10" s="14" t="s">
        <v>16</v>
      </c>
      <c r="D10" s="16">
        <v>37668.639999999999</v>
      </c>
    </row>
    <row r="11" spans="1:4" ht="18.75" x14ac:dyDescent="0.15">
      <c r="A11" s="1" t="s">
        <v>23</v>
      </c>
      <c r="B11" s="16">
        <v>80.47</v>
      </c>
      <c r="C11" s="18" t="s">
        <v>22</v>
      </c>
      <c r="D11" s="17">
        <f>D9+(D10-D9)/(B10-B9)*(B11-B9)</f>
        <v>38143.45319</v>
      </c>
    </row>
  </sheetData>
  <mergeCells count="2">
    <mergeCell ref="A2:D2"/>
    <mergeCell ref="A8:D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workbookViewId="0">
      <selection activeCell="E30" sqref="E30"/>
    </sheetView>
  </sheetViews>
  <sheetFormatPr defaultRowHeight="13.5" x14ac:dyDescent="0.15"/>
  <cols>
    <col min="3" max="3" width="12.625" customWidth="1"/>
    <col min="4" max="4" width="11.625" customWidth="1"/>
    <col min="5" max="5" width="21.375" customWidth="1"/>
    <col min="6" max="6" width="22.625" customWidth="1"/>
    <col min="7" max="7" width="27.375" customWidth="1"/>
    <col min="8" max="8" width="12.625" customWidth="1"/>
    <col min="9" max="9" width="22.625" customWidth="1"/>
    <col min="10" max="10" width="25.75" customWidth="1"/>
  </cols>
  <sheetData>
    <row r="3" spans="1:10" ht="21" x14ac:dyDescent="0.15">
      <c r="A3" s="31" t="s">
        <v>6</v>
      </c>
      <c r="B3" s="31"/>
      <c r="C3" s="31"/>
      <c r="D3" s="31"/>
      <c r="E3" s="31"/>
      <c r="F3" s="31"/>
      <c r="G3" s="31"/>
      <c r="H3" s="31"/>
      <c r="I3" s="31"/>
      <c r="J3" s="31"/>
    </row>
    <row r="4" spans="1:10" ht="20.25" x14ac:dyDescent="0.15">
      <c r="A4" s="20" t="s">
        <v>0</v>
      </c>
      <c r="B4" s="21" t="s">
        <v>3</v>
      </c>
      <c r="C4" s="21" t="s">
        <v>4</v>
      </c>
      <c r="D4" s="21" t="s">
        <v>5</v>
      </c>
      <c r="E4" s="20" t="s">
        <v>13</v>
      </c>
      <c r="F4" s="21" t="s">
        <v>11</v>
      </c>
      <c r="G4" s="20" t="s">
        <v>7</v>
      </c>
      <c r="H4" s="21" t="s">
        <v>8</v>
      </c>
      <c r="I4" s="21" t="s">
        <v>9</v>
      </c>
      <c r="J4" s="20" t="s">
        <v>26</v>
      </c>
    </row>
    <row r="5" spans="1:10" ht="20.25" x14ac:dyDescent="0.15">
      <c r="A5" s="21" t="s">
        <v>1</v>
      </c>
      <c r="B5" s="21">
        <v>15.9008</v>
      </c>
      <c r="C5" s="21">
        <v>2788.51</v>
      </c>
      <c r="D5" s="21">
        <v>-52.36</v>
      </c>
      <c r="E5" s="22">
        <v>80.47</v>
      </c>
      <c r="F5" s="23">
        <f>E5+273.15</f>
        <v>353.62</v>
      </c>
      <c r="G5" s="24">
        <f>EXP(B5-C5/(F5+D5))</f>
        <v>768.65522583102688</v>
      </c>
      <c r="H5" s="24">
        <f>G5*0.1333</f>
        <v>102.46174160327588</v>
      </c>
      <c r="I5" s="25">
        <f>(101.3-H6)/(H5-H6)</f>
        <v>0.98591172617632838</v>
      </c>
      <c r="J5" s="21">
        <v>0.98599999999999999</v>
      </c>
    </row>
    <row r="6" spans="1:10" ht="18.75" x14ac:dyDescent="0.15">
      <c r="A6" s="20" t="s">
        <v>2</v>
      </c>
      <c r="B6" s="21">
        <v>16.067599999999999</v>
      </c>
      <c r="C6" s="21">
        <v>3295.12</v>
      </c>
      <c r="D6" s="21">
        <v>-55.6</v>
      </c>
      <c r="E6" s="22">
        <v>80.47</v>
      </c>
      <c r="F6" s="23">
        <f>E6+273.15</f>
        <v>353.62</v>
      </c>
      <c r="G6" s="24">
        <f>EXP(B6-C6/(F6+D6))</f>
        <v>150.03857031612773</v>
      </c>
      <c r="H6" s="24">
        <f>G6*0.1333</f>
        <v>20.000141423139826</v>
      </c>
      <c r="I6" s="26"/>
      <c r="J6" s="27"/>
    </row>
    <row r="7" spans="1:10" ht="18.75" x14ac:dyDescent="0.15">
      <c r="A7" s="2"/>
      <c r="B7" s="2"/>
      <c r="C7" s="2"/>
      <c r="D7" s="2"/>
      <c r="E7" s="2"/>
      <c r="F7" s="2"/>
      <c r="G7" s="2"/>
      <c r="H7" s="2"/>
      <c r="I7" s="3"/>
      <c r="J7" s="4"/>
    </row>
    <row r="10" spans="1:10" ht="18.75" x14ac:dyDescent="0.15">
      <c r="F10" s="29" t="s">
        <v>27</v>
      </c>
      <c r="G10" s="29"/>
      <c r="H10" s="29"/>
    </row>
    <row r="11" spans="1:10" ht="18.75" x14ac:dyDescent="0.15">
      <c r="E11" s="2">
        <v>81</v>
      </c>
      <c r="F11" s="2"/>
      <c r="G11" s="2"/>
      <c r="H11" s="2"/>
      <c r="I11" s="2">
        <v>0.96609999999999996</v>
      </c>
    </row>
    <row r="12" spans="1:10" ht="18.75" x14ac:dyDescent="0.15">
      <c r="E12" s="2">
        <v>80</v>
      </c>
      <c r="F12" s="2"/>
      <c r="G12" s="2"/>
      <c r="H12" s="2"/>
      <c r="I12" s="2">
        <v>1.0038</v>
      </c>
    </row>
    <row r="13" spans="1:10" ht="18.75" x14ac:dyDescent="0.15">
      <c r="E13" s="2">
        <v>80.5</v>
      </c>
      <c r="F13" s="2"/>
      <c r="G13" s="2"/>
      <c r="H13" s="2"/>
      <c r="I13" s="2">
        <v>0.98480000000000001</v>
      </c>
    </row>
    <row r="14" spans="1:10" ht="18.75" x14ac:dyDescent="0.15">
      <c r="E14" s="2">
        <v>80.400000000000006</v>
      </c>
      <c r="F14" s="2"/>
      <c r="G14" s="2"/>
      <c r="H14" s="2"/>
      <c r="I14" s="2">
        <v>0.98860000000000003</v>
      </c>
    </row>
    <row r="15" spans="1:10" ht="18.75" x14ac:dyDescent="0.15">
      <c r="E15" s="2">
        <v>80.45</v>
      </c>
      <c r="F15" s="2"/>
      <c r="G15" s="2"/>
      <c r="H15" s="2"/>
      <c r="I15" s="2">
        <v>0.98670000000000002</v>
      </c>
    </row>
    <row r="16" spans="1:10" ht="18.75" x14ac:dyDescent="0.15">
      <c r="E16" s="2">
        <v>80.459999999999994</v>
      </c>
      <c r="F16" s="2"/>
      <c r="G16" s="2"/>
      <c r="H16" s="2"/>
      <c r="I16" s="2">
        <v>0.98629999999999995</v>
      </c>
    </row>
    <row r="17" spans="5:10" ht="19.5" x14ac:dyDescent="0.15">
      <c r="E17" s="2">
        <v>80.47</v>
      </c>
      <c r="F17" s="2"/>
      <c r="G17" s="2"/>
      <c r="H17" s="2"/>
      <c r="I17" s="16">
        <v>0.9859</v>
      </c>
      <c r="J17" s="19" t="s">
        <v>14</v>
      </c>
    </row>
    <row r="18" spans="5:10" ht="18.75" x14ac:dyDescent="0.15">
      <c r="E18" s="2"/>
      <c r="F18" s="2"/>
      <c r="G18" s="2"/>
      <c r="H18" s="2"/>
      <c r="I18" s="2"/>
    </row>
    <row r="19" spans="5:10" ht="18.75" x14ac:dyDescent="0.15">
      <c r="E19" s="2"/>
      <c r="F19" s="2"/>
      <c r="G19" s="2"/>
      <c r="H19" s="2"/>
      <c r="I19" s="2"/>
    </row>
    <row r="20" spans="5:10" ht="18.75" x14ac:dyDescent="0.15">
      <c r="E20" s="2"/>
      <c r="F20" s="2"/>
      <c r="G20" s="2"/>
      <c r="H20" s="2"/>
      <c r="I20" s="2"/>
    </row>
    <row r="21" spans="5:10" ht="18.75" x14ac:dyDescent="0.15">
      <c r="E21" s="2"/>
      <c r="F21" s="2"/>
      <c r="G21" s="2"/>
      <c r="H21" s="2"/>
      <c r="I21" s="2"/>
    </row>
    <row r="22" spans="5:10" ht="18.75" x14ac:dyDescent="0.15">
      <c r="E22" s="2"/>
      <c r="F22" s="2"/>
      <c r="G22" s="2"/>
      <c r="H22" s="2"/>
      <c r="I22" s="2"/>
    </row>
    <row r="23" spans="5:10" ht="18.75" x14ac:dyDescent="0.15">
      <c r="E23" s="2"/>
      <c r="F23" s="2"/>
      <c r="G23" s="2"/>
      <c r="H23" s="2"/>
      <c r="I23" s="2"/>
    </row>
    <row r="24" spans="5:10" ht="18.75" x14ac:dyDescent="0.15">
      <c r="E24" s="2"/>
      <c r="F24" s="2"/>
      <c r="G24" s="2"/>
      <c r="H24" s="2"/>
      <c r="I24" s="2"/>
    </row>
    <row r="25" spans="5:10" ht="18.75" x14ac:dyDescent="0.15">
      <c r="E25" s="2"/>
      <c r="F25" s="2"/>
      <c r="G25" s="2"/>
      <c r="H25" s="2"/>
      <c r="I25" s="2"/>
    </row>
  </sheetData>
  <mergeCells count="2">
    <mergeCell ref="A3:J3"/>
    <mergeCell ref="F10:H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abSelected="1" topLeftCell="E1" workbookViewId="0">
      <selection activeCell="K17" sqref="K17"/>
    </sheetView>
  </sheetViews>
  <sheetFormatPr defaultRowHeight="13.5" x14ac:dyDescent="0.15"/>
  <cols>
    <col min="1" max="1" width="12.125" customWidth="1"/>
    <col min="2" max="2" width="11.875" customWidth="1"/>
    <col min="3" max="3" width="11.625" customWidth="1"/>
    <col min="4" max="4" width="13.25" customWidth="1"/>
    <col min="5" max="5" width="21.25" customWidth="1"/>
    <col min="6" max="6" width="20.25" customWidth="1"/>
    <col min="7" max="7" width="26.875" customWidth="1"/>
    <col min="8" max="8" width="14.125" customWidth="1"/>
    <col min="9" max="9" width="26.25" customWidth="1"/>
    <col min="10" max="10" width="20" customWidth="1"/>
  </cols>
  <sheetData>
    <row r="3" spans="1:10" ht="21" x14ac:dyDescent="0.15">
      <c r="A3" s="31" t="s">
        <v>6</v>
      </c>
      <c r="B3" s="31"/>
      <c r="C3" s="31"/>
      <c r="D3" s="31"/>
      <c r="E3" s="31"/>
      <c r="F3" s="31"/>
      <c r="G3" s="31"/>
      <c r="H3" s="31"/>
      <c r="I3" s="31"/>
      <c r="J3" s="31"/>
    </row>
    <row r="4" spans="1:10" ht="20.25" x14ac:dyDescent="0.15">
      <c r="A4" s="20" t="s">
        <v>0</v>
      </c>
      <c r="B4" s="21" t="s">
        <v>3</v>
      </c>
      <c r="C4" s="21" t="s">
        <v>4</v>
      </c>
      <c r="D4" s="21" t="s">
        <v>5</v>
      </c>
      <c r="E4" s="20" t="s">
        <v>13</v>
      </c>
      <c r="F4" s="21" t="s">
        <v>11</v>
      </c>
      <c r="G4" s="20" t="s">
        <v>7</v>
      </c>
      <c r="H4" s="21" t="s">
        <v>8</v>
      </c>
      <c r="I4" s="21" t="s">
        <v>9</v>
      </c>
      <c r="J4" s="20" t="s">
        <v>29</v>
      </c>
    </row>
    <row r="5" spans="1:10" ht="20.25" x14ac:dyDescent="0.15">
      <c r="A5" s="21" t="s">
        <v>1</v>
      </c>
      <c r="B5" s="21">
        <v>15.9008</v>
      </c>
      <c r="C5" s="21">
        <v>2788.51</v>
      </c>
      <c r="D5" s="21">
        <v>-52.36</v>
      </c>
      <c r="E5" s="22">
        <v>131.41</v>
      </c>
      <c r="F5" s="23">
        <f>E5+273.15</f>
        <v>404.55999999999995</v>
      </c>
      <c r="G5" s="24">
        <f>EXP(B5-C5/(F5+D5))</f>
        <v>2931.8682195438109</v>
      </c>
      <c r="H5" s="24">
        <f>G5*0.1333</f>
        <v>390.81803366519</v>
      </c>
      <c r="I5" s="33">
        <f>(101.3-H6)/(H5-H6)</f>
        <v>2.8928182621681085E-3</v>
      </c>
      <c r="J5" s="21">
        <v>2.8800000000000002E-3</v>
      </c>
    </row>
    <row r="6" spans="1:10" ht="18.75" x14ac:dyDescent="0.15">
      <c r="A6" s="20" t="s">
        <v>2</v>
      </c>
      <c r="B6" s="21">
        <v>16.067599999999999</v>
      </c>
      <c r="C6" s="21">
        <v>3295.12</v>
      </c>
      <c r="D6" s="21">
        <v>-55.6</v>
      </c>
      <c r="E6" s="22">
        <v>131.41</v>
      </c>
      <c r="F6" s="23">
        <f>E6+273.15</f>
        <v>404.55999999999995</v>
      </c>
      <c r="G6" s="24">
        <f>EXP(B6-C6/(F6+D6))</f>
        <v>753.63876304529765</v>
      </c>
      <c r="H6" s="24">
        <f>G6*0.1333</f>
        <v>100.46004711393817</v>
      </c>
      <c r="I6" s="26"/>
      <c r="J6" s="27"/>
    </row>
    <row r="8" spans="1:10" ht="20.25" x14ac:dyDescent="0.15">
      <c r="F8" s="32" t="s">
        <v>28</v>
      </c>
      <c r="G8" s="32"/>
      <c r="H8" s="32"/>
    </row>
    <row r="9" spans="1:10" ht="18.75" x14ac:dyDescent="0.15">
      <c r="D9" s="5"/>
      <c r="E9" s="2">
        <v>131</v>
      </c>
      <c r="F9" s="2"/>
      <c r="G9" s="2"/>
      <c r="H9" s="2"/>
      <c r="I9" s="2">
        <v>6.7999999999999996E-3</v>
      </c>
    </row>
    <row r="10" spans="1:10" ht="18.75" x14ac:dyDescent="0.15">
      <c r="D10" s="5"/>
      <c r="E10" s="2">
        <v>129</v>
      </c>
      <c r="F10" s="2"/>
      <c r="G10" s="2"/>
      <c r="H10" s="2"/>
      <c r="I10" s="2">
        <v>2.6200000000000001E-2</v>
      </c>
    </row>
    <row r="11" spans="1:10" ht="18.75" x14ac:dyDescent="0.15">
      <c r="D11" s="5"/>
      <c r="E11" s="2">
        <v>129.9</v>
      </c>
      <c r="F11" s="2"/>
      <c r="G11" s="2"/>
      <c r="H11" s="2"/>
      <c r="I11" s="2">
        <v>1.7299999999999999E-2</v>
      </c>
    </row>
    <row r="12" spans="1:10" ht="18.75" x14ac:dyDescent="0.15">
      <c r="D12" s="5"/>
      <c r="E12" s="2">
        <v>131.5</v>
      </c>
      <c r="F12" s="2"/>
      <c r="G12" s="2"/>
      <c r="H12" s="2"/>
      <c r="I12" s="2">
        <v>2E-3</v>
      </c>
    </row>
    <row r="13" spans="1:10" ht="18.75" x14ac:dyDescent="0.15">
      <c r="D13" s="5"/>
      <c r="E13" s="2">
        <v>131.6</v>
      </c>
      <c r="F13" s="2"/>
      <c r="G13" s="2"/>
      <c r="H13" s="2"/>
      <c r="I13" s="2">
        <v>1.1000000000000001E-3</v>
      </c>
    </row>
    <row r="14" spans="1:10" ht="18.75" x14ac:dyDescent="0.15">
      <c r="D14" s="5"/>
      <c r="E14" s="2">
        <v>131.4</v>
      </c>
      <c r="F14" s="2"/>
      <c r="G14" s="2"/>
      <c r="H14" s="2"/>
      <c r="I14" s="2">
        <v>3.0000000000000001E-3</v>
      </c>
    </row>
    <row r="15" spans="1:10" ht="19.5" x14ac:dyDescent="0.15">
      <c r="D15" s="5"/>
      <c r="E15" s="2">
        <v>131.41</v>
      </c>
      <c r="F15" s="2"/>
      <c r="G15" s="2"/>
      <c r="H15" s="2"/>
      <c r="I15" s="16">
        <v>2.8999999999999998E-3</v>
      </c>
      <c r="J15" s="19" t="s">
        <v>14</v>
      </c>
    </row>
    <row r="16" spans="1:10" ht="18.75" x14ac:dyDescent="0.15">
      <c r="D16" s="5"/>
      <c r="E16" s="2">
        <v>131.41999999999999</v>
      </c>
      <c r="F16" s="2"/>
      <c r="G16" s="2"/>
      <c r="H16" s="2"/>
      <c r="I16" s="2">
        <v>2.8E-3</v>
      </c>
    </row>
    <row r="17" spans="4:9" ht="18.75" x14ac:dyDescent="0.15">
      <c r="D17" s="5"/>
      <c r="E17" s="2"/>
      <c r="F17" s="2"/>
      <c r="G17" s="2"/>
      <c r="H17" s="2"/>
      <c r="I17" s="2"/>
    </row>
    <row r="18" spans="4:9" ht="18.75" x14ac:dyDescent="0.15">
      <c r="D18" s="5"/>
      <c r="E18" s="2"/>
      <c r="F18" s="2"/>
      <c r="G18" s="2"/>
      <c r="H18" s="2"/>
      <c r="I18" s="2"/>
    </row>
    <row r="19" spans="4:9" ht="18.75" x14ac:dyDescent="0.15">
      <c r="D19" s="5"/>
      <c r="E19" s="2"/>
      <c r="F19" s="2"/>
      <c r="G19" s="2"/>
      <c r="H19" s="2"/>
      <c r="I19" s="2"/>
    </row>
    <row r="20" spans="4:9" ht="18.75" x14ac:dyDescent="0.15">
      <c r="D20" s="5"/>
      <c r="E20" s="2"/>
      <c r="F20" s="2"/>
      <c r="G20" s="2"/>
      <c r="H20" s="2"/>
      <c r="I20" s="2"/>
    </row>
  </sheetData>
  <mergeCells count="2">
    <mergeCell ref="A3:J3"/>
    <mergeCell ref="F8:H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进料泡点试差</vt:lpstr>
      <vt:lpstr>物性插值</vt:lpstr>
      <vt:lpstr>塔顶泡点试差</vt:lpstr>
      <vt:lpstr>塔底泡点试差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2018-12-10T03:30:59Z</dcterms:created>
  <dcterms:modified xsi:type="dcterms:W3CDTF">2019-01-17T11:47:59Z</dcterms:modified>
</cp:coreProperties>
</file>