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jung\Downloads\"/>
    </mc:Choice>
  </mc:AlternateContent>
  <xr:revisionPtr revIDLastSave="0" documentId="13_ncr:1_{C1417550-01C6-41C3-9C0B-DD35E8A38E36}" xr6:coauthVersionLast="47" xr6:coauthVersionMax="47" xr10:uidLastSave="{00000000-0000-0000-0000-000000000000}"/>
  <bookViews>
    <workbookView xWindow="-108" yWindow="-108" windowWidth="23256" windowHeight="12456" activeTab="2" xr2:uid="{4E49DAB5-610B-467D-AAF4-4025BE610EED}"/>
  </bookViews>
  <sheets>
    <sheet name="Short-term trading" sheetId="1" r:id="rId1"/>
    <sheet name="Long-term trading" sheetId="2" r:id="rId2"/>
    <sheet name="Valuation - Peer multiples" sheetId="4" r:id="rId3"/>
    <sheet name="Read m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4" l="1"/>
  <c r="G18" i="1"/>
  <c r="H18" i="1"/>
  <c r="I18" i="1"/>
  <c r="J18" i="1"/>
  <c r="K18" i="1"/>
  <c r="L18" i="1"/>
  <c r="F18" i="1"/>
  <c r="L16" i="1"/>
  <c r="E16" i="1"/>
  <c r="F16" i="1"/>
  <c r="G16" i="1"/>
  <c r="H16" i="1"/>
  <c r="I16" i="1"/>
  <c r="J16" i="1"/>
  <c r="K16" i="1"/>
  <c r="G12" i="1"/>
  <c r="H12" i="1"/>
  <c r="I12" i="1"/>
  <c r="F12" i="1"/>
</calcChain>
</file>

<file path=xl/sharedStrings.xml><?xml version="1.0" encoding="utf-8"?>
<sst xmlns="http://schemas.openxmlformats.org/spreadsheetml/2006/main" count="110" uniqueCount="48">
  <si>
    <t>Ticker:</t>
    <phoneticPr fontId="3" type="noConversion"/>
  </si>
  <si>
    <t>X</t>
    <phoneticPr fontId="3" type="noConversion"/>
  </si>
  <si>
    <t>Price</t>
    <phoneticPr fontId="3" type="noConversion"/>
  </si>
  <si>
    <t>FY2021</t>
    <phoneticPr fontId="3" type="noConversion"/>
  </si>
  <si>
    <t>FY2022</t>
    <phoneticPr fontId="3" type="noConversion"/>
  </si>
  <si>
    <t>FY2023</t>
    <phoneticPr fontId="3" type="noConversion"/>
  </si>
  <si>
    <t>FY2024</t>
    <phoneticPr fontId="3" type="noConversion"/>
  </si>
  <si>
    <t>% Growth</t>
    <phoneticPr fontId="3" type="noConversion"/>
  </si>
  <si>
    <t>-</t>
    <phoneticPr fontId="3" type="noConversion"/>
  </si>
  <si>
    <t>Price Tracker</t>
    <phoneticPr fontId="3" type="noConversion"/>
  </si>
  <si>
    <t>1H2025</t>
    <phoneticPr fontId="3" type="noConversion"/>
  </si>
  <si>
    <t>Current</t>
    <phoneticPr fontId="3" type="noConversion"/>
  </si>
  <si>
    <t>Intorduction</t>
    <phoneticPr fontId="3" type="noConversion"/>
  </si>
  <si>
    <t>Trading helper is a tool helps short-term trading and long-term trading.</t>
    <phoneticPr fontId="3" type="noConversion"/>
  </si>
  <si>
    <t>For Long term trading</t>
    <phoneticPr fontId="3" type="noConversion"/>
  </si>
  <si>
    <t>For short-term trading</t>
    <phoneticPr fontId="3" type="noConversion"/>
  </si>
  <si>
    <t xml:space="preserve">X </t>
    <phoneticPr fontId="3" type="noConversion"/>
  </si>
  <si>
    <t>Version history</t>
    <phoneticPr fontId="3" type="noConversion"/>
  </si>
  <si>
    <t xml:space="preserve">For short-term trading, It aggregates real-time data — including stock prices, charts, and trading volumes — to predict price movements </t>
    <phoneticPr fontId="3" type="noConversion"/>
  </si>
  <si>
    <t>and determine optimal buy/sell timings as well as the associated risks at each point."</t>
  </si>
  <si>
    <t>and a peer multiples comparison.</t>
  </si>
  <si>
    <t>Evaluate whether a company is undervalued or overvalued through a valuation approach that combines discounted cash flow (DCF) analysis derived from the cash flow statement</t>
    <phoneticPr fontId="3" type="noConversion"/>
  </si>
  <si>
    <t>v1.0, Price tracker which tracks Stock Price(For last 5 years, For last 7 days) / 2025-10-04</t>
    <phoneticPr fontId="3" type="noConversion"/>
  </si>
  <si>
    <t>For pest 5 years</t>
    <phoneticPr fontId="3" type="noConversion"/>
  </si>
  <si>
    <t>For 7 Days</t>
    <phoneticPr fontId="3" type="noConversion"/>
  </si>
  <si>
    <t>AAPL</t>
    <phoneticPr fontId="3" type="noConversion"/>
  </si>
  <si>
    <t>Ticker</t>
    <phoneticPr fontId="3" type="noConversion"/>
  </si>
  <si>
    <t>(Investment target)</t>
    <phoneticPr fontId="3" type="noConversion"/>
  </si>
  <si>
    <t>Group 1: Highly</t>
    <phoneticPr fontId="3" type="noConversion"/>
  </si>
  <si>
    <t>Group 2: Moderate</t>
    <phoneticPr fontId="3" type="noConversion"/>
  </si>
  <si>
    <t>Group 3: Less</t>
    <phoneticPr fontId="3" type="noConversion"/>
  </si>
  <si>
    <t>Market price</t>
    <phoneticPr fontId="3" type="noConversion"/>
  </si>
  <si>
    <t>Market Share</t>
    <phoneticPr fontId="3" type="noConversion"/>
  </si>
  <si>
    <t>Enterprise Value</t>
    <phoneticPr fontId="3" type="noConversion"/>
  </si>
  <si>
    <t>Market Cap</t>
    <phoneticPr fontId="3" type="noConversion"/>
  </si>
  <si>
    <t>Revenue</t>
    <phoneticPr fontId="3" type="noConversion"/>
  </si>
  <si>
    <t>Gross profit</t>
    <phoneticPr fontId="3" type="noConversion"/>
  </si>
  <si>
    <t>EBIT</t>
    <phoneticPr fontId="3" type="noConversion"/>
  </si>
  <si>
    <t>EV/EBITDA</t>
    <phoneticPr fontId="3" type="noConversion"/>
  </si>
  <si>
    <t>EV/EBIT</t>
    <phoneticPr fontId="3" type="noConversion"/>
  </si>
  <si>
    <t>EV/REVENUE</t>
    <phoneticPr fontId="3" type="noConversion"/>
  </si>
  <si>
    <t>Average Enterprise Multiples of Peers</t>
    <phoneticPr fontId="3" type="noConversion"/>
  </si>
  <si>
    <t>Average Equity Multiples of Peers</t>
    <phoneticPr fontId="3" type="noConversion"/>
  </si>
  <si>
    <t>Ticker Code</t>
    <phoneticPr fontId="3" type="noConversion"/>
  </si>
  <si>
    <t>()</t>
    <phoneticPr fontId="3" type="noConversion"/>
  </si>
  <si>
    <t>Company Name</t>
    <phoneticPr fontId="3" type="noConversion"/>
  </si>
  <si>
    <t>PER (Market Cap/Net Income)</t>
    <phoneticPr fontId="3" type="noConversion"/>
  </si>
  <si>
    <t>EBITDA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</si>
</sst>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_-[$$-409]* #,##0.00_ ;_-[$$-409]* \-#,##0.00\ ;_-[$$-409]* &quot;-&quot;??_ ;_-@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i/>
      <sz val="11"/>
      <color theme="0"/>
      <name val="맑은 고딕"/>
      <family val="3"/>
      <charset val="129"/>
      <scheme val="minor"/>
    </font>
    <font>
      <i/>
      <sz val="10"/>
      <color theme="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21" fontId="5" fillId="2" borderId="0" xfId="0" applyNumberFormat="1" applyFont="1" applyFill="1">
      <alignment vertical="center"/>
    </xf>
    <xf numFmtId="0" fontId="5" fillId="2" borderId="1" xfId="0" applyFont="1" applyFill="1" applyBorder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  <xf numFmtId="10" fontId="0" fillId="0" borderId="1" xfId="0" applyNumberFormat="1" applyBorder="1">
      <alignment vertical="center"/>
    </xf>
    <xf numFmtId="14" fontId="7" fillId="2" borderId="1" xfId="0" applyNumberFormat="1" applyFont="1" applyFill="1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0" fontId="0" fillId="0" borderId="1" xfId="2" applyNumberFormat="1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4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</cellXfs>
  <cellStyles count="3">
    <cellStyle name="백분율" xfId="2" builtinId="5"/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DB5F-A195-4591-AB11-28C7327D9F8C}">
  <dimension ref="A2:L18"/>
  <sheetViews>
    <sheetView showGridLines="0" zoomScale="85" zoomScaleNormal="85" workbookViewId="0">
      <selection activeCell="K16" sqref="K16"/>
    </sheetView>
  </sheetViews>
  <sheetFormatPr defaultColWidth="10.69921875" defaultRowHeight="17.399999999999999" x14ac:dyDescent="0.4"/>
  <cols>
    <col min="1" max="3" width="1.69921875" customWidth="1"/>
    <col min="5" max="8" width="11.8984375" bestFit="1" customWidth="1"/>
    <col min="9" max="11" width="11.69921875" bestFit="1" customWidth="1"/>
    <col min="12" max="12" width="10.8984375" bestFit="1" customWidth="1"/>
  </cols>
  <sheetData>
    <row r="2" spans="1:12" s="4" customFormat="1" x14ac:dyDescent="0.4">
      <c r="A2"/>
      <c r="B2" s="1" t="s">
        <v>1</v>
      </c>
      <c r="D2" s="4" t="s">
        <v>0</v>
      </c>
      <c r="E2" s="4" t="s">
        <v>25</v>
      </c>
      <c r="F2" s="6">
        <v>4.4560185185185182E-2</v>
      </c>
    </row>
    <row r="6" spans="1:12" s="5" customFormat="1" x14ac:dyDescent="0.4">
      <c r="A6"/>
      <c r="B6" t="s">
        <v>1</v>
      </c>
      <c r="C6" s="4" t="s">
        <v>9</v>
      </c>
    </row>
    <row r="7" spans="1:12" x14ac:dyDescent="0.4">
      <c r="D7" t="s">
        <v>11</v>
      </c>
      <c r="E7" s="14">
        <v>258.01998901367188</v>
      </c>
    </row>
    <row r="9" spans="1:12" x14ac:dyDescent="0.4">
      <c r="D9" s="19" t="s">
        <v>23</v>
      </c>
    </row>
    <row r="10" spans="1:12" x14ac:dyDescent="0.4">
      <c r="D10" s="7"/>
      <c r="E10" s="8" t="s">
        <v>3</v>
      </c>
      <c r="F10" s="8" t="s">
        <v>4</v>
      </c>
      <c r="G10" s="8" t="s">
        <v>5</v>
      </c>
      <c r="H10" s="8" t="s">
        <v>6</v>
      </c>
      <c r="I10" s="9" t="s">
        <v>10</v>
      </c>
    </row>
    <row r="11" spans="1:12" x14ac:dyDescent="0.4">
      <c r="D11" s="10" t="s">
        <v>2</v>
      </c>
      <c r="E11" s="15">
        <v>176.79608154296875</v>
      </c>
      <c r="F11" s="15">
        <v>128.22164916992188</v>
      </c>
      <c r="G11" s="15">
        <v>191.42930603027344</v>
      </c>
      <c r="H11" s="15">
        <v>258.10372924804688</v>
      </c>
      <c r="I11" s="15">
        <v>200.85205078125</v>
      </c>
    </row>
    <row r="12" spans="1:12" x14ac:dyDescent="0.4">
      <c r="D12" s="11" t="s">
        <v>7</v>
      </c>
      <c r="E12" s="12" t="s">
        <v>8</v>
      </c>
      <c r="F12" s="12">
        <f>(F11-E11)/E11</f>
        <v>-0.27474835386123242</v>
      </c>
      <c r="G12" s="12">
        <f t="shared" ref="G12:I12" si="0">(G11-F11)/F11</f>
        <v>0.49295619943701957</v>
      </c>
      <c r="H12" s="12">
        <f t="shared" si="0"/>
        <v>0.34829788918123783</v>
      </c>
      <c r="I12" s="12">
        <f t="shared" si="0"/>
        <v>-0.2218165488487614</v>
      </c>
    </row>
    <row r="15" spans="1:12" x14ac:dyDescent="0.4">
      <c r="D15" s="19" t="s">
        <v>24</v>
      </c>
      <c r="L15" s="2"/>
    </row>
    <row r="16" spans="1:12" x14ac:dyDescent="0.4">
      <c r="D16" s="9"/>
      <c r="E16" s="8">
        <f ca="1">TODAY()-7</f>
        <v>45928</v>
      </c>
      <c r="F16" s="8">
        <f ca="1">TODAY()-6</f>
        <v>45929</v>
      </c>
      <c r="G16" s="8">
        <f ca="1">TODAY()-5</f>
        <v>45930</v>
      </c>
      <c r="H16" s="8">
        <f ca="1">TODAY()-4</f>
        <v>45931</v>
      </c>
      <c r="I16" s="8">
        <f ca="1">TODAY()-3</f>
        <v>45932</v>
      </c>
      <c r="J16" s="8">
        <f ca="1">TODAY()-2</f>
        <v>45933</v>
      </c>
      <c r="K16" s="8">
        <f ca="1">TODAY()-1</f>
        <v>45934</v>
      </c>
      <c r="L16" s="13">
        <f ca="1">TODAY()</f>
        <v>45935</v>
      </c>
    </row>
    <row r="17" spans="4:12" x14ac:dyDescent="0.4">
      <c r="D17" s="10" t="s">
        <v>2</v>
      </c>
      <c r="E17" s="16"/>
      <c r="F17" s="16">
        <v>254.42999267578125</v>
      </c>
      <c r="G17" s="16">
        <v>254.6300048828125</v>
      </c>
      <c r="H17" s="16">
        <v>255.44999694824219</v>
      </c>
      <c r="I17" s="16">
        <v>257.1300048828125</v>
      </c>
      <c r="J17" s="16">
        <v>258.01998901367188</v>
      </c>
      <c r="K17" s="16">
        <v>258.01998901367188</v>
      </c>
      <c r="L17" s="16">
        <v>429.82998657226563</v>
      </c>
    </row>
    <row r="18" spans="4:12" x14ac:dyDescent="0.4">
      <c r="D18" s="11" t="s">
        <v>7</v>
      </c>
      <c r="E18" s="17" t="s">
        <v>8</v>
      </c>
      <c r="F18" s="17" t="e">
        <f>(E17-F17)/E17</f>
        <v>#DIV/0!</v>
      </c>
      <c r="G18" s="17">
        <f t="shared" ref="G18:L18" si="1">(F17-G17)/F17</f>
        <v>-7.8611882556678164E-4</v>
      </c>
      <c r="H18" s="17">
        <f t="shared" si="1"/>
        <v>-3.2203277292755408E-3</v>
      </c>
      <c r="I18" s="17">
        <f t="shared" si="1"/>
        <v>-6.5766606171097589E-3</v>
      </c>
      <c r="J18" s="17">
        <f t="shared" si="1"/>
        <v>-3.4612223931819509E-3</v>
      </c>
      <c r="K18" s="17">
        <f t="shared" si="1"/>
        <v>0</v>
      </c>
      <c r="L18" s="17">
        <f t="shared" si="1"/>
        <v>-0.66587863295153438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46F4-553C-4F1B-9F9A-ED61D377490E}">
  <dimension ref="B2"/>
  <sheetViews>
    <sheetView workbookViewId="0">
      <selection activeCell="C2" sqref="C2"/>
    </sheetView>
  </sheetViews>
  <sheetFormatPr defaultRowHeight="17.399999999999999" x14ac:dyDescent="0.4"/>
  <cols>
    <col min="1" max="3" width="1.69921875" customWidth="1"/>
  </cols>
  <sheetData>
    <row r="2" spans="2:2" x14ac:dyDescent="0.4">
      <c r="B2" t="s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B292-7CC4-48FA-839A-9600180E9AFF}">
  <dimension ref="A2:AZ32"/>
  <sheetViews>
    <sheetView showGridLines="0" tabSelected="1" zoomScale="85" zoomScaleNormal="85" workbookViewId="0">
      <selection activeCell="H16" sqref="H16"/>
    </sheetView>
  </sheetViews>
  <sheetFormatPr defaultColWidth="10.69921875" defaultRowHeight="17.399999999999999" x14ac:dyDescent="0.4"/>
  <cols>
    <col min="1" max="3" width="1.69921875" customWidth="1"/>
    <col min="10" max="10" width="10.8984375" bestFit="1" customWidth="1"/>
  </cols>
  <sheetData>
    <row r="2" spans="1:52" x14ac:dyDescent="0.4">
      <c r="D2" t="s">
        <v>41</v>
      </c>
    </row>
    <row r="3" spans="1:52" x14ac:dyDescent="0.4">
      <c r="D3" t="s">
        <v>38</v>
      </c>
    </row>
    <row r="4" spans="1:52" x14ac:dyDescent="0.4">
      <c r="D4" t="s">
        <v>39</v>
      </c>
    </row>
    <row r="5" spans="1:52" x14ac:dyDescent="0.4">
      <c r="D5" t="s">
        <v>40</v>
      </c>
    </row>
    <row r="7" spans="1:52" x14ac:dyDescent="0.4">
      <c r="D7" t="s">
        <v>42</v>
      </c>
    </row>
    <row r="8" spans="1:52" x14ac:dyDescent="0.4">
      <c r="D8" t="s">
        <v>46</v>
      </c>
    </row>
    <row r="13" spans="1:52" ht="18" thickBot="1" x14ac:dyDescent="0.45">
      <c r="J13" s="23" t="s">
        <v>34</v>
      </c>
      <c r="O13" s="22" t="s">
        <v>31</v>
      </c>
      <c r="T13" s="23" t="s">
        <v>32</v>
      </c>
      <c r="Y13" s="22" t="s">
        <v>34</v>
      </c>
      <c r="AD13" s="22" t="s">
        <v>33</v>
      </c>
      <c r="AI13" s="22" t="s">
        <v>35</v>
      </c>
      <c r="AN13" s="23" t="s">
        <v>36</v>
      </c>
      <c r="AS13" s="22" t="s">
        <v>37</v>
      </c>
      <c r="AX13" s="22" t="s">
        <v>47</v>
      </c>
    </row>
    <row r="14" spans="1:52" ht="18" thickBot="1" x14ac:dyDescent="0.45">
      <c r="F14" s="23" t="s">
        <v>43</v>
      </c>
      <c r="H14" s="22" t="s">
        <v>45</v>
      </c>
      <c r="J14" s="27">
        <f ca="1">TODAY()</f>
        <v>45935</v>
      </c>
      <c r="M14" s="24" t="s">
        <v>3</v>
      </c>
      <c r="N14" s="25" t="s">
        <v>4</v>
      </c>
      <c r="O14" s="25" t="s">
        <v>5</v>
      </c>
      <c r="P14" s="25" t="s">
        <v>6</v>
      </c>
      <c r="Q14" s="26" t="s">
        <v>10</v>
      </c>
      <c r="R14" s="25" t="s">
        <v>3</v>
      </c>
      <c r="S14" s="25" t="s">
        <v>4</v>
      </c>
      <c r="T14" s="25" t="s">
        <v>5</v>
      </c>
      <c r="U14" s="25" t="s">
        <v>6</v>
      </c>
      <c r="V14" s="26" t="s">
        <v>10</v>
      </c>
      <c r="W14" s="25" t="s">
        <v>3</v>
      </c>
      <c r="X14" s="25" t="s">
        <v>4</v>
      </c>
      <c r="Y14" s="25" t="s">
        <v>5</v>
      </c>
      <c r="Z14" s="25" t="s">
        <v>6</v>
      </c>
      <c r="AA14" s="26" t="s">
        <v>10</v>
      </c>
      <c r="AB14" s="25" t="s">
        <v>3</v>
      </c>
      <c r="AC14" s="25" t="s">
        <v>4</v>
      </c>
      <c r="AD14" s="25" t="s">
        <v>5</v>
      </c>
      <c r="AE14" s="25" t="s">
        <v>6</v>
      </c>
      <c r="AF14" s="26" t="s">
        <v>10</v>
      </c>
      <c r="AG14" s="25" t="s">
        <v>3</v>
      </c>
      <c r="AH14" s="25" t="s">
        <v>4</v>
      </c>
      <c r="AI14" s="25" t="s">
        <v>5</v>
      </c>
      <c r="AJ14" s="25" t="s">
        <v>6</v>
      </c>
      <c r="AK14" s="26" t="s">
        <v>10</v>
      </c>
      <c r="AL14" s="25" t="s">
        <v>3</v>
      </c>
      <c r="AM14" s="25" t="s">
        <v>4</v>
      </c>
      <c r="AN14" s="25" t="s">
        <v>5</v>
      </c>
      <c r="AO14" s="25" t="s">
        <v>6</v>
      </c>
      <c r="AP14" s="26" t="s">
        <v>10</v>
      </c>
      <c r="AQ14" s="25" t="s">
        <v>3</v>
      </c>
      <c r="AR14" s="25" t="s">
        <v>4</v>
      </c>
      <c r="AS14" s="25" t="s">
        <v>5</v>
      </c>
      <c r="AT14" s="25" t="s">
        <v>6</v>
      </c>
      <c r="AU14" s="26" t="s">
        <v>10</v>
      </c>
      <c r="AV14" s="25" t="s">
        <v>3</v>
      </c>
      <c r="AW14" s="25" t="s">
        <v>4</v>
      </c>
      <c r="AX14" s="25" t="s">
        <v>5</v>
      </c>
      <c r="AY14" s="25" t="s">
        <v>6</v>
      </c>
      <c r="AZ14" s="26" t="s">
        <v>10</v>
      </c>
    </row>
    <row r="15" spans="1:52" s="5" customFormat="1" x14ac:dyDescent="0.4">
      <c r="A15" s="3"/>
      <c r="B15" s="3" t="s">
        <v>1</v>
      </c>
      <c r="C15" s="20"/>
      <c r="D15" s="4" t="s">
        <v>26</v>
      </c>
      <c r="E15" s="4"/>
      <c r="F15" s="4"/>
      <c r="G15" s="4"/>
      <c r="H15" s="4"/>
      <c r="I15" s="4"/>
      <c r="J15" s="4"/>
      <c r="K15" s="4"/>
    </row>
    <row r="16" spans="1:52" x14ac:dyDescent="0.4">
      <c r="D16" t="s">
        <v>27</v>
      </c>
      <c r="F16" s="2" t="s">
        <v>25</v>
      </c>
      <c r="J16">
        <v>3829117222912</v>
      </c>
    </row>
    <row r="18" spans="1:6" s="21" customFormat="1" x14ac:dyDescent="0.4">
      <c r="A18"/>
      <c r="B18" t="s">
        <v>1</v>
      </c>
      <c r="D18" s="21" t="s">
        <v>28</v>
      </c>
    </row>
    <row r="19" spans="1:6" x14ac:dyDescent="0.4">
      <c r="F19" s="2" t="s">
        <v>44</v>
      </c>
    </row>
    <row r="20" spans="1:6" x14ac:dyDescent="0.4">
      <c r="F20" s="2" t="s">
        <v>44</v>
      </c>
    </row>
    <row r="21" spans="1:6" x14ac:dyDescent="0.4">
      <c r="F21" s="2" t="s">
        <v>44</v>
      </c>
    </row>
    <row r="23" spans="1:6" s="21" customFormat="1" x14ac:dyDescent="0.4">
      <c r="A23"/>
      <c r="B23" t="s">
        <v>1</v>
      </c>
      <c r="D23" s="21" t="s">
        <v>29</v>
      </c>
    </row>
    <row r="24" spans="1:6" x14ac:dyDescent="0.4">
      <c r="F24" s="2" t="s">
        <v>44</v>
      </c>
    </row>
    <row r="25" spans="1:6" x14ac:dyDescent="0.4">
      <c r="F25" s="2" t="s">
        <v>44</v>
      </c>
    </row>
    <row r="26" spans="1:6" x14ac:dyDescent="0.4">
      <c r="F26" s="2" t="s">
        <v>44</v>
      </c>
    </row>
    <row r="28" spans="1:6" s="21" customFormat="1" x14ac:dyDescent="0.4">
      <c r="A28"/>
      <c r="B28" t="s">
        <v>1</v>
      </c>
      <c r="D28" s="21" t="s">
        <v>30</v>
      </c>
    </row>
    <row r="29" spans="1:6" x14ac:dyDescent="0.4">
      <c r="F29" s="2" t="s">
        <v>44</v>
      </c>
    </row>
    <row r="30" spans="1:6" x14ac:dyDescent="0.4">
      <c r="F30" s="2" t="s">
        <v>44</v>
      </c>
    </row>
    <row r="31" spans="1:6" x14ac:dyDescent="0.4">
      <c r="F31" s="2" t="s">
        <v>44</v>
      </c>
    </row>
    <row r="32" spans="1:6" x14ac:dyDescent="0.4">
      <c r="F32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3817-FD53-47E9-9A2B-CE8436D255F2}">
  <dimension ref="A1:C15"/>
  <sheetViews>
    <sheetView showGridLines="0" workbookViewId="0">
      <selection activeCell="I16" sqref="I16"/>
    </sheetView>
  </sheetViews>
  <sheetFormatPr defaultColWidth="10.69921875" defaultRowHeight="17.399999999999999" x14ac:dyDescent="0.4"/>
  <cols>
    <col min="1" max="3" width="1.69921875" customWidth="1"/>
  </cols>
  <sheetData>
    <row r="1" spans="1:3" x14ac:dyDescent="0.4">
      <c r="A1" s="3"/>
      <c r="B1" s="3"/>
      <c r="C1" s="3"/>
    </row>
    <row r="2" spans="1:3" x14ac:dyDescent="0.4">
      <c r="A2" t="s">
        <v>1</v>
      </c>
      <c r="B2" s="18" t="s">
        <v>12</v>
      </c>
    </row>
    <row r="3" spans="1:3" x14ac:dyDescent="0.4">
      <c r="C3" t="s">
        <v>13</v>
      </c>
    </row>
    <row r="6" spans="1:3" x14ac:dyDescent="0.4">
      <c r="A6" t="s">
        <v>1</v>
      </c>
      <c r="B6" s="18" t="s">
        <v>15</v>
      </c>
    </row>
    <row r="7" spans="1:3" x14ac:dyDescent="0.4">
      <c r="C7" t="s">
        <v>18</v>
      </c>
    </row>
    <row r="8" spans="1:3" x14ac:dyDescent="0.4">
      <c r="C8" t="s">
        <v>19</v>
      </c>
    </row>
    <row r="10" spans="1:3" x14ac:dyDescent="0.4">
      <c r="A10" t="s">
        <v>1</v>
      </c>
      <c r="B10" s="18" t="s">
        <v>14</v>
      </c>
    </row>
    <row r="11" spans="1:3" x14ac:dyDescent="0.4">
      <c r="C11" t="s">
        <v>21</v>
      </c>
    </row>
    <row r="12" spans="1:3" x14ac:dyDescent="0.4">
      <c r="C12" t="s">
        <v>20</v>
      </c>
    </row>
    <row r="14" spans="1:3" x14ac:dyDescent="0.4">
      <c r="A14" t="s">
        <v>16</v>
      </c>
      <c r="B14" s="18" t="s">
        <v>17</v>
      </c>
    </row>
    <row r="15" spans="1:3" x14ac:dyDescent="0.4">
      <c r="C15" t="s">
        <v>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Short-term trading</vt:lpstr>
      <vt:lpstr>Long-term trading</vt:lpstr>
      <vt:lpstr>Valuation - Peer multiples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Hyeonbin</dc:creator>
  <cp:lastModifiedBy>Jung Hyeonbin</cp:lastModifiedBy>
  <dcterms:created xsi:type="dcterms:W3CDTF">2025-10-04T23:50:10Z</dcterms:created>
  <dcterms:modified xsi:type="dcterms:W3CDTF">2025-10-05T05:04:35Z</dcterms:modified>
</cp:coreProperties>
</file>