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2/Planilhas Excel - Produção/Mensal/"/>
    </mc:Choice>
  </mc:AlternateContent>
  <xr:revisionPtr revIDLastSave="49" documentId="8_{654BAB58-DD4D-46D7-9053-66DC897593D0}" xr6:coauthVersionLast="47" xr6:coauthVersionMax="47" xr10:uidLastSave="{30E32976-2CEE-4BA5-A0A6-7904B987E400}"/>
  <bookViews>
    <workbookView xWindow="-110" yWindow="-110" windowWidth="19420" windowHeight="10300" xr2:uid="{A3609724-204D-459A-A8CA-CB33FB5AF2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<sst xmlns="http://schemas.openxmlformats.org/spreadsheetml/2006/main" count="7" uniqueCount="7">
  <si>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02\Resultados\Pituba_Base.sr3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</si>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</sst>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3D891-4B8D-4B92-8EA9-07ECC8833BC7}" name="Tabela1" displayName="Tabela1" ref="A3:F364" totalsRowShown="0">
  <autoFilter ref="A3:F364" xr:uid="{A593D891-4B8D-4B92-8EA9-07ECC8833BC7}"/>
  <tableColumns count="6">
    <tableColumn id="1" xr3:uid="{6578C323-A072-4E35-92F7-918ADE3E3C26}" name="Time (day)"/>
    <tableColumn id="2" xr3:uid="{4A890F3F-2D83-4360-B040-C84655F4AC9D}" name="Date" dataDxfId="0"/>
    <tableColumn id="3" xr3:uid="{26AC2D8C-8048-45ED-A415-20B6184089AD}" name="Plataforma-PRO-Period Oil Production - Monthly SC (m3)"/>
    <tableColumn id="4" xr3:uid="{8FEE14EA-53DE-46DA-AA10-057FC5069364}" name="Plataforma-PRO-Period Water Production - Monthly SC (m3)"/>
    <tableColumn id="5" xr3:uid="{01E4A67D-F54C-4178-A6BB-D54CE8649761}" name="Plataforma-PRO-Period Gas Production - Monthly SC (m3)"/>
    <tableColumn id="6" xr3:uid="{05E57F31-4753-45AA-87B7-874B04EB4C54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4B18-BE4F-4E4C-902E-9DE297BDF24D}">
  <dimension ref="A1:F364"/>
  <sheetViews>
    <sheetView tabSelected="1" workbookViewId="0">
      <selection activeCell="B7" sqref="B7"/>
    </sheetView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s="2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58899.292969000002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6.5404133797000004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6.7447900772000002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97168.304688000004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6.7199215889000001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6.1869306564000004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5.7961130142000004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201628.20311999999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7.3474359511999996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11.44986248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411311.0625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11.732514381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11.957663536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12.880862236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13.469117165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468187.65625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13.629823685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453097.21875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12.893361091999999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468657.78125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12.755986214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13.070465088000001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93.831993103000002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453269.03125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452205.40625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465144.28125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454468.3125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450626.15625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447302.40625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443307.375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30636.880859000001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41859.082030999998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46391.503905999998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415747.75</v>
      </c>
      <c r="D175">
        <v>53216.558594000002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54625.210937999997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59486.660155999998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379729.90625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379852.3125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93672.492188000004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88178.65625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368278.59375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108372.15625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167708.29688000001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171869.75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254814.4375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186530.48438000001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248885.04688000001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243517.51561999999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224131.875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202215.4375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197421.79688000001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201752.40625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195640.5625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188722.34375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187051.01561999999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172286.85938000001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169177.82811999999</v>
      </c>
      <c r="D257">
        <v>282220.1875</v>
      </c>
      <c r="E257">
        <v>15855797</v>
      </c>
      <c r="F257">
        <v>512784.46875</v>
      </c>
    </row>
    <row r="258" spans="1:6" x14ac:dyDescent="0.35">
      <c r="A258">
        <v>7730</v>
      </c>
      <c r="B258" s="1">
        <f>DATE(2045,3,1) + TIME(0,0,0)</f>
        <v>53022</v>
      </c>
      <c r="C258">
        <v>150163.20311999999</v>
      </c>
      <c r="D258">
        <v>254865.03125</v>
      </c>
      <c r="E258">
        <v>14052654</v>
      </c>
      <c r="F258">
        <v>461688.78125</v>
      </c>
    </row>
    <row r="259" spans="1:6" x14ac:dyDescent="0.35">
      <c r="A259">
        <v>7761</v>
      </c>
      <c r="B259" s="1">
        <f>DATE(2045,4,1) + TIME(0,0,0)</f>
        <v>53053</v>
      </c>
      <c r="C259">
        <v>162954.54688000001</v>
      </c>
      <c r="D259">
        <v>281750.3125</v>
      </c>
      <c r="E259">
        <v>15220079</v>
      </c>
      <c r="F259">
        <v>509683.75</v>
      </c>
    </row>
    <row r="260" spans="1:6" x14ac:dyDescent="0.35">
      <c r="A260">
        <v>7791</v>
      </c>
      <c r="B260" s="1">
        <f>DATE(2045,5,1) + TIME(0,0,0)</f>
        <v>53083</v>
      </c>
      <c r="C260">
        <v>155021.85938000001</v>
      </c>
      <c r="D260">
        <v>272857.96875</v>
      </c>
      <c r="E260">
        <v>14460276</v>
      </c>
      <c r="F260">
        <v>490691.6875</v>
      </c>
    </row>
    <row r="261" spans="1:6" x14ac:dyDescent="0.35">
      <c r="A261">
        <v>7822</v>
      </c>
      <c r="B261" s="1">
        <f>DATE(2045,6,1) + TIME(0,0,0)</f>
        <v>53114</v>
      </c>
      <c r="C261">
        <v>157831.03125</v>
      </c>
      <c r="D261">
        <v>282056.09375</v>
      </c>
      <c r="E261">
        <v>14711500</v>
      </c>
      <c r="F261">
        <v>504868.4375</v>
      </c>
    </row>
    <row r="262" spans="1:6" x14ac:dyDescent="0.35">
      <c r="A262">
        <v>7852</v>
      </c>
      <c r="B262" s="1">
        <f>DATE(2045,7,1) + TIME(0,0,0)</f>
        <v>53144</v>
      </c>
      <c r="C262">
        <v>150757.20311999999</v>
      </c>
      <c r="D262">
        <v>272832.59375</v>
      </c>
      <c r="E262">
        <v>14048990</v>
      </c>
      <c r="F262">
        <v>486596.40625</v>
      </c>
    </row>
    <row r="263" spans="1:6" x14ac:dyDescent="0.35">
      <c r="A263">
        <v>7883</v>
      </c>
      <c r="B263" s="1">
        <f>DATE(2045,8,1) + TIME(0,0,0)</f>
        <v>53175</v>
      </c>
      <c r="C263">
        <v>154109.40625</v>
      </c>
      <c r="D263">
        <v>281960.625</v>
      </c>
      <c r="E263">
        <v>14360340</v>
      </c>
      <c r="F263">
        <v>500777.4375</v>
      </c>
    </row>
    <row r="264" spans="1:6" x14ac:dyDescent="0.35">
      <c r="A264">
        <v>7914</v>
      </c>
      <c r="B264" s="1">
        <f>DATE(2045,9,1) + TIME(0,0,0)</f>
        <v>53206</v>
      </c>
      <c r="C264">
        <v>152453.90625</v>
      </c>
      <c r="D264">
        <v>282018.46875</v>
      </c>
      <c r="E264">
        <v>14203918</v>
      </c>
      <c r="F264">
        <v>498842.5</v>
      </c>
    </row>
    <row r="265" spans="1:6" x14ac:dyDescent="0.35">
      <c r="A265">
        <v>7944</v>
      </c>
      <c r="B265" s="1">
        <f>DATE(2045,10,1) + TIME(0,0,0)</f>
        <v>53236</v>
      </c>
      <c r="C265">
        <v>145072.125</v>
      </c>
      <c r="D265">
        <v>272728.03125</v>
      </c>
      <c r="E265">
        <v>13528141</v>
      </c>
      <c r="F265">
        <v>481014.25</v>
      </c>
    </row>
    <row r="266" spans="1:6" x14ac:dyDescent="0.35">
      <c r="A266">
        <v>7975</v>
      </c>
      <c r="B266" s="1">
        <f>DATE(2045,11,1) + TIME(0,0,0)</f>
        <v>53267</v>
      </c>
      <c r="C266">
        <v>148147.76561999999</v>
      </c>
      <c r="D266">
        <v>281813.375</v>
      </c>
      <c r="E266">
        <v>13815994</v>
      </c>
      <c r="F266">
        <v>495274.3125</v>
      </c>
    </row>
    <row r="267" spans="1:6" x14ac:dyDescent="0.35">
      <c r="A267">
        <v>8005</v>
      </c>
      <c r="B267" s="1">
        <f>DATE(2045,12,1) + TIME(0,0,0)</f>
        <v>53297</v>
      </c>
      <c r="C267">
        <v>141612.1875</v>
      </c>
      <c r="D267">
        <v>272709.65625</v>
      </c>
      <c r="E267">
        <v>13210374</v>
      </c>
      <c r="F267">
        <v>477701.9375</v>
      </c>
    </row>
    <row r="268" spans="1:6" x14ac:dyDescent="0.35">
      <c r="A268">
        <v>8036</v>
      </c>
      <c r="B268" s="1">
        <f>DATE(2046,1,1) + TIME(0,0,0)</f>
        <v>53328</v>
      </c>
      <c r="C268">
        <v>144549.92188000001</v>
      </c>
      <c r="D268">
        <v>281798.4375</v>
      </c>
      <c r="E268">
        <v>13489105</v>
      </c>
      <c r="F268">
        <v>491995.625</v>
      </c>
    </row>
    <row r="269" spans="1:6" x14ac:dyDescent="0.35">
      <c r="A269">
        <v>8067</v>
      </c>
      <c r="B269" s="1">
        <f>DATE(2046,2,1) + TIME(0,0,0)</f>
        <v>53359</v>
      </c>
      <c r="C269">
        <v>142808.67188000001</v>
      </c>
      <c r="D269">
        <v>281790.9375</v>
      </c>
      <c r="E269">
        <v>13332520</v>
      </c>
      <c r="F269">
        <v>490423.9375</v>
      </c>
    </row>
    <row r="270" spans="1:6" x14ac:dyDescent="0.35">
      <c r="A270">
        <v>8095</v>
      </c>
      <c r="B270" s="1">
        <f>DATE(2046,3,1) + TIME(0,0,0)</f>
        <v>53387</v>
      </c>
      <c r="C270">
        <v>127478.85937999999</v>
      </c>
      <c r="D270">
        <v>254472.90625</v>
      </c>
      <c r="E270">
        <v>11907450</v>
      </c>
      <c r="F270">
        <v>441721.71875</v>
      </c>
    </row>
    <row r="271" spans="1:6" x14ac:dyDescent="0.35">
      <c r="A271">
        <v>8126</v>
      </c>
      <c r="B271" s="1">
        <f>DATE(2046,4,1) + TIME(0,0,0)</f>
        <v>53418</v>
      </c>
      <c r="C271">
        <v>139519.5</v>
      </c>
      <c r="D271">
        <v>281742.4375</v>
      </c>
      <c r="E271">
        <v>13040642</v>
      </c>
      <c r="F271">
        <v>487564.15625</v>
      </c>
    </row>
    <row r="272" spans="1:6" x14ac:dyDescent="0.35">
      <c r="A272">
        <v>8156</v>
      </c>
      <c r="B272" s="1">
        <f>DATE(2046,5,1) + TIME(0,0,0)</f>
        <v>53448</v>
      </c>
      <c r="C272">
        <v>133470.48438000001</v>
      </c>
      <c r="D272">
        <v>272657.03125</v>
      </c>
      <c r="E272">
        <v>12484500</v>
      </c>
      <c r="F272">
        <v>470498.0625</v>
      </c>
    </row>
    <row r="273" spans="1:6" x14ac:dyDescent="0.35">
      <c r="A273">
        <v>8187</v>
      </c>
      <c r="B273" s="1">
        <f>DATE(2046,6,1) + TIME(0,0,0)</f>
        <v>53479</v>
      </c>
      <c r="C273">
        <v>136331.5</v>
      </c>
      <c r="D273">
        <v>281747.8125</v>
      </c>
      <c r="E273">
        <v>12763099</v>
      </c>
      <c r="F273">
        <v>484786.03125</v>
      </c>
    </row>
    <row r="274" spans="1:6" x14ac:dyDescent="0.35">
      <c r="A274">
        <v>8217</v>
      </c>
      <c r="B274" s="1">
        <f>DATE(2046,7,1) + TIME(0,0,0)</f>
        <v>53509</v>
      </c>
      <c r="C274">
        <v>130421.49219</v>
      </c>
      <c r="D274">
        <v>272639.4375</v>
      </c>
      <c r="E274">
        <v>12220362</v>
      </c>
      <c r="F274">
        <v>467873.8125</v>
      </c>
    </row>
    <row r="275" spans="1:6" x14ac:dyDescent="0.35">
      <c r="A275">
        <v>8248</v>
      </c>
      <c r="B275" s="1">
        <f>DATE(2046,8,1) + TIME(0,0,0)</f>
        <v>53540</v>
      </c>
      <c r="C275">
        <v>133229.96875</v>
      </c>
      <c r="D275">
        <v>281596.40625</v>
      </c>
      <c r="E275">
        <v>12494863</v>
      </c>
      <c r="F275">
        <v>482116.875</v>
      </c>
    </row>
    <row r="276" spans="1:6" x14ac:dyDescent="0.35">
      <c r="A276">
        <v>8279</v>
      </c>
      <c r="B276" s="1">
        <f>DATE(2046,9,1) + TIME(0,0,0)</f>
        <v>53571</v>
      </c>
      <c r="C276">
        <v>131957.14061999999</v>
      </c>
      <c r="D276">
        <v>281592.3125</v>
      </c>
      <c r="E276">
        <v>12384947</v>
      </c>
      <c r="F276">
        <v>480768.8125</v>
      </c>
    </row>
    <row r="277" spans="1:6" x14ac:dyDescent="0.35">
      <c r="A277">
        <v>8309</v>
      </c>
      <c r="B277" s="1">
        <f>DATE(2046,10,1) + TIME(0,0,0)</f>
        <v>53601</v>
      </c>
      <c r="C277">
        <v>126477.14844</v>
      </c>
      <c r="D277">
        <v>272495.03125</v>
      </c>
      <c r="E277">
        <v>11880764</v>
      </c>
      <c r="F277">
        <v>463988.21875</v>
      </c>
    </row>
    <row r="278" spans="1:6" x14ac:dyDescent="0.35">
      <c r="A278">
        <v>8340</v>
      </c>
      <c r="B278" s="1">
        <f>DATE(2046,11,1) + TIME(0,0,0)</f>
        <v>53632</v>
      </c>
      <c r="C278">
        <v>129426.15625</v>
      </c>
      <c r="D278">
        <v>281578.125</v>
      </c>
      <c r="E278">
        <v>12169533</v>
      </c>
      <c r="F278">
        <v>478085.96875</v>
      </c>
    </row>
    <row r="279" spans="1:6" x14ac:dyDescent="0.35">
      <c r="A279">
        <v>8370</v>
      </c>
      <c r="B279" s="1">
        <f>DATE(2046,12,1) + TIME(0,0,0)</f>
        <v>53662</v>
      </c>
      <c r="C279">
        <v>124037.69531</v>
      </c>
      <c r="D279">
        <v>272487.4375</v>
      </c>
      <c r="E279">
        <v>11674308</v>
      </c>
      <c r="F279">
        <v>461379.90625</v>
      </c>
    </row>
    <row r="280" spans="1:6" x14ac:dyDescent="0.35">
      <c r="A280">
        <v>8401</v>
      </c>
      <c r="B280" s="1">
        <f>DATE(2047,1,1) + TIME(0,0,0)</f>
        <v>53693</v>
      </c>
      <c r="C280">
        <v>126937.48437999999</v>
      </c>
      <c r="D280">
        <v>281565.15625</v>
      </c>
      <c r="E280">
        <v>11960052</v>
      </c>
      <c r="F280">
        <v>473470.09375</v>
      </c>
    </row>
    <row r="281" spans="1:6" x14ac:dyDescent="0.35">
      <c r="A281">
        <v>8432</v>
      </c>
      <c r="B281" s="1">
        <f>DATE(2047,2,1) + TIME(0,0,0)</f>
        <v>53724</v>
      </c>
      <c r="C281">
        <v>125723.32812000001</v>
      </c>
      <c r="D281">
        <v>281563</v>
      </c>
      <c r="E281">
        <v>11856866</v>
      </c>
      <c r="F281">
        <v>471566.4375</v>
      </c>
    </row>
    <row r="282" spans="1:6" x14ac:dyDescent="0.35">
      <c r="A282">
        <v>8460</v>
      </c>
      <c r="B282" s="1">
        <f>DATE(2047,3,1) + TIME(0,0,0)</f>
        <v>53752</v>
      </c>
      <c r="C282">
        <v>112511.28125</v>
      </c>
      <c r="D282">
        <v>254276.48438000001</v>
      </c>
      <c r="E282">
        <v>10620124</v>
      </c>
      <c r="F282">
        <v>424403.5</v>
      </c>
    </row>
    <row r="283" spans="1:6" x14ac:dyDescent="0.35">
      <c r="A283">
        <v>8491</v>
      </c>
      <c r="B283" s="1">
        <f>DATE(2047,4,1) + TIME(0,0,0)</f>
        <v>53783</v>
      </c>
      <c r="C283">
        <v>123433.99219</v>
      </c>
      <c r="D283">
        <v>281516.5625</v>
      </c>
      <c r="E283">
        <v>11663428</v>
      </c>
      <c r="F283">
        <v>468078.25</v>
      </c>
    </row>
    <row r="284" spans="1:6" x14ac:dyDescent="0.35">
      <c r="A284">
        <v>8521</v>
      </c>
      <c r="B284" s="1">
        <f>DATE(2047,5,1) + TIME(0,0,0)</f>
        <v>53813</v>
      </c>
      <c r="C284">
        <v>118364.30469</v>
      </c>
      <c r="D284">
        <v>272434.6875</v>
      </c>
      <c r="E284">
        <v>11194391</v>
      </c>
      <c r="F284">
        <v>451364.21875</v>
      </c>
    </row>
    <row r="285" spans="1:6" x14ac:dyDescent="0.35">
      <c r="A285">
        <v>8552</v>
      </c>
      <c r="B285" s="1">
        <f>DATE(2047,6,1) + TIME(0,0,0)</f>
        <v>53844</v>
      </c>
      <c r="C285">
        <v>121189.58594</v>
      </c>
      <c r="D285">
        <v>281507</v>
      </c>
      <c r="E285">
        <v>11472341</v>
      </c>
      <c r="F285">
        <v>464740.8125</v>
      </c>
    </row>
    <row r="286" spans="1:6" x14ac:dyDescent="0.35">
      <c r="A286">
        <v>8582</v>
      </c>
      <c r="B286" s="1">
        <f>DATE(2047,7,1) + TIME(0,0,0)</f>
        <v>53874</v>
      </c>
      <c r="C286">
        <v>116226.75</v>
      </c>
      <c r="D286">
        <v>272414.34375</v>
      </c>
      <c r="E286">
        <v>11012944</v>
      </c>
      <c r="F286">
        <v>448231.28125</v>
      </c>
    </row>
    <row r="287" spans="1:6" x14ac:dyDescent="0.35">
      <c r="A287">
        <v>8613</v>
      </c>
      <c r="B287" s="1">
        <f>DATE(2047,8,1) + TIME(0,0,0)</f>
        <v>53905</v>
      </c>
      <c r="C287">
        <v>119024.17187999999</v>
      </c>
      <c r="D287">
        <v>281487.84375</v>
      </c>
      <c r="E287">
        <v>11289830</v>
      </c>
      <c r="F287">
        <v>461585.4375</v>
      </c>
    </row>
    <row r="288" spans="1:6" x14ac:dyDescent="0.35">
      <c r="A288">
        <v>8644</v>
      </c>
      <c r="B288" s="1">
        <f>DATE(2047,9,1) + TIME(0,0,0)</f>
        <v>53936</v>
      </c>
      <c r="C288">
        <v>117964.64062000001</v>
      </c>
      <c r="D288">
        <v>281480.3125</v>
      </c>
      <c r="E288">
        <v>11201484</v>
      </c>
      <c r="F288">
        <v>460038.53125</v>
      </c>
    </row>
    <row r="289" spans="1:6" x14ac:dyDescent="0.35">
      <c r="A289">
        <v>8674</v>
      </c>
      <c r="B289" s="1">
        <f>DATE(2047,10,1) + TIME(0,0,0)</f>
        <v>53966</v>
      </c>
      <c r="C289">
        <v>113163.89062000001</v>
      </c>
      <c r="D289">
        <v>272387.21875</v>
      </c>
      <c r="E289">
        <v>10757256</v>
      </c>
      <c r="F289">
        <v>443771.4375</v>
      </c>
    </row>
    <row r="290" spans="1:6" x14ac:dyDescent="0.35">
      <c r="A290">
        <v>8705</v>
      </c>
      <c r="B290" s="1">
        <f>DATE(2047,11,1) + TIME(0,0,0)</f>
        <v>53997</v>
      </c>
      <c r="C290">
        <v>115910.78125</v>
      </c>
      <c r="D290">
        <v>281454.15625</v>
      </c>
      <c r="E290">
        <v>11031134</v>
      </c>
      <c r="F290">
        <v>457065.4375</v>
      </c>
    </row>
    <row r="291" spans="1:6" x14ac:dyDescent="0.35">
      <c r="A291">
        <v>8735</v>
      </c>
      <c r="B291" s="1">
        <f>DATE(2047,12,1) + TIME(0,0,0)</f>
        <v>54027</v>
      </c>
      <c r="C291">
        <v>111225.20312000001</v>
      </c>
      <c r="D291">
        <v>272361.875</v>
      </c>
      <c r="E291">
        <v>10596458</v>
      </c>
      <c r="F291">
        <v>440940.75</v>
      </c>
    </row>
    <row r="292" spans="1:6" x14ac:dyDescent="0.35">
      <c r="A292">
        <v>8766</v>
      </c>
      <c r="B292" s="1">
        <f>DATE(2048,1,1) + TIME(0,0,0)</f>
        <v>54058</v>
      </c>
      <c r="C292">
        <v>113959.9375</v>
      </c>
      <c r="D292">
        <v>281435.25</v>
      </c>
      <c r="E292">
        <v>10869596</v>
      </c>
      <c r="F292">
        <v>454189.125</v>
      </c>
    </row>
    <row r="293" spans="1:6" x14ac:dyDescent="0.35">
      <c r="A293">
        <v>8797</v>
      </c>
      <c r="B293" s="1">
        <f>DATE(2048,2,1) + TIME(0,0,0)</f>
        <v>54089</v>
      </c>
      <c r="C293">
        <v>113006.9375</v>
      </c>
      <c r="D293">
        <v>281426.4375</v>
      </c>
      <c r="E293">
        <v>10790948</v>
      </c>
      <c r="F293">
        <v>449058.46875</v>
      </c>
    </row>
    <row r="294" spans="1:6" x14ac:dyDescent="0.35">
      <c r="A294">
        <v>8826</v>
      </c>
      <c r="B294" s="1">
        <f>DATE(2048,3,1) + TIME(0,0,0)</f>
        <v>54118</v>
      </c>
      <c r="C294">
        <v>104865.125</v>
      </c>
      <c r="D294">
        <v>263242.3125</v>
      </c>
      <c r="E294">
        <v>10023456</v>
      </c>
      <c r="F294">
        <v>418463.09375</v>
      </c>
    </row>
    <row r="295" spans="1:6" x14ac:dyDescent="0.35">
      <c r="A295">
        <v>8857</v>
      </c>
      <c r="B295" s="1">
        <f>DATE(2048,4,1) + TIME(0,0,0)</f>
        <v>54149</v>
      </c>
      <c r="C295">
        <v>111194.74219</v>
      </c>
      <c r="D295">
        <v>281391.3125</v>
      </c>
      <c r="E295">
        <v>10639975</v>
      </c>
      <c r="F295">
        <v>445183.84375</v>
      </c>
    </row>
    <row r="296" spans="1:6" x14ac:dyDescent="0.35">
      <c r="A296">
        <v>8887</v>
      </c>
      <c r="B296" s="1">
        <f>DATE(2048,5,1) + TIME(0,0,0)</f>
        <v>54179</v>
      </c>
      <c r="C296">
        <v>106761.25</v>
      </c>
      <c r="D296">
        <v>272299.125</v>
      </c>
      <c r="E296">
        <v>10225970</v>
      </c>
      <c r="F296">
        <v>428870.5625</v>
      </c>
    </row>
    <row r="297" spans="1:6" x14ac:dyDescent="0.35">
      <c r="A297">
        <v>8918</v>
      </c>
      <c r="B297" s="1">
        <f>DATE(2048,6,1) + TIME(0,0,0)</f>
        <v>54210</v>
      </c>
      <c r="C297">
        <v>109447.28125</v>
      </c>
      <c r="D297">
        <v>281366.0625</v>
      </c>
      <c r="E297">
        <v>10494067</v>
      </c>
      <c r="F297">
        <v>441140.15625</v>
      </c>
    </row>
    <row r="298" spans="1:6" x14ac:dyDescent="0.35">
      <c r="A298">
        <v>8948</v>
      </c>
      <c r="B298" s="1">
        <f>DATE(2048,7,1) + TIME(0,0,0)</f>
        <v>54240</v>
      </c>
      <c r="C298">
        <v>105109.53125</v>
      </c>
      <c r="D298">
        <v>272275.46875</v>
      </c>
      <c r="E298">
        <v>10087738</v>
      </c>
      <c r="F298">
        <v>425079.28125</v>
      </c>
    </row>
    <row r="299" spans="1:6" x14ac:dyDescent="0.35">
      <c r="A299">
        <v>8979</v>
      </c>
      <c r="B299" s="1">
        <f>DATE(2048,8,1) + TIME(0,0,0)</f>
        <v>54271</v>
      </c>
      <c r="C299">
        <v>107789.46094</v>
      </c>
      <c r="D299">
        <v>281343.8125</v>
      </c>
      <c r="E299">
        <v>10355044</v>
      </c>
      <c r="F299">
        <v>437350.75</v>
      </c>
    </row>
    <row r="300" spans="1:6" x14ac:dyDescent="0.35">
      <c r="A300">
        <v>9010</v>
      </c>
      <c r="B300" s="1">
        <f>DATE(2048,9,1) + TIME(0,0,0)</f>
        <v>54302</v>
      </c>
      <c r="C300">
        <v>106978.97656</v>
      </c>
      <c r="D300">
        <v>281333.5</v>
      </c>
      <c r="E300">
        <v>10287017</v>
      </c>
      <c r="F300">
        <v>435517.0625</v>
      </c>
    </row>
    <row r="301" spans="1:6" x14ac:dyDescent="0.35">
      <c r="A301">
        <v>9040</v>
      </c>
      <c r="B301" s="1">
        <f>DATE(2048,10,1) + TIME(0,0,0)</f>
        <v>54332</v>
      </c>
      <c r="C301">
        <v>102773.04687999999</v>
      </c>
      <c r="D301">
        <v>272243.125</v>
      </c>
      <c r="E301">
        <v>9891469</v>
      </c>
      <c r="F301">
        <v>419810.21875</v>
      </c>
    </row>
    <row r="302" spans="1:6" x14ac:dyDescent="0.35">
      <c r="A302">
        <v>9071</v>
      </c>
      <c r="B302" s="1">
        <f>DATE(2048,11,1) + TIME(0,0,0)</f>
        <v>54363</v>
      </c>
      <c r="C302">
        <v>105429.32031</v>
      </c>
      <c r="D302">
        <v>281309.21875</v>
      </c>
      <c r="E302">
        <v>10156511</v>
      </c>
      <c r="F302">
        <v>432080.5</v>
      </c>
    </row>
    <row r="303" spans="1:6" x14ac:dyDescent="0.35">
      <c r="A303">
        <v>9101</v>
      </c>
      <c r="B303" s="1">
        <f>DATE(2048,12,1) + TIME(0,0,0)</f>
        <v>54393</v>
      </c>
      <c r="C303">
        <v>101328.71094</v>
      </c>
      <c r="D303">
        <v>272184.40625</v>
      </c>
      <c r="E303">
        <v>9768665</v>
      </c>
      <c r="F303">
        <v>416613.75</v>
      </c>
    </row>
    <row r="304" spans="1:6" x14ac:dyDescent="0.35">
      <c r="A304">
        <v>9132</v>
      </c>
      <c r="B304" s="1">
        <f>DATE(2049,1,1) + TIME(0,0,0)</f>
        <v>54424</v>
      </c>
      <c r="C304">
        <v>104008.91406</v>
      </c>
      <c r="D304">
        <v>281258.5</v>
      </c>
      <c r="E304">
        <v>10034482</v>
      </c>
      <c r="F304">
        <v>428951.71875</v>
      </c>
    </row>
    <row r="305" spans="1:6" x14ac:dyDescent="0.35">
      <c r="A305">
        <v>9163</v>
      </c>
      <c r="B305" s="1">
        <f>DATE(2049,2,1) + TIME(0,0,0)</f>
        <v>54455</v>
      </c>
      <c r="C305">
        <v>103313.99219</v>
      </c>
      <c r="D305">
        <v>281265.71875</v>
      </c>
      <c r="E305">
        <v>9974657</v>
      </c>
      <c r="F305">
        <v>427490.21875</v>
      </c>
    </row>
    <row r="306" spans="1:6" x14ac:dyDescent="0.35">
      <c r="A306">
        <v>9191</v>
      </c>
      <c r="B306" s="1">
        <f>DATE(2049,3,1) + TIME(0,0,0)</f>
        <v>54483</v>
      </c>
      <c r="C306">
        <v>92727.179688000004</v>
      </c>
      <c r="D306">
        <v>254032</v>
      </c>
      <c r="E306">
        <v>8958116</v>
      </c>
      <c r="F306">
        <v>384984.28125</v>
      </c>
    </row>
    <row r="307" spans="1:6" x14ac:dyDescent="0.35">
      <c r="A307">
        <v>9222</v>
      </c>
      <c r="B307" s="1">
        <f>DATE(2049,4,1) + TIME(0,0,0)</f>
        <v>54514</v>
      </c>
      <c r="C307">
        <v>102001.79687999999</v>
      </c>
      <c r="D307">
        <v>281259.5</v>
      </c>
      <c r="E307">
        <v>9861310</v>
      </c>
      <c r="F307">
        <v>424885.46875</v>
      </c>
    </row>
    <row r="308" spans="1:6" x14ac:dyDescent="0.35">
      <c r="A308">
        <v>9252</v>
      </c>
      <c r="B308" s="1">
        <f>DATE(2049,5,1) + TIME(0,0,0)</f>
        <v>54544</v>
      </c>
      <c r="C308">
        <v>98093.234375</v>
      </c>
      <c r="D308">
        <v>272192.875</v>
      </c>
      <c r="E308">
        <v>9489848</v>
      </c>
      <c r="F308">
        <v>409978.46875</v>
      </c>
    </row>
    <row r="309" spans="1:6" x14ac:dyDescent="0.35">
      <c r="A309">
        <v>9283</v>
      </c>
      <c r="B309" s="1">
        <f>DATE(2049,6,1) + TIME(0,0,0)</f>
        <v>54575</v>
      </c>
      <c r="C309">
        <v>100722.4375</v>
      </c>
      <c r="D309">
        <v>281273.75</v>
      </c>
      <c r="E309">
        <v>9751099</v>
      </c>
      <c r="F309">
        <v>422404.34375</v>
      </c>
    </row>
    <row r="310" spans="1:6" x14ac:dyDescent="0.35">
      <c r="A310">
        <v>9313</v>
      </c>
      <c r="B310" s="1">
        <f>DATE(2049,7,1) + TIME(0,0,0)</f>
        <v>54605</v>
      </c>
      <c r="C310">
        <v>96871.664061999996</v>
      </c>
      <c r="D310">
        <v>272200.71875</v>
      </c>
      <c r="E310">
        <v>9384555</v>
      </c>
      <c r="F310">
        <v>407663.625</v>
      </c>
    </row>
    <row r="311" spans="1:6" x14ac:dyDescent="0.35">
      <c r="A311">
        <v>9344</v>
      </c>
      <c r="B311" s="1">
        <f>DATE(2049,8,1) + TIME(0,0,0)</f>
        <v>54636</v>
      </c>
      <c r="C311">
        <v>99480.898438000004</v>
      </c>
      <c r="D311">
        <v>281279.28125</v>
      </c>
      <c r="E311">
        <v>9644127</v>
      </c>
      <c r="F311">
        <v>420094.65625</v>
      </c>
    </row>
    <row r="312" spans="1:6" x14ac:dyDescent="0.35">
      <c r="A312">
        <v>9375</v>
      </c>
      <c r="B312" s="1">
        <f>DATE(2049,9,1) + TIME(0,0,0)</f>
        <v>54667</v>
      </c>
      <c r="C312">
        <v>98872.960938000004</v>
      </c>
      <c r="D312">
        <v>281281.5</v>
      </c>
      <c r="E312">
        <v>9591847</v>
      </c>
      <c r="F312">
        <v>418973.8125</v>
      </c>
    </row>
    <row r="313" spans="1:6" x14ac:dyDescent="0.35">
      <c r="A313">
        <v>9405</v>
      </c>
      <c r="B313" s="1">
        <f>DATE(2049,10,1) + TIME(0,0,0)</f>
        <v>54697</v>
      </c>
      <c r="C313">
        <v>95119.070311999996</v>
      </c>
      <c r="D313">
        <v>272177.84375</v>
      </c>
      <c r="E313">
        <v>9233169</v>
      </c>
      <c r="F313">
        <v>404453.15625</v>
      </c>
    </row>
    <row r="314" spans="1:6" x14ac:dyDescent="0.35">
      <c r="A314">
        <v>9436</v>
      </c>
      <c r="B314" s="1">
        <f>DATE(2049,11,1) + TIME(0,0,0)</f>
        <v>54728</v>
      </c>
      <c r="C314">
        <v>97715.023438000004</v>
      </c>
      <c r="D314">
        <v>281256.84375</v>
      </c>
      <c r="E314">
        <v>9490296</v>
      </c>
      <c r="F314">
        <v>416897.9375</v>
      </c>
    </row>
    <row r="315" spans="1:6" x14ac:dyDescent="0.35">
      <c r="A315">
        <v>9466</v>
      </c>
      <c r="B315" s="1">
        <f>DATE(2049,12,1) + TIME(0,0,0)</f>
        <v>54758</v>
      </c>
      <c r="C315">
        <v>94017.421875</v>
      </c>
      <c r="D315">
        <v>272182.90625</v>
      </c>
      <c r="E315">
        <v>9135860</v>
      </c>
      <c r="F315">
        <v>402521.375</v>
      </c>
    </row>
    <row r="316" spans="1:6" x14ac:dyDescent="0.35">
      <c r="A316">
        <v>9497</v>
      </c>
      <c r="B316" s="1">
        <f>DATE(2050,1,1) + TIME(0,0,0)</f>
        <v>54789</v>
      </c>
      <c r="C316">
        <v>96590.429688000004</v>
      </c>
      <c r="D316">
        <v>281255.875</v>
      </c>
      <c r="E316">
        <v>9390903</v>
      </c>
      <c r="F316">
        <v>414973.75</v>
      </c>
    </row>
    <row r="317" spans="1:6" x14ac:dyDescent="0.35">
      <c r="A317">
        <v>9528</v>
      </c>
      <c r="B317" s="1">
        <f>DATE(2050,2,1) + TIME(0,0,0)</f>
        <v>54820</v>
      </c>
      <c r="C317">
        <v>96037.085938000004</v>
      </c>
      <c r="D317">
        <v>281260.3125</v>
      </c>
      <c r="E317">
        <v>9341806</v>
      </c>
      <c r="F317">
        <v>414044.5</v>
      </c>
    </row>
    <row r="318" spans="1:6" x14ac:dyDescent="0.35">
      <c r="A318">
        <v>9556</v>
      </c>
      <c r="B318" s="1">
        <f>DATE(2050,3,1) + TIME(0,0,0)</f>
        <v>54848</v>
      </c>
      <c r="C318">
        <v>86269.320311999996</v>
      </c>
      <c r="D318">
        <v>254028.48438000001</v>
      </c>
      <c r="E318">
        <v>8395007</v>
      </c>
      <c r="F318">
        <v>373247.46875</v>
      </c>
    </row>
    <row r="319" spans="1:6" x14ac:dyDescent="0.35">
      <c r="A319">
        <v>9587</v>
      </c>
      <c r="B319" s="1">
        <f>DATE(2050,4,1) + TIME(0,0,0)</f>
        <v>54879</v>
      </c>
      <c r="C319">
        <v>94964.585938000004</v>
      </c>
      <c r="D319">
        <v>281255.1875</v>
      </c>
      <c r="E319">
        <v>9245803</v>
      </c>
      <c r="F319">
        <v>412351.09375</v>
      </c>
    </row>
    <row r="320" spans="1:6" x14ac:dyDescent="0.35">
      <c r="A320">
        <v>9617</v>
      </c>
      <c r="B320" s="1">
        <f>DATE(2050,5,1) + TIME(0,0,0)</f>
        <v>54909</v>
      </c>
      <c r="C320">
        <v>91382.898438000004</v>
      </c>
      <c r="D320">
        <v>272185.5</v>
      </c>
      <c r="E320">
        <v>8901462</v>
      </c>
      <c r="F320">
        <v>398249.96875</v>
      </c>
    </row>
    <row r="321" spans="1:6" x14ac:dyDescent="0.35">
      <c r="A321">
        <v>9648</v>
      </c>
      <c r="B321" s="1">
        <f>DATE(2050,6,1) + TIME(0,0,0)</f>
        <v>54940</v>
      </c>
      <c r="C321">
        <v>93890.195311999996</v>
      </c>
      <c r="D321">
        <v>281258.875</v>
      </c>
      <c r="E321">
        <v>9150179</v>
      </c>
      <c r="F321">
        <v>410685.15625</v>
      </c>
    </row>
    <row r="322" spans="1:6" x14ac:dyDescent="0.35">
      <c r="A322">
        <v>9678</v>
      </c>
      <c r="B322" s="1">
        <f>DATE(2050,7,1) + TIME(0,0,0)</f>
        <v>54970</v>
      </c>
      <c r="C322">
        <v>90347.382811999996</v>
      </c>
      <c r="D322">
        <v>272184.8125</v>
      </c>
      <c r="E322">
        <v>8808991</v>
      </c>
      <c r="F322">
        <v>396676.21875</v>
      </c>
    </row>
    <row r="323" spans="1:6" x14ac:dyDescent="0.35">
      <c r="A323">
        <v>9709</v>
      </c>
      <c r="B323" s="1">
        <f>DATE(2050,8,1) + TIME(0,0,0)</f>
        <v>55001</v>
      </c>
      <c r="C323">
        <v>92831.515625</v>
      </c>
      <c r="D323">
        <v>281260.71875</v>
      </c>
      <c r="E323">
        <v>9055687</v>
      </c>
      <c r="F323">
        <v>409094.875</v>
      </c>
    </row>
    <row r="324" spans="1:6" x14ac:dyDescent="0.35">
      <c r="A324">
        <v>9740</v>
      </c>
      <c r="B324" s="1">
        <f>DATE(2050,9,1) + TIME(0,0,0)</f>
        <v>55032</v>
      </c>
      <c r="C324">
        <v>92309.257811999996</v>
      </c>
      <c r="D324">
        <v>281258.8125</v>
      </c>
      <c r="E324">
        <v>9009315</v>
      </c>
      <c r="F324">
        <v>408306.5</v>
      </c>
    </row>
    <row r="325" spans="1:6" x14ac:dyDescent="0.35">
      <c r="A325">
        <v>9770</v>
      </c>
      <c r="B325" s="1">
        <f>DATE(2050,10,1) + TIME(0,0,0)</f>
        <v>55062</v>
      </c>
      <c r="C325">
        <v>88835.796875</v>
      </c>
      <c r="D325">
        <v>272181.625</v>
      </c>
      <c r="E325">
        <v>8674507</v>
      </c>
      <c r="F325">
        <v>394411.5</v>
      </c>
    </row>
    <row r="326" spans="1:6" x14ac:dyDescent="0.35">
      <c r="A326">
        <v>9801</v>
      </c>
      <c r="B326" s="1">
        <f>DATE(2050,11,1) + TIME(0,0,0)</f>
        <v>55093</v>
      </c>
      <c r="C326">
        <v>91280.53125</v>
      </c>
      <c r="D326">
        <v>281259</v>
      </c>
      <c r="E326">
        <v>8917859</v>
      </c>
      <c r="F326">
        <v>406792.8125</v>
      </c>
    </row>
    <row r="327" spans="1:6" x14ac:dyDescent="0.35">
      <c r="A327">
        <v>9831</v>
      </c>
      <c r="B327" s="1">
        <f>DATE(2050,12,1) + TIME(0,0,0)</f>
        <v>55123</v>
      </c>
      <c r="C327">
        <v>87841.304688000004</v>
      </c>
      <c r="D327">
        <v>272183</v>
      </c>
      <c r="E327">
        <v>8586258</v>
      </c>
      <c r="F327">
        <v>392965.71875</v>
      </c>
    </row>
    <row r="328" spans="1:6" x14ac:dyDescent="0.35">
      <c r="A328">
        <v>9862</v>
      </c>
      <c r="B328" s="1">
        <f>DATE(2051,1,1) + TIME(0,0,0)</f>
        <v>55154</v>
      </c>
      <c r="C328">
        <v>90253.53125</v>
      </c>
      <c r="D328">
        <v>281258.28125</v>
      </c>
      <c r="E328">
        <v>8826143</v>
      </c>
      <c r="F328">
        <v>405317.5625</v>
      </c>
    </row>
    <row r="329" spans="1:6" x14ac:dyDescent="0.35">
      <c r="A329">
        <v>9893</v>
      </c>
      <c r="B329" s="1">
        <f>DATE(2051,2,1) + TIME(0,0,0)</f>
        <v>55185</v>
      </c>
      <c r="C329">
        <v>89736.257811999996</v>
      </c>
      <c r="D329">
        <v>281257.96875</v>
      </c>
      <c r="E329">
        <v>8779884</v>
      </c>
      <c r="F329">
        <v>404583.34375</v>
      </c>
    </row>
    <row r="330" spans="1:6" x14ac:dyDescent="0.35">
      <c r="A330">
        <v>9921</v>
      </c>
      <c r="B330" s="1">
        <f>DATE(2051,3,1) + TIME(0,0,0)</f>
        <v>55213</v>
      </c>
      <c r="C330">
        <v>80602.390625</v>
      </c>
      <c r="D330">
        <v>254030.28125</v>
      </c>
      <c r="E330">
        <v>7889651</v>
      </c>
      <c r="F330">
        <v>364843.15625</v>
      </c>
    </row>
    <row r="331" spans="1:6" x14ac:dyDescent="0.35">
      <c r="A331">
        <v>9952</v>
      </c>
      <c r="B331" s="1">
        <f>DATE(2051,4,1) + TIME(0,0,0)</f>
        <v>55244</v>
      </c>
      <c r="C331">
        <v>88742.765625</v>
      </c>
      <c r="D331">
        <v>281252.53125</v>
      </c>
      <c r="E331">
        <v>8690898</v>
      </c>
      <c r="F331">
        <v>403206.90625</v>
      </c>
    </row>
    <row r="332" spans="1:6" x14ac:dyDescent="0.35">
      <c r="A332">
        <v>9982</v>
      </c>
      <c r="B332" s="1">
        <f>DATE(2051,5,1) + TIME(0,0,0)</f>
        <v>55274</v>
      </c>
      <c r="C332">
        <v>85407.757811999996</v>
      </c>
      <c r="D332">
        <v>272176.15625</v>
      </c>
      <c r="E332">
        <v>8368518.5</v>
      </c>
      <c r="F332">
        <v>389536.0625</v>
      </c>
    </row>
    <row r="333" spans="1:6" x14ac:dyDescent="0.35">
      <c r="A333">
        <v>10013</v>
      </c>
      <c r="B333" s="1">
        <f>DATE(2051,6,1) + TIME(0,0,0)</f>
        <v>55305</v>
      </c>
      <c r="C333">
        <v>87761.5625</v>
      </c>
      <c r="D333">
        <v>281249.59375</v>
      </c>
      <c r="E333">
        <v>8603761</v>
      </c>
      <c r="F333">
        <v>401813.75</v>
      </c>
    </row>
    <row r="334" spans="1:6" x14ac:dyDescent="0.35">
      <c r="A334">
        <v>10043</v>
      </c>
      <c r="B334" s="1">
        <f>DATE(2051,7,1) + TIME(0,0,0)</f>
        <v>55335</v>
      </c>
      <c r="C334">
        <v>84457.890625</v>
      </c>
      <c r="D334">
        <v>272171.0625</v>
      </c>
      <c r="E334">
        <v>8283643</v>
      </c>
      <c r="F334">
        <v>388204.0625</v>
      </c>
    </row>
    <row r="335" spans="1:6" x14ac:dyDescent="0.35">
      <c r="A335">
        <v>10074</v>
      </c>
      <c r="B335" s="1">
        <f>DATE(2051,8,1) + TIME(0,0,0)</f>
        <v>55366</v>
      </c>
      <c r="C335">
        <v>86785.757811999996</v>
      </c>
      <c r="D335">
        <v>281242.53125</v>
      </c>
      <c r="E335">
        <v>8516102</v>
      </c>
      <c r="F335">
        <v>400450.0625</v>
      </c>
    </row>
    <row r="336" spans="1:6" x14ac:dyDescent="0.35">
      <c r="A336">
        <v>10105</v>
      </c>
      <c r="B336" s="1">
        <f>DATE(2051,9,1) + TIME(0,0,0)</f>
        <v>55397</v>
      </c>
      <c r="C336">
        <v>86302.125</v>
      </c>
      <c r="D336">
        <v>281242.1875</v>
      </c>
      <c r="E336">
        <v>8472677</v>
      </c>
      <c r="F336">
        <v>399762.75</v>
      </c>
    </row>
    <row r="337" spans="1:6" x14ac:dyDescent="0.35">
      <c r="A337">
        <v>10135</v>
      </c>
      <c r="B337" s="1">
        <f>DATE(2051,10,1) + TIME(0,0,0)</f>
        <v>55427</v>
      </c>
      <c r="C337">
        <v>83059.5</v>
      </c>
      <c r="D337">
        <v>272160.40625</v>
      </c>
      <c r="E337">
        <v>8158324</v>
      </c>
      <c r="F337">
        <v>386227.09375</v>
      </c>
    </row>
    <row r="338" spans="1:6" x14ac:dyDescent="0.35">
      <c r="A338">
        <v>10166</v>
      </c>
      <c r="B338" s="1">
        <f>DATE(2051,11,1) + TIME(0,0,0)</f>
        <v>55458</v>
      </c>
      <c r="C338">
        <v>85352.070311999996</v>
      </c>
      <c r="D338">
        <v>281236.0625</v>
      </c>
      <c r="E338">
        <v>8387960.5</v>
      </c>
      <c r="F338">
        <v>398422.5</v>
      </c>
    </row>
    <row r="339" spans="1:6" x14ac:dyDescent="0.35">
      <c r="A339">
        <v>10196</v>
      </c>
      <c r="B339" s="1">
        <f>DATE(2051,12,1) + TIME(0,0,0)</f>
        <v>55488</v>
      </c>
      <c r="C339">
        <v>82101.695311999996</v>
      </c>
      <c r="D339">
        <v>271967.71875</v>
      </c>
      <c r="E339">
        <v>8073018.5</v>
      </c>
      <c r="F339">
        <v>384947.5</v>
      </c>
    </row>
    <row r="340" spans="1:6" x14ac:dyDescent="0.35">
      <c r="A340">
        <v>10227</v>
      </c>
      <c r="B340" s="1">
        <f>DATE(2052,1,1) + TIME(0,0,0)</f>
        <v>55519</v>
      </c>
      <c r="C340">
        <v>84387.3125</v>
      </c>
      <c r="D340">
        <v>281030.96875</v>
      </c>
      <c r="E340">
        <v>8302427.5</v>
      </c>
      <c r="F340">
        <v>397129.75</v>
      </c>
    </row>
    <row r="341" spans="1:6" x14ac:dyDescent="0.35">
      <c r="A341">
        <v>10258</v>
      </c>
      <c r="B341" s="1">
        <f>DATE(2052,2,1) + TIME(0,0,0)</f>
        <v>55550</v>
      </c>
      <c r="C341">
        <v>83935.15625</v>
      </c>
      <c r="D341">
        <v>281030.46875</v>
      </c>
      <c r="E341">
        <v>8262148.5</v>
      </c>
      <c r="F341">
        <v>396501.90625</v>
      </c>
    </row>
    <row r="342" spans="1:6" x14ac:dyDescent="0.35">
      <c r="A342">
        <v>10287</v>
      </c>
      <c r="B342" s="1">
        <f>DATE(2052,3,1) + TIME(0,0,0)</f>
        <v>55579</v>
      </c>
      <c r="C342">
        <v>78113.898438000004</v>
      </c>
      <c r="D342">
        <v>262896.90625</v>
      </c>
      <c r="E342">
        <v>7692917</v>
      </c>
      <c r="F342">
        <v>370390.0625</v>
      </c>
    </row>
    <row r="343" spans="1:6" x14ac:dyDescent="0.35">
      <c r="A343">
        <v>10318</v>
      </c>
      <c r="B343" s="1">
        <f>DATE(2052,4,1) + TIME(0,0,0)</f>
        <v>55610</v>
      </c>
      <c r="C343">
        <v>83055.453125</v>
      </c>
      <c r="D343">
        <v>281027.6875</v>
      </c>
      <c r="E343">
        <v>8183899</v>
      </c>
      <c r="F343">
        <v>395331.15625</v>
      </c>
    </row>
    <row r="344" spans="1:6" x14ac:dyDescent="0.35">
      <c r="A344">
        <v>10348</v>
      </c>
      <c r="B344" s="1">
        <f>DATE(2052,5,1) + TIME(0,0,0)</f>
        <v>55640</v>
      </c>
      <c r="C344">
        <v>79952.820311999996</v>
      </c>
      <c r="D344">
        <v>271961.84375</v>
      </c>
      <c r="E344">
        <v>7882183.5</v>
      </c>
      <c r="F344">
        <v>382030.875</v>
      </c>
    </row>
    <row r="345" spans="1:6" x14ac:dyDescent="0.35">
      <c r="A345">
        <v>10379</v>
      </c>
      <c r="B345" s="1">
        <f>DATE(2052,6,1) + TIME(0,0,0)</f>
        <v>55671</v>
      </c>
      <c r="C345">
        <v>82174.273438000004</v>
      </c>
      <c r="D345">
        <v>281027.28125</v>
      </c>
      <c r="E345">
        <v>8105519</v>
      </c>
      <c r="F345">
        <v>394186.5625</v>
      </c>
    </row>
    <row r="346" spans="1:6" x14ac:dyDescent="0.35">
      <c r="A346">
        <v>10409</v>
      </c>
      <c r="B346" s="1">
        <f>DATE(2052,7,1) + TIME(0,0,0)</f>
        <v>55701</v>
      </c>
      <c r="C346">
        <v>79105.085938000004</v>
      </c>
      <c r="D346">
        <v>271960.75</v>
      </c>
      <c r="E346">
        <v>7806825</v>
      </c>
      <c r="F346">
        <v>380940.625</v>
      </c>
    </row>
    <row r="347" spans="1:6" x14ac:dyDescent="0.35">
      <c r="A347">
        <v>10440</v>
      </c>
      <c r="B347" s="1">
        <f>DATE(2052,8,1) + TIME(0,0,0)</f>
        <v>55732</v>
      </c>
      <c r="C347">
        <v>81303.023438000004</v>
      </c>
      <c r="D347">
        <v>281024.78125</v>
      </c>
      <c r="E347">
        <v>8027917</v>
      </c>
      <c r="F347">
        <v>393075.625</v>
      </c>
    </row>
    <row r="348" spans="1:6" x14ac:dyDescent="0.35">
      <c r="A348">
        <v>10471</v>
      </c>
      <c r="B348" s="1">
        <f>DATE(2052,9,1) + TIME(0,0,0)</f>
        <v>55763</v>
      </c>
      <c r="C348">
        <v>80873.757811999996</v>
      </c>
      <c r="D348">
        <v>281018.6875</v>
      </c>
      <c r="E348">
        <v>7987428.5</v>
      </c>
      <c r="F348">
        <v>392517.6875</v>
      </c>
    </row>
    <row r="349" spans="1:6" x14ac:dyDescent="0.35">
      <c r="A349">
        <v>10501</v>
      </c>
      <c r="B349" s="1">
        <f>DATE(2052,10,1) + TIME(0,0,0)</f>
        <v>55793</v>
      </c>
      <c r="C349">
        <v>77866.023438000004</v>
      </c>
      <c r="D349">
        <v>271951.4375</v>
      </c>
      <c r="E349">
        <v>7692594.5</v>
      </c>
      <c r="F349">
        <v>379342.59375</v>
      </c>
    </row>
    <row r="350" spans="1:6" x14ac:dyDescent="0.35">
      <c r="A350">
        <v>10532</v>
      </c>
      <c r="B350" s="1">
        <f>DATE(2052,11,1) + TIME(0,0,0)</f>
        <v>55824</v>
      </c>
      <c r="C350">
        <v>80042.515625</v>
      </c>
      <c r="D350">
        <v>281017.40625</v>
      </c>
      <c r="E350">
        <v>7910498.5</v>
      </c>
      <c r="F350">
        <v>391440.25</v>
      </c>
    </row>
    <row r="351" spans="1:6" x14ac:dyDescent="0.35">
      <c r="A351">
        <v>10562</v>
      </c>
      <c r="B351" s="1">
        <f>DATE(2052,12,1) + TIME(0,0,0)</f>
        <v>55854</v>
      </c>
      <c r="C351">
        <v>77061.640625</v>
      </c>
      <c r="D351">
        <v>271953.3125</v>
      </c>
      <c r="E351">
        <v>7618877.5</v>
      </c>
      <c r="F351">
        <v>378308.875</v>
      </c>
    </row>
    <row r="352" spans="1:6" x14ac:dyDescent="0.35">
      <c r="A352">
        <v>10593</v>
      </c>
      <c r="B352" s="1">
        <f>DATE(2053,1,1) + TIME(0,0,0)</f>
        <v>55885</v>
      </c>
      <c r="C352">
        <v>79212.648438000004</v>
      </c>
      <c r="D352">
        <v>281019.15625</v>
      </c>
      <c r="E352">
        <v>7834495</v>
      </c>
      <c r="F352">
        <v>390381.15625</v>
      </c>
    </row>
    <row r="353" spans="1:6" x14ac:dyDescent="0.35">
      <c r="A353">
        <v>10624</v>
      </c>
      <c r="B353" s="1">
        <f>DATE(2053,2,1) + TIME(0,0,0)</f>
        <v>55916</v>
      </c>
      <c r="C353">
        <v>78796.070311999996</v>
      </c>
      <c r="D353">
        <v>281019.3125</v>
      </c>
      <c r="E353">
        <v>7796478.5</v>
      </c>
      <c r="F353">
        <v>389848.15625</v>
      </c>
    </row>
    <row r="354" spans="1:6" x14ac:dyDescent="0.35">
      <c r="A354">
        <v>10652</v>
      </c>
      <c r="B354" s="1">
        <f>DATE(2053,3,1) + TIME(0,0,0)</f>
        <v>55944</v>
      </c>
      <c r="C354">
        <v>70818.289061999996</v>
      </c>
      <c r="D354">
        <v>253820.9375</v>
      </c>
      <c r="E354">
        <v>7009843</v>
      </c>
      <c r="F354">
        <v>351693.53125</v>
      </c>
    </row>
    <row r="355" spans="1:6" x14ac:dyDescent="0.35">
      <c r="A355">
        <v>10683</v>
      </c>
      <c r="B355" s="1">
        <f>DATE(2053,4,1) + TIME(0,0,0)</f>
        <v>55975</v>
      </c>
      <c r="C355">
        <v>77997.375</v>
      </c>
      <c r="D355">
        <v>281016.84375</v>
      </c>
      <c r="E355">
        <v>7724079</v>
      </c>
      <c r="F355">
        <v>388841.15625</v>
      </c>
    </row>
    <row r="356" spans="1:6" x14ac:dyDescent="0.35">
      <c r="A356">
        <v>10713</v>
      </c>
      <c r="B356" s="1">
        <f>DATE(2053,5,1) + TIME(0,0,0)</f>
        <v>56005</v>
      </c>
      <c r="C356">
        <v>75089.734375</v>
      </c>
      <c r="D356">
        <v>271952.1875</v>
      </c>
      <c r="E356">
        <v>7439165</v>
      </c>
      <c r="F356">
        <v>375807.40625</v>
      </c>
    </row>
    <row r="357" spans="1:6" x14ac:dyDescent="0.35">
      <c r="A357">
        <v>10744</v>
      </c>
      <c r="B357" s="1">
        <f>DATE(2053,6,1) + TIME(0,0,0)</f>
        <v>56036</v>
      </c>
      <c r="C357">
        <v>77184.664061999996</v>
      </c>
      <c r="D357">
        <v>281017.125</v>
      </c>
      <c r="E357">
        <v>7648933</v>
      </c>
      <c r="F357">
        <v>387813.90625</v>
      </c>
    </row>
    <row r="358" spans="1:6" x14ac:dyDescent="0.35">
      <c r="A358">
        <v>10774</v>
      </c>
      <c r="B358" s="1">
        <f>DATE(2053,7,1) + TIME(0,0,0)</f>
        <v>56066</v>
      </c>
      <c r="C358">
        <v>74308.445311999996</v>
      </c>
      <c r="D358">
        <v>271951.28125</v>
      </c>
      <c r="E358">
        <v>7366385.5</v>
      </c>
      <c r="F358">
        <v>374820.03125</v>
      </c>
    </row>
    <row r="359" spans="1:6" x14ac:dyDescent="0.35">
      <c r="A359">
        <v>10805</v>
      </c>
      <c r="B359" s="1">
        <f>DATE(2053,8,1) + TIME(0,0,0)</f>
        <v>56097</v>
      </c>
      <c r="C359">
        <v>76385.304688000004</v>
      </c>
      <c r="D359">
        <v>281016</v>
      </c>
      <c r="E359">
        <v>7575310</v>
      </c>
      <c r="F359">
        <v>386794.84375</v>
      </c>
    </row>
    <row r="360" spans="1:6" x14ac:dyDescent="0.35">
      <c r="A360">
        <v>10836</v>
      </c>
      <c r="B360" s="1">
        <f>DATE(2053,9,1) + TIME(0,0,0)</f>
        <v>56128</v>
      </c>
      <c r="C360">
        <v>75984.148438000004</v>
      </c>
      <c r="D360">
        <v>281017.03125</v>
      </c>
      <c r="E360">
        <v>7538832.5</v>
      </c>
      <c r="F360">
        <v>386279.1875</v>
      </c>
    </row>
    <row r="361" spans="1:6" x14ac:dyDescent="0.35">
      <c r="A361">
        <v>10866</v>
      </c>
      <c r="B361" s="1">
        <f>DATE(2053,10,1) + TIME(0,0,0)</f>
        <v>56158</v>
      </c>
      <c r="C361">
        <v>73151.867188000004</v>
      </c>
      <c r="D361">
        <v>271950.15625</v>
      </c>
      <c r="E361">
        <v>7261089</v>
      </c>
      <c r="F361">
        <v>373338.03125</v>
      </c>
    </row>
    <row r="362" spans="1:6" x14ac:dyDescent="0.35">
      <c r="A362">
        <v>10897</v>
      </c>
      <c r="B362" s="1">
        <f>DATE(2053,11,1) + TIME(0,0,0)</f>
        <v>56189</v>
      </c>
      <c r="C362">
        <v>75191.28125</v>
      </c>
      <c r="D362">
        <v>281017.53125</v>
      </c>
      <c r="E362">
        <v>7467167.5</v>
      </c>
      <c r="F362">
        <v>385267.53125</v>
      </c>
    </row>
    <row r="363" spans="1:6" x14ac:dyDescent="0.35">
      <c r="A363">
        <v>10927</v>
      </c>
      <c r="B363" s="1">
        <f>DATE(2053,12,1) + TIME(0,0,0)</f>
        <v>56219</v>
      </c>
      <c r="C363">
        <v>72387.039061999996</v>
      </c>
      <c r="D363">
        <v>271951.84375</v>
      </c>
      <c r="E363">
        <v>7191722</v>
      </c>
      <c r="F363">
        <v>372362.03125</v>
      </c>
    </row>
    <row r="364" spans="1:6" x14ac:dyDescent="0.35">
      <c r="A364">
        <v>10958</v>
      </c>
      <c r="B364" s="1">
        <f>DATE(2054,1,1) + TIME(0,0,0)</f>
        <v>56250</v>
      </c>
      <c r="C364">
        <v>74404.875</v>
      </c>
      <c r="D364">
        <v>281015.9375</v>
      </c>
      <c r="E364">
        <v>7395580.5</v>
      </c>
      <c r="F364">
        <v>384261.78125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2023-03-20T12:57:44Z</dcterms:created>
  <dcterms:modified xsi:type="dcterms:W3CDTF">2023-04-15T17:35:30Z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2023-03-20T13:46:12Z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4bff60a0-eabb-45b4-aced-46adec229a42</vt:lpwstr>
  </property>
  <property fmtid="{D5CDD505-2E9C-101B-9397-08002B2CF9AE}" pid="8" name="MSIP_Label_140b9f7d-8e3a-482f-9702-4b7ffc40985a_ContentBits">
    <vt:lpwstr>2</vt:lpwstr>
  </property>
</Properties>
</file>