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\OneDrive\Desktop\python stuff\P11 casino\"/>
    </mc:Choice>
  </mc:AlternateContent>
  <xr:revisionPtr revIDLastSave="0" documentId="13_ncr:1_{389E62CE-D349-4B7E-B3CA-1C9205A085D4}" xr6:coauthVersionLast="47" xr6:coauthVersionMax="47" xr10:uidLastSave="{00000000-0000-0000-0000-000000000000}"/>
  <bookViews>
    <workbookView xWindow="-120" yWindow="-120" windowWidth="29040" windowHeight="15720" xr2:uid="{1935014D-EFC0-46D5-9D8E-286C66F8B3F9}"/>
  </bookViews>
  <sheets>
    <sheet name="客情報" sheetId="1" r:id="rId1"/>
    <sheet name="ポイント" sheetId="2" r:id="rId2"/>
    <sheet name="合計" sheetId="3" r:id="rId3"/>
    <sheet name="ランキン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C6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C2" i="3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L4" i="3" l="1"/>
  <c r="P8" i="3"/>
  <c r="P12" i="3"/>
  <c r="P4" i="3"/>
  <c r="B28" i="3"/>
  <c r="F28" i="3" s="1"/>
  <c r="B29" i="3"/>
  <c r="F29" i="3" s="1"/>
  <c r="B30" i="3"/>
  <c r="F30" i="3" s="1"/>
  <c r="B31" i="3"/>
  <c r="F31" i="3" s="1"/>
  <c r="B32" i="3"/>
  <c r="F32" i="3" s="1"/>
  <c r="B33" i="3"/>
  <c r="F33" i="3" s="1"/>
  <c r="B34" i="3"/>
  <c r="F34" i="3" s="1"/>
  <c r="B35" i="3"/>
  <c r="F35" i="3" s="1"/>
  <c r="B36" i="3"/>
  <c r="F36" i="3" s="1"/>
  <c r="B37" i="3"/>
  <c r="F37" i="3" s="1"/>
  <c r="B38" i="3"/>
  <c r="F38" i="3" s="1"/>
  <c r="B39" i="3"/>
  <c r="F39" i="3" s="1"/>
  <c r="B40" i="3"/>
  <c r="F40" i="3" s="1"/>
  <c r="B41" i="3"/>
  <c r="F41" i="3" s="1"/>
  <c r="B42" i="3"/>
  <c r="F42" i="3" s="1"/>
  <c r="B43" i="3"/>
  <c r="F43" i="3" s="1"/>
  <c r="B44" i="3"/>
  <c r="F44" i="3" s="1"/>
  <c r="B45" i="3"/>
  <c r="F45" i="3" s="1"/>
  <c r="B46" i="3"/>
  <c r="F46" i="3" s="1"/>
  <c r="B47" i="3"/>
  <c r="F47" i="3" s="1"/>
  <c r="B48" i="3"/>
  <c r="F48" i="3" s="1"/>
  <c r="B49" i="3"/>
  <c r="F49" i="3" s="1"/>
  <c r="B50" i="3"/>
  <c r="F50" i="3" s="1"/>
  <c r="B51" i="3"/>
  <c r="F51" i="3" s="1"/>
  <c r="B52" i="3"/>
  <c r="F52" i="3" s="1"/>
  <c r="B53" i="3"/>
  <c r="F53" i="3" s="1"/>
  <c r="B54" i="3"/>
  <c r="F54" i="3" s="1"/>
  <c r="B55" i="3"/>
  <c r="F55" i="3" s="1"/>
  <c r="B56" i="3"/>
  <c r="F56" i="3" s="1"/>
  <c r="B57" i="3"/>
  <c r="F57" i="3" s="1"/>
  <c r="B58" i="3"/>
  <c r="F58" i="3" s="1"/>
  <c r="B59" i="3"/>
  <c r="F59" i="3" s="1"/>
  <c r="B60" i="3"/>
  <c r="F60" i="3" s="1"/>
  <c r="B61" i="3"/>
  <c r="F61" i="3" s="1"/>
  <c r="B62" i="3"/>
  <c r="F62" i="3" s="1"/>
  <c r="B63" i="3"/>
  <c r="F63" i="3" s="1"/>
  <c r="B64" i="3"/>
  <c r="F64" i="3" s="1"/>
  <c r="B65" i="3"/>
  <c r="F65" i="3" s="1"/>
  <c r="B66" i="3"/>
  <c r="F66" i="3" s="1"/>
  <c r="B67" i="3"/>
  <c r="F67" i="3" s="1"/>
  <c r="B68" i="3"/>
  <c r="F68" i="3" s="1"/>
  <c r="B69" i="3"/>
  <c r="F69" i="3" s="1"/>
  <c r="B70" i="3"/>
  <c r="F70" i="3" s="1"/>
  <c r="B71" i="3"/>
  <c r="F71" i="3" s="1"/>
  <c r="B72" i="3"/>
  <c r="F72" i="3" s="1"/>
  <c r="B73" i="3"/>
  <c r="F73" i="3" s="1"/>
  <c r="B74" i="3"/>
  <c r="F74" i="3" s="1"/>
  <c r="B75" i="3"/>
  <c r="F75" i="3" s="1"/>
  <c r="B76" i="3"/>
  <c r="F76" i="3" s="1"/>
  <c r="B77" i="3"/>
  <c r="F77" i="3" s="1"/>
  <c r="B78" i="3"/>
  <c r="F78" i="3" s="1"/>
  <c r="B79" i="3"/>
  <c r="F79" i="3" s="1"/>
  <c r="B80" i="3"/>
  <c r="F80" i="3" s="1"/>
  <c r="B81" i="3"/>
  <c r="F81" i="3" s="1"/>
  <c r="B82" i="3"/>
  <c r="F82" i="3" s="1"/>
  <c r="B83" i="3"/>
  <c r="F83" i="3" s="1"/>
  <c r="B84" i="3"/>
  <c r="F84" i="3" s="1"/>
  <c r="B85" i="3"/>
  <c r="F85" i="3" s="1"/>
  <c r="B86" i="3"/>
  <c r="F86" i="3" s="1"/>
  <c r="B87" i="3"/>
  <c r="F87" i="3" s="1"/>
  <c r="B88" i="3"/>
  <c r="F88" i="3" s="1"/>
  <c r="B89" i="3"/>
  <c r="F89" i="3" s="1"/>
  <c r="B90" i="3"/>
  <c r="F90" i="3" s="1"/>
  <c r="B91" i="3"/>
  <c r="F91" i="3" s="1"/>
  <c r="B92" i="3"/>
  <c r="F92" i="3" s="1"/>
  <c r="B93" i="3"/>
  <c r="F93" i="3" s="1"/>
  <c r="B94" i="3"/>
  <c r="F94" i="3" s="1"/>
  <c r="B95" i="3"/>
  <c r="F95" i="3" s="1"/>
  <c r="B96" i="3"/>
  <c r="F96" i="3" s="1"/>
  <c r="B97" i="3"/>
  <c r="F97" i="3" s="1"/>
  <c r="B98" i="3"/>
  <c r="F98" i="3" s="1"/>
  <c r="B99" i="3"/>
  <c r="F99" i="3" s="1"/>
  <c r="B100" i="3"/>
  <c r="F100" i="3" s="1"/>
  <c r="B101" i="3"/>
  <c r="F101" i="3" s="1"/>
  <c r="B102" i="3"/>
  <c r="F102" i="3" s="1"/>
  <c r="B103" i="3"/>
  <c r="F103" i="3" s="1"/>
  <c r="B104" i="3"/>
  <c r="F104" i="3" s="1"/>
  <c r="B105" i="3"/>
  <c r="F105" i="3" s="1"/>
  <c r="B106" i="3"/>
  <c r="F106" i="3" s="1"/>
  <c r="B107" i="3"/>
  <c r="F107" i="3" s="1"/>
  <c r="B108" i="3"/>
  <c r="F108" i="3" s="1"/>
  <c r="B109" i="3"/>
  <c r="F109" i="3" s="1"/>
  <c r="B110" i="3"/>
  <c r="F110" i="3" s="1"/>
  <c r="B111" i="3"/>
  <c r="F111" i="3" s="1"/>
  <c r="B112" i="3"/>
  <c r="F112" i="3" s="1"/>
  <c r="B113" i="3"/>
  <c r="F113" i="3" s="1"/>
  <c r="B114" i="3"/>
  <c r="F114" i="3" s="1"/>
  <c r="B115" i="3"/>
  <c r="F115" i="3" s="1"/>
  <c r="B116" i="3"/>
  <c r="F116" i="3" s="1"/>
  <c r="B117" i="3"/>
  <c r="F117" i="3" s="1"/>
  <c r="B118" i="3"/>
  <c r="F118" i="3" s="1"/>
  <c r="B119" i="3"/>
  <c r="F119" i="3" s="1"/>
  <c r="B120" i="3"/>
  <c r="F120" i="3" s="1"/>
  <c r="B121" i="3"/>
  <c r="F121" i="3" s="1"/>
  <c r="B122" i="3"/>
  <c r="F122" i="3" s="1"/>
  <c r="B123" i="3"/>
  <c r="F123" i="3" s="1"/>
  <c r="B124" i="3"/>
  <c r="F124" i="3" s="1"/>
  <c r="B125" i="3"/>
  <c r="F125" i="3" s="1"/>
  <c r="B126" i="3"/>
  <c r="F126" i="3" s="1"/>
  <c r="B127" i="3"/>
  <c r="F127" i="3" s="1"/>
  <c r="B128" i="3"/>
  <c r="F128" i="3" s="1"/>
  <c r="B129" i="3"/>
  <c r="F129" i="3" s="1"/>
  <c r="B130" i="3"/>
  <c r="F130" i="3" s="1"/>
  <c r="B131" i="3"/>
  <c r="F131" i="3" s="1"/>
  <c r="B132" i="3"/>
  <c r="F132" i="3" s="1"/>
  <c r="B133" i="3"/>
  <c r="F133" i="3" s="1"/>
  <c r="B134" i="3"/>
  <c r="F134" i="3" s="1"/>
  <c r="B135" i="3"/>
  <c r="F135" i="3" s="1"/>
  <c r="B136" i="3"/>
  <c r="F136" i="3" s="1"/>
  <c r="B137" i="3"/>
  <c r="F137" i="3" s="1"/>
  <c r="B138" i="3"/>
  <c r="F138" i="3" s="1"/>
  <c r="B139" i="3"/>
  <c r="F139" i="3" s="1"/>
  <c r="B140" i="3"/>
  <c r="F140" i="3" s="1"/>
  <c r="B141" i="3"/>
  <c r="F141" i="3" s="1"/>
  <c r="B142" i="3"/>
  <c r="F142" i="3" s="1"/>
  <c r="B143" i="3"/>
  <c r="F143" i="3" s="1"/>
  <c r="B144" i="3"/>
  <c r="F144" i="3" s="1"/>
  <c r="B145" i="3"/>
  <c r="F145" i="3" s="1"/>
  <c r="B146" i="3"/>
  <c r="F146" i="3" s="1"/>
  <c r="B147" i="3"/>
  <c r="F147" i="3" s="1"/>
  <c r="B148" i="3"/>
  <c r="F148" i="3" s="1"/>
  <c r="B149" i="3"/>
  <c r="F149" i="3" s="1"/>
  <c r="B150" i="3"/>
  <c r="F150" i="3" s="1"/>
  <c r="B151" i="3"/>
  <c r="F151" i="3" s="1"/>
  <c r="B152" i="3"/>
  <c r="F152" i="3" s="1"/>
  <c r="B153" i="3"/>
  <c r="F153" i="3" s="1"/>
  <c r="B154" i="3"/>
  <c r="F154" i="3" s="1"/>
  <c r="B155" i="3"/>
  <c r="F155" i="3" s="1"/>
  <c r="B156" i="3"/>
  <c r="F156" i="3" s="1"/>
  <c r="B157" i="3"/>
  <c r="F157" i="3" s="1"/>
  <c r="B158" i="3"/>
  <c r="F158" i="3" s="1"/>
  <c r="B159" i="3"/>
  <c r="F159" i="3" s="1"/>
  <c r="B160" i="3"/>
  <c r="F160" i="3" s="1"/>
  <c r="B161" i="3"/>
  <c r="F161" i="3" s="1"/>
  <c r="B162" i="3"/>
  <c r="F162" i="3" s="1"/>
  <c r="B163" i="3"/>
  <c r="F163" i="3" s="1"/>
  <c r="B164" i="3"/>
  <c r="F164" i="3" s="1"/>
  <c r="B165" i="3"/>
  <c r="F165" i="3" s="1"/>
  <c r="B166" i="3"/>
  <c r="F166" i="3" s="1"/>
  <c r="B167" i="3"/>
  <c r="F167" i="3" s="1"/>
  <c r="B168" i="3"/>
  <c r="F168" i="3" s="1"/>
  <c r="B169" i="3"/>
  <c r="F169" i="3" s="1"/>
  <c r="B170" i="3"/>
  <c r="F170" i="3" s="1"/>
  <c r="B171" i="3"/>
  <c r="F171" i="3" s="1"/>
  <c r="B172" i="3"/>
  <c r="F172" i="3" s="1"/>
  <c r="B173" i="3"/>
  <c r="F173" i="3" s="1"/>
  <c r="B174" i="3"/>
  <c r="F174" i="3" s="1"/>
  <c r="B175" i="3"/>
  <c r="F175" i="3" s="1"/>
  <c r="B176" i="3"/>
  <c r="F176" i="3" s="1"/>
  <c r="B177" i="3"/>
  <c r="F177" i="3" s="1"/>
  <c r="B178" i="3"/>
  <c r="F178" i="3" s="1"/>
  <c r="B179" i="3"/>
  <c r="F179" i="3" s="1"/>
  <c r="B180" i="3"/>
  <c r="F180" i="3" s="1"/>
  <c r="B181" i="3"/>
  <c r="F181" i="3" s="1"/>
  <c r="B182" i="3"/>
  <c r="F182" i="3" s="1"/>
  <c r="B183" i="3"/>
  <c r="F183" i="3" s="1"/>
  <c r="B184" i="3"/>
  <c r="F184" i="3" s="1"/>
  <c r="B185" i="3"/>
  <c r="F185" i="3" s="1"/>
  <c r="B186" i="3"/>
  <c r="F186" i="3" s="1"/>
  <c r="B187" i="3"/>
  <c r="F187" i="3" s="1"/>
  <c r="B188" i="3"/>
  <c r="F188" i="3" s="1"/>
  <c r="B189" i="3"/>
  <c r="F189" i="3" s="1"/>
  <c r="B190" i="3"/>
  <c r="F190" i="3" s="1"/>
  <c r="B191" i="3"/>
  <c r="F191" i="3" s="1"/>
  <c r="B192" i="3"/>
  <c r="F192" i="3" s="1"/>
  <c r="B193" i="3"/>
  <c r="F193" i="3" s="1"/>
  <c r="B194" i="3"/>
  <c r="F194" i="3" s="1"/>
  <c r="B195" i="3"/>
  <c r="F195" i="3" s="1"/>
  <c r="B196" i="3"/>
  <c r="F196" i="3" s="1"/>
  <c r="B197" i="3"/>
  <c r="F197" i="3" s="1"/>
  <c r="B198" i="3"/>
  <c r="F198" i="3" s="1"/>
  <c r="B199" i="3"/>
  <c r="F199" i="3" s="1"/>
  <c r="B200" i="3"/>
  <c r="F200" i="3" s="1"/>
  <c r="B201" i="3"/>
  <c r="F201" i="3" s="1"/>
  <c r="B202" i="3"/>
  <c r="F202" i="3" s="1"/>
  <c r="B203" i="3"/>
  <c r="F203" i="3" s="1"/>
  <c r="B204" i="3"/>
  <c r="F204" i="3" s="1"/>
  <c r="B205" i="3"/>
  <c r="F205" i="3" s="1"/>
  <c r="B206" i="3"/>
  <c r="F206" i="3" s="1"/>
  <c r="B207" i="3"/>
  <c r="F207" i="3" s="1"/>
  <c r="B208" i="3"/>
  <c r="F208" i="3" s="1"/>
  <c r="B209" i="3"/>
  <c r="F209" i="3" s="1"/>
  <c r="B210" i="3"/>
  <c r="F210" i="3" s="1"/>
  <c r="B211" i="3"/>
  <c r="F211" i="3" s="1"/>
  <c r="B212" i="3"/>
  <c r="F212" i="3" s="1"/>
  <c r="B213" i="3"/>
  <c r="F213" i="3" s="1"/>
  <c r="B214" i="3"/>
  <c r="F214" i="3" s="1"/>
  <c r="B215" i="3"/>
  <c r="F215" i="3" s="1"/>
  <c r="B216" i="3"/>
  <c r="F216" i="3" s="1"/>
  <c r="B217" i="3"/>
  <c r="F217" i="3" s="1"/>
  <c r="B218" i="3"/>
  <c r="F218" i="3" s="1"/>
  <c r="B219" i="3"/>
  <c r="F219" i="3" s="1"/>
  <c r="B220" i="3"/>
  <c r="F220" i="3" s="1"/>
  <c r="B221" i="3"/>
  <c r="F221" i="3" s="1"/>
  <c r="B222" i="3"/>
  <c r="F222" i="3" s="1"/>
  <c r="B223" i="3"/>
  <c r="F223" i="3" s="1"/>
  <c r="B224" i="3"/>
  <c r="F224" i="3" s="1"/>
  <c r="B225" i="3"/>
  <c r="F225" i="3" s="1"/>
  <c r="B226" i="3"/>
  <c r="F226" i="3" s="1"/>
  <c r="B227" i="3"/>
  <c r="F227" i="3" s="1"/>
  <c r="B228" i="3"/>
  <c r="F228" i="3" s="1"/>
  <c r="B229" i="3"/>
  <c r="F229" i="3" s="1"/>
  <c r="B230" i="3"/>
  <c r="F230" i="3" s="1"/>
  <c r="B231" i="3"/>
  <c r="F231" i="3" s="1"/>
  <c r="B232" i="3"/>
  <c r="F232" i="3" s="1"/>
  <c r="B233" i="3"/>
  <c r="F233" i="3" s="1"/>
  <c r="B234" i="3"/>
  <c r="F234" i="3" s="1"/>
  <c r="B235" i="3"/>
  <c r="F235" i="3" s="1"/>
  <c r="B236" i="3"/>
  <c r="F236" i="3" s="1"/>
  <c r="B237" i="3"/>
  <c r="F237" i="3" s="1"/>
  <c r="B238" i="3"/>
  <c r="F238" i="3" s="1"/>
  <c r="B239" i="3"/>
  <c r="F239" i="3" s="1"/>
  <c r="B240" i="3"/>
  <c r="F240" i="3" s="1"/>
  <c r="B241" i="3"/>
  <c r="F241" i="3" s="1"/>
  <c r="B242" i="3"/>
  <c r="F242" i="3" s="1"/>
  <c r="B243" i="3"/>
  <c r="F243" i="3" s="1"/>
  <c r="B244" i="3"/>
  <c r="F244" i="3" s="1"/>
  <c r="B245" i="3"/>
  <c r="F245" i="3" s="1"/>
  <c r="B246" i="3"/>
  <c r="F246" i="3" s="1"/>
  <c r="B247" i="3"/>
  <c r="F247" i="3" s="1"/>
  <c r="B248" i="3"/>
  <c r="F248" i="3" s="1"/>
  <c r="B249" i="3"/>
  <c r="F249" i="3" s="1"/>
  <c r="B250" i="3"/>
  <c r="F250" i="3" s="1"/>
  <c r="B251" i="3"/>
  <c r="F251" i="3" s="1"/>
  <c r="B252" i="3"/>
  <c r="F252" i="3" s="1"/>
  <c r="B253" i="3"/>
  <c r="F253" i="3" s="1"/>
  <c r="B254" i="3"/>
  <c r="F254" i="3" s="1"/>
  <c r="B255" i="3"/>
  <c r="F255" i="3" s="1"/>
  <c r="B256" i="3"/>
  <c r="F256" i="3" s="1"/>
  <c r="B257" i="3"/>
  <c r="F257" i="3" s="1"/>
  <c r="B258" i="3"/>
  <c r="F258" i="3" s="1"/>
  <c r="B259" i="3"/>
  <c r="F259" i="3" s="1"/>
  <c r="B260" i="3"/>
  <c r="F260" i="3" s="1"/>
  <c r="B261" i="3"/>
  <c r="F261" i="3" s="1"/>
  <c r="B262" i="3"/>
  <c r="F262" i="3" s="1"/>
  <c r="B263" i="3"/>
  <c r="F263" i="3" s="1"/>
  <c r="B264" i="3"/>
  <c r="F264" i="3" s="1"/>
  <c r="B265" i="3"/>
  <c r="F265" i="3" s="1"/>
  <c r="B266" i="3"/>
  <c r="F266" i="3" s="1"/>
  <c r="B267" i="3"/>
  <c r="F267" i="3" s="1"/>
  <c r="B268" i="3"/>
  <c r="F268" i="3" s="1"/>
  <c r="B269" i="3"/>
  <c r="F269" i="3" s="1"/>
  <c r="B270" i="3"/>
  <c r="F270" i="3" s="1"/>
  <c r="B271" i="3"/>
  <c r="F271" i="3" s="1"/>
  <c r="B272" i="3"/>
  <c r="F272" i="3" s="1"/>
  <c r="B273" i="3"/>
  <c r="F273" i="3" s="1"/>
  <c r="B274" i="3"/>
  <c r="F274" i="3" s="1"/>
  <c r="B275" i="3"/>
  <c r="F275" i="3" s="1"/>
  <c r="B276" i="3"/>
  <c r="F276" i="3" s="1"/>
  <c r="B277" i="3"/>
  <c r="F277" i="3" s="1"/>
  <c r="B278" i="3"/>
  <c r="F278" i="3" s="1"/>
  <c r="B279" i="3"/>
  <c r="F279" i="3" s="1"/>
  <c r="B280" i="3"/>
  <c r="F280" i="3" s="1"/>
  <c r="B281" i="3"/>
  <c r="F281" i="3" s="1"/>
  <c r="B282" i="3"/>
  <c r="F282" i="3" s="1"/>
  <c r="B283" i="3"/>
  <c r="F283" i="3" s="1"/>
  <c r="B284" i="3"/>
  <c r="F284" i="3" s="1"/>
  <c r="B285" i="3"/>
  <c r="F285" i="3" s="1"/>
  <c r="B286" i="3"/>
  <c r="F286" i="3" s="1"/>
  <c r="B287" i="3"/>
  <c r="F287" i="3" s="1"/>
  <c r="B288" i="3"/>
  <c r="F288" i="3" s="1"/>
  <c r="B289" i="3"/>
  <c r="F289" i="3" s="1"/>
  <c r="B290" i="3"/>
  <c r="F290" i="3" s="1"/>
  <c r="B291" i="3"/>
  <c r="F291" i="3" s="1"/>
  <c r="B292" i="3"/>
  <c r="F292" i="3" s="1"/>
  <c r="B293" i="3"/>
  <c r="F293" i="3" s="1"/>
  <c r="B294" i="3"/>
  <c r="F294" i="3" s="1"/>
  <c r="B295" i="3"/>
  <c r="F295" i="3" s="1"/>
  <c r="B296" i="3"/>
  <c r="F296" i="3" s="1"/>
  <c r="B297" i="3"/>
  <c r="F297" i="3" s="1"/>
  <c r="B298" i="3"/>
  <c r="F298" i="3" s="1"/>
  <c r="B299" i="3"/>
  <c r="F299" i="3" s="1"/>
  <c r="B300" i="3"/>
  <c r="F300" i="3" s="1"/>
  <c r="B301" i="3"/>
  <c r="F301" i="3" s="1"/>
  <c r="B302" i="3"/>
  <c r="F302" i="3" s="1"/>
  <c r="B303" i="3"/>
  <c r="F303" i="3" s="1"/>
  <c r="B304" i="3"/>
  <c r="F304" i="3" s="1"/>
  <c r="B305" i="3"/>
  <c r="F305" i="3" s="1"/>
  <c r="B306" i="3"/>
  <c r="F306" i="3" s="1"/>
  <c r="B307" i="3"/>
  <c r="F307" i="3" s="1"/>
  <c r="B308" i="3"/>
  <c r="F308" i="3" s="1"/>
  <c r="B309" i="3"/>
  <c r="F309" i="3" s="1"/>
  <c r="B310" i="3"/>
  <c r="F310" i="3" s="1"/>
  <c r="B311" i="3"/>
  <c r="F311" i="3" s="1"/>
  <c r="B312" i="3"/>
  <c r="F312" i="3" s="1"/>
  <c r="B313" i="3"/>
  <c r="F313" i="3" s="1"/>
  <c r="B314" i="3"/>
  <c r="F314" i="3" s="1"/>
  <c r="B315" i="3"/>
  <c r="F315" i="3" s="1"/>
  <c r="B316" i="3"/>
  <c r="F316" i="3" s="1"/>
  <c r="B317" i="3"/>
  <c r="F317" i="3" s="1"/>
  <c r="B318" i="3"/>
  <c r="F318" i="3" s="1"/>
  <c r="B319" i="3"/>
  <c r="F319" i="3" s="1"/>
  <c r="B320" i="3"/>
  <c r="F320" i="3" s="1"/>
  <c r="B321" i="3"/>
  <c r="F321" i="3" s="1"/>
  <c r="B322" i="3"/>
  <c r="F322" i="3" s="1"/>
  <c r="B323" i="3"/>
  <c r="F323" i="3" s="1"/>
  <c r="B324" i="3"/>
  <c r="F324" i="3" s="1"/>
  <c r="B325" i="3"/>
  <c r="F325" i="3" s="1"/>
  <c r="B326" i="3"/>
  <c r="F326" i="3" s="1"/>
  <c r="B327" i="3"/>
  <c r="F327" i="3" s="1"/>
  <c r="B328" i="3"/>
  <c r="F328" i="3" s="1"/>
  <c r="B329" i="3"/>
  <c r="F329" i="3" s="1"/>
  <c r="B330" i="3"/>
  <c r="F330" i="3" s="1"/>
  <c r="B331" i="3"/>
  <c r="F331" i="3" s="1"/>
  <c r="B332" i="3"/>
  <c r="F332" i="3" s="1"/>
  <c r="B333" i="3"/>
  <c r="F333" i="3" s="1"/>
  <c r="B334" i="3"/>
  <c r="F334" i="3" s="1"/>
  <c r="B335" i="3"/>
  <c r="F335" i="3" s="1"/>
  <c r="B336" i="3"/>
  <c r="F336" i="3" s="1"/>
  <c r="B337" i="3"/>
  <c r="F337" i="3" s="1"/>
  <c r="B338" i="3"/>
  <c r="F338" i="3" s="1"/>
  <c r="B339" i="3"/>
  <c r="F339" i="3" s="1"/>
  <c r="B340" i="3"/>
  <c r="F340" i="3" s="1"/>
  <c r="B341" i="3"/>
  <c r="F341" i="3" s="1"/>
  <c r="B342" i="3"/>
  <c r="F342" i="3" s="1"/>
  <c r="B343" i="3"/>
  <c r="F343" i="3" s="1"/>
  <c r="B344" i="3"/>
  <c r="F344" i="3" s="1"/>
  <c r="B345" i="3"/>
  <c r="F345" i="3" s="1"/>
  <c r="B346" i="3"/>
  <c r="F346" i="3" s="1"/>
  <c r="B347" i="3"/>
  <c r="F347" i="3" s="1"/>
  <c r="B348" i="3"/>
  <c r="F348" i="3" s="1"/>
  <c r="B349" i="3"/>
  <c r="F349" i="3" s="1"/>
  <c r="B350" i="3"/>
  <c r="F350" i="3" s="1"/>
  <c r="B351" i="3"/>
  <c r="F351" i="3" s="1"/>
  <c r="B352" i="3"/>
  <c r="F352" i="3" s="1"/>
  <c r="B353" i="3"/>
  <c r="F353" i="3" s="1"/>
  <c r="B354" i="3"/>
  <c r="F354" i="3" s="1"/>
  <c r="B355" i="3"/>
  <c r="F355" i="3" s="1"/>
  <c r="B356" i="3"/>
  <c r="F356" i="3" s="1"/>
  <c r="B357" i="3"/>
  <c r="F357" i="3" s="1"/>
  <c r="B358" i="3"/>
  <c r="F358" i="3" s="1"/>
  <c r="B359" i="3"/>
  <c r="F359" i="3" s="1"/>
  <c r="B360" i="3"/>
  <c r="F360" i="3" s="1"/>
  <c r="B361" i="3"/>
  <c r="F361" i="3" s="1"/>
  <c r="B362" i="3"/>
  <c r="F362" i="3" s="1"/>
  <c r="B363" i="3"/>
  <c r="F363" i="3" s="1"/>
  <c r="B364" i="3"/>
  <c r="F364" i="3" s="1"/>
  <c r="B365" i="3"/>
  <c r="F365" i="3" s="1"/>
  <c r="B366" i="3"/>
  <c r="F366" i="3" s="1"/>
  <c r="B367" i="3"/>
  <c r="F367" i="3" s="1"/>
  <c r="B368" i="3"/>
  <c r="F368" i="3" s="1"/>
  <c r="B369" i="3"/>
  <c r="F369" i="3" s="1"/>
  <c r="B370" i="3"/>
  <c r="F370" i="3" s="1"/>
  <c r="B371" i="3"/>
  <c r="F371" i="3" s="1"/>
  <c r="B372" i="3"/>
  <c r="F372" i="3" s="1"/>
  <c r="B373" i="3"/>
  <c r="F373" i="3" s="1"/>
  <c r="B374" i="3"/>
  <c r="F374" i="3" s="1"/>
  <c r="B375" i="3"/>
  <c r="F375" i="3" s="1"/>
  <c r="B376" i="3"/>
  <c r="F376" i="3" s="1"/>
  <c r="B377" i="3"/>
  <c r="F377" i="3" s="1"/>
  <c r="B378" i="3"/>
  <c r="F378" i="3" s="1"/>
  <c r="B379" i="3"/>
  <c r="F379" i="3" s="1"/>
  <c r="B380" i="3"/>
  <c r="F380" i="3" s="1"/>
  <c r="B381" i="3"/>
  <c r="F381" i="3" s="1"/>
  <c r="B382" i="3"/>
  <c r="F382" i="3" s="1"/>
  <c r="B383" i="3"/>
  <c r="F383" i="3" s="1"/>
  <c r="B384" i="3"/>
  <c r="F384" i="3" s="1"/>
  <c r="B385" i="3"/>
  <c r="F385" i="3" s="1"/>
  <c r="B386" i="3"/>
  <c r="F386" i="3" s="1"/>
  <c r="B387" i="3"/>
  <c r="F387" i="3" s="1"/>
  <c r="B388" i="3"/>
  <c r="F388" i="3" s="1"/>
  <c r="B389" i="3"/>
  <c r="F389" i="3" s="1"/>
  <c r="B390" i="3"/>
  <c r="F390" i="3" s="1"/>
  <c r="B391" i="3"/>
  <c r="F391" i="3" s="1"/>
  <c r="B392" i="3"/>
  <c r="F392" i="3" s="1"/>
  <c r="B393" i="3"/>
  <c r="F393" i="3" s="1"/>
  <c r="B394" i="3"/>
  <c r="F394" i="3" s="1"/>
  <c r="B395" i="3"/>
  <c r="F395" i="3" s="1"/>
  <c r="B396" i="3"/>
  <c r="F396" i="3" s="1"/>
  <c r="B397" i="3"/>
  <c r="F397" i="3" s="1"/>
  <c r="B398" i="3"/>
  <c r="F398" i="3" s="1"/>
  <c r="B399" i="3"/>
  <c r="F399" i="3" s="1"/>
  <c r="B400" i="3"/>
  <c r="F400" i="3" s="1"/>
  <c r="B401" i="3"/>
  <c r="F401" i="3" s="1"/>
  <c r="B402" i="3"/>
  <c r="F402" i="3" s="1"/>
  <c r="B403" i="3"/>
  <c r="F403" i="3" s="1"/>
  <c r="B404" i="3"/>
  <c r="F404" i="3" s="1"/>
  <c r="B405" i="3"/>
  <c r="F405" i="3" s="1"/>
  <c r="B406" i="3"/>
  <c r="F406" i="3" s="1"/>
  <c r="B407" i="3"/>
  <c r="F407" i="3" s="1"/>
  <c r="B408" i="3"/>
  <c r="F408" i="3" s="1"/>
  <c r="B409" i="3"/>
  <c r="F409" i="3" s="1"/>
  <c r="B410" i="3"/>
  <c r="F410" i="3" s="1"/>
  <c r="B411" i="3"/>
  <c r="F411" i="3" s="1"/>
  <c r="B412" i="3"/>
  <c r="F412" i="3" s="1"/>
  <c r="B413" i="3"/>
  <c r="F413" i="3" s="1"/>
  <c r="B414" i="3"/>
  <c r="F414" i="3" s="1"/>
  <c r="B415" i="3"/>
  <c r="F415" i="3" s="1"/>
  <c r="B416" i="3"/>
  <c r="F416" i="3" s="1"/>
  <c r="B417" i="3"/>
  <c r="F417" i="3" s="1"/>
  <c r="B418" i="3"/>
  <c r="F418" i="3" s="1"/>
  <c r="B419" i="3"/>
  <c r="F419" i="3" s="1"/>
  <c r="B420" i="3"/>
  <c r="F420" i="3" s="1"/>
  <c r="B421" i="3"/>
  <c r="F421" i="3" s="1"/>
  <c r="B422" i="3"/>
  <c r="F422" i="3" s="1"/>
  <c r="B423" i="3"/>
  <c r="F423" i="3" s="1"/>
  <c r="B424" i="3"/>
  <c r="F424" i="3" s="1"/>
  <c r="B425" i="3"/>
  <c r="F425" i="3" s="1"/>
  <c r="B426" i="3"/>
  <c r="F426" i="3" s="1"/>
  <c r="B427" i="3"/>
  <c r="F427" i="3" s="1"/>
  <c r="B428" i="3"/>
  <c r="F428" i="3" s="1"/>
  <c r="B429" i="3"/>
  <c r="F429" i="3" s="1"/>
  <c r="B430" i="3"/>
  <c r="F430" i="3" s="1"/>
  <c r="B431" i="3"/>
  <c r="F431" i="3" s="1"/>
  <c r="B432" i="3"/>
  <c r="F432" i="3" s="1"/>
  <c r="B433" i="3"/>
  <c r="F433" i="3" s="1"/>
  <c r="B434" i="3"/>
  <c r="F434" i="3" s="1"/>
  <c r="B435" i="3"/>
  <c r="F435" i="3" s="1"/>
  <c r="B436" i="3"/>
  <c r="F436" i="3" s="1"/>
  <c r="B437" i="3"/>
  <c r="F437" i="3" s="1"/>
  <c r="B438" i="3"/>
  <c r="F438" i="3" s="1"/>
  <c r="B439" i="3"/>
  <c r="F439" i="3" s="1"/>
  <c r="B440" i="3"/>
  <c r="F440" i="3" s="1"/>
  <c r="B441" i="3"/>
  <c r="F441" i="3" s="1"/>
  <c r="B442" i="3"/>
  <c r="F442" i="3" s="1"/>
  <c r="B443" i="3"/>
  <c r="F443" i="3" s="1"/>
  <c r="B444" i="3"/>
  <c r="F444" i="3" s="1"/>
  <c r="B445" i="3"/>
  <c r="F445" i="3" s="1"/>
  <c r="B446" i="3"/>
  <c r="F446" i="3" s="1"/>
  <c r="B447" i="3"/>
  <c r="F447" i="3" s="1"/>
  <c r="B448" i="3"/>
  <c r="F448" i="3" s="1"/>
  <c r="B449" i="3"/>
  <c r="F449" i="3" s="1"/>
  <c r="B450" i="3"/>
  <c r="F450" i="3" s="1"/>
  <c r="B451" i="3"/>
  <c r="F451" i="3" s="1"/>
  <c r="B452" i="3"/>
  <c r="F452" i="3" s="1"/>
  <c r="B453" i="3"/>
  <c r="F453" i="3" s="1"/>
  <c r="B454" i="3"/>
  <c r="F454" i="3" s="1"/>
  <c r="B455" i="3"/>
  <c r="F455" i="3" s="1"/>
  <c r="B456" i="3"/>
  <c r="F456" i="3" s="1"/>
  <c r="B457" i="3"/>
  <c r="F457" i="3" s="1"/>
  <c r="B458" i="3"/>
  <c r="F458" i="3" s="1"/>
  <c r="B459" i="3"/>
  <c r="F459" i="3" s="1"/>
  <c r="B460" i="3"/>
  <c r="F460" i="3" s="1"/>
  <c r="B461" i="3"/>
  <c r="F461" i="3" s="1"/>
  <c r="B462" i="3"/>
  <c r="F462" i="3" s="1"/>
  <c r="B463" i="3"/>
  <c r="F463" i="3" s="1"/>
  <c r="B464" i="3"/>
  <c r="F464" i="3" s="1"/>
  <c r="B465" i="3"/>
  <c r="F465" i="3" s="1"/>
  <c r="B466" i="3"/>
  <c r="F466" i="3" s="1"/>
  <c r="B467" i="3"/>
  <c r="F467" i="3" s="1"/>
  <c r="B468" i="3"/>
  <c r="F468" i="3" s="1"/>
  <c r="B469" i="3"/>
  <c r="F469" i="3" s="1"/>
  <c r="B470" i="3"/>
  <c r="F470" i="3" s="1"/>
  <c r="B471" i="3"/>
  <c r="F471" i="3" s="1"/>
  <c r="B472" i="3"/>
  <c r="F472" i="3" s="1"/>
  <c r="B473" i="3"/>
  <c r="F473" i="3" s="1"/>
  <c r="B474" i="3"/>
  <c r="F474" i="3" s="1"/>
  <c r="B475" i="3"/>
  <c r="F475" i="3" s="1"/>
  <c r="B476" i="3"/>
  <c r="F476" i="3" s="1"/>
  <c r="B477" i="3"/>
  <c r="F477" i="3" s="1"/>
  <c r="B478" i="3"/>
  <c r="F478" i="3" s="1"/>
  <c r="B479" i="3"/>
  <c r="F479" i="3" s="1"/>
  <c r="B480" i="3"/>
  <c r="F480" i="3" s="1"/>
  <c r="B481" i="3"/>
  <c r="F481" i="3" s="1"/>
  <c r="B482" i="3"/>
  <c r="F482" i="3" s="1"/>
  <c r="B483" i="3"/>
  <c r="F483" i="3" s="1"/>
  <c r="B484" i="3"/>
  <c r="F484" i="3" s="1"/>
  <c r="B485" i="3"/>
  <c r="F485" i="3" s="1"/>
  <c r="B486" i="3"/>
  <c r="F486" i="3" s="1"/>
  <c r="B487" i="3"/>
  <c r="F487" i="3" s="1"/>
  <c r="B488" i="3"/>
  <c r="F488" i="3" s="1"/>
  <c r="B489" i="3"/>
  <c r="F489" i="3" s="1"/>
  <c r="B3" i="3"/>
  <c r="B4" i="3"/>
  <c r="F4" i="3" s="1"/>
  <c r="B5" i="3"/>
  <c r="F5" i="3" s="1"/>
  <c r="B6" i="3"/>
  <c r="F6" i="3" s="1"/>
  <c r="B7" i="3"/>
  <c r="F7" i="3" s="1"/>
  <c r="B8" i="3"/>
  <c r="F8" i="3" s="1"/>
  <c r="B9" i="3"/>
  <c r="F9" i="3" s="1"/>
  <c r="B10" i="3"/>
  <c r="F10" i="3" s="1"/>
  <c r="B11" i="3"/>
  <c r="F11" i="3" s="1"/>
  <c r="B12" i="3"/>
  <c r="F12" i="3" s="1"/>
  <c r="B13" i="3"/>
  <c r="F13" i="3" s="1"/>
  <c r="B14" i="3"/>
  <c r="F14" i="3" s="1"/>
  <c r="B15" i="3"/>
  <c r="F15" i="3" s="1"/>
  <c r="B16" i="3"/>
  <c r="F16" i="3" s="1"/>
  <c r="B17" i="3"/>
  <c r="F17" i="3" s="1"/>
  <c r="B18" i="3"/>
  <c r="F18" i="3" s="1"/>
  <c r="B19" i="3"/>
  <c r="F19" i="3" s="1"/>
  <c r="B20" i="3"/>
  <c r="F20" i="3" s="1"/>
  <c r="B21" i="3"/>
  <c r="F21" i="3" s="1"/>
  <c r="B22" i="3"/>
  <c r="F22" i="3" s="1"/>
  <c r="B23" i="3"/>
  <c r="F23" i="3" s="1"/>
  <c r="B24" i="3"/>
  <c r="F24" i="3" s="1"/>
  <c r="B25" i="3"/>
  <c r="F25" i="3" s="1"/>
  <c r="B26" i="3"/>
  <c r="F26" i="3" s="1"/>
  <c r="B27" i="3"/>
  <c r="F27" i="3" s="1"/>
  <c r="B2" i="3"/>
  <c r="Q12" i="3" l="1"/>
  <c r="Q8" i="3"/>
  <c r="Q4" i="3"/>
  <c r="F3" i="3"/>
  <c r="M4" i="3"/>
  <c r="F2" i="3"/>
  <c r="B5" i="4" l="1"/>
  <c r="D1" i="4"/>
  <c r="C1" i="4" s="1"/>
  <c r="B1" i="4"/>
  <c r="D2" i="4"/>
  <c r="C2" i="4" s="1"/>
  <c r="D3" i="4"/>
  <c r="C3" i="4" s="1"/>
  <c r="D4" i="4"/>
  <c r="C4" i="4" s="1"/>
  <c r="D5" i="4"/>
  <c r="C5" i="4" s="1"/>
  <c r="B2" i="4"/>
  <c r="B4" i="4"/>
  <c r="B3" i="4"/>
</calcChain>
</file>

<file path=xl/sharedStrings.xml><?xml version="1.0" encoding="utf-8"?>
<sst xmlns="http://schemas.openxmlformats.org/spreadsheetml/2006/main" count="383" uniqueCount="237">
  <si>
    <t>ポイント</t>
    <phoneticPr fontId="1"/>
  </si>
  <si>
    <t>客番号</t>
    <rPh sb="0" eb="3">
      <t>キャクバンゴウ</t>
    </rPh>
    <phoneticPr fontId="1"/>
  </si>
  <si>
    <t>合計</t>
    <rPh sb="0" eb="2">
      <t>ゴウケイ</t>
    </rPh>
    <phoneticPr fontId="1"/>
  </si>
  <si>
    <t>名前</t>
  </si>
  <si>
    <t>名前</t>
    <rPh sb="0" eb="2">
      <t>ナマエ</t>
    </rPh>
    <phoneticPr fontId="1"/>
  </si>
  <si>
    <t>ID</t>
  </si>
  <si>
    <t>開始時刻</t>
  </si>
  <si>
    <t>完了時刻</t>
  </si>
  <si>
    <t>メール</t>
  </si>
  <si>
    <t>最終変更時刻</t>
  </si>
  <si>
    <t>名前2</t>
  </si>
  <si>
    <t>ニックネーム</t>
  </si>
  <si>
    <t>メールアドレス</t>
  </si>
  <si>
    <t>メールアドレス２</t>
  </si>
  <si>
    <t>anonymous</t>
  </si>
  <si>
    <t>Rey</t>
  </si>
  <si>
    <t>レイ</t>
  </si>
  <si>
    <t>reyhanonggo</t>
  </si>
  <si>
    <t>@gmail.com</t>
  </si>
  <si>
    <t>ニックネーム</t>
    <phoneticPr fontId="1"/>
  </si>
  <si>
    <t>メールアドレス</t>
    <phoneticPr fontId="1"/>
  </si>
  <si>
    <t>列1</t>
  </si>
  <si>
    <t>客番号</t>
    <rPh sb="0" eb="3">
      <t>キャクバンゴウ</t>
    </rPh>
    <phoneticPr fontId="1"/>
  </si>
  <si>
    <t>ポイント</t>
    <phoneticPr fontId="1"/>
  </si>
  <si>
    <t>ニックネーム</t>
    <phoneticPr fontId="1"/>
  </si>
  <si>
    <t>客ポイント検索</t>
    <rPh sb="0" eb="1">
      <t>キャク</t>
    </rPh>
    <rPh sb="5" eb="7">
      <t>ケンサク</t>
    </rPh>
    <phoneticPr fontId="1"/>
  </si>
  <si>
    <t>回数</t>
    <rPh sb="0" eb="2">
      <t>カイスウ</t>
    </rPh>
    <phoneticPr fontId="1"/>
  </si>
  <si>
    <t>買数</t>
    <rPh sb="0" eb="2">
      <t>バイスウ</t>
    </rPh>
    <phoneticPr fontId="1"/>
  </si>
  <si>
    <t>Rey</t>
    <phoneticPr fontId="1"/>
  </si>
  <si>
    <t>番号</t>
    <rPh sb="0" eb="2">
      <t>バンゴウ</t>
    </rPh>
    <phoneticPr fontId="1"/>
  </si>
  <si>
    <r>
      <t>(</t>
    </r>
    <r>
      <rPr>
        <b/>
        <sz val="11"/>
        <color rgb="FFFF0000"/>
        <rFont val="Calibri"/>
        <family val="3"/>
        <charset val="128"/>
        <scheme val="minor"/>
      </rPr>
      <t>ニックネーム</t>
    </r>
    <r>
      <rPr>
        <b/>
        <sz val="11"/>
        <color theme="1"/>
        <rFont val="Calibri"/>
        <family val="3"/>
        <charset val="128"/>
        <scheme val="minor"/>
      </rPr>
      <t>で)客ポイント検索</t>
    </r>
    <rPh sb="9" eb="10">
      <t>キャク</t>
    </rPh>
    <rPh sb="14" eb="16">
      <t>ケンサク</t>
    </rPh>
    <phoneticPr fontId="1"/>
  </si>
  <si>
    <r>
      <t>(</t>
    </r>
    <r>
      <rPr>
        <b/>
        <sz val="11"/>
        <color rgb="FFFF0000"/>
        <rFont val="Calibri"/>
        <family val="3"/>
        <charset val="128"/>
        <scheme val="minor"/>
      </rPr>
      <t>名前</t>
    </r>
    <r>
      <rPr>
        <b/>
        <sz val="11"/>
        <color theme="1"/>
        <rFont val="Calibri"/>
        <family val="3"/>
        <charset val="128"/>
        <scheme val="minor"/>
      </rPr>
      <t>で)客ポイント検索</t>
    </r>
    <rPh sb="1" eb="3">
      <t>ナマエ</t>
    </rPh>
    <rPh sb="5" eb="6">
      <t>キャク</t>
    </rPh>
    <rPh sb="10" eb="12">
      <t>ケンサク</t>
    </rPh>
    <phoneticPr fontId="1"/>
  </si>
  <si>
    <r>
      <t>(</t>
    </r>
    <r>
      <rPr>
        <b/>
        <sz val="11"/>
        <color rgb="FFFF0000"/>
        <rFont val="Calibri"/>
        <family val="3"/>
        <charset val="128"/>
        <scheme val="minor"/>
      </rPr>
      <t>メールアドレス</t>
    </r>
    <r>
      <rPr>
        <b/>
        <sz val="11"/>
        <color theme="1"/>
        <rFont val="Calibri"/>
        <family val="3"/>
        <charset val="128"/>
        <scheme val="minor"/>
      </rPr>
      <t>で)客ポイント検索</t>
    </r>
    <rPh sb="10" eb="11">
      <t>キャク</t>
    </rPh>
    <rPh sb="15" eb="17">
      <t>ケンサク</t>
    </rPh>
    <phoneticPr fontId="1"/>
  </si>
  <si>
    <r>
      <t>＊</t>
    </r>
    <r>
      <rPr>
        <sz val="11"/>
        <color rgb="FFFF0000"/>
        <rFont val="Calibri"/>
        <family val="3"/>
        <charset val="128"/>
        <scheme val="minor"/>
      </rPr>
      <t>現在の客ポイント</t>
    </r>
    <r>
      <rPr>
        <sz val="11"/>
        <color theme="1"/>
        <rFont val="Calibri"/>
        <family val="2"/>
        <charset val="128"/>
        <scheme val="minor"/>
      </rPr>
      <t>を探したいなら</t>
    </r>
    <r>
      <rPr>
        <sz val="11"/>
        <color rgb="FFFF0000"/>
        <rFont val="Calibri"/>
        <family val="3"/>
        <charset val="128"/>
        <scheme val="minor"/>
      </rPr>
      <t>客番号</t>
    </r>
    <r>
      <rPr>
        <sz val="11"/>
        <color theme="1"/>
        <rFont val="Calibri"/>
        <family val="2"/>
        <charset val="128"/>
        <scheme val="minor"/>
      </rPr>
      <t>を使って、客番号の</t>
    </r>
    <r>
      <rPr>
        <sz val="11"/>
        <color rgb="FFFF0000"/>
        <rFont val="Calibri"/>
        <family val="3"/>
        <charset val="128"/>
        <scheme val="minor"/>
      </rPr>
      <t>黄色所</t>
    </r>
    <r>
      <rPr>
        <sz val="11"/>
        <color theme="1"/>
        <rFont val="Calibri"/>
        <family val="2"/>
        <charset val="128"/>
        <scheme val="minor"/>
      </rPr>
      <t>に入力してください。</t>
    </r>
    <rPh sb="1" eb="3">
      <t>ゲンザイ</t>
    </rPh>
    <rPh sb="4" eb="5">
      <t>キャク</t>
    </rPh>
    <rPh sb="10" eb="11">
      <t>サガ</t>
    </rPh>
    <rPh sb="16" eb="19">
      <t>キャクバンゴウ</t>
    </rPh>
    <rPh sb="20" eb="21">
      <t>ツカ</t>
    </rPh>
    <rPh sb="24" eb="27">
      <t>キャクバンゴウ</t>
    </rPh>
    <rPh sb="28" eb="30">
      <t>キイロ</t>
    </rPh>
    <rPh sb="30" eb="31">
      <t>トコロ</t>
    </rPh>
    <rPh sb="32" eb="34">
      <t>ニュウリョク</t>
    </rPh>
    <phoneticPr fontId="1"/>
  </si>
  <si>
    <r>
      <t>＊こちらは</t>
    </r>
    <r>
      <rPr>
        <sz val="11"/>
        <color rgb="FFFF0000"/>
        <rFont val="Calibri"/>
        <family val="3"/>
        <charset val="128"/>
        <scheme val="minor"/>
      </rPr>
      <t>客番号</t>
    </r>
    <r>
      <rPr>
        <sz val="11"/>
        <color theme="1"/>
        <rFont val="Calibri"/>
        <family val="2"/>
        <charset val="128"/>
        <scheme val="minor"/>
      </rPr>
      <t>を</t>
    </r>
    <r>
      <rPr>
        <sz val="11"/>
        <color rgb="FFFF0000"/>
        <rFont val="Calibri"/>
        <family val="3"/>
        <charset val="128"/>
        <scheme val="minor"/>
      </rPr>
      <t>忘れた</t>
    </r>
    <r>
      <rPr>
        <sz val="11"/>
        <color theme="1"/>
        <rFont val="Calibri"/>
        <family val="2"/>
        <charset val="128"/>
        <scheme val="minor"/>
      </rPr>
      <t>客のため</t>
    </r>
    <rPh sb="5" eb="6">
      <t>キャク</t>
    </rPh>
    <rPh sb="6" eb="8">
      <t>バンゴウ</t>
    </rPh>
    <rPh sb="9" eb="10">
      <t>ワス</t>
    </rPh>
    <rPh sb="12" eb="13">
      <t>キャク</t>
    </rPh>
    <phoneticPr fontId="1"/>
  </si>
  <si>
    <t>watahou@icloud.com</t>
    <phoneticPr fontId="1"/>
  </si>
  <si>
    <t>名前</t>
    <rPh sb="0" eb="2">
      <t>ナマエ</t>
    </rPh>
    <phoneticPr fontId="1"/>
  </si>
  <si>
    <t>メール</t>
    <phoneticPr fontId="1"/>
  </si>
  <si>
    <t>匿名</t>
  </si>
  <si>
    <t>林</t>
  </si>
  <si>
    <t>@qq·com</t>
  </si>
  <si>
    <t>lwj342489936</t>
  </si>
  <si>
    <t>東 龍之介</t>
  </si>
  <si>
    <t>ひかじ</t>
  </si>
  <si>
    <t>24009228-h2k</t>
  </si>
  <si>
    <t>@risshisha.onmicrosoft.com</t>
  </si>
  <si>
    <t>ほーせー</t>
  </si>
  <si>
    <t>Sola</t>
  </si>
  <si>
    <t>watahou</t>
  </si>
  <si>
    <t>@icloud.com</t>
  </si>
  <si>
    <t>コウタロウ</t>
  </si>
  <si>
    <t>23013028-f74@risshisha.onmicrosoft.com</t>
  </si>
  <si>
    <t>なし</t>
  </si>
  <si>
    <t>あ</t>
  </si>
  <si>
    <t>kouta.n5610</t>
  </si>
  <si>
    <t>細井琉翔</t>
  </si>
  <si>
    <t>り</t>
  </si>
  <si>
    <t>0xs326223d4211v@au.com</t>
  </si>
  <si>
    <t>@au.com</t>
  </si>
  <si>
    <t>實川頼太</t>
  </si>
  <si>
    <t>らいちゃんだお</t>
  </si>
  <si>
    <t>raita74j</t>
  </si>
  <si>
    <t>茂木優斗</t>
  </si>
  <si>
    <t>ふる</t>
  </si>
  <si>
    <t>yuuuuy0620@</t>
  </si>
  <si>
    <t>大沼和輝</t>
  </si>
  <si>
    <t>カズ</t>
  </si>
  <si>
    <t>kazuki.050118</t>
  </si>
  <si>
    <t>中島旭陽</t>
  </si>
  <si>
    <t>あさひ</t>
  </si>
  <si>
    <t>na061624</t>
  </si>
  <si>
    <t>藤村宗二郎</t>
  </si>
  <si>
    <t>じろう</t>
  </si>
  <si>
    <t>sojirofujimura</t>
  </si>
  <si>
    <t>伊藤　楓</t>
  </si>
  <si>
    <t>イトカエ</t>
  </si>
  <si>
    <t>tomasin2432@icloud.com</t>
  </si>
  <si>
    <t>ちよみ</t>
  </si>
  <si>
    <t>yam-yam_chiy-chiy601@i.softbank.jp</t>
  </si>
  <si>
    <t>I.softbank.jp</t>
  </si>
  <si>
    <t>今水勇斗</t>
  </si>
  <si>
    <t>かいと</t>
  </si>
  <si>
    <t>akagikai1322sadu</t>
  </si>
  <si>
    <t>伊藤隼</t>
  </si>
  <si>
    <t>ハヤト</t>
  </si>
  <si>
    <t>ito.hayato110@iCloud.com</t>
  </si>
  <si>
    <t>iCloud</t>
  </si>
  <si>
    <t>アウンミャッウー</t>
  </si>
  <si>
    <t xml:space="preserve">Aung Myat Oo </t>
  </si>
  <si>
    <t>aungmyatoo2580@gmail.com</t>
  </si>
  <si>
    <t>ひびき</t>
  </si>
  <si>
    <t>shinbi728@gmail.com</t>
  </si>
  <si>
    <t>大野裕矢</t>
  </si>
  <si>
    <t>はやなや3</t>
  </si>
  <si>
    <t>yankun.0324</t>
  </si>
  <si>
    <t>kohaku524@icloud.com</t>
  </si>
  <si>
    <t>齊間一夢</t>
  </si>
  <si>
    <t>aj</t>
  </si>
  <si>
    <t>sa1ma.izumu.0126</t>
  </si>
  <si>
    <t>keitaoguchi0316@gmail.com</t>
  </si>
  <si>
    <t>OGM</t>
  </si>
  <si>
    <t>かるぴす</t>
  </si>
  <si>
    <t>haruki.gt.309</t>
  </si>
  <si>
    <t>高崎佑太</t>
  </si>
  <si>
    <t>らくしりー</t>
  </si>
  <si>
    <t>yuta200407312525</t>
  </si>
  <si>
    <t>木戸龍哉</t>
  </si>
  <si>
    <t>R.</t>
  </si>
  <si>
    <t>kidoryuya</t>
  </si>
  <si>
    <t>わたなべ</t>
  </si>
  <si>
    <t>めい</t>
  </si>
  <si>
    <t>w1826113</t>
  </si>
  <si>
    <t>中島</t>
  </si>
  <si>
    <t>なかしま</t>
  </si>
  <si>
    <t>mirucyami</t>
  </si>
  <si>
    <t>icloud.com</t>
  </si>
  <si>
    <t>おおぬき</t>
  </si>
  <si>
    <t>ゆうか</t>
  </si>
  <si>
    <t>onk_you.1210</t>
  </si>
  <si>
    <t>ヒロシ</t>
  </si>
  <si>
    <t>ケイ</t>
  </si>
  <si>
    <t>big3woods</t>
  </si>
  <si>
    <t>大森</t>
  </si>
  <si>
    <t>KAZU</t>
  </si>
  <si>
    <t>kazu73991114@gmail.com</t>
  </si>
  <si>
    <t>ひちょえ</t>
  </si>
  <si>
    <t>big3woodshhk</t>
  </si>
  <si>
    <t>@yahoo.co.jp</t>
  </si>
  <si>
    <t>あ</t>
    <phoneticPr fontId="1"/>
  </si>
  <si>
    <t>小山 柊弥</t>
  </si>
  <si>
    <t>しゅうや</t>
  </si>
  <si>
    <t>shuya.6469@gmail.com</t>
  </si>
  <si>
    <t>琴璃</t>
  </si>
  <si>
    <t>こ</t>
  </si>
  <si>
    <t>kotori101230</t>
  </si>
  <si>
    <t>あさ</t>
  </si>
  <si>
    <t>asami20051221@icloud.com</t>
  </si>
  <si>
    <t>のぞみ</t>
  </si>
  <si>
    <t>nozomi20051221</t>
  </si>
  <si>
    <t>docomo.ne.jp</t>
  </si>
  <si>
    <t>こころ</t>
  </si>
  <si>
    <t>vga06-wp240015</t>
  </si>
  <si>
    <t>@sankogakuen.jp</t>
  </si>
  <si>
    <t>エインドラ</t>
  </si>
  <si>
    <t>ドラ</t>
  </si>
  <si>
    <t>hteteaindrahtwe98@gmail.com</t>
  </si>
  <si>
    <t>Error</t>
    <phoneticPr fontId="1"/>
  </si>
  <si>
    <t>れな</t>
  </si>
  <si>
    <t>しゅんくん</t>
  </si>
  <si>
    <t>uni1mafu</t>
  </si>
  <si>
    <t>かつき</t>
  </si>
  <si>
    <t>えど</t>
  </si>
  <si>
    <t>reoreopi55</t>
  </si>
  <si>
    <t>白石亮太</t>
  </si>
  <si>
    <t>White</t>
  </si>
  <si>
    <t>poke01ryo3</t>
  </si>
  <si>
    <t>中山晃汰</t>
  </si>
  <si>
    <t>たこやき</t>
  </si>
  <si>
    <t>n.tako1120</t>
  </si>
  <si>
    <t>萩原冬伊</t>
  </si>
  <si>
    <t>平子真子</t>
  </si>
  <si>
    <t>qiuyuandongyi</t>
  </si>
  <si>
    <t>柴田　将伍</t>
  </si>
  <si>
    <t>め</t>
  </si>
  <si>
    <t>23014328-i47</t>
  </si>
  <si>
    <t>熊倉凜太郎</t>
  </si>
  <si>
    <t>くま</t>
  </si>
  <si>
    <t>rintaro2_e46_m54@</t>
  </si>
  <si>
    <t>中安康太</t>
  </si>
  <si>
    <t>ロバまろ</t>
  </si>
  <si>
    <t>koutanaka5610</t>
  </si>
  <si>
    <t>一日目ここまで</t>
    <rPh sb="0" eb="3">
      <t>イチニチメ</t>
    </rPh>
    <phoneticPr fontId="1"/>
  </si>
  <si>
    <t>テストはここまで</t>
    <phoneticPr fontId="1"/>
  </si>
  <si>
    <t>石井良典</t>
  </si>
  <si>
    <t>ぽかぽかびいむ</t>
  </si>
  <si>
    <t>sao12alo11ggo</t>
  </si>
  <si>
    <t>今大和</t>
  </si>
  <si>
    <t>女視喜レ我也</t>
  </si>
  <si>
    <t>yamatokon2005</t>
  </si>
  <si>
    <t>吉澤昂希</t>
  </si>
  <si>
    <t>0930kouki.y</t>
  </si>
  <si>
    <t>icloud.com</t>
    <phoneticPr fontId="1"/>
  </si>
  <si>
    <t>イワデ　ひろむ</t>
  </si>
  <si>
    <t>ひろむ</t>
  </si>
  <si>
    <t>hiro.1663586</t>
  </si>
  <si>
    <t>レイエス　アンジャ</t>
  </si>
  <si>
    <t>アン</t>
  </si>
  <si>
    <t>anjha0908</t>
  </si>
  <si>
    <t>俊輔</t>
  </si>
  <si>
    <t>しゅん</t>
  </si>
  <si>
    <t>tm9ssddut0wwnbm2cfsu</t>
  </si>
  <si>
    <t>川畑卓也</t>
  </si>
  <si>
    <t>たくや</t>
  </si>
  <si>
    <t>kawataku6021</t>
  </si>
  <si>
    <t>坂田純一</t>
  </si>
  <si>
    <t>和中蒼一郎</t>
  </si>
  <si>
    <t>ichimurasakata6</t>
  </si>
  <si>
    <t>d</t>
  </si>
  <si>
    <t>zero</t>
  </si>
  <si>
    <t>prinmonbran</t>
  </si>
  <si>
    <t>百瀬健太</t>
  </si>
  <si>
    <t>モモモ</t>
  </si>
  <si>
    <t>M0M0sekenta200414</t>
  </si>
  <si>
    <t>りょうと</t>
  </si>
  <si>
    <t>Pikotaroryoto</t>
  </si>
  <si>
    <t>そのだ</t>
  </si>
  <si>
    <t>最強園田卍</t>
  </si>
  <si>
    <t>ganrenpingtian</t>
  </si>
  <si>
    <t>石垣舞衣</t>
  </si>
  <si>
    <t>まい</t>
  </si>
  <si>
    <t>mai20050825</t>
  </si>
  <si>
    <t>icloud</t>
  </si>
  <si>
    <t>小川祥朋</t>
  </si>
  <si>
    <t>よっにゃん</t>
  </si>
  <si>
    <t>chahan1968pen.gin</t>
  </si>
  <si>
    <t>荒田大輝</t>
  </si>
  <si>
    <t>マッケン</t>
  </si>
  <si>
    <t>dkgrcw</t>
  </si>
  <si>
    <t>牧野</t>
  </si>
  <si>
    <t>マキノ</t>
  </si>
  <si>
    <t>shimama0823</t>
  </si>
  <si>
    <t>阿部たつき</t>
  </si>
  <si>
    <t>阿部総理</t>
  </si>
  <si>
    <t>Tatu.abe041018</t>
  </si>
  <si>
    <t>工藤瀬莉夏</t>
  </si>
  <si>
    <t>ぴおぴお</t>
  </si>
  <si>
    <t>serena2004117</t>
  </si>
  <si>
    <t>田邊陽太</t>
  </si>
  <si>
    <t>ひなた</t>
  </si>
  <si>
    <t>hinata0408tanabe@icloud.com</t>
  </si>
  <si>
    <t>坂本慎平</t>
  </si>
  <si>
    <t>シン</t>
  </si>
  <si>
    <t>23002624-s9r</t>
  </si>
  <si>
    <t>risshisha.onmicrosoft.com</t>
  </si>
  <si>
    <t>瀬織津 憲治</t>
  </si>
  <si>
    <t>会長</t>
  </si>
  <si>
    <t>nelson1758kb@gmail.com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</si>
</sst>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0000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quotePrefix="1" applyAlignment="1"/>
    <xf numFmtId="165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6" fillId="2" borderId="0" xfId="1" applyNumberFormat="1" applyFill="1">
      <alignment vertical="center"/>
    </xf>
    <xf numFmtId="0" fontId="3" fillId="0" borderId="0" xfId="0" applyFont="1" applyAlignment="1"/>
    <xf numFmtId="22" fontId="3" fillId="0" borderId="0" xfId="0" applyNumberFormat="1" applyFont="1" applyAlignment="1"/>
    <xf numFmtId="0" fontId="3" fillId="3" borderId="0" xfId="0" applyFont="1" applyFill="1" applyAlignment="1"/>
    <xf numFmtId="22" fontId="3" fillId="3" borderId="0" xfId="0" applyNumberFormat="1" applyFont="1" applyFill="1" applyAlignment="1"/>
    <xf numFmtId="164" fontId="3" fillId="0" borderId="0" xfId="0" applyNumberFormat="1" applyFont="1" applyAlignment="1"/>
    <xf numFmtId="164" fontId="3" fillId="3" borderId="0" xfId="0" applyNumberFormat="1" applyFont="1" applyFill="1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25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rgb="FFFF0000"/>
        <name val="游ゴシック"/>
        <family val="3"/>
        <charset val="128"/>
        <scheme val="minor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m/d/yy\ h:mm:ss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m/d/yy\ h:mm:ss"/>
      <alignment horizontal="general" vertical="bottom" textRotation="0" wrapText="0" indent="0" justifyLastLine="0" shrinkToFit="0" readingOrder="0"/>
    </dxf>
    <dxf>
      <numFmt numFmtId="164" formatCode="m/d/yy\ h:mm:ss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BC3E9E-8205-4C35-AD84-BDC4481CD76F}" name="Table1" displayName="Table1" ref="A1:J398" totalsRowShown="0" dataDxfId="24">
  <autoFilter ref="A1:J398" xr:uid="{A8FFADAA-E208-4523-B666-4B9804D9CC9A}"/>
  <tableColumns count="10">
    <tableColumn id="1" xr3:uid="{79A56905-D573-4473-99D9-EA92B4BA840E}" name="ID" dataDxfId="23"/>
    <tableColumn id="2" xr3:uid="{1238D415-7542-467E-A168-5B2D8BC06710}" name="開始時刻" dataDxfId="22"/>
    <tableColumn id="3" xr3:uid="{1033D5F7-EA59-428A-9851-EF4393DCF8AC}" name="完了時刻" dataDxfId="21"/>
    <tableColumn id="4" xr3:uid="{66964597-7EFC-49BE-A32E-79B4ABA00A3E}" name="メール" dataDxfId="20"/>
    <tableColumn id="5" xr3:uid="{6DD8BA9F-85CF-4F5B-B1A8-5DFBA81DD612}" name="名前" dataDxfId="19"/>
    <tableColumn id="6" xr3:uid="{D8F25505-A48B-4035-AB96-3FA1FC24C58C}" name="最終変更時刻" dataDxfId="18"/>
    <tableColumn id="7" xr3:uid="{A4296BA5-719B-4A9E-B242-B9C864D097D8}" name="名前2" dataDxfId="17"/>
    <tableColumn id="8" xr3:uid="{BF2FC492-801D-4483-A7EE-A3B6E5D712E8}" name="ニックネーム" dataDxfId="2"/>
    <tableColumn id="9" xr3:uid="{861C4D5D-6CCA-4651-ACB1-A412542F74CA}" name="メールアドレス" dataDxfId="0"/>
    <tableColumn id="10" xr3:uid="{F474A3BB-7339-4F63-BE6A-2458B05D1A3A}" name="メールアドレス２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E0E39C-D9C4-4DA5-ACCE-6EE12884B3D9}" name="テーブル3" displayName="テーブル3" ref="A1:C1048576" totalsRowShown="0">
  <autoFilter ref="A1:C1048576" xr:uid="{7E43507B-ED03-435F-9437-8503CEC9B8ED}"/>
  <tableColumns count="3">
    <tableColumn id="1" xr3:uid="{1DC7DB70-90A7-446B-AEBF-F5F98C2E1F6D}" name="客番号"/>
    <tableColumn id="2" xr3:uid="{E7283151-1B65-45F3-A115-E0FA88DB7017}" name="ポイント"/>
    <tableColumn id="3" xr3:uid="{FCD1C129-B24A-4FA5-B7AD-3F64CABEB8A0}" name="列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0B55F9-B6B2-4D5D-A924-105EE258AA22}" name="テーブル5" displayName="テーブル5" ref="A1:H489" totalsRowShown="0">
  <autoFilter ref="A1:H489" xr:uid="{C918FCD6-02F5-466F-B964-94A23938482E}"/>
  <tableColumns count="8">
    <tableColumn id="1" xr3:uid="{30113643-9691-4B9C-9CF9-E2EF161C77C0}" name="客番号"/>
    <tableColumn id="2" xr3:uid="{BC14B6E4-6B36-43D9-A7D0-B7C487E85163}" name="合計" dataDxfId="16">
      <calculatedColumnFormula>SUMIF(テーブル3[客番号],合計!A2,テーブル3[ポイント])</calculatedColumnFormula>
    </tableColumn>
    <tableColumn id="3" xr3:uid="{927EA8E0-F6A2-4136-824B-3B95FA643DDC}" name="名前" dataDxfId="15">
      <calculatedColumnFormula>IFERROR(Table1[[#This Row],[名前2]],"")</calculatedColumnFormula>
    </tableColumn>
    <tableColumn id="4" xr3:uid="{B7F72EF6-13C0-4024-A31C-5D0B7D8CA6BB}" name="ニックネーム" dataDxfId="14">
      <calculatedColumnFormula>IFERROR(Table1[[#This Row],[ニックネーム]],"")</calculatedColumnFormula>
    </tableColumn>
    <tableColumn id="5" xr3:uid="{190B3493-D009-4831-9AE2-FB0A8F16C230}" name="メールアドレス" dataDxfId="13">
      <calculatedColumnFormula>IFERROR(_xlfn.CONCAT(Table1[[#This Row],[メールアドレス]:[メールアドレス２]]),"")</calculatedColumnFormula>
    </tableColumn>
    <tableColumn id="6" xr3:uid="{E09B1483-6C55-472B-93AC-883BBAB9AD23}" name="列1" dataDxfId="12">
      <calculatedColumnFormula>B2 - (ROW() * 0.00001)</calculatedColumnFormula>
    </tableColumn>
    <tableColumn id="7" xr3:uid="{01001544-E1E3-46A5-8880-0FDD612C36AF}" name="回数" dataDxfId="11">
      <calculatedColumnFormula>COUNTIFS(テーブル3[客番号], テーブル5[[#This Row],[客番号]], テーブル3[ポイント], "&gt;=0")</calculatedColumnFormula>
    </tableColumn>
    <tableColumn id="8" xr3:uid="{62EFE6C8-10F3-46B1-ABBF-976A72157B76}" name="買数" dataDxfId="10">
      <calculatedColumnFormula>COUNTIFS(テーブル3[客番号], テーブル5[[#This Row],[客番号]], テーブル3[ポイント], "&lt;0")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73FF4-5D57-4AA5-A39A-D41E6D3AC2F9}" name="テーブル1" displayName="テーブル1" ref="K3:M4" totalsRowShown="0" dataDxfId="9">
  <autoFilter ref="K3:M4" xr:uid="{1CD24D87-9320-48A3-8F8F-A204766975E4}"/>
  <tableColumns count="3">
    <tableColumn id="1" xr3:uid="{3AE5B2D6-BB12-4031-A323-7FBC92FDE1B7}" name="客番号" dataDxfId="8"/>
    <tableColumn id="2" xr3:uid="{5CECDB24-83E2-4D5C-8146-4BE94BDDDDEC}" name="ニックネーム" dataDxfId="7">
      <calculatedColumnFormula>VLOOKUP($K$4,A:C,3,FALSE)</calculatedColumnFormula>
    </tableColumn>
    <tableColumn id="3" xr3:uid="{782AE05A-0287-4A61-A5C9-1FA2F35AC083}" name="ポイント" dataDxfId="6">
      <calculatedColumnFormula>VLOOKUP($K$4,テーブル5[[客番号]:[合計]],2,FALSE)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F3BBEE-3F71-4AD5-A672-58E6D2954365}" name="テーブル2" displayName="テーブル2" ref="O3:Q4" totalsRowShown="0">
  <autoFilter ref="O3:Q4" xr:uid="{20520C58-67AD-48E5-83A2-12A18733B792}"/>
  <tableColumns count="3">
    <tableColumn id="1" xr3:uid="{D6CA8DD5-0E2B-4BE4-87DB-68B091BB1C78}" name="ニックネーム" dataDxfId="5"/>
    <tableColumn id="2" xr3:uid="{378F9542-F002-4E81-A848-A528C53D4B8C}" name="番号">
      <calculatedColumnFormula>VLOOKUP(O4,CHOOSE({1,2},D:D,A:A),2,FALSE)</calculatedColumnFormula>
    </tableColumn>
    <tableColumn id="3" xr3:uid="{265502BB-D532-435A-9ABD-820C3CCBA0F0}" name="ポイント">
      <calculatedColumnFormula>VLOOKUP(O4,CHOOSE({1,2},D:D,B:B),2,FALSE)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C06C23-D457-479B-8551-F3A3EAD46E9A}" name="テーブル28" displayName="テーブル28" ref="O7:Q8" totalsRowShown="0">
  <autoFilter ref="O7:Q8" xr:uid="{992F9967-06CA-467F-97DB-7B7830FB93D4}"/>
  <tableColumns count="3">
    <tableColumn id="1" xr3:uid="{F8760EC9-220A-4EFD-B317-117F49F805A8}" name="名前" dataDxfId="4"/>
    <tableColumn id="2" xr3:uid="{84ADB4A4-B68F-41FD-956D-F1C3DF71F8BA}" name="番号">
      <calculatedColumnFormula>VLOOKUP(O8,CHOOSE({1,2},C:C,A:A),2,FALSE)</calculatedColumnFormula>
    </tableColumn>
    <tableColumn id="3" xr3:uid="{97B98BC5-5CC6-45CD-8722-5BBFCD8AA35C}" name="ポイント">
      <calculatedColumnFormula>VLOOKUP(O8,CHOOSE({1,2},C:C,B:B),2,FALSE)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92AA56-CC6A-437F-8EDB-46AD19E233FD}" name="テーブル210" displayName="テーブル210" ref="O11:Q12" totalsRowShown="0">
  <autoFilter ref="O11:Q12" xr:uid="{23EE6F10-984E-4E0F-B36C-39E3041805EF}"/>
  <tableColumns count="3">
    <tableColumn id="1" xr3:uid="{9822FB8C-7602-44D9-AEBB-E2EF8252C0F2}" name="メール" dataDxfId="3"/>
    <tableColumn id="2" xr3:uid="{75657D18-2AA0-448C-B7D3-7A5A2B51C6CA}" name="番号">
      <calculatedColumnFormula>VLOOKUP(O12,CHOOSE({1,2},E:E,A:A),2,FALSE)</calculatedColumnFormula>
    </tableColumn>
    <tableColumn id="3" xr3:uid="{DFB35D89-8D5A-4050-BFF1-AFA66C155532}" name="ポイント">
      <calculatedColumnFormula>VLOOKUP(O12,CHOOSE({1,2},E:E,B:B),2,FALSE)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atahou@icloud.com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9356-D15C-45D5-A821-7175B90FEB09}">
  <dimension ref="A1:L398"/>
  <sheetViews>
    <sheetView tabSelected="1" workbookViewId="0">
      <selection activeCell="I8" sqref="I8"/>
    </sheetView>
  </sheetViews>
  <sheetFormatPr defaultRowHeight="15"/>
  <cols>
    <col min="2" max="2" width="24" customWidth="1"/>
    <col min="3" max="3" width="21.28515625" customWidth="1"/>
    <col min="4" max="4" width="16.140625" hidden="1" customWidth="1"/>
    <col min="5" max="6" width="0" hidden="1" customWidth="1"/>
    <col min="7" max="7" width="19.28515625" customWidth="1"/>
    <col min="8" max="8" width="24.28515625" customWidth="1"/>
    <col min="9" max="9" width="38.28515625" customWidth="1"/>
    <col min="10" max="10" width="27.5703125" customWidth="1"/>
    <col min="12" max="12" width="15.570312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2">
      <c r="A2" s="1">
        <v>1</v>
      </c>
      <c r="B2" s="2">
        <v>45616.456122685202</v>
      </c>
      <c r="C2" s="2">
        <v>45616.456365740698</v>
      </c>
      <c r="D2" s="1" t="s">
        <v>14</v>
      </c>
      <c r="E2" s="1"/>
      <c r="F2" s="2"/>
      <c r="G2" s="1" t="s">
        <v>15</v>
      </c>
      <c r="H2" s="1" t="s">
        <v>16</v>
      </c>
      <c r="I2" s="21" t="s">
        <v>17</v>
      </c>
      <c r="J2" s="3" t="s">
        <v>18</v>
      </c>
    </row>
    <row r="3" spans="1:12">
      <c r="A3" s="13">
        <v>2</v>
      </c>
      <c r="B3" s="17">
        <v>45618.620833333334</v>
      </c>
      <c r="C3" s="17">
        <v>45618.620833333334</v>
      </c>
      <c r="D3" s="13" t="s">
        <v>38</v>
      </c>
      <c r="E3" s="13"/>
      <c r="F3" s="17"/>
      <c r="G3" s="13" t="s">
        <v>39</v>
      </c>
      <c r="H3" s="13" t="s">
        <v>39</v>
      </c>
      <c r="I3" s="22">
        <v>342489936</v>
      </c>
      <c r="J3" s="13" t="s">
        <v>40</v>
      </c>
    </row>
    <row r="4" spans="1:12">
      <c r="A4" s="15">
        <v>3</v>
      </c>
      <c r="B4" s="18">
        <v>45618.620833333334</v>
      </c>
      <c r="C4" s="18">
        <v>45618.621527777781</v>
      </c>
      <c r="D4" s="15" t="s">
        <v>38</v>
      </c>
      <c r="E4" s="15"/>
      <c r="F4" s="18"/>
      <c r="G4" s="15" t="s">
        <v>39</v>
      </c>
      <c r="H4" s="15" t="s">
        <v>39</v>
      </c>
      <c r="I4" s="23" t="s">
        <v>41</v>
      </c>
      <c r="J4" s="15" t="s">
        <v>18</v>
      </c>
    </row>
    <row r="5" spans="1:12">
      <c r="A5" s="13">
        <v>4</v>
      </c>
      <c r="B5" s="17">
        <v>45619.390972222223</v>
      </c>
      <c r="C5" s="17">
        <v>45619.392361111109</v>
      </c>
      <c r="D5" s="13" t="s">
        <v>38</v>
      </c>
      <c r="E5" s="13"/>
      <c r="F5" s="17"/>
      <c r="G5" s="13" t="s">
        <v>42</v>
      </c>
      <c r="H5" s="13" t="s">
        <v>43</v>
      </c>
      <c r="I5" s="22" t="s">
        <v>44</v>
      </c>
      <c r="J5" s="13" t="s">
        <v>45</v>
      </c>
    </row>
    <row r="6" spans="1:12">
      <c r="A6" s="15">
        <v>5</v>
      </c>
      <c r="B6" s="18">
        <v>45619.413888888892</v>
      </c>
      <c r="C6" s="18">
        <v>45619.414583333331</v>
      </c>
      <c r="D6" s="15" t="s">
        <v>38</v>
      </c>
      <c r="E6" s="15"/>
      <c r="F6" s="18"/>
      <c r="G6" s="15" t="s">
        <v>46</v>
      </c>
      <c r="H6" s="15" t="s">
        <v>47</v>
      </c>
      <c r="I6" s="23" t="s">
        <v>48</v>
      </c>
      <c r="J6" s="15" t="s">
        <v>49</v>
      </c>
    </row>
    <row r="7" spans="1:12">
      <c r="A7" s="13">
        <v>6</v>
      </c>
      <c r="B7" s="17">
        <v>45619.419444444444</v>
      </c>
      <c r="C7" s="17">
        <v>45619.420138888891</v>
      </c>
      <c r="D7" s="13" t="s">
        <v>38</v>
      </c>
      <c r="E7" s="13"/>
      <c r="F7" s="17"/>
      <c r="G7" s="13" t="s">
        <v>53</v>
      </c>
      <c r="H7" s="13" t="s">
        <v>53</v>
      </c>
      <c r="I7" s="22" t="s">
        <v>54</v>
      </c>
      <c r="J7" s="13" t="s">
        <v>18</v>
      </c>
      <c r="L7" s="11" t="s">
        <v>172</v>
      </c>
    </row>
    <row r="8" spans="1:12">
      <c r="A8" s="15">
        <v>7</v>
      </c>
      <c r="B8" s="18">
        <v>45619.421527777777</v>
      </c>
      <c r="C8" s="18">
        <v>45619.42291666667</v>
      </c>
      <c r="D8" s="15" t="s">
        <v>38</v>
      </c>
      <c r="E8" s="15"/>
      <c r="F8" s="18"/>
      <c r="G8" s="15" t="s">
        <v>50</v>
      </c>
      <c r="H8" s="15" t="s">
        <v>50</v>
      </c>
      <c r="I8" s="23" t="s">
        <v>51</v>
      </c>
      <c r="J8" s="15" t="s">
        <v>52</v>
      </c>
    </row>
    <row r="9" spans="1:12">
      <c r="A9" s="13">
        <v>8</v>
      </c>
      <c r="B9" s="17">
        <v>45619.430555555555</v>
      </c>
      <c r="C9" s="17">
        <v>45619.431250000001</v>
      </c>
      <c r="D9" s="13" t="s">
        <v>38</v>
      </c>
      <c r="E9" s="13"/>
      <c r="F9" s="17"/>
      <c r="G9" s="13" t="s">
        <v>55</v>
      </c>
      <c r="H9" s="13" t="s">
        <v>56</v>
      </c>
      <c r="I9" s="22" t="s">
        <v>57</v>
      </c>
      <c r="J9" s="13" t="s">
        <v>58</v>
      </c>
    </row>
    <row r="10" spans="1:12">
      <c r="A10" s="15">
        <v>9</v>
      </c>
      <c r="B10" s="18">
        <v>45619.431250000001</v>
      </c>
      <c r="C10" s="18">
        <v>45619.431944444441</v>
      </c>
      <c r="D10" s="15" t="s">
        <v>38</v>
      </c>
      <c r="E10" s="15"/>
      <c r="F10" s="18"/>
      <c r="G10" s="15" t="s">
        <v>59</v>
      </c>
      <c r="H10" s="15" t="s">
        <v>60</v>
      </c>
      <c r="I10" s="23" t="s">
        <v>61</v>
      </c>
      <c r="J10" s="15" t="s">
        <v>49</v>
      </c>
    </row>
    <row r="11" spans="1:12">
      <c r="A11" s="13">
        <v>10</v>
      </c>
      <c r="B11" s="17">
        <v>45619.431944444441</v>
      </c>
      <c r="C11" s="17">
        <v>45619.432638888888</v>
      </c>
      <c r="D11" s="13" t="s">
        <v>38</v>
      </c>
      <c r="E11" s="13"/>
      <c r="F11" s="17"/>
      <c r="G11" s="13" t="s">
        <v>62</v>
      </c>
      <c r="H11" s="13" t="s">
        <v>63</v>
      </c>
      <c r="I11" s="22" t="s">
        <v>64</v>
      </c>
      <c r="J11" s="13" t="s">
        <v>18</v>
      </c>
    </row>
    <row r="12" spans="1:12">
      <c r="A12" s="15">
        <v>11</v>
      </c>
      <c r="B12" s="18">
        <v>45619.446527777778</v>
      </c>
      <c r="C12" s="18">
        <v>45619.447222222225</v>
      </c>
      <c r="D12" s="15" t="s">
        <v>38</v>
      </c>
      <c r="E12" s="15"/>
      <c r="F12" s="18"/>
      <c r="G12" s="15" t="s">
        <v>65</v>
      </c>
      <c r="H12" s="15" t="s">
        <v>66</v>
      </c>
      <c r="I12" s="23" t="s">
        <v>67</v>
      </c>
      <c r="J12" s="15" t="s">
        <v>18</v>
      </c>
    </row>
    <row r="13" spans="1:12">
      <c r="A13" s="13">
        <v>12</v>
      </c>
      <c r="B13" s="17">
        <v>45619.447222222225</v>
      </c>
      <c r="C13" s="17">
        <v>45619.447916666664</v>
      </c>
      <c r="D13" s="13" t="s">
        <v>38</v>
      </c>
      <c r="E13" s="13"/>
      <c r="F13" s="17"/>
      <c r="G13" s="13" t="s">
        <v>68</v>
      </c>
      <c r="H13" s="13" t="s">
        <v>69</v>
      </c>
      <c r="I13" s="22" t="s">
        <v>70</v>
      </c>
      <c r="J13" s="13" t="s">
        <v>49</v>
      </c>
    </row>
    <row r="14" spans="1:12">
      <c r="A14" s="15">
        <v>13</v>
      </c>
      <c r="B14" s="18">
        <v>45619.448611111111</v>
      </c>
      <c r="C14" s="18">
        <v>45619.449305555558</v>
      </c>
      <c r="D14" s="15" t="s">
        <v>38</v>
      </c>
      <c r="E14" s="15"/>
      <c r="F14" s="18"/>
      <c r="G14" s="15" t="s">
        <v>71</v>
      </c>
      <c r="H14" s="15" t="s">
        <v>72</v>
      </c>
      <c r="I14" s="23" t="s">
        <v>73</v>
      </c>
      <c r="J14" s="15" t="s">
        <v>18</v>
      </c>
    </row>
    <row r="15" spans="1:12">
      <c r="A15" s="13">
        <v>14</v>
      </c>
      <c r="B15" s="14">
        <v>45619.477083333331</v>
      </c>
      <c r="C15" s="14">
        <v>45619.477777777778</v>
      </c>
      <c r="D15" s="13" t="s">
        <v>38</v>
      </c>
      <c r="E15" s="13"/>
      <c r="F15" s="13"/>
      <c r="G15" s="13" t="s">
        <v>74</v>
      </c>
      <c r="H15" s="13" t="s">
        <v>75</v>
      </c>
      <c r="I15" s="22" t="s">
        <v>76</v>
      </c>
      <c r="J15" s="13" t="s">
        <v>18</v>
      </c>
    </row>
    <row r="16" spans="1:12">
      <c r="A16" s="15">
        <v>15</v>
      </c>
      <c r="B16" s="16">
        <v>45619.477083333331</v>
      </c>
      <c r="C16" s="16">
        <v>45619.477777777778</v>
      </c>
      <c r="D16" s="15" t="s">
        <v>38</v>
      </c>
      <c r="E16" s="15"/>
      <c r="F16" s="15"/>
      <c r="G16" s="15" t="s">
        <v>77</v>
      </c>
      <c r="H16" s="15" t="s">
        <v>77</v>
      </c>
      <c r="I16" s="23" t="s">
        <v>78</v>
      </c>
      <c r="J16" s="15" t="s">
        <v>79</v>
      </c>
    </row>
    <row r="17" spans="1:10">
      <c r="A17" s="13">
        <v>16</v>
      </c>
      <c r="B17" s="14">
        <v>45619.478472222225</v>
      </c>
      <c r="C17" s="14">
        <v>45619.479166666664</v>
      </c>
      <c r="D17" s="13" t="s">
        <v>38</v>
      </c>
      <c r="E17" s="13"/>
      <c r="F17" s="13"/>
      <c r="G17" s="13" t="s">
        <v>80</v>
      </c>
      <c r="H17" s="13" t="s">
        <v>81</v>
      </c>
      <c r="I17" s="22" t="s">
        <v>82</v>
      </c>
      <c r="J17" s="13" t="s">
        <v>18</v>
      </c>
    </row>
    <row r="18" spans="1:10">
      <c r="A18" s="15">
        <v>17</v>
      </c>
      <c r="B18" s="16">
        <v>45619.481944444444</v>
      </c>
      <c r="C18" s="16">
        <v>45619.481944444444</v>
      </c>
      <c r="D18" s="15" t="s">
        <v>38</v>
      </c>
      <c r="E18" s="15"/>
      <c r="F18" s="15"/>
      <c r="G18" s="15" t="s">
        <v>83</v>
      </c>
      <c r="H18" s="15" t="s">
        <v>84</v>
      </c>
      <c r="I18" s="23" t="s">
        <v>85</v>
      </c>
      <c r="J18" s="15" t="s">
        <v>86</v>
      </c>
    </row>
    <row r="19" spans="1:10">
      <c r="A19" s="13">
        <v>18</v>
      </c>
      <c r="B19" s="14">
        <v>45619.484722222223</v>
      </c>
      <c r="C19" s="14">
        <v>45619.484722222223</v>
      </c>
      <c r="D19" s="13" t="s">
        <v>38</v>
      </c>
      <c r="E19" s="13"/>
      <c r="F19" s="13"/>
      <c r="G19" s="13" t="s">
        <v>87</v>
      </c>
      <c r="H19" s="13" t="s">
        <v>88</v>
      </c>
      <c r="I19" s="22" t="s">
        <v>89</v>
      </c>
      <c r="J19" s="13" t="s">
        <v>18</v>
      </c>
    </row>
    <row r="20" spans="1:10">
      <c r="A20" s="15">
        <v>19</v>
      </c>
      <c r="B20" s="16">
        <v>45619.499305555553</v>
      </c>
      <c r="C20" s="16">
        <v>45619.5</v>
      </c>
      <c r="D20" s="15" t="s">
        <v>38</v>
      </c>
      <c r="E20" s="15"/>
      <c r="F20" s="15"/>
      <c r="G20" s="15" t="s">
        <v>90</v>
      </c>
      <c r="H20" s="15" t="s">
        <v>90</v>
      </c>
      <c r="I20" s="23" t="s">
        <v>91</v>
      </c>
      <c r="J20" s="15" t="s">
        <v>18</v>
      </c>
    </row>
    <row r="21" spans="1:10">
      <c r="A21" s="13">
        <v>20</v>
      </c>
      <c r="B21" s="14">
        <v>45619.499305555553</v>
      </c>
      <c r="C21" s="14">
        <v>45619.5</v>
      </c>
      <c r="D21" s="13" t="s">
        <v>38</v>
      </c>
      <c r="E21" s="13"/>
      <c r="F21" s="13"/>
      <c r="G21" s="13" t="s">
        <v>92</v>
      </c>
      <c r="H21" s="13" t="s">
        <v>93</v>
      </c>
      <c r="I21" s="22" t="s">
        <v>94</v>
      </c>
      <c r="J21" s="13" t="s">
        <v>18</v>
      </c>
    </row>
    <row r="22" spans="1:10">
      <c r="A22" s="15">
        <v>21</v>
      </c>
      <c r="B22" s="16">
        <v>45619.535416666666</v>
      </c>
      <c r="C22" s="16">
        <v>45619.536111111112</v>
      </c>
      <c r="D22" s="15" t="s">
        <v>38</v>
      </c>
      <c r="E22" s="15"/>
      <c r="F22" s="15"/>
      <c r="G22" s="15" t="s">
        <v>90</v>
      </c>
      <c r="H22" s="15" t="s">
        <v>90</v>
      </c>
      <c r="I22" s="23" t="s">
        <v>95</v>
      </c>
      <c r="J22" s="15" t="s">
        <v>49</v>
      </c>
    </row>
    <row r="23" spans="1:10">
      <c r="A23" s="13">
        <v>22</v>
      </c>
      <c r="B23" s="14">
        <v>45619.535416666666</v>
      </c>
      <c r="C23" s="14">
        <v>45619.536111111112</v>
      </c>
      <c r="D23" s="13" t="s">
        <v>38</v>
      </c>
      <c r="E23" s="13"/>
      <c r="F23" s="13"/>
      <c r="G23" s="13" t="s">
        <v>96</v>
      </c>
      <c r="H23" s="13" t="s">
        <v>97</v>
      </c>
      <c r="I23" s="22" t="s">
        <v>98</v>
      </c>
      <c r="J23" s="13" t="s">
        <v>18</v>
      </c>
    </row>
    <row r="24" spans="1:10">
      <c r="A24" s="15">
        <v>23</v>
      </c>
      <c r="B24" s="16">
        <v>45619.536111111112</v>
      </c>
      <c r="C24" s="16">
        <v>45619.536111111112</v>
      </c>
      <c r="D24" s="15" t="s">
        <v>38</v>
      </c>
      <c r="E24" s="15"/>
      <c r="F24" s="15"/>
      <c r="G24" s="15" t="s">
        <v>99</v>
      </c>
      <c r="H24" s="15" t="s">
        <v>100</v>
      </c>
      <c r="I24" s="23" t="s">
        <v>99</v>
      </c>
      <c r="J24" s="15" t="s">
        <v>18</v>
      </c>
    </row>
    <row r="25" spans="1:10">
      <c r="A25" s="13">
        <v>24</v>
      </c>
      <c r="B25" s="14">
        <v>45619.535416666666</v>
      </c>
      <c r="C25" s="14">
        <v>45619.536111111112</v>
      </c>
      <c r="D25" s="13" t="s">
        <v>38</v>
      </c>
      <c r="E25" s="13"/>
      <c r="F25" s="13"/>
      <c r="G25" s="13" t="s">
        <v>101</v>
      </c>
      <c r="H25" s="13" t="s">
        <v>101</v>
      </c>
      <c r="I25" s="22" t="s">
        <v>102</v>
      </c>
      <c r="J25" s="13" t="s">
        <v>18</v>
      </c>
    </row>
    <row r="26" spans="1:10">
      <c r="A26" s="15">
        <v>25</v>
      </c>
      <c r="B26" s="16">
        <v>45619.536111111112</v>
      </c>
      <c r="C26" s="16">
        <v>45619.536111111112</v>
      </c>
      <c r="D26" s="15" t="s">
        <v>38</v>
      </c>
      <c r="E26" s="15"/>
      <c r="F26" s="15"/>
      <c r="G26" s="15" t="s">
        <v>103</v>
      </c>
      <c r="H26" s="15" t="s">
        <v>104</v>
      </c>
      <c r="I26" s="23" t="s">
        <v>105</v>
      </c>
      <c r="J26" s="15" t="s">
        <v>18</v>
      </c>
    </row>
    <row r="27" spans="1:10">
      <c r="A27" s="13">
        <v>26</v>
      </c>
      <c r="B27" s="14">
        <v>45619.535416666666</v>
      </c>
      <c r="C27" s="14">
        <v>45619.536111111112</v>
      </c>
      <c r="D27" s="13" t="s">
        <v>38</v>
      </c>
      <c r="E27" s="13"/>
      <c r="F27" s="13"/>
      <c r="G27" s="13" t="s">
        <v>106</v>
      </c>
      <c r="H27" s="13" t="s">
        <v>107</v>
      </c>
      <c r="I27" s="22" t="s">
        <v>108</v>
      </c>
      <c r="J27" s="13" t="s">
        <v>49</v>
      </c>
    </row>
    <row r="28" spans="1:10">
      <c r="A28" s="15">
        <v>27</v>
      </c>
      <c r="B28" s="16">
        <v>45619.540972222225</v>
      </c>
      <c r="C28" s="16">
        <v>45619.541666666664</v>
      </c>
      <c r="D28" s="15" t="s">
        <v>38</v>
      </c>
      <c r="E28" s="15"/>
      <c r="F28" s="15"/>
      <c r="G28" s="15" t="s">
        <v>109</v>
      </c>
      <c r="H28" s="15" t="s">
        <v>110</v>
      </c>
      <c r="I28" s="23" t="s">
        <v>111</v>
      </c>
      <c r="J28" s="15" t="s">
        <v>18</v>
      </c>
    </row>
    <row r="29" spans="1:10">
      <c r="A29" s="13">
        <v>28</v>
      </c>
      <c r="B29" s="14">
        <v>45619.541666666664</v>
      </c>
      <c r="C29" s="14">
        <v>45619.541666666664</v>
      </c>
      <c r="D29" s="13" t="s">
        <v>38</v>
      </c>
      <c r="E29" s="13"/>
      <c r="F29" s="13"/>
      <c r="G29" s="13" t="s">
        <v>112</v>
      </c>
      <c r="H29" s="13" t="s">
        <v>113</v>
      </c>
      <c r="I29" s="22" t="s">
        <v>114</v>
      </c>
      <c r="J29" s="13" t="s">
        <v>115</v>
      </c>
    </row>
    <row r="30" spans="1:10">
      <c r="A30" s="15">
        <v>29</v>
      </c>
      <c r="B30" s="16">
        <v>45619.540972222225</v>
      </c>
      <c r="C30" s="16">
        <v>45619.542361111111</v>
      </c>
      <c r="D30" s="15" t="s">
        <v>38</v>
      </c>
      <c r="E30" s="15"/>
      <c r="F30" s="15"/>
      <c r="G30" s="15" t="s">
        <v>116</v>
      </c>
      <c r="H30" s="15" t="s">
        <v>117</v>
      </c>
      <c r="I30" s="23" t="s">
        <v>118</v>
      </c>
      <c r="J30" s="15" t="s">
        <v>49</v>
      </c>
    </row>
    <row r="31" spans="1:10">
      <c r="A31" s="13">
        <v>30</v>
      </c>
      <c r="B31" s="14">
        <v>45619.543749999997</v>
      </c>
      <c r="C31" s="14">
        <v>45619.54583333333</v>
      </c>
      <c r="D31" s="13" t="s">
        <v>38</v>
      </c>
      <c r="E31" s="13"/>
      <c r="F31" s="13"/>
      <c r="G31" s="13" t="s">
        <v>119</v>
      </c>
      <c r="H31" s="13" t="s">
        <v>120</v>
      </c>
      <c r="I31" s="22" t="s">
        <v>121</v>
      </c>
      <c r="J31" s="13" t="s">
        <v>18</v>
      </c>
    </row>
    <row r="32" spans="1:10">
      <c r="A32" s="15">
        <v>31</v>
      </c>
      <c r="B32" s="16">
        <v>45619.543749999997</v>
      </c>
      <c r="C32" s="16">
        <v>45619.54583333333</v>
      </c>
      <c r="D32" s="15" t="s">
        <v>38</v>
      </c>
      <c r="E32" s="15"/>
      <c r="F32" s="15"/>
      <c r="G32" s="15" t="s">
        <v>122</v>
      </c>
      <c r="H32" s="15" t="s">
        <v>123</v>
      </c>
      <c r="I32" s="23" t="s">
        <v>124</v>
      </c>
      <c r="J32" s="15" t="s">
        <v>18</v>
      </c>
    </row>
    <row r="33" spans="1:12">
      <c r="A33" s="13">
        <v>32</v>
      </c>
      <c r="B33" s="14">
        <v>45619.543749999997</v>
      </c>
      <c r="C33" s="14">
        <v>45619.546527777777</v>
      </c>
      <c r="D33" s="13" t="s">
        <v>38</v>
      </c>
      <c r="E33" s="13"/>
      <c r="F33" s="13"/>
      <c r="G33" s="13" t="s">
        <v>125</v>
      </c>
      <c r="H33" s="13" t="s">
        <v>125</v>
      </c>
      <c r="I33" s="22" t="s">
        <v>126</v>
      </c>
      <c r="J33" s="13" t="s">
        <v>127</v>
      </c>
    </row>
    <row r="34" spans="1:12">
      <c r="A34" s="15">
        <v>33</v>
      </c>
      <c r="B34" s="16">
        <v>45619.548611111109</v>
      </c>
      <c r="C34" s="16">
        <v>45619.548611111109</v>
      </c>
      <c r="D34" s="15" t="s">
        <v>38</v>
      </c>
      <c r="E34" s="15"/>
      <c r="F34" s="15"/>
      <c r="G34" s="15" t="s">
        <v>129</v>
      </c>
      <c r="H34" s="15" t="s">
        <v>130</v>
      </c>
      <c r="I34" s="23" t="s">
        <v>131</v>
      </c>
      <c r="J34" s="15" t="s">
        <v>18</v>
      </c>
    </row>
    <row r="35" spans="1:12">
      <c r="A35" s="13">
        <v>34</v>
      </c>
      <c r="B35" s="14">
        <v>45619.548611111109</v>
      </c>
      <c r="C35" s="14">
        <v>45619.549305555556</v>
      </c>
      <c r="D35" s="13" t="s">
        <v>38</v>
      </c>
      <c r="E35" s="13"/>
      <c r="F35" s="13"/>
      <c r="G35" s="13" t="s">
        <v>132</v>
      </c>
      <c r="H35" s="13" t="s">
        <v>133</v>
      </c>
      <c r="I35" s="22" t="s">
        <v>134</v>
      </c>
      <c r="J35" s="13" t="s">
        <v>127</v>
      </c>
    </row>
    <row r="36" spans="1:12">
      <c r="A36" s="15">
        <v>35</v>
      </c>
      <c r="B36" s="16">
        <v>45619.553472222222</v>
      </c>
      <c r="C36" s="16">
        <v>45619.554166666669</v>
      </c>
      <c r="D36" s="15" t="s">
        <v>38</v>
      </c>
      <c r="E36" s="15"/>
      <c r="F36" s="15"/>
      <c r="G36" s="15" t="s">
        <v>135</v>
      </c>
      <c r="H36" s="15" t="s">
        <v>53</v>
      </c>
      <c r="I36" s="23" t="s">
        <v>136</v>
      </c>
      <c r="J36" s="15" t="s">
        <v>18</v>
      </c>
    </row>
    <row r="37" spans="1:12">
      <c r="A37" s="13">
        <v>36</v>
      </c>
      <c r="B37" s="14">
        <v>45619.553472222222</v>
      </c>
      <c r="C37" s="14">
        <v>45619.554166666669</v>
      </c>
      <c r="D37" s="13" t="s">
        <v>38</v>
      </c>
      <c r="E37" s="13"/>
      <c r="F37" s="13"/>
      <c r="G37" s="13" t="s">
        <v>137</v>
      </c>
      <c r="H37" s="13" t="s">
        <v>137</v>
      </c>
      <c r="I37" s="22" t="s">
        <v>138</v>
      </c>
      <c r="J37" s="13" t="s">
        <v>139</v>
      </c>
    </row>
    <row r="38" spans="1:12">
      <c r="A38" s="15">
        <v>37</v>
      </c>
      <c r="B38" s="16">
        <v>45619.553472222222</v>
      </c>
      <c r="C38" s="16">
        <v>45619.554166666669</v>
      </c>
      <c r="D38" s="15" t="s">
        <v>38</v>
      </c>
      <c r="E38" s="15"/>
      <c r="F38" s="15"/>
      <c r="G38" s="15" t="s">
        <v>140</v>
      </c>
      <c r="H38" s="15" t="s">
        <v>140</v>
      </c>
      <c r="I38" s="23" t="s">
        <v>141</v>
      </c>
      <c r="J38" s="15" t="s">
        <v>142</v>
      </c>
    </row>
    <row r="39" spans="1:12">
      <c r="A39" s="13">
        <v>38</v>
      </c>
      <c r="B39" s="14">
        <v>45619.559027777781</v>
      </c>
      <c r="C39" s="14">
        <v>45619.559027777781</v>
      </c>
      <c r="D39" s="13" t="s">
        <v>38</v>
      </c>
      <c r="E39" s="13"/>
      <c r="F39" s="13"/>
      <c r="G39" s="13" t="s">
        <v>143</v>
      </c>
      <c r="H39" s="13" t="s">
        <v>146</v>
      </c>
      <c r="I39" s="22" t="s">
        <v>145</v>
      </c>
      <c r="J39" s="13" t="s">
        <v>18</v>
      </c>
    </row>
    <row r="40" spans="1:12">
      <c r="A40" s="15">
        <v>39</v>
      </c>
      <c r="B40" s="16">
        <v>45619.559027777781</v>
      </c>
      <c r="C40" s="16">
        <v>45619.55972222222</v>
      </c>
      <c r="D40" s="15" t="s">
        <v>38</v>
      </c>
      <c r="E40" s="15"/>
      <c r="F40" s="15"/>
      <c r="G40" s="15" t="s">
        <v>147</v>
      </c>
      <c r="H40" s="15" t="s">
        <v>148</v>
      </c>
      <c r="I40" s="23" t="s">
        <v>149</v>
      </c>
      <c r="J40" s="15" t="s">
        <v>18</v>
      </c>
    </row>
    <row r="41" spans="1:12">
      <c r="A41" s="13">
        <v>40</v>
      </c>
      <c r="B41" s="14">
        <v>45619.55972222222</v>
      </c>
      <c r="C41" s="14">
        <v>45619.55972222222</v>
      </c>
      <c r="D41" s="13" t="s">
        <v>38</v>
      </c>
      <c r="E41" s="13"/>
      <c r="F41" s="13"/>
      <c r="G41" s="13" t="s">
        <v>143</v>
      </c>
      <c r="H41" s="13" t="s">
        <v>144</v>
      </c>
      <c r="I41" s="22" t="s">
        <v>145</v>
      </c>
      <c r="J41" s="13" t="s">
        <v>18</v>
      </c>
    </row>
    <row r="42" spans="1:12">
      <c r="A42" s="15">
        <v>41</v>
      </c>
      <c r="B42" s="16">
        <v>45619.559027777781</v>
      </c>
      <c r="C42" s="16">
        <v>45619.560416666667</v>
      </c>
      <c r="D42" s="15" t="s">
        <v>38</v>
      </c>
      <c r="E42" s="15"/>
      <c r="F42" s="15"/>
      <c r="G42" s="15" t="s">
        <v>150</v>
      </c>
      <c r="H42" s="15" t="s">
        <v>151</v>
      </c>
      <c r="I42" s="23" t="s">
        <v>152</v>
      </c>
      <c r="J42" s="15" t="s">
        <v>18</v>
      </c>
    </row>
    <row r="43" spans="1:12">
      <c r="A43" s="13">
        <v>42</v>
      </c>
      <c r="B43" s="14">
        <v>45619.583333333336</v>
      </c>
      <c r="C43" s="14">
        <v>45619.584027777775</v>
      </c>
      <c r="D43" s="13" t="s">
        <v>38</v>
      </c>
      <c r="E43" s="13"/>
      <c r="F43" s="13"/>
      <c r="G43" s="13" t="s">
        <v>153</v>
      </c>
      <c r="H43" s="13" t="s">
        <v>154</v>
      </c>
      <c r="I43" s="22" t="s">
        <v>155</v>
      </c>
      <c r="J43" s="13" t="s">
        <v>18</v>
      </c>
    </row>
    <row r="44" spans="1:12">
      <c r="A44" s="15">
        <v>43</v>
      </c>
      <c r="B44" s="16">
        <v>45619.586805555555</v>
      </c>
      <c r="C44" s="16">
        <v>45619.587500000001</v>
      </c>
      <c r="D44" s="15" t="s">
        <v>38</v>
      </c>
      <c r="E44" s="15"/>
      <c r="F44" s="15"/>
      <c r="G44" s="15" t="s">
        <v>156</v>
      </c>
      <c r="H44" s="15" t="s">
        <v>157</v>
      </c>
      <c r="I44" s="23" t="s">
        <v>158</v>
      </c>
      <c r="J44" s="15" t="s">
        <v>18</v>
      </c>
    </row>
    <row r="45" spans="1:12">
      <c r="A45" s="13">
        <v>44</v>
      </c>
      <c r="B45" s="14">
        <v>45619.588194444441</v>
      </c>
      <c r="C45" s="14">
        <v>45619.588888888888</v>
      </c>
      <c r="D45" s="13" t="s">
        <v>38</v>
      </c>
      <c r="E45" s="13"/>
      <c r="F45" s="13"/>
      <c r="G45" s="13" t="s">
        <v>159</v>
      </c>
      <c r="H45" s="13" t="s">
        <v>160</v>
      </c>
      <c r="I45" s="22" t="s">
        <v>161</v>
      </c>
      <c r="J45" s="13" t="s">
        <v>18</v>
      </c>
    </row>
    <row r="46" spans="1:12">
      <c r="A46" s="15">
        <v>45</v>
      </c>
      <c r="B46" s="16">
        <v>45619.588194444441</v>
      </c>
      <c r="C46" s="16">
        <v>45619.589583333334</v>
      </c>
      <c r="D46" s="15" t="s">
        <v>38</v>
      </c>
      <c r="E46" s="15"/>
      <c r="F46" s="15"/>
      <c r="G46" s="15" t="s">
        <v>162</v>
      </c>
      <c r="H46" s="15" t="s">
        <v>163</v>
      </c>
      <c r="I46" s="23" t="s">
        <v>164</v>
      </c>
      <c r="J46" s="15" t="s">
        <v>45</v>
      </c>
    </row>
    <row r="47" spans="1:12">
      <c r="A47" s="13">
        <v>46</v>
      </c>
      <c r="B47" s="14">
        <v>45619.591666666667</v>
      </c>
      <c r="C47" s="14">
        <v>45619.592361111114</v>
      </c>
      <c r="D47" s="13" t="s">
        <v>38</v>
      </c>
      <c r="E47" s="13"/>
      <c r="F47" s="13"/>
      <c r="G47" s="13" t="s">
        <v>165</v>
      </c>
      <c r="H47" s="13" t="s">
        <v>166</v>
      </c>
      <c r="I47" s="22" t="s">
        <v>167</v>
      </c>
      <c r="J47" s="13" t="s">
        <v>181</v>
      </c>
    </row>
    <row r="48" spans="1:12">
      <c r="A48" s="15">
        <v>47</v>
      </c>
      <c r="B48" s="16">
        <v>45619.591666666667</v>
      </c>
      <c r="C48" s="16">
        <v>45619.593055555553</v>
      </c>
      <c r="D48" s="15" t="s">
        <v>38</v>
      </c>
      <c r="E48" s="15"/>
      <c r="F48" s="15"/>
      <c r="G48" s="15" t="s">
        <v>168</v>
      </c>
      <c r="H48" s="15" t="s">
        <v>169</v>
      </c>
      <c r="I48" s="23" t="s">
        <v>170</v>
      </c>
      <c r="J48" s="15" t="s">
        <v>49</v>
      </c>
      <c r="L48" s="11" t="s">
        <v>171</v>
      </c>
    </row>
    <row r="49" spans="1:10">
      <c r="A49" s="13">
        <v>48</v>
      </c>
      <c r="B49" s="14">
        <v>45620.423611111109</v>
      </c>
      <c r="C49" s="14">
        <v>45620.424305555556</v>
      </c>
      <c r="D49" s="13" t="s">
        <v>38</v>
      </c>
      <c r="E49" s="13"/>
      <c r="F49" s="13"/>
      <c r="G49" s="13" t="s">
        <v>173</v>
      </c>
      <c r="H49" s="13" t="s">
        <v>174</v>
      </c>
      <c r="I49" s="22" t="s">
        <v>175</v>
      </c>
      <c r="J49" s="13" t="s">
        <v>18</v>
      </c>
    </row>
    <row r="50" spans="1:10">
      <c r="A50" s="15">
        <v>49</v>
      </c>
      <c r="B50" s="16">
        <v>45620.423611111109</v>
      </c>
      <c r="C50" s="16">
        <v>45620.424305555556</v>
      </c>
      <c r="D50" s="15" t="s">
        <v>38</v>
      </c>
      <c r="E50" s="15"/>
      <c r="F50" s="15"/>
      <c r="G50" s="15" t="s">
        <v>176</v>
      </c>
      <c r="H50" s="15" t="s">
        <v>177</v>
      </c>
      <c r="I50" s="23" t="s">
        <v>178</v>
      </c>
      <c r="J50" s="15" t="s">
        <v>18</v>
      </c>
    </row>
    <row r="51" spans="1:10">
      <c r="A51" s="13">
        <v>50</v>
      </c>
      <c r="B51" s="14">
        <v>45620.424305555556</v>
      </c>
      <c r="C51" s="14">
        <v>45620.425000000003</v>
      </c>
      <c r="D51" s="13" t="s">
        <v>38</v>
      </c>
      <c r="E51" s="13"/>
      <c r="F51" s="13"/>
      <c r="G51" s="13" t="s">
        <v>179</v>
      </c>
      <c r="H51" s="13" t="s">
        <v>53</v>
      </c>
      <c r="I51" s="22" t="s">
        <v>180</v>
      </c>
      <c r="J51" s="13" t="s">
        <v>18</v>
      </c>
    </row>
    <row r="52" spans="1:10">
      <c r="A52" s="15">
        <v>51</v>
      </c>
      <c r="B52" s="16">
        <v>45620.436805555553</v>
      </c>
      <c r="C52" s="16">
        <v>45620.436805555553</v>
      </c>
      <c r="D52" s="15" t="s">
        <v>38</v>
      </c>
      <c r="E52" s="15"/>
      <c r="F52" s="15"/>
      <c r="G52" s="15" t="s">
        <v>182</v>
      </c>
      <c r="H52" s="15" t="s">
        <v>183</v>
      </c>
      <c r="I52" s="23" t="s">
        <v>184</v>
      </c>
      <c r="J52" s="15" t="s">
        <v>18</v>
      </c>
    </row>
    <row r="53" spans="1:10">
      <c r="A53" s="13">
        <v>52</v>
      </c>
      <c r="B53" s="14">
        <v>45620.436805555553</v>
      </c>
      <c r="C53" s="14">
        <v>45620.4375</v>
      </c>
      <c r="D53" s="13" t="s">
        <v>38</v>
      </c>
      <c r="E53" s="13"/>
      <c r="F53" s="13"/>
      <c r="G53" s="13" t="s">
        <v>185</v>
      </c>
      <c r="H53" s="13" t="s">
        <v>186</v>
      </c>
      <c r="I53" s="22" t="s">
        <v>187</v>
      </c>
      <c r="J53" s="13" t="s">
        <v>49</v>
      </c>
    </row>
    <row r="54" spans="1:10">
      <c r="A54" s="15">
        <v>53</v>
      </c>
      <c r="B54" s="16">
        <v>45620.449305555558</v>
      </c>
      <c r="C54" s="16">
        <v>45620.450694444444</v>
      </c>
      <c r="D54" s="15" t="s">
        <v>38</v>
      </c>
      <c r="E54" s="15"/>
      <c r="F54" s="15"/>
      <c r="G54" s="15" t="s">
        <v>188</v>
      </c>
      <c r="H54" s="15" t="s">
        <v>189</v>
      </c>
      <c r="I54" s="23" t="s">
        <v>190</v>
      </c>
      <c r="J54" s="15" t="s">
        <v>49</v>
      </c>
    </row>
    <row r="55" spans="1:10">
      <c r="A55" s="13">
        <v>54</v>
      </c>
      <c r="B55" s="14">
        <v>45620.45</v>
      </c>
      <c r="C55" s="14">
        <v>45620.450694444444</v>
      </c>
      <c r="D55" s="13" t="s">
        <v>38</v>
      </c>
      <c r="E55" s="13"/>
      <c r="F55" s="13"/>
      <c r="G55" s="13" t="s">
        <v>191</v>
      </c>
      <c r="H55" s="13" t="s">
        <v>192</v>
      </c>
      <c r="I55" s="22" t="s">
        <v>193</v>
      </c>
      <c r="J55" s="13" t="s">
        <v>18</v>
      </c>
    </row>
    <row r="56" spans="1:10">
      <c r="A56" s="15">
        <v>55</v>
      </c>
      <c r="B56" s="16">
        <v>45620.450694444444</v>
      </c>
      <c r="C56" s="16">
        <v>45620.451388888891</v>
      </c>
      <c r="D56" s="15" t="s">
        <v>38</v>
      </c>
      <c r="E56" s="15"/>
      <c r="F56" s="15"/>
      <c r="G56" s="15" t="s">
        <v>194</v>
      </c>
      <c r="H56" s="15" t="s">
        <v>195</v>
      </c>
      <c r="I56" s="23" t="s">
        <v>196</v>
      </c>
      <c r="J56" s="15" t="s">
        <v>49</v>
      </c>
    </row>
    <row r="57" spans="1:10">
      <c r="A57" s="13">
        <v>56</v>
      </c>
      <c r="B57" s="14">
        <v>45620.477083333331</v>
      </c>
      <c r="C57" s="14">
        <v>45620.477083333331</v>
      </c>
      <c r="D57" s="13" t="s">
        <v>38</v>
      </c>
      <c r="E57" s="13"/>
      <c r="F57" s="13"/>
      <c r="G57" s="13" t="s">
        <v>197</v>
      </c>
      <c r="H57" s="13" t="s">
        <v>198</v>
      </c>
      <c r="I57" s="22" t="s">
        <v>199</v>
      </c>
      <c r="J57" s="13" t="s">
        <v>18</v>
      </c>
    </row>
    <row r="58" spans="1:10">
      <c r="A58" s="15">
        <v>57</v>
      </c>
      <c r="B58" s="16">
        <v>45620.477083333331</v>
      </c>
      <c r="C58" s="16">
        <v>45620.477777777778</v>
      </c>
      <c r="D58" s="15" t="s">
        <v>38</v>
      </c>
      <c r="E58" s="15"/>
      <c r="F58" s="15"/>
      <c r="G58" s="15" t="s">
        <v>200</v>
      </c>
      <c r="H58" s="15" t="s">
        <v>201</v>
      </c>
      <c r="I58" s="23" t="s">
        <v>202</v>
      </c>
      <c r="J58" s="15" t="s">
        <v>18</v>
      </c>
    </row>
    <row r="59" spans="1:10">
      <c r="A59" s="13">
        <v>58</v>
      </c>
      <c r="B59" s="14">
        <v>45620.498611111114</v>
      </c>
      <c r="C59" s="14">
        <v>45620.499305555553</v>
      </c>
      <c r="D59" s="13" t="s">
        <v>38</v>
      </c>
      <c r="E59" s="13"/>
      <c r="F59" s="13"/>
      <c r="G59" s="13" t="s">
        <v>203</v>
      </c>
      <c r="H59" s="13" t="s">
        <v>203</v>
      </c>
      <c r="I59" s="22" t="s">
        <v>204</v>
      </c>
      <c r="J59" s="13" t="s">
        <v>18</v>
      </c>
    </row>
    <row r="60" spans="1:10">
      <c r="A60" s="15">
        <v>59</v>
      </c>
      <c r="B60" s="16">
        <v>45620.510416666664</v>
      </c>
      <c r="C60" s="16">
        <v>45620.511111111111</v>
      </c>
      <c r="D60" s="15" t="s">
        <v>38</v>
      </c>
      <c r="E60" s="15"/>
      <c r="F60" s="15"/>
      <c r="G60" s="15" t="s">
        <v>205</v>
      </c>
      <c r="H60" s="15" t="s">
        <v>206</v>
      </c>
      <c r="I60" s="23" t="s">
        <v>207</v>
      </c>
      <c r="J60" s="15" t="s">
        <v>18</v>
      </c>
    </row>
    <row r="61" spans="1:10">
      <c r="A61" s="13">
        <v>60</v>
      </c>
      <c r="B61" s="14">
        <v>45620.513888888891</v>
      </c>
      <c r="C61" s="14">
        <v>45620.513888888891</v>
      </c>
      <c r="D61" s="13" t="s">
        <v>38</v>
      </c>
      <c r="E61" s="13"/>
      <c r="F61" s="13"/>
      <c r="G61" s="13" t="s">
        <v>208</v>
      </c>
      <c r="H61" s="13" t="s">
        <v>209</v>
      </c>
      <c r="I61" s="22" t="s">
        <v>210</v>
      </c>
      <c r="J61" s="13" t="s">
        <v>211</v>
      </c>
    </row>
    <row r="62" spans="1:10">
      <c r="A62" s="15">
        <v>61</v>
      </c>
      <c r="B62" s="16">
        <v>45620.527777777781</v>
      </c>
      <c r="C62" s="16">
        <v>45620.529166666667</v>
      </c>
      <c r="D62" s="15" t="s">
        <v>38</v>
      </c>
      <c r="E62" s="15"/>
      <c r="F62" s="15"/>
      <c r="G62" s="15" t="s">
        <v>212</v>
      </c>
      <c r="H62" s="15" t="s">
        <v>213</v>
      </c>
      <c r="I62" s="23" t="s">
        <v>214</v>
      </c>
      <c r="J62" s="15" t="s">
        <v>18</v>
      </c>
    </row>
    <row r="63" spans="1:10">
      <c r="A63" s="13">
        <v>62</v>
      </c>
      <c r="B63" s="14">
        <v>45620.52847222222</v>
      </c>
      <c r="C63" s="14">
        <v>45620.529861111114</v>
      </c>
      <c r="D63" s="13" t="s">
        <v>38</v>
      </c>
      <c r="E63" s="13"/>
      <c r="F63" s="13"/>
      <c r="G63" s="13" t="s">
        <v>215</v>
      </c>
      <c r="H63" s="13" t="s">
        <v>216</v>
      </c>
      <c r="I63" s="22" t="s">
        <v>217</v>
      </c>
      <c r="J63" s="13" t="s">
        <v>18</v>
      </c>
    </row>
    <row r="64" spans="1:10">
      <c r="A64" s="15">
        <v>63</v>
      </c>
      <c r="B64" s="16">
        <v>45620.54583333333</v>
      </c>
      <c r="C64" s="16">
        <v>45620.546527777777</v>
      </c>
      <c r="D64" s="15" t="s">
        <v>38</v>
      </c>
      <c r="E64" s="15"/>
      <c r="F64" s="15"/>
      <c r="G64" s="15" t="s">
        <v>218</v>
      </c>
      <c r="H64" s="15" t="s">
        <v>219</v>
      </c>
      <c r="I64" s="23" t="s">
        <v>220</v>
      </c>
      <c r="J64" s="15" t="s">
        <v>18</v>
      </c>
    </row>
    <row r="65" spans="1:10">
      <c r="A65" s="13">
        <v>64</v>
      </c>
      <c r="B65" s="14">
        <v>45620.571527777778</v>
      </c>
      <c r="C65" s="14">
        <v>45620.571527777778</v>
      </c>
      <c r="D65" s="13" t="s">
        <v>38</v>
      </c>
      <c r="E65" s="13"/>
      <c r="F65" s="13"/>
      <c r="G65" s="13" t="s">
        <v>221</v>
      </c>
      <c r="H65" s="13" t="s">
        <v>222</v>
      </c>
      <c r="I65" s="22" t="s">
        <v>223</v>
      </c>
      <c r="J65" s="13" t="s">
        <v>18</v>
      </c>
    </row>
    <row r="66" spans="1:10">
      <c r="A66" s="15">
        <v>65</v>
      </c>
      <c r="B66" s="16">
        <v>45620.580555555556</v>
      </c>
      <c r="C66" s="16">
        <v>45620.580555555556</v>
      </c>
      <c r="D66" s="15" t="s">
        <v>38</v>
      </c>
      <c r="E66" s="15"/>
      <c r="F66" s="15"/>
      <c r="G66" s="15" t="s">
        <v>224</v>
      </c>
      <c r="H66" s="15" t="s">
        <v>225</v>
      </c>
      <c r="I66" s="23" t="s">
        <v>226</v>
      </c>
      <c r="J66" s="15" t="s">
        <v>18</v>
      </c>
    </row>
    <row r="67" spans="1:10">
      <c r="A67" s="13">
        <v>66</v>
      </c>
      <c r="B67" s="14">
        <v>45620.581250000003</v>
      </c>
      <c r="C67" s="14">
        <v>45620.581250000003</v>
      </c>
      <c r="D67" s="13" t="s">
        <v>38</v>
      </c>
      <c r="E67" s="13"/>
      <c r="F67" s="13"/>
      <c r="G67" s="13" t="s">
        <v>227</v>
      </c>
      <c r="H67" s="13" t="s">
        <v>228</v>
      </c>
      <c r="I67" s="22" t="s">
        <v>229</v>
      </c>
      <c r="J67" s="13" t="s">
        <v>49</v>
      </c>
    </row>
    <row r="68" spans="1:10">
      <c r="A68" s="15">
        <v>67</v>
      </c>
      <c r="B68" s="16">
        <v>45620.582638888889</v>
      </c>
      <c r="C68" s="16">
        <v>45620.583333333336</v>
      </c>
      <c r="D68" s="15" t="s">
        <v>38</v>
      </c>
      <c r="E68" s="15"/>
      <c r="F68" s="15"/>
      <c r="G68" s="15" t="s">
        <v>230</v>
      </c>
      <c r="H68" s="15" t="s">
        <v>231</v>
      </c>
      <c r="I68" s="23" t="s">
        <v>232</v>
      </c>
      <c r="J68" s="15" t="s">
        <v>233</v>
      </c>
    </row>
    <row r="69" spans="1:10">
      <c r="A69" s="13">
        <v>68</v>
      </c>
      <c r="B69" s="14">
        <v>45620.591666666667</v>
      </c>
      <c r="C69" s="14">
        <v>45620.592361111114</v>
      </c>
      <c r="D69" s="13" t="s">
        <v>38</v>
      </c>
      <c r="E69" s="13"/>
      <c r="F69" s="13"/>
      <c r="G69" s="13" t="s">
        <v>234</v>
      </c>
      <c r="H69" s="13" t="s">
        <v>235</v>
      </c>
      <c r="I69" s="22" t="s">
        <v>236</v>
      </c>
      <c r="J69" s="13" t="s">
        <v>18</v>
      </c>
    </row>
    <row r="70" spans="1:10">
      <c r="B70" s="2"/>
      <c r="C70" s="2"/>
      <c r="D70" s="1"/>
      <c r="E70" s="1"/>
      <c r="F70" s="2"/>
      <c r="G70" s="1"/>
      <c r="H70" s="1"/>
      <c r="I70" s="21"/>
      <c r="J70" s="1"/>
    </row>
    <row r="71" spans="1:10">
      <c r="B71" s="2"/>
      <c r="C71" s="2"/>
      <c r="D71" s="1"/>
      <c r="E71" s="1"/>
      <c r="F71" s="2"/>
      <c r="G71" s="1"/>
      <c r="H71" s="1"/>
      <c r="I71" s="21"/>
      <c r="J71" s="1"/>
    </row>
    <row r="72" spans="1:10">
      <c r="B72" s="2"/>
      <c r="C72" s="2"/>
      <c r="D72" s="1"/>
      <c r="E72" s="1"/>
      <c r="F72" s="2"/>
      <c r="G72" s="1"/>
      <c r="H72" s="1"/>
      <c r="I72" s="21"/>
      <c r="J72" s="1"/>
    </row>
    <row r="73" spans="1:10">
      <c r="B73" s="2"/>
      <c r="C73" s="2"/>
      <c r="D73" s="1"/>
      <c r="E73" s="1"/>
      <c r="F73" s="2"/>
      <c r="G73" s="1"/>
      <c r="H73" s="1"/>
      <c r="I73" s="21"/>
      <c r="J73" s="1"/>
    </row>
    <row r="74" spans="1:10">
      <c r="B74" s="2"/>
      <c r="C74" s="2"/>
      <c r="D74" s="1"/>
      <c r="E74" s="1"/>
      <c r="F74" s="2"/>
      <c r="G74" s="1"/>
      <c r="H74" s="1"/>
      <c r="I74" s="21"/>
      <c r="J74" s="1"/>
    </row>
    <row r="75" spans="1:10">
      <c r="B75" s="2"/>
      <c r="C75" s="2"/>
      <c r="D75" s="1"/>
      <c r="E75" s="1"/>
      <c r="F75" s="2"/>
      <c r="G75" s="1"/>
      <c r="H75" s="1"/>
      <c r="I75" s="21"/>
      <c r="J75" s="1"/>
    </row>
    <row r="76" spans="1:10">
      <c r="B76" s="2"/>
      <c r="C76" s="2"/>
      <c r="D76" s="1"/>
      <c r="E76" s="1"/>
      <c r="F76" s="2"/>
      <c r="G76" s="1"/>
      <c r="H76" s="1"/>
      <c r="I76" s="21"/>
      <c r="J76" s="1"/>
    </row>
    <row r="77" spans="1:10">
      <c r="B77" s="2"/>
      <c r="C77" s="2"/>
      <c r="D77" s="1"/>
      <c r="E77" s="1"/>
      <c r="F77" s="2"/>
      <c r="G77" s="1"/>
      <c r="H77" s="1"/>
      <c r="I77" s="21"/>
      <c r="J77" s="1"/>
    </row>
    <row r="78" spans="1:10">
      <c r="B78" s="2"/>
      <c r="C78" s="2"/>
      <c r="D78" s="1"/>
      <c r="E78" s="1"/>
      <c r="F78" s="2"/>
      <c r="G78" s="1"/>
      <c r="H78" s="1"/>
      <c r="I78" s="21"/>
      <c r="J78" s="1"/>
    </row>
    <row r="79" spans="1:10">
      <c r="B79" s="2"/>
      <c r="C79" s="2"/>
      <c r="D79" s="1"/>
      <c r="E79" s="1"/>
      <c r="F79" s="2"/>
      <c r="G79" s="1"/>
      <c r="H79" s="1"/>
      <c r="I79" s="21"/>
      <c r="J79" s="1"/>
    </row>
    <row r="80" spans="1:10">
      <c r="B80" s="2"/>
      <c r="C80" s="2"/>
      <c r="D80" s="1"/>
      <c r="E80" s="1"/>
      <c r="F80" s="2"/>
      <c r="G80" s="1"/>
      <c r="H80" s="1"/>
      <c r="I80" s="21"/>
      <c r="J80" s="1"/>
    </row>
    <row r="81" spans="2:10">
      <c r="B81" s="2"/>
      <c r="C81" s="2"/>
      <c r="D81" s="1"/>
      <c r="E81" s="1"/>
      <c r="F81" s="2"/>
      <c r="G81" s="1"/>
      <c r="H81" s="1"/>
      <c r="I81" s="21"/>
      <c r="J81" s="1"/>
    </row>
    <row r="82" spans="2:10">
      <c r="B82" s="2"/>
      <c r="C82" s="2"/>
      <c r="D82" s="1"/>
      <c r="E82" s="1"/>
      <c r="F82" s="2"/>
      <c r="G82" s="1"/>
      <c r="H82" s="1"/>
      <c r="I82" s="21"/>
      <c r="J82" s="1"/>
    </row>
    <row r="83" spans="2:10">
      <c r="B83" s="2"/>
      <c r="C83" s="2"/>
      <c r="D83" s="1"/>
      <c r="E83" s="1"/>
      <c r="F83" s="2"/>
      <c r="G83" s="1"/>
      <c r="H83" s="1"/>
      <c r="I83" s="21"/>
      <c r="J83" s="1"/>
    </row>
    <row r="84" spans="2:10">
      <c r="B84" s="2"/>
      <c r="C84" s="2"/>
      <c r="D84" s="1"/>
      <c r="E84" s="1"/>
      <c r="F84" s="2"/>
      <c r="G84" s="1"/>
      <c r="H84" s="1"/>
      <c r="I84" s="21"/>
      <c r="J84" s="1"/>
    </row>
    <row r="85" spans="2:10">
      <c r="B85" s="2"/>
      <c r="C85" s="2"/>
      <c r="D85" s="1"/>
      <c r="E85" s="1"/>
      <c r="F85" s="2"/>
      <c r="G85" s="1"/>
      <c r="H85" s="1"/>
      <c r="I85" s="21"/>
      <c r="J85" s="1"/>
    </row>
    <row r="86" spans="2:10">
      <c r="B86" s="2"/>
      <c r="C86" s="2"/>
      <c r="D86" s="1"/>
      <c r="E86" s="1"/>
      <c r="F86" s="2"/>
      <c r="G86" s="1"/>
      <c r="H86" s="1"/>
      <c r="I86" s="21"/>
      <c r="J86" s="1"/>
    </row>
    <row r="87" spans="2:10">
      <c r="B87" s="2"/>
      <c r="C87" s="2"/>
      <c r="D87" s="1"/>
      <c r="E87" s="1"/>
      <c r="F87" s="2"/>
      <c r="G87" s="1"/>
      <c r="H87" s="1"/>
      <c r="I87" s="21"/>
      <c r="J87" s="1"/>
    </row>
    <row r="88" spans="2:10">
      <c r="B88" s="2"/>
      <c r="C88" s="2"/>
      <c r="D88" s="1"/>
      <c r="E88" s="1"/>
      <c r="F88" s="2"/>
      <c r="G88" s="1"/>
      <c r="H88" s="1"/>
      <c r="I88" s="21"/>
      <c r="J88" s="1"/>
    </row>
    <row r="89" spans="2:10">
      <c r="B89" s="2"/>
      <c r="C89" s="2"/>
      <c r="D89" s="1"/>
      <c r="E89" s="1"/>
      <c r="F89" s="2"/>
      <c r="G89" s="1"/>
      <c r="H89" s="1"/>
      <c r="I89" s="21"/>
      <c r="J89" s="1"/>
    </row>
    <row r="90" spans="2:10">
      <c r="B90" s="2"/>
      <c r="C90" s="2"/>
      <c r="D90" s="1"/>
      <c r="E90" s="1"/>
      <c r="F90" s="2"/>
      <c r="G90" s="1"/>
      <c r="H90" s="1"/>
      <c r="I90" s="21"/>
      <c r="J90" s="1"/>
    </row>
    <row r="91" spans="2:10">
      <c r="B91" s="2"/>
      <c r="C91" s="2"/>
      <c r="D91" s="1"/>
      <c r="E91" s="1"/>
      <c r="F91" s="2"/>
      <c r="G91" s="1"/>
      <c r="H91" s="1"/>
      <c r="I91" s="21"/>
      <c r="J91" s="1"/>
    </row>
    <row r="92" spans="2:10">
      <c r="B92" s="2"/>
      <c r="C92" s="2"/>
      <c r="D92" s="1"/>
      <c r="E92" s="1"/>
      <c r="F92" s="2"/>
      <c r="G92" s="1"/>
      <c r="H92" s="1"/>
      <c r="I92" s="21"/>
      <c r="J92" s="1"/>
    </row>
    <row r="93" spans="2:10">
      <c r="B93" s="2"/>
      <c r="C93" s="2"/>
      <c r="D93" s="1"/>
      <c r="E93" s="1"/>
      <c r="F93" s="2"/>
      <c r="G93" s="1"/>
      <c r="H93" s="1"/>
      <c r="I93" s="21"/>
      <c r="J93" s="1"/>
    </row>
    <row r="94" spans="2:10">
      <c r="B94" s="2"/>
      <c r="C94" s="2"/>
      <c r="D94" s="1"/>
      <c r="E94" s="1"/>
      <c r="F94" s="2"/>
      <c r="G94" s="1"/>
      <c r="H94" s="1"/>
      <c r="I94" s="21"/>
      <c r="J94" s="1"/>
    </row>
    <row r="95" spans="2:10">
      <c r="B95" s="2"/>
      <c r="C95" s="2"/>
      <c r="D95" s="1"/>
      <c r="E95" s="1"/>
      <c r="F95" s="2"/>
      <c r="G95" s="1"/>
      <c r="H95" s="1"/>
      <c r="I95" s="21"/>
      <c r="J95" s="1"/>
    </row>
    <row r="96" spans="2:10">
      <c r="B96" s="2"/>
      <c r="C96" s="2"/>
      <c r="D96" s="1"/>
      <c r="E96" s="1"/>
      <c r="F96" s="2"/>
      <c r="G96" s="1"/>
      <c r="H96" s="1"/>
      <c r="I96" s="21"/>
      <c r="J96" s="1"/>
    </row>
    <row r="97" spans="2:10">
      <c r="B97" s="2"/>
      <c r="C97" s="2"/>
      <c r="D97" s="1"/>
      <c r="E97" s="1"/>
      <c r="F97" s="2"/>
      <c r="G97" s="1"/>
      <c r="H97" s="1"/>
      <c r="I97" s="21"/>
      <c r="J97" s="1"/>
    </row>
    <row r="98" spans="2:10">
      <c r="B98" s="2"/>
      <c r="C98" s="2"/>
      <c r="D98" s="1"/>
      <c r="E98" s="1"/>
      <c r="F98" s="2"/>
      <c r="G98" s="1"/>
      <c r="H98" s="1"/>
      <c r="I98" s="21"/>
      <c r="J98" s="1"/>
    </row>
    <row r="99" spans="2:10">
      <c r="B99" s="2"/>
      <c r="C99" s="2"/>
      <c r="D99" s="1"/>
      <c r="E99" s="1"/>
      <c r="F99" s="2"/>
      <c r="G99" s="1"/>
      <c r="H99" s="1"/>
      <c r="I99" s="21"/>
      <c r="J99" s="1"/>
    </row>
    <row r="100" spans="2:10">
      <c r="B100" s="2"/>
      <c r="C100" s="2"/>
      <c r="D100" s="1"/>
      <c r="E100" s="1"/>
      <c r="F100" s="2"/>
      <c r="G100" s="1"/>
      <c r="H100" s="1"/>
      <c r="I100" s="21"/>
      <c r="J100" s="1"/>
    </row>
    <row r="101" spans="2:10">
      <c r="B101" s="2"/>
      <c r="C101" s="2"/>
      <c r="D101" s="1"/>
      <c r="E101" s="1"/>
      <c r="F101" s="2"/>
      <c r="G101" s="1"/>
      <c r="H101" s="1"/>
      <c r="I101" s="21"/>
      <c r="J101" s="1"/>
    </row>
    <row r="102" spans="2:10">
      <c r="B102" s="2"/>
      <c r="C102" s="2"/>
      <c r="D102" s="1"/>
      <c r="E102" s="1"/>
      <c r="F102" s="2"/>
      <c r="G102" s="1"/>
      <c r="H102" s="1"/>
      <c r="I102" s="21"/>
      <c r="J102" s="1"/>
    </row>
    <row r="103" spans="2:10">
      <c r="B103" s="2"/>
      <c r="C103" s="2"/>
      <c r="D103" s="1"/>
      <c r="E103" s="1"/>
      <c r="F103" s="2"/>
      <c r="G103" s="1"/>
      <c r="H103" s="1"/>
      <c r="I103" s="21"/>
      <c r="J103" s="1"/>
    </row>
    <row r="104" spans="2:10">
      <c r="B104" s="2"/>
      <c r="C104" s="2"/>
      <c r="D104" s="1"/>
      <c r="E104" s="1"/>
      <c r="F104" s="2"/>
      <c r="G104" s="1"/>
      <c r="H104" s="1"/>
      <c r="I104" s="21"/>
      <c r="J104" s="1"/>
    </row>
    <row r="105" spans="2:10">
      <c r="B105" s="2"/>
      <c r="C105" s="2"/>
      <c r="D105" s="1"/>
      <c r="E105" s="1"/>
      <c r="F105" s="2"/>
      <c r="G105" s="1"/>
      <c r="H105" s="1"/>
      <c r="I105" s="21"/>
      <c r="J105" s="1"/>
    </row>
    <row r="106" spans="2:10">
      <c r="B106" s="2"/>
      <c r="C106" s="2"/>
      <c r="D106" s="1"/>
      <c r="E106" s="1"/>
      <c r="F106" s="2"/>
      <c r="G106" s="1"/>
      <c r="H106" s="1"/>
      <c r="I106" s="21"/>
      <c r="J106" s="1"/>
    </row>
    <row r="107" spans="2:10">
      <c r="B107" s="2"/>
      <c r="C107" s="2"/>
      <c r="D107" s="1"/>
      <c r="E107" s="1"/>
      <c r="F107" s="2"/>
      <c r="G107" s="1"/>
      <c r="H107" s="1"/>
      <c r="I107" s="21"/>
      <c r="J107" s="1"/>
    </row>
    <row r="108" spans="2:10">
      <c r="B108" s="2"/>
      <c r="C108" s="2"/>
      <c r="D108" s="1"/>
      <c r="E108" s="1"/>
      <c r="F108" s="2"/>
      <c r="G108" s="1"/>
      <c r="H108" s="1"/>
      <c r="I108" s="21"/>
      <c r="J108" s="1"/>
    </row>
    <row r="109" spans="2:10">
      <c r="B109" s="2"/>
      <c r="C109" s="2"/>
      <c r="D109" s="1"/>
      <c r="E109" s="1"/>
      <c r="F109" s="2"/>
      <c r="G109" s="1"/>
      <c r="H109" s="1"/>
      <c r="I109" s="21"/>
      <c r="J109" s="1"/>
    </row>
    <row r="110" spans="2:10">
      <c r="B110" s="2"/>
      <c r="C110" s="2"/>
      <c r="D110" s="1"/>
      <c r="E110" s="1"/>
      <c r="F110" s="2"/>
      <c r="G110" s="1"/>
      <c r="H110" s="1"/>
      <c r="I110" s="21"/>
      <c r="J110" s="1"/>
    </row>
    <row r="111" spans="2:10">
      <c r="B111" s="2"/>
      <c r="C111" s="2"/>
      <c r="D111" s="1"/>
      <c r="E111" s="1"/>
      <c r="F111" s="2"/>
      <c r="G111" s="1"/>
      <c r="H111" s="1"/>
      <c r="I111" s="21"/>
      <c r="J111" s="1"/>
    </row>
    <row r="112" spans="2:10">
      <c r="B112" s="2"/>
      <c r="C112" s="2"/>
      <c r="D112" s="1"/>
      <c r="E112" s="1"/>
      <c r="F112" s="2"/>
      <c r="G112" s="1"/>
      <c r="H112" s="1"/>
      <c r="I112" s="21"/>
      <c r="J112" s="1"/>
    </row>
    <row r="113" spans="2:10">
      <c r="B113" s="2"/>
      <c r="C113" s="2"/>
      <c r="D113" s="1"/>
      <c r="E113" s="1"/>
      <c r="F113" s="2"/>
      <c r="G113" s="1"/>
      <c r="H113" s="1"/>
      <c r="I113" s="21"/>
      <c r="J113" s="1"/>
    </row>
    <row r="114" spans="2:10">
      <c r="B114" s="2"/>
      <c r="C114" s="2"/>
      <c r="D114" s="1"/>
      <c r="E114" s="1"/>
      <c r="F114" s="2"/>
      <c r="G114" s="1"/>
      <c r="H114" s="1"/>
      <c r="I114" s="21"/>
      <c r="J114" s="1"/>
    </row>
    <row r="115" spans="2:10">
      <c r="B115" s="2"/>
      <c r="C115" s="2"/>
      <c r="D115" s="1"/>
      <c r="E115" s="1"/>
      <c r="F115" s="2"/>
      <c r="G115" s="1"/>
      <c r="H115" s="1"/>
      <c r="I115" s="21"/>
      <c r="J115" s="1"/>
    </row>
    <row r="116" spans="2:10">
      <c r="B116" s="2"/>
      <c r="C116" s="2"/>
      <c r="D116" s="1"/>
      <c r="E116" s="1"/>
      <c r="F116" s="2"/>
      <c r="G116" s="1"/>
      <c r="H116" s="1"/>
      <c r="I116" s="21"/>
      <c r="J116" s="1"/>
    </row>
    <row r="117" spans="2:10">
      <c r="B117" s="2"/>
      <c r="C117" s="2"/>
      <c r="D117" s="1"/>
      <c r="E117" s="1"/>
      <c r="F117" s="2"/>
      <c r="G117" s="1"/>
      <c r="H117" s="1"/>
      <c r="I117" s="21"/>
      <c r="J117" s="1"/>
    </row>
    <row r="118" spans="2:10">
      <c r="B118" s="2"/>
      <c r="C118" s="2"/>
      <c r="D118" s="1"/>
      <c r="E118" s="1"/>
      <c r="F118" s="2"/>
      <c r="G118" s="1"/>
      <c r="H118" s="1"/>
      <c r="I118" s="21"/>
      <c r="J118" s="1"/>
    </row>
    <row r="119" spans="2:10">
      <c r="B119" s="2"/>
      <c r="C119" s="2"/>
      <c r="D119" s="1"/>
      <c r="E119" s="1"/>
      <c r="F119" s="2"/>
      <c r="G119" s="1"/>
      <c r="H119" s="1"/>
      <c r="I119" s="21"/>
      <c r="J119" s="1"/>
    </row>
    <row r="120" spans="2:10">
      <c r="B120" s="2"/>
      <c r="C120" s="2"/>
      <c r="D120" s="1"/>
      <c r="E120" s="1"/>
      <c r="F120" s="2"/>
      <c r="G120" s="1"/>
      <c r="H120" s="1"/>
      <c r="I120" s="21"/>
      <c r="J120" s="1"/>
    </row>
    <row r="121" spans="2:10">
      <c r="B121" s="2"/>
      <c r="C121" s="2"/>
      <c r="D121" s="1"/>
      <c r="E121" s="1"/>
      <c r="F121" s="2"/>
      <c r="G121" s="1"/>
      <c r="H121" s="1"/>
      <c r="I121" s="21"/>
      <c r="J121" s="1"/>
    </row>
    <row r="122" spans="2:10">
      <c r="B122" s="2"/>
      <c r="C122" s="2"/>
      <c r="D122" s="1"/>
      <c r="E122" s="1"/>
      <c r="F122" s="2"/>
      <c r="G122" s="1"/>
      <c r="H122" s="1"/>
      <c r="I122" s="21"/>
      <c r="J122" s="1"/>
    </row>
    <row r="123" spans="2:10">
      <c r="B123" s="2"/>
      <c r="C123" s="2"/>
      <c r="D123" s="1"/>
      <c r="E123" s="1"/>
      <c r="F123" s="2"/>
      <c r="G123" s="1"/>
      <c r="H123" s="1"/>
      <c r="I123" s="21"/>
      <c r="J123" s="1"/>
    </row>
    <row r="124" spans="2:10">
      <c r="B124" s="2"/>
      <c r="C124" s="2"/>
      <c r="D124" s="1"/>
      <c r="E124" s="1"/>
      <c r="F124" s="2"/>
      <c r="G124" s="1"/>
      <c r="H124" s="1"/>
      <c r="I124" s="21"/>
      <c r="J124" s="1"/>
    </row>
    <row r="125" spans="2:10">
      <c r="B125" s="2"/>
      <c r="C125" s="2"/>
      <c r="D125" s="1"/>
      <c r="E125" s="1"/>
      <c r="F125" s="2"/>
      <c r="G125" s="1"/>
      <c r="H125" s="1"/>
      <c r="I125" s="21"/>
      <c r="J125" s="1"/>
    </row>
    <row r="126" spans="2:10">
      <c r="B126" s="2"/>
      <c r="C126" s="2"/>
      <c r="D126" s="1"/>
      <c r="E126" s="1"/>
      <c r="F126" s="2"/>
      <c r="G126" s="1"/>
      <c r="H126" s="1"/>
      <c r="I126" s="21"/>
      <c r="J126" s="1"/>
    </row>
    <row r="127" spans="2:10">
      <c r="B127" s="2"/>
      <c r="C127" s="2"/>
      <c r="D127" s="1"/>
      <c r="E127" s="1"/>
      <c r="F127" s="2"/>
      <c r="G127" s="1"/>
      <c r="H127" s="1"/>
      <c r="I127" s="21"/>
      <c r="J127" s="1"/>
    </row>
    <row r="128" spans="2:10">
      <c r="B128" s="2"/>
      <c r="C128" s="2"/>
      <c r="D128" s="1"/>
      <c r="E128" s="1"/>
      <c r="F128" s="2"/>
      <c r="G128" s="1"/>
      <c r="H128" s="1"/>
      <c r="I128" s="21"/>
      <c r="J128" s="1"/>
    </row>
    <row r="129" spans="2:10">
      <c r="B129" s="2"/>
      <c r="C129" s="2"/>
      <c r="D129" s="1"/>
      <c r="E129" s="1"/>
      <c r="F129" s="2"/>
      <c r="G129" s="1"/>
      <c r="H129" s="1"/>
      <c r="I129" s="21"/>
      <c r="J129" s="1"/>
    </row>
    <row r="130" spans="2:10">
      <c r="B130" s="2"/>
      <c r="C130" s="2"/>
      <c r="D130" s="1"/>
      <c r="E130" s="1"/>
      <c r="F130" s="2"/>
      <c r="G130" s="1"/>
      <c r="H130" s="1"/>
      <c r="I130" s="21"/>
      <c r="J130" s="1"/>
    </row>
    <row r="131" spans="2:10">
      <c r="B131" s="2"/>
      <c r="C131" s="2"/>
      <c r="D131" s="1"/>
      <c r="E131" s="1"/>
      <c r="F131" s="2"/>
      <c r="G131" s="1"/>
      <c r="H131" s="1"/>
      <c r="I131" s="21"/>
      <c r="J131" s="1"/>
    </row>
    <row r="132" spans="2:10">
      <c r="B132" s="2"/>
      <c r="C132" s="2"/>
      <c r="D132" s="1"/>
      <c r="E132" s="1"/>
      <c r="F132" s="2"/>
      <c r="G132" s="1"/>
      <c r="H132" s="1"/>
      <c r="I132" s="21"/>
      <c r="J132" s="1"/>
    </row>
    <row r="133" spans="2:10">
      <c r="B133" s="2"/>
      <c r="C133" s="2"/>
      <c r="D133" s="1"/>
      <c r="E133" s="1"/>
      <c r="F133" s="2"/>
      <c r="G133" s="1"/>
      <c r="H133" s="1"/>
      <c r="I133" s="21"/>
      <c r="J133" s="1"/>
    </row>
    <row r="134" spans="2:10">
      <c r="B134" s="2"/>
      <c r="C134" s="2"/>
      <c r="D134" s="1"/>
      <c r="E134" s="1"/>
      <c r="F134" s="2"/>
      <c r="G134" s="1"/>
      <c r="H134" s="1"/>
      <c r="I134" s="21"/>
      <c r="J134" s="1"/>
    </row>
    <row r="135" spans="2:10">
      <c r="B135" s="2"/>
      <c r="C135" s="2"/>
      <c r="D135" s="1"/>
      <c r="E135" s="1"/>
      <c r="F135" s="2"/>
      <c r="G135" s="1"/>
      <c r="H135" s="1"/>
      <c r="I135" s="21"/>
      <c r="J135" s="1"/>
    </row>
    <row r="136" spans="2:10">
      <c r="B136" s="2"/>
      <c r="C136" s="2"/>
      <c r="D136" s="1"/>
      <c r="E136" s="1"/>
      <c r="F136" s="2"/>
      <c r="G136" s="1"/>
      <c r="H136" s="1"/>
      <c r="I136" s="21"/>
      <c r="J136" s="1"/>
    </row>
    <row r="137" spans="2:10">
      <c r="B137" s="2"/>
      <c r="C137" s="2"/>
      <c r="D137" s="1"/>
      <c r="E137" s="1"/>
      <c r="F137" s="2"/>
      <c r="G137" s="1"/>
      <c r="H137" s="1"/>
      <c r="I137" s="21"/>
      <c r="J137" s="1"/>
    </row>
    <row r="138" spans="2:10">
      <c r="B138" s="2"/>
      <c r="C138" s="2"/>
      <c r="D138" s="1"/>
      <c r="E138" s="1"/>
      <c r="F138" s="2"/>
      <c r="G138" s="1"/>
      <c r="H138" s="1"/>
      <c r="I138" s="21"/>
      <c r="J138" s="1"/>
    </row>
    <row r="139" spans="2:10">
      <c r="B139" s="2"/>
      <c r="C139" s="2"/>
      <c r="D139" s="1"/>
      <c r="E139" s="1"/>
      <c r="F139" s="2"/>
      <c r="G139" s="1"/>
      <c r="H139" s="1"/>
      <c r="I139" s="21"/>
      <c r="J139" s="1"/>
    </row>
    <row r="140" spans="2:10">
      <c r="B140" s="2"/>
      <c r="C140" s="2"/>
      <c r="D140" s="1"/>
      <c r="E140" s="1"/>
      <c r="F140" s="2"/>
      <c r="G140" s="1"/>
      <c r="H140" s="1"/>
      <c r="I140" s="21"/>
      <c r="J140" s="1"/>
    </row>
    <row r="141" spans="2:10">
      <c r="B141" s="2"/>
      <c r="C141" s="2"/>
      <c r="D141" s="1"/>
      <c r="E141" s="1"/>
      <c r="F141" s="2"/>
      <c r="G141" s="1"/>
      <c r="H141" s="1"/>
      <c r="I141" s="21"/>
      <c r="J141" s="1"/>
    </row>
    <row r="142" spans="2:10">
      <c r="B142" s="2"/>
      <c r="C142" s="2"/>
      <c r="D142" s="1"/>
      <c r="E142" s="1"/>
      <c r="F142" s="2"/>
      <c r="G142" s="1"/>
      <c r="H142" s="1"/>
      <c r="I142" s="21"/>
      <c r="J142" s="1"/>
    </row>
    <row r="143" spans="2:10">
      <c r="B143" s="2"/>
      <c r="C143" s="2"/>
      <c r="D143" s="1"/>
      <c r="E143" s="1"/>
      <c r="F143" s="2"/>
      <c r="G143" s="1"/>
      <c r="H143" s="1"/>
      <c r="I143" s="21"/>
      <c r="J143" s="1"/>
    </row>
    <row r="144" spans="2:10">
      <c r="B144" s="2"/>
      <c r="C144" s="2"/>
      <c r="D144" s="1"/>
      <c r="E144" s="1"/>
      <c r="F144" s="2"/>
      <c r="G144" s="1"/>
      <c r="H144" s="1"/>
      <c r="I144" s="21"/>
      <c r="J144" s="1"/>
    </row>
    <row r="145" spans="2:10">
      <c r="B145" s="2"/>
      <c r="C145" s="2"/>
      <c r="D145" s="1"/>
      <c r="E145" s="1"/>
      <c r="F145" s="2"/>
      <c r="G145" s="1"/>
      <c r="H145" s="1"/>
      <c r="I145" s="21"/>
      <c r="J145" s="1"/>
    </row>
    <row r="146" spans="2:10">
      <c r="B146" s="2"/>
      <c r="C146" s="2"/>
      <c r="D146" s="1"/>
      <c r="E146" s="1"/>
      <c r="F146" s="2"/>
      <c r="G146" s="1"/>
      <c r="H146" s="1"/>
      <c r="I146" s="21"/>
      <c r="J146" s="1"/>
    </row>
    <row r="147" spans="2:10">
      <c r="B147" s="2"/>
      <c r="C147" s="2"/>
      <c r="D147" s="1"/>
      <c r="E147" s="1"/>
      <c r="F147" s="2"/>
      <c r="G147" s="1"/>
      <c r="H147" s="1"/>
      <c r="I147" s="21"/>
      <c r="J147" s="1"/>
    </row>
    <row r="148" spans="2:10">
      <c r="B148" s="2"/>
      <c r="C148" s="2"/>
      <c r="D148" s="1"/>
      <c r="E148" s="1"/>
      <c r="F148" s="2"/>
      <c r="G148" s="1"/>
      <c r="H148" s="1"/>
      <c r="I148" s="21"/>
      <c r="J148" s="1"/>
    </row>
    <row r="149" spans="2:10">
      <c r="B149" s="2"/>
      <c r="C149" s="2"/>
      <c r="D149" s="1"/>
      <c r="E149" s="1"/>
      <c r="F149" s="2"/>
      <c r="G149" s="1"/>
      <c r="H149" s="1"/>
      <c r="I149" s="21"/>
      <c r="J149" s="1"/>
    </row>
    <row r="150" spans="2:10">
      <c r="B150" s="2"/>
      <c r="C150" s="2"/>
      <c r="D150" s="1"/>
      <c r="E150" s="1"/>
      <c r="F150" s="2"/>
      <c r="G150" s="1"/>
      <c r="H150" s="1"/>
      <c r="I150" s="21"/>
      <c r="J150" s="1"/>
    </row>
    <row r="151" spans="2:10">
      <c r="B151" s="2"/>
      <c r="C151" s="2"/>
      <c r="D151" s="1"/>
      <c r="E151" s="1"/>
      <c r="F151" s="2"/>
      <c r="G151" s="1"/>
      <c r="H151" s="1"/>
      <c r="I151" s="21"/>
      <c r="J151" s="1"/>
    </row>
    <row r="152" spans="2:10">
      <c r="B152" s="2"/>
      <c r="C152" s="2"/>
      <c r="D152" s="1"/>
      <c r="E152" s="1"/>
      <c r="F152" s="2"/>
      <c r="G152" s="1"/>
      <c r="H152" s="1"/>
      <c r="I152" s="21"/>
      <c r="J152" s="1"/>
    </row>
    <row r="153" spans="2:10">
      <c r="B153" s="2"/>
      <c r="C153" s="2"/>
      <c r="D153" s="1"/>
      <c r="E153" s="1"/>
      <c r="F153" s="2"/>
      <c r="G153" s="1"/>
      <c r="H153" s="1"/>
      <c r="I153" s="21"/>
      <c r="J153" s="1"/>
    </row>
    <row r="154" spans="2:10">
      <c r="B154" s="2"/>
      <c r="C154" s="2"/>
      <c r="D154" s="1"/>
      <c r="E154" s="1"/>
      <c r="F154" s="2"/>
      <c r="G154" s="1"/>
      <c r="H154" s="1"/>
      <c r="I154" s="21"/>
      <c r="J154" s="1"/>
    </row>
    <row r="155" spans="2:10">
      <c r="B155" s="2"/>
      <c r="C155" s="2"/>
      <c r="D155" s="1"/>
      <c r="E155" s="1"/>
      <c r="F155" s="2"/>
      <c r="G155" s="1"/>
      <c r="H155" s="1"/>
      <c r="I155" s="21"/>
      <c r="J155" s="1"/>
    </row>
    <row r="156" spans="2:10">
      <c r="B156" s="2"/>
      <c r="C156" s="2"/>
      <c r="D156" s="1"/>
      <c r="E156" s="1"/>
      <c r="F156" s="2"/>
      <c r="G156" s="1"/>
      <c r="H156" s="1"/>
      <c r="I156" s="21"/>
      <c r="J156" s="1"/>
    </row>
    <row r="157" spans="2:10">
      <c r="B157" s="2"/>
      <c r="C157" s="2"/>
      <c r="D157" s="1"/>
      <c r="E157" s="1"/>
      <c r="F157" s="2"/>
      <c r="G157" s="1"/>
      <c r="H157" s="1"/>
      <c r="I157" s="21"/>
      <c r="J157" s="1"/>
    </row>
    <row r="158" spans="2:10">
      <c r="B158" s="2"/>
      <c r="C158" s="2"/>
      <c r="D158" s="1"/>
      <c r="E158" s="1"/>
      <c r="F158" s="2"/>
      <c r="G158" s="1"/>
      <c r="H158" s="1"/>
      <c r="I158" s="21"/>
      <c r="J158" s="1"/>
    </row>
    <row r="159" spans="2:10">
      <c r="B159" s="2"/>
      <c r="C159" s="2"/>
      <c r="D159" s="1"/>
      <c r="E159" s="1"/>
      <c r="F159" s="2"/>
      <c r="G159" s="1"/>
      <c r="H159" s="1"/>
      <c r="I159" s="21"/>
      <c r="J159" s="1"/>
    </row>
    <row r="160" spans="2:10">
      <c r="B160" s="2"/>
      <c r="C160" s="2"/>
      <c r="D160" s="1"/>
      <c r="E160" s="1"/>
      <c r="F160" s="2"/>
      <c r="G160" s="1"/>
      <c r="H160" s="1"/>
      <c r="I160" s="21"/>
      <c r="J160" s="1"/>
    </row>
    <row r="161" spans="2:10">
      <c r="B161" s="2"/>
      <c r="C161" s="2"/>
      <c r="D161" s="1"/>
      <c r="E161" s="1"/>
      <c r="F161" s="2"/>
      <c r="G161" s="1"/>
      <c r="H161" s="1"/>
      <c r="I161" s="21"/>
      <c r="J161" s="1"/>
    </row>
    <row r="162" spans="2:10">
      <c r="B162" s="2"/>
      <c r="C162" s="2"/>
      <c r="D162" s="1"/>
      <c r="E162" s="1"/>
      <c r="F162" s="2"/>
      <c r="G162" s="1"/>
      <c r="H162" s="1"/>
      <c r="I162" s="21"/>
      <c r="J162" s="1"/>
    </row>
    <row r="163" spans="2:10">
      <c r="B163" s="2"/>
      <c r="C163" s="2"/>
      <c r="D163" s="1"/>
      <c r="E163" s="1"/>
      <c r="F163" s="2"/>
      <c r="G163" s="1"/>
      <c r="H163" s="1"/>
      <c r="I163" s="21"/>
      <c r="J163" s="1"/>
    </row>
    <row r="164" spans="2:10">
      <c r="B164" s="2"/>
      <c r="C164" s="2"/>
      <c r="D164" s="1"/>
      <c r="E164" s="1"/>
      <c r="F164" s="2"/>
      <c r="G164" s="1"/>
      <c r="H164" s="1"/>
      <c r="I164" s="21"/>
      <c r="J164" s="1"/>
    </row>
    <row r="165" spans="2:10">
      <c r="B165" s="2"/>
      <c r="C165" s="2"/>
      <c r="D165" s="1"/>
      <c r="E165" s="1"/>
      <c r="F165" s="2"/>
      <c r="G165" s="1"/>
      <c r="H165" s="1"/>
      <c r="I165" s="21"/>
      <c r="J165" s="1"/>
    </row>
    <row r="166" spans="2:10">
      <c r="B166" s="2"/>
      <c r="C166" s="2"/>
      <c r="D166" s="1"/>
      <c r="E166" s="1"/>
      <c r="F166" s="2"/>
      <c r="G166" s="1"/>
      <c r="H166" s="1"/>
      <c r="I166" s="21"/>
      <c r="J166" s="1"/>
    </row>
    <row r="167" spans="2:10">
      <c r="B167" s="2"/>
      <c r="C167" s="2"/>
      <c r="D167" s="1"/>
      <c r="E167" s="1"/>
      <c r="F167" s="2"/>
      <c r="G167" s="1"/>
      <c r="H167" s="1"/>
      <c r="I167" s="21"/>
      <c r="J167" s="1"/>
    </row>
    <row r="168" spans="2:10">
      <c r="B168" s="2"/>
      <c r="C168" s="2"/>
      <c r="D168" s="1"/>
      <c r="E168" s="1"/>
      <c r="F168" s="2"/>
      <c r="G168" s="1"/>
      <c r="H168" s="1"/>
      <c r="I168" s="21"/>
      <c r="J168" s="1"/>
    </row>
    <row r="169" spans="2:10">
      <c r="B169" s="2"/>
      <c r="C169" s="2"/>
      <c r="D169" s="1"/>
      <c r="E169" s="1"/>
      <c r="F169" s="2"/>
      <c r="G169" s="1"/>
      <c r="H169" s="1"/>
      <c r="I169" s="21"/>
      <c r="J169" s="1"/>
    </row>
    <row r="170" spans="2:10">
      <c r="B170" s="2"/>
      <c r="C170" s="2"/>
      <c r="D170" s="1"/>
      <c r="E170" s="1"/>
      <c r="F170" s="2"/>
      <c r="G170" s="1"/>
      <c r="H170" s="1"/>
      <c r="I170" s="21"/>
      <c r="J170" s="1"/>
    </row>
    <row r="171" spans="2:10">
      <c r="B171" s="2"/>
      <c r="C171" s="2"/>
      <c r="D171" s="1"/>
      <c r="E171" s="1"/>
      <c r="F171" s="2"/>
      <c r="G171" s="1"/>
      <c r="H171" s="1"/>
      <c r="I171" s="21"/>
      <c r="J171" s="1"/>
    </row>
    <row r="172" spans="2:10">
      <c r="B172" s="2"/>
      <c r="C172" s="2"/>
      <c r="D172" s="1"/>
      <c r="E172" s="1"/>
      <c r="F172" s="2"/>
      <c r="G172" s="1"/>
      <c r="H172" s="1"/>
      <c r="I172" s="21"/>
      <c r="J172" s="1"/>
    </row>
    <row r="173" spans="2:10">
      <c r="B173" s="2"/>
      <c r="C173" s="2"/>
      <c r="D173" s="1"/>
      <c r="E173" s="1"/>
      <c r="F173" s="2"/>
      <c r="G173" s="1"/>
      <c r="H173" s="1"/>
      <c r="I173" s="21"/>
      <c r="J173" s="1"/>
    </row>
    <row r="174" spans="2:10">
      <c r="B174" s="2"/>
      <c r="C174" s="2"/>
      <c r="D174" s="1"/>
      <c r="E174" s="1"/>
      <c r="F174" s="2"/>
      <c r="G174" s="1"/>
      <c r="H174" s="1"/>
      <c r="I174" s="21"/>
      <c r="J174" s="1"/>
    </row>
    <row r="175" spans="2:10">
      <c r="B175" s="2"/>
      <c r="C175" s="2"/>
      <c r="D175" s="1"/>
      <c r="E175" s="1"/>
      <c r="F175" s="2"/>
      <c r="G175" s="1"/>
      <c r="H175" s="1"/>
      <c r="I175" s="21"/>
      <c r="J175" s="1"/>
    </row>
    <row r="176" spans="2:10">
      <c r="B176" s="2"/>
      <c r="C176" s="2"/>
      <c r="D176" s="1"/>
      <c r="E176" s="1"/>
      <c r="F176" s="2"/>
      <c r="G176" s="1"/>
      <c r="H176" s="1"/>
      <c r="I176" s="21"/>
      <c r="J176" s="1"/>
    </row>
    <row r="177" spans="2:10">
      <c r="B177" s="2"/>
      <c r="C177" s="2"/>
      <c r="D177" s="1"/>
      <c r="E177" s="1"/>
      <c r="F177" s="2"/>
      <c r="G177" s="1"/>
      <c r="H177" s="1"/>
      <c r="I177" s="21"/>
      <c r="J177" s="1"/>
    </row>
    <row r="178" spans="2:10">
      <c r="B178" s="2"/>
      <c r="C178" s="2"/>
      <c r="D178" s="1"/>
      <c r="E178" s="1"/>
      <c r="F178" s="2"/>
      <c r="G178" s="1"/>
      <c r="H178" s="1"/>
      <c r="I178" s="21"/>
      <c r="J178" s="1"/>
    </row>
    <row r="179" spans="2:10">
      <c r="B179" s="2"/>
      <c r="C179" s="2"/>
      <c r="D179" s="1"/>
      <c r="E179" s="1"/>
      <c r="F179" s="2"/>
      <c r="G179" s="1"/>
      <c r="H179" s="1"/>
      <c r="I179" s="21"/>
      <c r="J179" s="1"/>
    </row>
    <row r="180" spans="2:10">
      <c r="B180" s="2"/>
      <c r="C180" s="2"/>
      <c r="D180" s="1"/>
      <c r="E180" s="1"/>
      <c r="F180" s="2"/>
      <c r="G180" s="1"/>
      <c r="H180" s="1"/>
      <c r="I180" s="21"/>
      <c r="J180" s="1"/>
    </row>
    <row r="181" spans="2:10">
      <c r="B181" s="2"/>
      <c r="C181" s="2"/>
      <c r="D181" s="1"/>
      <c r="E181" s="1"/>
      <c r="F181" s="2"/>
      <c r="G181" s="1"/>
      <c r="H181" s="1"/>
      <c r="I181" s="21"/>
      <c r="J181" s="1"/>
    </row>
    <row r="182" spans="2:10">
      <c r="B182" s="2"/>
      <c r="C182" s="2"/>
      <c r="D182" s="1"/>
      <c r="E182" s="1"/>
      <c r="F182" s="2"/>
      <c r="G182" s="1"/>
      <c r="H182" s="1"/>
      <c r="I182" s="21"/>
      <c r="J182" s="1"/>
    </row>
    <row r="183" spans="2:10">
      <c r="B183" s="2"/>
      <c r="C183" s="2"/>
      <c r="D183" s="1"/>
      <c r="E183" s="1"/>
      <c r="F183" s="2"/>
      <c r="G183" s="1"/>
      <c r="H183" s="1"/>
      <c r="I183" s="21"/>
      <c r="J183" s="1"/>
    </row>
    <row r="184" spans="2:10">
      <c r="B184" s="2"/>
      <c r="C184" s="2"/>
      <c r="D184" s="1"/>
      <c r="E184" s="1"/>
      <c r="F184" s="2"/>
      <c r="G184" s="1"/>
      <c r="H184" s="1"/>
      <c r="I184" s="21"/>
      <c r="J184" s="1"/>
    </row>
    <row r="185" spans="2:10">
      <c r="B185" s="2"/>
      <c r="C185" s="2"/>
      <c r="D185" s="1"/>
      <c r="E185" s="1"/>
      <c r="F185" s="2"/>
      <c r="G185" s="1"/>
      <c r="H185" s="1"/>
      <c r="I185" s="21"/>
      <c r="J185" s="1"/>
    </row>
    <row r="186" spans="2:10">
      <c r="B186" s="2"/>
      <c r="C186" s="2"/>
      <c r="D186" s="1"/>
      <c r="E186" s="1"/>
      <c r="F186" s="2"/>
      <c r="G186" s="1"/>
      <c r="H186" s="1"/>
      <c r="I186" s="21"/>
      <c r="J186" s="1"/>
    </row>
    <row r="187" spans="2:10">
      <c r="B187" s="2"/>
      <c r="C187" s="2"/>
      <c r="D187" s="1"/>
      <c r="E187" s="1"/>
      <c r="F187" s="2"/>
      <c r="G187" s="1"/>
      <c r="H187" s="1"/>
      <c r="I187" s="21"/>
      <c r="J187" s="1"/>
    </row>
    <row r="188" spans="2:10">
      <c r="B188" s="2"/>
      <c r="C188" s="2"/>
      <c r="D188" s="1"/>
      <c r="E188" s="1"/>
      <c r="F188" s="2"/>
      <c r="G188" s="1"/>
      <c r="H188" s="1"/>
      <c r="I188" s="21"/>
      <c r="J188" s="1"/>
    </row>
    <row r="189" spans="2:10">
      <c r="B189" s="2"/>
      <c r="C189" s="2"/>
      <c r="D189" s="1"/>
      <c r="E189" s="1"/>
      <c r="F189" s="2"/>
      <c r="G189" s="1"/>
      <c r="H189" s="1"/>
      <c r="I189" s="21"/>
      <c r="J189" s="1"/>
    </row>
    <row r="190" spans="2:10">
      <c r="B190" s="2"/>
      <c r="C190" s="2"/>
      <c r="D190" s="1"/>
      <c r="E190" s="1"/>
      <c r="F190" s="2"/>
      <c r="G190" s="1"/>
      <c r="H190" s="1"/>
      <c r="I190" s="21"/>
      <c r="J190" s="1"/>
    </row>
    <row r="191" spans="2:10">
      <c r="B191" s="2"/>
      <c r="C191" s="2"/>
      <c r="D191" s="1"/>
      <c r="E191" s="1"/>
      <c r="F191" s="2"/>
      <c r="G191" s="1"/>
      <c r="H191" s="1"/>
      <c r="I191" s="21"/>
      <c r="J191" s="1"/>
    </row>
    <row r="192" spans="2:10">
      <c r="B192" s="2"/>
      <c r="C192" s="2"/>
      <c r="D192" s="1"/>
      <c r="E192" s="1"/>
      <c r="F192" s="2"/>
      <c r="G192" s="1"/>
      <c r="H192" s="1"/>
      <c r="I192" s="21"/>
      <c r="J192" s="1"/>
    </row>
    <row r="193" spans="2:10">
      <c r="B193" s="2"/>
      <c r="C193" s="2"/>
      <c r="D193" s="1"/>
      <c r="E193" s="1"/>
      <c r="F193" s="2"/>
      <c r="G193" s="1"/>
      <c r="H193" s="1"/>
      <c r="I193" s="21"/>
      <c r="J193" s="1"/>
    </row>
    <row r="194" spans="2:10">
      <c r="B194" s="2"/>
      <c r="C194" s="2"/>
      <c r="D194" s="1"/>
      <c r="E194" s="1"/>
      <c r="F194" s="2"/>
      <c r="G194" s="1"/>
      <c r="H194" s="1"/>
      <c r="I194" s="21"/>
      <c r="J194" s="1"/>
    </row>
    <row r="195" spans="2:10">
      <c r="B195" s="2"/>
      <c r="C195" s="2"/>
      <c r="D195" s="1"/>
      <c r="E195" s="1"/>
      <c r="F195" s="2"/>
      <c r="G195" s="1"/>
      <c r="H195" s="1"/>
      <c r="I195" s="21"/>
      <c r="J195" s="1"/>
    </row>
    <row r="196" spans="2:10">
      <c r="B196" s="2"/>
      <c r="C196" s="2"/>
      <c r="D196" s="1"/>
      <c r="E196" s="1"/>
      <c r="F196" s="2"/>
      <c r="G196" s="1"/>
      <c r="H196" s="1"/>
      <c r="I196" s="21"/>
      <c r="J196" s="1"/>
    </row>
    <row r="197" spans="2:10">
      <c r="B197" s="2"/>
      <c r="C197" s="2"/>
      <c r="D197" s="1"/>
      <c r="E197" s="1"/>
      <c r="F197" s="2"/>
      <c r="G197" s="1"/>
      <c r="H197" s="1"/>
      <c r="I197" s="21"/>
      <c r="J197" s="1"/>
    </row>
    <row r="198" spans="2:10">
      <c r="B198" s="2"/>
      <c r="C198" s="2"/>
      <c r="D198" s="1"/>
      <c r="E198" s="1"/>
      <c r="F198" s="2"/>
      <c r="G198" s="1"/>
      <c r="H198" s="1"/>
      <c r="I198" s="21"/>
      <c r="J198" s="1"/>
    </row>
    <row r="199" spans="2:10">
      <c r="B199" s="2"/>
      <c r="C199" s="2"/>
      <c r="D199" s="1"/>
      <c r="E199" s="1"/>
      <c r="F199" s="2"/>
      <c r="G199" s="1"/>
      <c r="H199" s="1"/>
      <c r="I199" s="21"/>
      <c r="J199" s="1"/>
    </row>
    <row r="200" spans="2:10">
      <c r="B200" s="2"/>
      <c r="C200" s="2"/>
      <c r="D200" s="1"/>
      <c r="E200" s="1"/>
      <c r="F200" s="2"/>
      <c r="G200" s="1"/>
      <c r="H200" s="1"/>
      <c r="I200" s="21"/>
      <c r="J200" s="1"/>
    </row>
    <row r="201" spans="2:10">
      <c r="B201" s="2"/>
      <c r="C201" s="2"/>
      <c r="D201" s="1"/>
      <c r="E201" s="1"/>
      <c r="F201" s="2"/>
      <c r="G201" s="1"/>
      <c r="H201" s="1"/>
      <c r="I201" s="21"/>
      <c r="J201" s="1"/>
    </row>
    <row r="202" spans="2:10">
      <c r="B202" s="2"/>
      <c r="C202" s="2"/>
      <c r="D202" s="1"/>
      <c r="E202" s="1"/>
      <c r="F202" s="2"/>
      <c r="G202" s="1"/>
      <c r="H202" s="1"/>
      <c r="I202" s="21"/>
      <c r="J202" s="1"/>
    </row>
    <row r="203" spans="2:10">
      <c r="B203" s="2"/>
      <c r="C203" s="2"/>
      <c r="D203" s="1"/>
      <c r="E203" s="1"/>
      <c r="F203" s="2"/>
      <c r="G203" s="1"/>
      <c r="H203" s="1"/>
      <c r="I203" s="21"/>
      <c r="J203" s="1"/>
    </row>
    <row r="204" spans="2:10">
      <c r="B204" s="2"/>
      <c r="C204" s="2"/>
      <c r="D204" s="1"/>
      <c r="E204" s="1"/>
      <c r="F204" s="2"/>
      <c r="G204" s="1"/>
      <c r="H204" s="1"/>
      <c r="I204" s="21"/>
      <c r="J204" s="1"/>
    </row>
    <row r="205" spans="2:10">
      <c r="B205" s="2"/>
      <c r="C205" s="2"/>
      <c r="D205" s="1"/>
      <c r="E205" s="1"/>
      <c r="F205" s="2"/>
      <c r="G205" s="1"/>
      <c r="H205" s="1"/>
      <c r="I205" s="21"/>
      <c r="J205" s="1"/>
    </row>
    <row r="206" spans="2:10">
      <c r="B206" s="2"/>
      <c r="C206" s="2"/>
      <c r="D206" s="1"/>
      <c r="E206" s="1"/>
      <c r="F206" s="2"/>
      <c r="G206" s="1"/>
      <c r="H206" s="1"/>
      <c r="I206" s="21"/>
      <c r="J206" s="1"/>
    </row>
    <row r="207" spans="2:10">
      <c r="B207" s="2"/>
      <c r="C207" s="2"/>
      <c r="D207" s="1"/>
      <c r="E207" s="1"/>
      <c r="F207" s="2"/>
      <c r="G207" s="1"/>
      <c r="H207" s="1"/>
      <c r="I207" s="21"/>
      <c r="J207" s="1"/>
    </row>
    <row r="208" spans="2:10">
      <c r="B208" s="2"/>
      <c r="C208" s="2"/>
      <c r="D208" s="1"/>
      <c r="E208" s="1"/>
      <c r="F208" s="2"/>
      <c r="G208" s="1"/>
      <c r="H208" s="1"/>
      <c r="I208" s="21"/>
      <c r="J208" s="1"/>
    </row>
    <row r="209" spans="2:10">
      <c r="B209" s="2"/>
      <c r="C209" s="2"/>
      <c r="D209" s="1"/>
      <c r="E209" s="1"/>
      <c r="F209" s="2"/>
      <c r="G209" s="1"/>
      <c r="H209" s="1"/>
      <c r="I209" s="21"/>
      <c r="J209" s="1"/>
    </row>
    <row r="210" spans="2:10">
      <c r="B210" s="2"/>
      <c r="C210" s="2"/>
      <c r="D210" s="1"/>
      <c r="E210" s="1"/>
      <c r="F210" s="2"/>
      <c r="G210" s="1"/>
      <c r="H210" s="1"/>
      <c r="I210" s="21"/>
      <c r="J210" s="1"/>
    </row>
    <row r="211" spans="2:10">
      <c r="B211" s="2"/>
      <c r="C211" s="2"/>
      <c r="D211" s="1"/>
      <c r="E211" s="1"/>
      <c r="F211" s="2"/>
      <c r="G211" s="1"/>
      <c r="H211" s="1"/>
      <c r="I211" s="21"/>
      <c r="J211" s="1"/>
    </row>
    <row r="212" spans="2:10">
      <c r="B212" s="2"/>
      <c r="C212" s="2"/>
      <c r="D212" s="1"/>
      <c r="E212" s="1"/>
      <c r="F212" s="2"/>
      <c r="G212" s="1"/>
      <c r="H212" s="1"/>
      <c r="I212" s="21"/>
      <c r="J212" s="1"/>
    </row>
    <row r="213" spans="2:10">
      <c r="B213" s="2"/>
      <c r="C213" s="2"/>
      <c r="D213" s="1"/>
      <c r="E213" s="1"/>
      <c r="F213" s="2"/>
      <c r="G213" s="1"/>
      <c r="H213" s="1"/>
      <c r="I213" s="21"/>
      <c r="J213" s="1"/>
    </row>
    <row r="214" spans="2:10">
      <c r="B214" s="2"/>
      <c r="C214" s="2"/>
      <c r="D214" s="1"/>
      <c r="E214" s="1"/>
      <c r="F214" s="2"/>
      <c r="G214" s="1"/>
      <c r="H214" s="1"/>
      <c r="I214" s="21"/>
      <c r="J214" s="1"/>
    </row>
    <row r="215" spans="2:10">
      <c r="B215" s="2"/>
      <c r="C215" s="2"/>
      <c r="D215" s="1"/>
      <c r="E215" s="1"/>
      <c r="F215" s="2"/>
      <c r="G215" s="1"/>
      <c r="H215" s="1"/>
      <c r="I215" s="21"/>
      <c r="J215" s="1"/>
    </row>
    <row r="216" spans="2:10">
      <c r="B216" s="2"/>
      <c r="C216" s="2"/>
      <c r="D216" s="1"/>
      <c r="E216" s="1"/>
      <c r="F216" s="2"/>
      <c r="G216" s="1"/>
      <c r="H216" s="1"/>
      <c r="I216" s="21"/>
      <c r="J216" s="1"/>
    </row>
    <row r="217" spans="2:10">
      <c r="B217" s="2"/>
      <c r="C217" s="2"/>
      <c r="D217" s="1"/>
      <c r="E217" s="1"/>
      <c r="F217" s="2"/>
      <c r="G217" s="1"/>
      <c r="H217" s="1"/>
      <c r="I217" s="21"/>
      <c r="J217" s="1"/>
    </row>
    <row r="218" spans="2:10">
      <c r="B218" s="2"/>
      <c r="C218" s="2"/>
      <c r="D218" s="1"/>
      <c r="E218" s="1"/>
      <c r="F218" s="2"/>
      <c r="G218" s="1"/>
      <c r="H218" s="1"/>
      <c r="I218" s="21"/>
      <c r="J218" s="1"/>
    </row>
    <row r="219" spans="2:10">
      <c r="B219" s="2"/>
      <c r="C219" s="2"/>
      <c r="D219" s="1"/>
      <c r="E219" s="1"/>
      <c r="F219" s="2"/>
      <c r="G219" s="1"/>
      <c r="H219" s="1"/>
      <c r="I219" s="21"/>
      <c r="J219" s="1"/>
    </row>
    <row r="220" spans="2:10">
      <c r="B220" s="2"/>
      <c r="C220" s="2"/>
      <c r="D220" s="1"/>
      <c r="E220" s="1"/>
      <c r="F220" s="2"/>
      <c r="G220" s="1"/>
      <c r="H220" s="1"/>
      <c r="I220" s="21"/>
      <c r="J220" s="1"/>
    </row>
    <row r="221" spans="2:10">
      <c r="B221" s="2"/>
      <c r="C221" s="2"/>
      <c r="D221" s="1"/>
      <c r="E221" s="1"/>
      <c r="F221" s="2"/>
      <c r="G221" s="1"/>
      <c r="H221" s="1"/>
      <c r="I221" s="21"/>
      <c r="J221" s="1"/>
    </row>
    <row r="222" spans="2:10">
      <c r="B222" s="2"/>
      <c r="C222" s="2"/>
      <c r="D222" s="1"/>
      <c r="E222" s="1"/>
      <c r="F222" s="2"/>
      <c r="G222" s="1"/>
      <c r="H222" s="1"/>
      <c r="I222" s="21"/>
      <c r="J222" s="1"/>
    </row>
    <row r="223" spans="2:10">
      <c r="B223" s="2"/>
      <c r="C223" s="2"/>
      <c r="D223" s="1"/>
      <c r="E223" s="1"/>
      <c r="F223" s="2"/>
      <c r="G223" s="1"/>
      <c r="H223" s="1"/>
      <c r="I223" s="21"/>
      <c r="J223" s="1"/>
    </row>
    <row r="224" spans="2:10">
      <c r="B224" s="2"/>
      <c r="C224" s="2"/>
      <c r="D224" s="1"/>
      <c r="E224" s="1"/>
      <c r="F224" s="2"/>
      <c r="G224" s="1"/>
      <c r="H224" s="1"/>
      <c r="I224" s="21"/>
      <c r="J224" s="1"/>
    </row>
    <row r="225" spans="2:10">
      <c r="B225" s="2"/>
      <c r="C225" s="2"/>
      <c r="D225" s="1"/>
      <c r="E225" s="1"/>
      <c r="F225" s="2"/>
      <c r="G225" s="1"/>
      <c r="H225" s="1"/>
      <c r="I225" s="21"/>
      <c r="J225" s="1"/>
    </row>
    <row r="226" spans="2:10">
      <c r="B226" s="2"/>
      <c r="C226" s="2"/>
      <c r="D226" s="1"/>
      <c r="E226" s="1"/>
      <c r="F226" s="2"/>
      <c r="G226" s="1"/>
      <c r="H226" s="1"/>
      <c r="I226" s="21"/>
      <c r="J226" s="1"/>
    </row>
    <row r="227" spans="2:10">
      <c r="B227" s="2"/>
      <c r="C227" s="2"/>
      <c r="D227" s="1"/>
      <c r="E227" s="1"/>
      <c r="F227" s="2"/>
      <c r="G227" s="1"/>
      <c r="H227" s="1"/>
      <c r="I227" s="21"/>
      <c r="J227" s="1"/>
    </row>
    <row r="228" spans="2:10">
      <c r="B228" s="2"/>
      <c r="C228" s="2"/>
      <c r="D228" s="1"/>
      <c r="E228" s="1"/>
      <c r="F228" s="2"/>
      <c r="G228" s="1"/>
      <c r="H228" s="1"/>
      <c r="I228" s="21"/>
      <c r="J228" s="1"/>
    </row>
    <row r="229" spans="2:10">
      <c r="B229" s="2"/>
      <c r="C229" s="2"/>
      <c r="D229" s="1"/>
      <c r="E229" s="1"/>
      <c r="F229" s="2"/>
      <c r="G229" s="1"/>
      <c r="H229" s="1"/>
      <c r="I229" s="21"/>
      <c r="J229" s="1"/>
    </row>
    <row r="230" spans="2:10">
      <c r="B230" s="2"/>
      <c r="C230" s="2"/>
      <c r="D230" s="1"/>
      <c r="E230" s="1"/>
      <c r="F230" s="2"/>
      <c r="G230" s="1"/>
      <c r="H230" s="1"/>
      <c r="I230" s="21"/>
      <c r="J230" s="1"/>
    </row>
    <row r="231" spans="2:10">
      <c r="B231" s="2"/>
      <c r="C231" s="2"/>
      <c r="D231" s="1"/>
      <c r="E231" s="1"/>
      <c r="F231" s="2"/>
      <c r="G231" s="1"/>
      <c r="H231" s="1"/>
      <c r="I231" s="21"/>
      <c r="J231" s="1"/>
    </row>
    <row r="232" spans="2:10">
      <c r="B232" s="2"/>
      <c r="C232" s="2"/>
      <c r="D232" s="1"/>
      <c r="E232" s="1"/>
      <c r="F232" s="2"/>
      <c r="G232" s="1"/>
      <c r="H232" s="1"/>
      <c r="I232" s="21"/>
      <c r="J232" s="1"/>
    </row>
    <row r="233" spans="2:10">
      <c r="B233" s="2"/>
      <c r="C233" s="2"/>
      <c r="D233" s="1"/>
      <c r="E233" s="1"/>
      <c r="F233" s="2"/>
      <c r="G233" s="1"/>
      <c r="H233" s="1"/>
      <c r="I233" s="21"/>
      <c r="J233" s="1"/>
    </row>
    <row r="234" spans="2:10">
      <c r="B234" s="2"/>
      <c r="C234" s="2"/>
      <c r="D234" s="1"/>
      <c r="E234" s="1"/>
      <c r="F234" s="2"/>
      <c r="G234" s="1"/>
      <c r="H234" s="1"/>
      <c r="I234" s="21"/>
      <c r="J234" s="1"/>
    </row>
    <row r="235" spans="2:10">
      <c r="B235" s="2"/>
      <c r="C235" s="2"/>
      <c r="D235" s="1"/>
      <c r="E235" s="1"/>
      <c r="F235" s="2"/>
      <c r="G235" s="1"/>
      <c r="H235" s="1"/>
      <c r="I235" s="21"/>
      <c r="J235" s="1"/>
    </row>
    <row r="236" spans="2:10">
      <c r="B236" s="2"/>
      <c r="C236" s="2"/>
      <c r="D236" s="1"/>
      <c r="E236" s="1"/>
      <c r="F236" s="2"/>
      <c r="G236" s="1"/>
      <c r="H236" s="1"/>
      <c r="I236" s="21"/>
      <c r="J236" s="1"/>
    </row>
    <row r="237" spans="2:10">
      <c r="B237" s="2"/>
      <c r="C237" s="2"/>
      <c r="D237" s="1"/>
      <c r="E237" s="1"/>
      <c r="F237" s="2"/>
      <c r="G237" s="1"/>
      <c r="H237" s="1"/>
      <c r="I237" s="21"/>
      <c r="J237" s="1"/>
    </row>
    <row r="238" spans="2:10">
      <c r="B238" s="2"/>
      <c r="C238" s="2"/>
      <c r="D238" s="1"/>
      <c r="E238" s="1"/>
      <c r="F238" s="2"/>
      <c r="G238" s="1"/>
      <c r="H238" s="1"/>
      <c r="I238" s="21"/>
      <c r="J238" s="1"/>
    </row>
    <row r="239" spans="2:10">
      <c r="B239" s="2"/>
      <c r="C239" s="2"/>
      <c r="D239" s="1"/>
      <c r="E239" s="1"/>
      <c r="F239" s="2"/>
      <c r="G239" s="1"/>
      <c r="H239" s="1"/>
      <c r="I239" s="21"/>
      <c r="J239" s="1"/>
    </row>
    <row r="240" spans="2:10">
      <c r="B240" s="2"/>
      <c r="C240" s="2"/>
      <c r="D240" s="1"/>
      <c r="E240" s="1"/>
      <c r="F240" s="2"/>
      <c r="G240" s="1"/>
      <c r="H240" s="1"/>
      <c r="I240" s="21"/>
      <c r="J240" s="1"/>
    </row>
    <row r="241" spans="2:10">
      <c r="B241" s="2"/>
      <c r="C241" s="2"/>
      <c r="D241" s="1"/>
      <c r="E241" s="1"/>
      <c r="F241" s="2"/>
      <c r="G241" s="1"/>
      <c r="H241" s="1"/>
      <c r="I241" s="21"/>
      <c r="J241" s="1"/>
    </row>
    <row r="242" spans="2:10">
      <c r="B242" s="2"/>
      <c r="C242" s="2"/>
      <c r="D242" s="1"/>
      <c r="E242" s="1"/>
      <c r="F242" s="2"/>
      <c r="G242" s="1"/>
      <c r="H242" s="1"/>
      <c r="I242" s="21"/>
      <c r="J242" s="1"/>
    </row>
    <row r="243" spans="2:10">
      <c r="B243" s="2"/>
      <c r="C243" s="2"/>
      <c r="D243" s="1"/>
      <c r="E243" s="1"/>
      <c r="F243" s="2"/>
      <c r="G243" s="1"/>
      <c r="H243" s="1"/>
      <c r="I243" s="21"/>
      <c r="J243" s="1"/>
    </row>
    <row r="244" spans="2:10">
      <c r="B244" s="2"/>
      <c r="C244" s="2"/>
      <c r="D244" s="1"/>
      <c r="E244" s="1"/>
      <c r="F244" s="2"/>
      <c r="G244" s="1"/>
      <c r="H244" s="1"/>
      <c r="I244" s="21"/>
      <c r="J244" s="1"/>
    </row>
    <row r="245" spans="2:10">
      <c r="B245" s="2"/>
      <c r="C245" s="2"/>
      <c r="D245" s="1"/>
      <c r="E245" s="1"/>
      <c r="F245" s="2"/>
      <c r="G245" s="1"/>
      <c r="H245" s="1"/>
      <c r="I245" s="21"/>
      <c r="J245" s="1"/>
    </row>
    <row r="246" spans="2:10">
      <c r="B246" s="2"/>
      <c r="C246" s="2"/>
      <c r="D246" s="1"/>
      <c r="E246" s="1"/>
      <c r="F246" s="2"/>
      <c r="G246" s="1"/>
      <c r="H246" s="1"/>
      <c r="I246" s="21"/>
      <c r="J246" s="1"/>
    </row>
    <row r="247" spans="2:10">
      <c r="B247" s="2"/>
      <c r="C247" s="2"/>
      <c r="D247" s="1"/>
      <c r="E247" s="1"/>
      <c r="F247" s="2"/>
      <c r="G247" s="1"/>
      <c r="H247" s="1"/>
      <c r="I247" s="21"/>
      <c r="J247" s="1"/>
    </row>
    <row r="248" spans="2:10">
      <c r="B248" s="2"/>
      <c r="C248" s="2"/>
      <c r="D248" s="1"/>
      <c r="E248" s="1"/>
      <c r="F248" s="2"/>
      <c r="G248" s="1"/>
      <c r="H248" s="1"/>
      <c r="I248" s="21"/>
      <c r="J248" s="1"/>
    </row>
    <row r="249" spans="2:10">
      <c r="B249" s="2"/>
      <c r="C249" s="2"/>
      <c r="D249" s="1"/>
      <c r="E249" s="1"/>
      <c r="F249" s="2"/>
      <c r="G249" s="1"/>
      <c r="H249" s="1"/>
      <c r="I249" s="21"/>
      <c r="J249" s="1"/>
    </row>
    <row r="250" spans="2:10">
      <c r="B250" s="2"/>
      <c r="C250" s="2"/>
      <c r="D250" s="1"/>
      <c r="E250" s="1"/>
      <c r="F250" s="2"/>
      <c r="G250" s="1"/>
      <c r="H250" s="1"/>
      <c r="I250" s="21"/>
      <c r="J250" s="1"/>
    </row>
    <row r="251" spans="2:10">
      <c r="B251" s="2"/>
      <c r="C251" s="2"/>
      <c r="D251" s="1"/>
      <c r="E251" s="1"/>
      <c r="F251" s="2"/>
      <c r="G251" s="1"/>
      <c r="H251" s="1"/>
      <c r="I251" s="21"/>
      <c r="J251" s="1"/>
    </row>
    <row r="252" spans="2:10">
      <c r="B252" s="2"/>
      <c r="C252" s="2"/>
      <c r="D252" s="1"/>
      <c r="E252" s="1"/>
      <c r="F252" s="2"/>
      <c r="G252" s="1"/>
      <c r="H252" s="1"/>
      <c r="I252" s="21"/>
      <c r="J252" s="1"/>
    </row>
    <row r="253" spans="2:10">
      <c r="B253" s="2"/>
      <c r="C253" s="2"/>
      <c r="D253" s="1"/>
      <c r="E253" s="1"/>
      <c r="F253" s="2"/>
      <c r="G253" s="1"/>
      <c r="H253" s="1"/>
      <c r="I253" s="21"/>
      <c r="J253" s="1"/>
    </row>
    <row r="254" spans="2:10">
      <c r="B254" s="2"/>
      <c r="C254" s="2"/>
      <c r="D254" s="1"/>
      <c r="E254" s="1"/>
      <c r="F254" s="2"/>
      <c r="G254" s="1"/>
      <c r="H254" s="1"/>
      <c r="I254" s="21"/>
      <c r="J254" s="1"/>
    </row>
    <row r="255" spans="2:10">
      <c r="B255" s="2"/>
      <c r="C255" s="2"/>
      <c r="D255" s="1"/>
      <c r="E255" s="1"/>
      <c r="F255" s="2"/>
      <c r="G255" s="1"/>
      <c r="H255" s="1"/>
      <c r="I255" s="21"/>
      <c r="J255" s="1"/>
    </row>
    <row r="256" spans="2:10">
      <c r="B256" s="2"/>
      <c r="C256" s="2"/>
      <c r="D256" s="1"/>
      <c r="E256" s="1"/>
      <c r="F256" s="2"/>
      <c r="G256" s="1"/>
      <c r="H256" s="1"/>
      <c r="I256" s="21"/>
      <c r="J256" s="1"/>
    </row>
    <row r="257" spans="2:10">
      <c r="B257" s="2"/>
      <c r="C257" s="2"/>
      <c r="D257" s="1"/>
      <c r="E257" s="1"/>
      <c r="F257" s="2"/>
      <c r="G257" s="1"/>
      <c r="H257" s="1"/>
      <c r="I257" s="21"/>
      <c r="J257" s="1"/>
    </row>
    <row r="258" spans="2:10">
      <c r="B258" s="2"/>
      <c r="C258" s="2"/>
      <c r="D258" s="1"/>
      <c r="E258" s="1"/>
      <c r="F258" s="2"/>
      <c r="G258" s="1"/>
      <c r="H258" s="1"/>
      <c r="I258" s="21"/>
      <c r="J258" s="1"/>
    </row>
    <row r="259" spans="2:10">
      <c r="B259" s="2"/>
      <c r="C259" s="2"/>
      <c r="D259" s="1"/>
      <c r="E259" s="1"/>
      <c r="F259" s="2"/>
      <c r="G259" s="1"/>
      <c r="H259" s="1"/>
      <c r="I259" s="21"/>
      <c r="J259" s="1"/>
    </row>
    <row r="260" spans="2:10">
      <c r="B260" s="2"/>
      <c r="C260" s="2"/>
      <c r="D260" s="1"/>
      <c r="E260" s="1"/>
      <c r="F260" s="2"/>
      <c r="G260" s="1"/>
      <c r="H260" s="1"/>
      <c r="I260" s="21"/>
      <c r="J260" s="1"/>
    </row>
    <row r="261" spans="2:10">
      <c r="B261" s="2"/>
      <c r="C261" s="2"/>
      <c r="D261" s="1"/>
      <c r="E261" s="1"/>
      <c r="F261" s="2"/>
      <c r="G261" s="1"/>
      <c r="H261" s="1"/>
      <c r="I261" s="21"/>
      <c r="J261" s="1"/>
    </row>
    <row r="262" spans="2:10">
      <c r="B262" s="2"/>
      <c r="C262" s="2"/>
      <c r="D262" s="1"/>
      <c r="E262" s="1"/>
      <c r="F262" s="2"/>
      <c r="G262" s="1"/>
      <c r="H262" s="1"/>
      <c r="I262" s="21"/>
      <c r="J262" s="1"/>
    </row>
    <row r="263" spans="2:10">
      <c r="B263" s="2"/>
      <c r="C263" s="2"/>
      <c r="D263" s="1"/>
      <c r="E263" s="1"/>
      <c r="F263" s="2"/>
      <c r="G263" s="1"/>
      <c r="H263" s="1"/>
      <c r="I263" s="21"/>
      <c r="J263" s="1"/>
    </row>
    <row r="264" spans="2:10">
      <c r="B264" s="2"/>
      <c r="C264" s="2"/>
      <c r="D264" s="1"/>
      <c r="E264" s="1"/>
      <c r="F264" s="2"/>
      <c r="G264" s="1"/>
      <c r="H264" s="1"/>
      <c r="I264" s="21"/>
      <c r="J264" s="1"/>
    </row>
    <row r="265" spans="2:10">
      <c r="B265" s="2"/>
      <c r="C265" s="2"/>
      <c r="D265" s="1"/>
      <c r="E265" s="1"/>
      <c r="F265" s="2"/>
      <c r="G265" s="1"/>
      <c r="H265" s="1"/>
      <c r="I265" s="21"/>
      <c r="J265" s="1"/>
    </row>
    <row r="266" spans="2:10">
      <c r="B266" s="2"/>
      <c r="C266" s="2"/>
      <c r="D266" s="1"/>
      <c r="E266" s="1"/>
      <c r="F266" s="2"/>
      <c r="G266" s="1"/>
      <c r="H266" s="1"/>
      <c r="I266" s="21"/>
      <c r="J266" s="1"/>
    </row>
    <row r="267" spans="2:10">
      <c r="B267" s="2"/>
      <c r="C267" s="2"/>
      <c r="D267" s="1"/>
      <c r="E267" s="1"/>
      <c r="F267" s="2"/>
      <c r="G267" s="1"/>
      <c r="H267" s="1"/>
      <c r="I267" s="21"/>
      <c r="J267" s="1"/>
    </row>
    <row r="268" spans="2:10">
      <c r="B268" s="2"/>
      <c r="C268" s="2"/>
      <c r="D268" s="1"/>
      <c r="E268" s="1"/>
      <c r="F268" s="2"/>
      <c r="G268" s="1"/>
      <c r="H268" s="1"/>
      <c r="I268" s="21"/>
      <c r="J268" s="1"/>
    </row>
    <row r="269" spans="2:10">
      <c r="B269" s="2"/>
      <c r="C269" s="2"/>
      <c r="D269" s="1"/>
      <c r="E269" s="1"/>
      <c r="F269" s="2"/>
      <c r="G269" s="1"/>
      <c r="H269" s="1"/>
      <c r="I269" s="21"/>
      <c r="J269" s="1"/>
    </row>
    <row r="270" spans="2:10">
      <c r="B270" s="2"/>
      <c r="C270" s="2"/>
      <c r="D270" s="1"/>
      <c r="E270" s="1"/>
      <c r="F270" s="2"/>
      <c r="G270" s="1"/>
      <c r="H270" s="1"/>
      <c r="I270" s="21"/>
      <c r="J270" s="1"/>
    </row>
    <row r="271" spans="2:10">
      <c r="B271" s="2"/>
      <c r="C271" s="2"/>
      <c r="D271" s="1"/>
      <c r="E271" s="1"/>
      <c r="F271" s="2"/>
      <c r="G271" s="1"/>
      <c r="H271" s="1"/>
      <c r="I271" s="21"/>
      <c r="J271" s="1"/>
    </row>
    <row r="272" spans="2:10">
      <c r="B272" s="2"/>
      <c r="C272" s="2"/>
      <c r="D272" s="1"/>
      <c r="E272" s="1"/>
      <c r="F272" s="2"/>
      <c r="G272" s="1"/>
      <c r="H272" s="1"/>
      <c r="I272" s="21"/>
      <c r="J272" s="1"/>
    </row>
    <row r="273" spans="2:10">
      <c r="B273" s="2"/>
      <c r="C273" s="2"/>
      <c r="D273" s="1"/>
      <c r="E273" s="1"/>
      <c r="F273" s="2"/>
      <c r="G273" s="1"/>
      <c r="H273" s="1"/>
      <c r="I273" s="21"/>
      <c r="J273" s="1"/>
    </row>
    <row r="274" spans="2:10">
      <c r="B274" s="2"/>
      <c r="C274" s="2"/>
      <c r="D274" s="1"/>
      <c r="E274" s="1"/>
      <c r="F274" s="2"/>
      <c r="G274" s="1"/>
      <c r="H274" s="1"/>
      <c r="I274" s="21"/>
      <c r="J274" s="1"/>
    </row>
    <row r="275" spans="2:10">
      <c r="B275" s="2"/>
      <c r="C275" s="2"/>
      <c r="D275" s="1"/>
      <c r="E275" s="1"/>
      <c r="F275" s="2"/>
      <c r="G275" s="1"/>
      <c r="H275" s="1"/>
      <c r="I275" s="21"/>
      <c r="J275" s="1"/>
    </row>
    <row r="276" spans="2:10">
      <c r="B276" s="2"/>
      <c r="C276" s="2"/>
      <c r="D276" s="1"/>
      <c r="E276" s="1"/>
      <c r="F276" s="2"/>
      <c r="G276" s="1"/>
      <c r="H276" s="1"/>
      <c r="I276" s="21"/>
      <c r="J276" s="1"/>
    </row>
    <row r="277" spans="2:10">
      <c r="B277" s="2"/>
      <c r="C277" s="2"/>
      <c r="D277" s="1"/>
      <c r="E277" s="1"/>
      <c r="F277" s="2"/>
      <c r="G277" s="1"/>
      <c r="H277" s="1"/>
      <c r="I277" s="21"/>
      <c r="J277" s="1"/>
    </row>
    <row r="278" spans="2:10">
      <c r="B278" s="2"/>
      <c r="C278" s="2"/>
      <c r="D278" s="1"/>
      <c r="E278" s="1"/>
      <c r="F278" s="2"/>
      <c r="G278" s="1"/>
      <c r="H278" s="1"/>
      <c r="I278" s="21"/>
      <c r="J278" s="1"/>
    </row>
    <row r="279" spans="2:10">
      <c r="B279" s="2"/>
      <c r="C279" s="2"/>
      <c r="D279" s="1"/>
      <c r="E279" s="1"/>
      <c r="F279" s="2"/>
      <c r="G279" s="1"/>
      <c r="H279" s="1"/>
      <c r="I279" s="21"/>
      <c r="J279" s="1"/>
    </row>
    <row r="280" spans="2:10">
      <c r="B280" s="2"/>
      <c r="C280" s="2"/>
      <c r="D280" s="1"/>
      <c r="E280" s="1"/>
      <c r="F280" s="2"/>
      <c r="G280" s="1"/>
      <c r="H280" s="1"/>
      <c r="I280" s="21"/>
      <c r="J280" s="1"/>
    </row>
    <row r="281" spans="2:10">
      <c r="B281" s="2"/>
      <c r="C281" s="2"/>
      <c r="D281" s="1"/>
      <c r="E281" s="1"/>
      <c r="F281" s="2"/>
      <c r="G281" s="1"/>
      <c r="H281" s="1"/>
      <c r="I281" s="21"/>
      <c r="J281" s="1"/>
    </row>
    <row r="282" spans="2:10">
      <c r="B282" s="2"/>
      <c r="C282" s="2"/>
      <c r="D282" s="1"/>
      <c r="E282" s="1"/>
      <c r="F282" s="2"/>
      <c r="G282" s="1"/>
      <c r="H282" s="1"/>
      <c r="I282" s="21"/>
      <c r="J282" s="1"/>
    </row>
    <row r="283" spans="2:10">
      <c r="B283" s="2"/>
      <c r="C283" s="2"/>
      <c r="D283" s="1"/>
      <c r="E283" s="1"/>
      <c r="F283" s="2"/>
      <c r="G283" s="1"/>
      <c r="H283" s="1"/>
      <c r="I283" s="21"/>
      <c r="J283" s="1"/>
    </row>
    <row r="284" spans="2:10">
      <c r="B284" s="2"/>
      <c r="C284" s="2"/>
      <c r="D284" s="1"/>
      <c r="E284" s="1"/>
      <c r="F284" s="2"/>
      <c r="G284" s="1"/>
      <c r="H284" s="1"/>
      <c r="I284" s="21"/>
      <c r="J284" s="1"/>
    </row>
    <row r="285" spans="2:10">
      <c r="B285" s="2"/>
      <c r="C285" s="2"/>
      <c r="D285" s="1"/>
      <c r="E285" s="1"/>
      <c r="F285" s="2"/>
      <c r="G285" s="1"/>
      <c r="H285" s="1"/>
      <c r="I285" s="21"/>
      <c r="J285" s="1"/>
    </row>
    <row r="286" spans="2:10">
      <c r="B286" s="2"/>
      <c r="C286" s="2"/>
      <c r="D286" s="1"/>
      <c r="E286" s="1"/>
      <c r="F286" s="2"/>
      <c r="G286" s="1"/>
      <c r="H286" s="1"/>
      <c r="I286" s="21"/>
      <c r="J286" s="1"/>
    </row>
    <row r="287" spans="2:10">
      <c r="B287" s="2"/>
      <c r="C287" s="2"/>
      <c r="D287" s="1"/>
      <c r="E287" s="1"/>
      <c r="F287" s="2"/>
      <c r="G287" s="1"/>
      <c r="H287" s="1"/>
      <c r="I287" s="21"/>
      <c r="J287" s="1"/>
    </row>
    <row r="288" spans="2:10">
      <c r="B288" s="2"/>
      <c r="C288" s="2"/>
      <c r="D288" s="1"/>
      <c r="E288" s="1"/>
      <c r="F288" s="2"/>
      <c r="G288" s="1"/>
      <c r="H288" s="1"/>
      <c r="I288" s="21"/>
      <c r="J288" s="1"/>
    </row>
    <row r="289" spans="2:10">
      <c r="B289" s="2"/>
      <c r="C289" s="2"/>
      <c r="D289" s="1"/>
      <c r="E289" s="1"/>
      <c r="F289" s="2"/>
      <c r="G289" s="1"/>
      <c r="H289" s="1"/>
      <c r="I289" s="21"/>
      <c r="J289" s="1"/>
    </row>
    <row r="290" spans="2:10">
      <c r="B290" s="2"/>
      <c r="C290" s="2"/>
      <c r="D290" s="1"/>
      <c r="E290" s="1"/>
      <c r="F290" s="2"/>
      <c r="G290" s="1"/>
      <c r="H290" s="1"/>
      <c r="I290" s="21"/>
      <c r="J290" s="1"/>
    </row>
    <row r="291" spans="2:10">
      <c r="B291" s="2"/>
      <c r="C291" s="2"/>
      <c r="D291" s="1"/>
      <c r="E291" s="1"/>
      <c r="F291" s="2"/>
      <c r="G291" s="1"/>
      <c r="H291" s="1"/>
      <c r="I291" s="21"/>
      <c r="J291" s="1"/>
    </row>
    <row r="292" spans="2:10">
      <c r="B292" s="2"/>
      <c r="C292" s="2"/>
      <c r="D292" s="1"/>
      <c r="E292" s="1"/>
      <c r="F292" s="2"/>
      <c r="G292" s="1"/>
      <c r="H292" s="1"/>
      <c r="I292" s="21"/>
      <c r="J292" s="1"/>
    </row>
    <row r="293" spans="2:10">
      <c r="B293" s="2"/>
      <c r="C293" s="2"/>
      <c r="D293" s="1"/>
      <c r="E293" s="1"/>
      <c r="F293" s="2"/>
      <c r="G293" s="1"/>
      <c r="H293" s="1"/>
      <c r="I293" s="21"/>
      <c r="J293" s="1"/>
    </row>
    <row r="294" spans="2:10">
      <c r="B294" s="2"/>
      <c r="C294" s="2"/>
      <c r="D294" s="1"/>
      <c r="E294" s="1"/>
      <c r="F294" s="2"/>
      <c r="G294" s="1"/>
      <c r="H294" s="1"/>
      <c r="I294" s="21"/>
      <c r="J294" s="1"/>
    </row>
    <row r="295" spans="2:10">
      <c r="B295" s="2"/>
      <c r="C295" s="2"/>
      <c r="D295" s="1"/>
      <c r="E295" s="1"/>
      <c r="F295" s="2"/>
      <c r="G295" s="1"/>
      <c r="H295" s="1"/>
      <c r="I295" s="21"/>
      <c r="J295" s="1"/>
    </row>
    <row r="296" spans="2:10">
      <c r="B296" s="2"/>
      <c r="C296" s="2"/>
      <c r="D296" s="1"/>
      <c r="E296" s="1"/>
      <c r="F296" s="2"/>
      <c r="G296" s="1"/>
      <c r="H296" s="1"/>
      <c r="I296" s="21"/>
      <c r="J296" s="1"/>
    </row>
    <row r="297" spans="2:10">
      <c r="B297" s="2"/>
      <c r="C297" s="2"/>
      <c r="D297" s="1"/>
      <c r="E297" s="1"/>
      <c r="F297" s="2"/>
      <c r="G297" s="1"/>
      <c r="H297" s="1"/>
      <c r="I297" s="21"/>
      <c r="J297" s="1"/>
    </row>
    <row r="298" spans="2:10">
      <c r="B298" s="2"/>
      <c r="C298" s="2"/>
      <c r="D298" s="1"/>
      <c r="E298" s="1"/>
      <c r="F298" s="2"/>
      <c r="G298" s="1"/>
      <c r="H298" s="1"/>
      <c r="I298" s="21"/>
      <c r="J298" s="1"/>
    </row>
    <row r="299" spans="2:10">
      <c r="B299" s="2"/>
      <c r="C299" s="2"/>
      <c r="D299" s="1"/>
      <c r="E299" s="1"/>
      <c r="F299" s="2"/>
      <c r="G299" s="1"/>
      <c r="H299" s="1"/>
      <c r="I299" s="21"/>
      <c r="J299" s="1"/>
    </row>
    <row r="300" spans="2:10">
      <c r="B300" s="2"/>
      <c r="C300" s="2"/>
      <c r="D300" s="1"/>
      <c r="E300" s="1"/>
      <c r="F300" s="2"/>
      <c r="G300" s="1"/>
      <c r="H300" s="1"/>
      <c r="I300" s="21"/>
      <c r="J300" s="1"/>
    </row>
    <row r="301" spans="2:10">
      <c r="B301" s="2"/>
      <c r="C301" s="2"/>
      <c r="D301" s="1"/>
      <c r="E301" s="1"/>
      <c r="F301" s="2"/>
      <c r="G301" s="1"/>
      <c r="H301" s="1"/>
      <c r="I301" s="21"/>
      <c r="J301" s="1"/>
    </row>
    <row r="302" spans="2:10">
      <c r="B302" s="2"/>
      <c r="C302" s="2"/>
      <c r="D302" s="1"/>
      <c r="E302" s="1"/>
      <c r="F302" s="2"/>
      <c r="G302" s="1"/>
      <c r="H302" s="1"/>
      <c r="I302" s="21"/>
      <c r="J302" s="1"/>
    </row>
    <row r="303" spans="2:10">
      <c r="B303" s="2"/>
      <c r="C303" s="2"/>
      <c r="D303" s="1"/>
      <c r="E303" s="1"/>
      <c r="F303" s="2"/>
      <c r="G303" s="1"/>
      <c r="H303" s="1"/>
      <c r="I303" s="21"/>
      <c r="J303" s="1"/>
    </row>
    <row r="304" spans="2:10">
      <c r="B304" s="2"/>
      <c r="C304" s="2"/>
      <c r="D304" s="1"/>
      <c r="E304" s="1"/>
      <c r="F304" s="2"/>
      <c r="G304" s="1"/>
      <c r="H304" s="1"/>
      <c r="I304" s="21"/>
      <c r="J304" s="1"/>
    </row>
    <row r="305" spans="2:10">
      <c r="B305" s="2"/>
      <c r="C305" s="2"/>
      <c r="D305" s="1"/>
      <c r="E305" s="1"/>
      <c r="F305" s="2"/>
      <c r="G305" s="1"/>
      <c r="H305" s="1"/>
      <c r="I305" s="21"/>
      <c r="J305" s="1"/>
    </row>
    <row r="306" spans="2:10">
      <c r="B306" s="2"/>
      <c r="C306" s="2"/>
      <c r="D306" s="1"/>
      <c r="E306" s="1"/>
      <c r="F306" s="2"/>
      <c r="G306" s="1"/>
      <c r="H306" s="1"/>
      <c r="I306" s="21"/>
      <c r="J306" s="1"/>
    </row>
    <row r="307" spans="2:10">
      <c r="B307" s="2"/>
      <c r="C307" s="2"/>
      <c r="D307" s="1"/>
      <c r="E307" s="1"/>
      <c r="F307" s="2"/>
      <c r="G307" s="1"/>
      <c r="H307" s="1"/>
      <c r="I307" s="21"/>
      <c r="J307" s="1"/>
    </row>
    <row r="308" spans="2:10">
      <c r="B308" s="2"/>
      <c r="C308" s="2"/>
      <c r="D308" s="1"/>
      <c r="E308" s="1"/>
      <c r="F308" s="2"/>
      <c r="G308" s="1"/>
      <c r="H308" s="1"/>
      <c r="I308" s="21"/>
      <c r="J308" s="1"/>
    </row>
    <row r="309" spans="2:10">
      <c r="B309" s="2"/>
      <c r="C309" s="2"/>
      <c r="D309" s="1"/>
      <c r="E309" s="1"/>
      <c r="F309" s="2"/>
      <c r="G309" s="1"/>
      <c r="H309" s="1"/>
      <c r="I309" s="21"/>
      <c r="J309" s="1"/>
    </row>
    <row r="310" spans="2:10">
      <c r="B310" s="2"/>
      <c r="C310" s="2"/>
      <c r="D310" s="1"/>
      <c r="E310" s="1"/>
      <c r="F310" s="2"/>
      <c r="G310" s="1"/>
      <c r="H310" s="1"/>
      <c r="I310" s="21"/>
      <c r="J310" s="1"/>
    </row>
    <row r="311" spans="2:10">
      <c r="B311" s="2"/>
      <c r="C311" s="2"/>
      <c r="D311" s="1"/>
      <c r="E311" s="1"/>
      <c r="F311" s="2"/>
      <c r="G311" s="1"/>
      <c r="H311" s="1"/>
      <c r="I311" s="21"/>
      <c r="J311" s="1"/>
    </row>
    <row r="312" spans="2:10">
      <c r="B312" s="2"/>
      <c r="C312" s="2"/>
      <c r="D312" s="1"/>
      <c r="E312" s="1"/>
      <c r="F312" s="2"/>
      <c r="G312" s="1"/>
      <c r="H312" s="1"/>
      <c r="I312" s="21"/>
      <c r="J312" s="1"/>
    </row>
    <row r="313" spans="2:10">
      <c r="B313" s="2"/>
      <c r="C313" s="2"/>
      <c r="D313" s="1"/>
      <c r="E313" s="1"/>
      <c r="F313" s="2"/>
      <c r="G313" s="1"/>
      <c r="H313" s="1"/>
      <c r="I313" s="21"/>
      <c r="J313" s="1"/>
    </row>
    <row r="314" spans="2:10">
      <c r="B314" s="2"/>
      <c r="C314" s="2"/>
      <c r="D314" s="1"/>
      <c r="E314" s="1"/>
      <c r="F314" s="2"/>
      <c r="G314" s="1"/>
      <c r="H314" s="1"/>
      <c r="I314" s="21"/>
      <c r="J314" s="1"/>
    </row>
    <row r="315" spans="2:10">
      <c r="B315" s="2"/>
      <c r="C315" s="2"/>
      <c r="D315" s="1"/>
      <c r="E315" s="1"/>
      <c r="F315" s="2"/>
      <c r="G315" s="1"/>
      <c r="H315" s="1"/>
      <c r="I315" s="21"/>
      <c r="J315" s="1"/>
    </row>
    <row r="316" spans="2:10">
      <c r="B316" s="2"/>
      <c r="C316" s="2"/>
      <c r="D316" s="1"/>
      <c r="E316" s="1"/>
      <c r="F316" s="2"/>
      <c r="G316" s="1"/>
      <c r="H316" s="1"/>
      <c r="I316" s="21"/>
      <c r="J316" s="1"/>
    </row>
    <row r="317" spans="2:10">
      <c r="B317" s="2"/>
      <c r="C317" s="2"/>
      <c r="D317" s="1"/>
      <c r="E317" s="1"/>
      <c r="F317" s="2"/>
      <c r="G317" s="1"/>
      <c r="H317" s="1"/>
      <c r="I317" s="21"/>
      <c r="J317" s="1"/>
    </row>
    <row r="318" spans="2:10">
      <c r="B318" s="2"/>
      <c r="C318" s="2"/>
      <c r="D318" s="1"/>
      <c r="E318" s="1"/>
      <c r="F318" s="2"/>
      <c r="G318" s="1"/>
      <c r="H318" s="1"/>
      <c r="I318" s="21"/>
      <c r="J318" s="1"/>
    </row>
    <row r="319" spans="2:10">
      <c r="B319" s="2"/>
      <c r="C319" s="2"/>
      <c r="D319" s="1"/>
      <c r="E319" s="1"/>
      <c r="F319" s="2"/>
      <c r="G319" s="1"/>
      <c r="H319" s="1"/>
      <c r="I319" s="21"/>
      <c r="J319" s="1"/>
    </row>
    <row r="320" spans="2:10">
      <c r="B320" s="2"/>
      <c r="C320" s="2"/>
      <c r="D320" s="1"/>
      <c r="E320" s="1"/>
      <c r="F320" s="2"/>
      <c r="G320" s="1"/>
      <c r="H320" s="1"/>
      <c r="I320" s="21"/>
      <c r="J320" s="1"/>
    </row>
    <row r="321" spans="2:10">
      <c r="B321" s="2"/>
      <c r="C321" s="2"/>
      <c r="D321" s="1"/>
      <c r="E321" s="1"/>
      <c r="F321" s="2"/>
      <c r="G321" s="1"/>
      <c r="H321" s="1"/>
      <c r="I321" s="21"/>
      <c r="J321" s="1"/>
    </row>
    <row r="322" spans="2:10">
      <c r="B322" s="2"/>
      <c r="C322" s="2"/>
      <c r="D322" s="1"/>
      <c r="E322" s="1"/>
      <c r="F322" s="2"/>
      <c r="G322" s="1"/>
      <c r="H322" s="1"/>
      <c r="I322" s="21"/>
      <c r="J322" s="1"/>
    </row>
    <row r="323" spans="2:10">
      <c r="B323" s="2"/>
      <c r="C323" s="2"/>
      <c r="D323" s="1"/>
      <c r="E323" s="1"/>
      <c r="F323" s="2"/>
      <c r="G323" s="1"/>
      <c r="H323" s="1"/>
      <c r="I323" s="21"/>
      <c r="J323" s="1"/>
    </row>
    <row r="324" spans="2:10">
      <c r="B324" s="2"/>
      <c r="C324" s="2"/>
      <c r="D324" s="1"/>
      <c r="E324" s="1"/>
      <c r="F324" s="2"/>
      <c r="G324" s="1"/>
      <c r="H324" s="1"/>
      <c r="I324" s="21"/>
      <c r="J324" s="1"/>
    </row>
    <row r="325" spans="2:10">
      <c r="B325" s="2"/>
      <c r="C325" s="2"/>
      <c r="D325" s="1"/>
      <c r="E325" s="1"/>
      <c r="F325" s="2"/>
      <c r="G325" s="1"/>
      <c r="H325" s="1"/>
      <c r="I325" s="21"/>
      <c r="J325" s="1"/>
    </row>
    <row r="326" spans="2:10">
      <c r="B326" s="2"/>
      <c r="C326" s="2"/>
      <c r="D326" s="1"/>
      <c r="E326" s="1"/>
      <c r="F326" s="2"/>
      <c r="G326" s="1"/>
      <c r="H326" s="1"/>
      <c r="I326" s="21"/>
      <c r="J326" s="1"/>
    </row>
    <row r="327" spans="2:10">
      <c r="B327" s="2"/>
      <c r="C327" s="2"/>
      <c r="D327" s="1"/>
      <c r="E327" s="1"/>
      <c r="F327" s="2"/>
      <c r="G327" s="1"/>
      <c r="H327" s="1"/>
      <c r="I327" s="21"/>
      <c r="J327" s="1"/>
    </row>
    <row r="328" spans="2:10">
      <c r="B328" s="2"/>
      <c r="C328" s="2"/>
      <c r="D328" s="1"/>
      <c r="E328" s="1"/>
      <c r="F328" s="2"/>
      <c r="G328" s="1"/>
      <c r="H328" s="1"/>
      <c r="I328" s="21"/>
      <c r="J328" s="1"/>
    </row>
    <row r="329" spans="2:10">
      <c r="B329" s="2"/>
      <c r="C329" s="2"/>
      <c r="D329" s="1"/>
      <c r="E329" s="1"/>
      <c r="F329" s="2"/>
      <c r="G329" s="1"/>
      <c r="H329" s="1"/>
      <c r="I329" s="21"/>
      <c r="J329" s="1"/>
    </row>
    <row r="330" spans="2:10">
      <c r="B330" s="2"/>
      <c r="C330" s="2"/>
      <c r="D330" s="1"/>
      <c r="E330" s="1"/>
      <c r="F330" s="2"/>
      <c r="G330" s="1"/>
      <c r="H330" s="1"/>
      <c r="I330" s="21"/>
      <c r="J330" s="1"/>
    </row>
    <row r="331" spans="2:10">
      <c r="B331" s="2"/>
      <c r="C331" s="2"/>
      <c r="D331" s="1"/>
      <c r="E331" s="1"/>
      <c r="F331" s="2"/>
      <c r="G331" s="1"/>
      <c r="H331" s="1"/>
      <c r="I331" s="21"/>
      <c r="J331" s="1"/>
    </row>
    <row r="332" spans="2:10">
      <c r="B332" s="2"/>
      <c r="C332" s="2"/>
      <c r="D332" s="1"/>
      <c r="E332" s="1"/>
      <c r="F332" s="2"/>
      <c r="G332" s="1"/>
      <c r="H332" s="1"/>
      <c r="I332" s="21"/>
      <c r="J332" s="1"/>
    </row>
    <row r="333" spans="2:10">
      <c r="B333" s="2"/>
      <c r="C333" s="2"/>
      <c r="D333" s="1"/>
      <c r="E333" s="1"/>
      <c r="F333" s="2"/>
      <c r="G333" s="1"/>
      <c r="H333" s="1"/>
      <c r="I333" s="21"/>
      <c r="J333" s="1"/>
    </row>
    <row r="334" spans="2:10">
      <c r="B334" s="2"/>
      <c r="C334" s="2"/>
      <c r="D334" s="1"/>
      <c r="E334" s="1"/>
      <c r="F334" s="2"/>
      <c r="G334" s="1"/>
      <c r="H334" s="1"/>
      <c r="I334" s="21"/>
      <c r="J334" s="1"/>
    </row>
    <row r="335" spans="2:10">
      <c r="B335" s="2"/>
      <c r="C335" s="2"/>
      <c r="D335" s="1"/>
      <c r="E335" s="1"/>
      <c r="F335" s="2"/>
      <c r="G335" s="1"/>
      <c r="H335" s="1"/>
      <c r="I335" s="21"/>
      <c r="J335" s="1"/>
    </row>
    <row r="336" spans="2:10">
      <c r="B336" s="2"/>
      <c r="C336" s="2"/>
      <c r="D336" s="1"/>
      <c r="E336" s="1"/>
      <c r="F336" s="2"/>
      <c r="G336" s="1"/>
      <c r="H336" s="1"/>
      <c r="I336" s="21"/>
      <c r="J336" s="1"/>
    </row>
    <row r="337" spans="2:10">
      <c r="B337" s="2"/>
      <c r="C337" s="2"/>
      <c r="D337" s="1"/>
      <c r="E337" s="1"/>
      <c r="F337" s="2"/>
      <c r="G337" s="1"/>
      <c r="H337" s="1"/>
      <c r="I337" s="21"/>
      <c r="J337" s="1"/>
    </row>
    <row r="338" spans="2:10">
      <c r="B338" s="2"/>
      <c r="C338" s="2"/>
      <c r="D338" s="1"/>
      <c r="E338" s="1"/>
      <c r="F338" s="2"/>
      <c r="G338" s="1"/>
      <c r="H338" s="1"/>
      <c r="I338" s="21"/>
      <c r="J338" s="1"/>
    </row>
    <row r="339" spans="2:10">
      <c r="B339" s="2"/>
      <c r="C339" s="2"/>
      <c r="D339" s="1"/>
      <c r="E339" s="1"/>
      <c r="F339" s="2"/>
      <c r="G339" s="1"/>
      <c r="H339" s="1"/>
      <c r="I339" s="21"/>
      <c r="J339" s="1"/>
    </row>
    <row r="340" spans="2:10">
      <c r="B340" s="2"/>
      <c r="C340" s="2"/>
      <c r="D340" s="1"/>
      <c r="E340" s="1"/>
      <c r="F340" s="2"/>
      <c r="G340" s="1"/>
      <c r="H340" s="1"/>
      <c r="I340" s="21"/>
      <c r="J340" s="1"/>
    </row>
    <row r="341" spans="2:10">
      <c r="B341" s="2"/>
      <c r="C341" s="2"/>
      <c r="D341" s="1"/>
      <c r="E341" s="1"/>
      <c r="F341" s="2"/>
      <c r="G341" s="1"/>
      <c r="H341" s="1"/>
      <c r="I341" s="21"/>
      <c r="J341" s="1"/>
    </row>
    <row r="342" spans="2:10">
      <c r="B342" s="2"/>
      <c r="C342" s="2"/>
      <c r="D342" s="1"/>
      <c r="E342" s="1"/>
      <c r="F342" s="2"/>
      <c r="G342" s="1"/>
      <c r="H342" s="1"/>
      <c r="I342" s="21"/>
      <c r="J342" s="1"/>
    </row>
    <row r="343" spans="2:10">
      <c r="B343" s="2"/>
      <c r="C343" s="2"/>
      <c r="D343" s="1"/>
      <c r="E343" s="1"/>
      <c r="F343" s="2"/>
      <c r="G343" s="1"/>
      <c r="H343" s="1"/>
      <c r="I343" s="21"/>
      <c r="J343" s="1"/>
    </row>
    <row r="344" spans="2:10">
      <c r="B344" s="2"/>
      <c r="C344" s="2"/>
      <c r="D344" s="1"/>
      <c r="E344" s="1"/>
      <c r="F344" s="2"/>
      <c r="G344" s="1"/>
      <c r="H344" s="1"/>
      <c r="I344" s="21"/>
      <c r="J344" s="1"/>
    </row>
    <row r="345" spans="2:10">
      <c r="B345" s="2"/>
      <c r="C345" s="2"/>
      <c r="D345" s="1"/>
      <c r="E345" s="1"/>
      <c r="F345" s="2"/>
      <c r="G345" s="1"/>
      <c r="H345" s="1"/>
      <c r="I345" s="21"/>
      <c r="J345" s="1"/>
    </row>
    <row r="346" spans="2:10">
      <c r="B346" s="2"/>
      <c r="C346" s="2"/>
      <c r="D346" s="1"/>
      <c r="E346" s="1"/>
      <c r="F346" s="2"/>
      <c r="G346" s="1"/>
      <c r="H346" s="1"/>
      <c r="I346" s="21"/>
      <c r="J346" s="1"/>
    </row>
    <row r="347" spans="2:10">
      <c r="B347" s="2"/>
      <c r="C347" s="2"/>
      <c r="D347" s="1"/>
      <c r="E347" s="1"/>
      <c r="F347" s="2"/>
      <c r="G347" s="1"/>
      <c r="H347" s="1"/>
      <c r="I347" s="21"/>
      <c r="J347" s="1"/>
    </row>
    <row r="348" spans="2:10">
      <c r="B348" s="2"/>
      <c r="C348" s="2"/>
      <c r="D348" s="1"/>
      <c r="E348" s="1"/>
      <c r="F348" s="2"/>
      <c r="G348" s="1"/>
      <c r="H348" s="1"/>
      <c r="I348" s="21"/>
      <c r="J348" s="1"/>
    </row>
    <row r="349" spans="2:10">
      <c r="B349" s="2"/>
      <c r="C349" s="2"/>
      <c r="D349" s="1"/>
      <c r="E349" s="1"/>
      <c r="F349" s="2"/>
      <c r="G349" s="1"/>
      <c r="H349" s="1"/>
      <c r="I349" s="21"/>
      <c r="J349" s="1"/>
    </row>
    <row r="350" spans="2:10">
      <c r="B350" s="2"/>
      <c r="C350" s="2"/>
      <c r="D350" s="1"/>
      <c r="E350" s="1"/>
      <c r="F350" s="2"/>
      <c r="G350" s="1"/>
      <c r="H350" s="1"/>
      <c r="I350" s="21"/>
      <c r="J350" s="1"/>
    </row>
    <row r="351" spans="2:10">
      <c r="B351" s="2"/>
      <c r="C351" s="2"/>
      <c r="D351" s="1"/>
      <c r="E351" s="1"/>
      <c r="F351" s="2"/>
      <c r="G351" s="1"/>
      <c r="H351" s="1"/>
      <c r="I351" s="21"/>
      <c r="J351" s="1"/>
    </row>
    <row r="352" spans="2:10">
      <c r="B352" s="2"/>
      <c r="C352" s="2"/>
      <c r="D352" s="1"/>
      <c r="E352" s="1"/>
      <c r="F352" s="2"/>
      <c r="G352" s="1"/>
      <c r="H352" s="1"/>
      <c r="I352" s="21"/>
      <c r="J352" s="1"/>
    </row>
    <row r="353" spans="2:10">
      <c r="B353" s="2"/>
      <c r="C353" s="2"/>
      <c r="D353" s="1"/>
      <c r="E353" s="1"/>
      <c r="F353" s="2"/>
      <c r="G353" s="1"/>
      <c r="H353" s="1"/>
      <c r="I353" s="21"/>
      <c r="J353" s="1"/>
    </row>
    <row r="354" spans="2:10">
      <c r="B354" s="2"/>
      <c r="C354" s="2"/>
      <c r="D354" s="1"/>
      <c r="E354" s="1"/>
      <c r="F354" s="2"/>
      <c r="G354" s="1"/>
      <c r="H354" s="1"/>
      <c r="I354" s="21"/>
      <c r="J354" s="1"/>
    </row>
    <row r="355" spans="2:10">
      <c r="B355" s="2"/>
      <c r="C355" s="2"/>
      <c r="D355" s="1"/>
      <c r="E355" s="1"/>
      <c r="F355" s="2"/>
      <c r="G355" s="1"/>
      <c r="H355" s="1"/>
      <c r="I355" s="21"/>
      <c r="J355" s="1"/>
    </row>
    <row r="356" spans="2:10">
      <c r="B356" s="2"/>
      <c r="C356" s="2"/>
      <c r="D356" s="1"/>
      <c r="E356" s="1"/>
      <c r="F356" s="2"/>
      <c r="G356" s="1"/>
      <c r="H356" s="1"/>
      <c r="I356" s="21"/>
      <c r="J356" s="1"/>
    </row>
    <row r="357" spans="2:10">
      <c r="B357" s="2"/>
      <c r="C357" s="2"/>
      <c r="D357" s="1"/>
      <c r="E357" s="1"/>
      <c r="F357" s="2"/>
      <c r="G357" s="1"/>
      <c r="H357" s="1"/>
      <c r="I357" s="21"/>
      <c r="J357" s="1"/>
    </row>
    <row r="358" spans="2:10">
      <c r="B358" s="2"/>
      <c r="C358" s="2"/>
      <c r="D358" s="1"/>
      <c r="E358" s="1"/>
      <c r="F358" s="2"/>
      <c r="G358" s="1"/>
      <c r="H358" s="1"/>
      <c r="I358" s="21"/>
      <c r="J358" s="1"/>
    </row>
    <row r="359" spans="2:10">
      <c r="B359" s="2"/>
      <c r="C359" s="2"/>
      <c r="D359" s="1"/>
      <c r="E359" s="1"/>
      <c r="F359" s="2"/>
      <c r="G359" s="1"/>
      <c r="H359" s="1"/>
      <c r="I359" s="21"/>
      <c r="J359" s="1"/>
    </row>
    <row r="360" spans="2:10">
      <c r="B360" s="2"/>
      <c r="C360" s="2"/>
      <c r="D360" s="1"/>
      <c r="E360" s="1"/>
      <c r="F360" s="2"/>
      <c r="G360" s="1"/>
      <c r="H360" s="1"/>
      <c r="I360" s="21"/>
      <c r="J360" s="1"/>
    </row>
    <row r="361" spans="2:10">
      <c r="B361" s="2"/>
      <c r="C361" s="2"/>
      <c r="D361" s="1"/>
      <c r="E361" s="1"/>
      <c r="F361" s="2"/>
      <c r="G361" s="1"/>
      <c r="H361" s="1"/>
      <c r="I361" s="21"/>
      <c r="J361" s="1"/>
    </row>
    <row r="362" spans="2:10">
      <c r="B362" s="2"/>
      <c r="C362" s="2"/>
      <c r="D362" s="1"/>
      <c r="E362" s="1"/>
      <c r="F362" s="2"/>
      <c r="G362" s="1"/>
      <c r="H362" s="1"/>
      <c r="I362" s="21"/>
      <c r="J362" s="1"/>
    </row>
    <row r="363" spans="2:10">
      <c r="B363" s="2"/>
      <c r="C363" s="2"/>
      <c r="D363" s="1"/>
      <c r="E363" s="1"/>
      <c r="F363" s="2"/>
      <c r="G363" s="1"/>
      <c r="H363" s="1"/>
      <c r="I363" s="21"/>
      <c r="J363" s="1"/>
    </row>
    <row r="364" spans="2:10">
      <c r="B364" s="2"/>
      <c r="C364" s="2"/>
      <c r="D364" s="1"/>
      <c r="E364" s="1"/>
      <c r="F364" s="2"/>
      <c r="G364" s="1"/>
      <c r="H364" s="1"/>
      <c r="I364" s="21"/>
      <c r="J364" s="1"/>
    </row>
    <row r="365" spans="2:10">
      <c r="B365" s="2"/>
      <c r="C365" s="2"/>
      <c r="D365" s="1"/>
      <c r="E365" s="1"/>
      <c r="F365" s="2"/>
      <c r="G365" s="1"/>
      <c r="H365" s="1"/>
      <c r="I365" s="21"/>
      <c r="J365" s="1"/>
    </row>
    <row r="366" spans="2:10">
      <c r="B366" s="2"/>
      <c r="C366" s="2"/>
      <c r="D366" s="1"/>
      <c r="E366" s="1"/>
      <c r="F366" s="2"/>
      <c r="G366" s="1"/>
      <c r="H366" s="1"/>
      <c r="I366" s="21"/>
      <c r="J366" s="1"/>
    </row>
    <row r="367" spans="2:10">
      <c r="B367" s="2"/>
      <c r="C367" s="2"/>
      <c r="D367" s="1"/>
      <c r="E367" s="1"/>
      <c r="F367" s="2"/>
      <c r="G367" s="1"/>
      <c r="H367" s="1"/>
      <c r="I367" s="21"/>
      <c r="J367" s="1"/>
    </row>
    <row r="368" spans="2:10">
      <c r="B368" s="2"/>
      <c r="C368" s="2"/>
      <c r="D368" s="1"/>
      <c r="E368" s="1"/>
      <c r="F368" s="2"/>
      <c r="G368" s="1"/>
      <c r="H368" s="1"/>
      <c r="I368" s="21"/>
      <c r="J368" s="1"/>
    </row>
    <row r="369" spans="2:10">
      <c r="B369" s="2"/>
      <c r="C369" s="2"/>
      <c r="D369" s="1"/>
      <c r="E369" s="1"/>
      <c r="F369" s="2"/>
      <c r="G369" s="1"/>
      <c r="H369" s="1"/>
      <c r="I369" s="21"/>
      <c r="J369" s="1"/>
    </row>
    <row r="370" spans="2:10">
      <c r="B370" s="2"/>
      <c r="C370" s="2"/>
      <c r="D370" s="1"/>
      <c r="E370" s="1"/>
      <c r="F370" s="2"/>
      <c r="G370" s="1"/>
      <c r="H370" s="1"/>
      <c r="I370" s="21"/>
      <c r="J370" s="1"/>
    </row>
    <row r="371" spans="2:10">
      <c r="B371" s="2"/>
      <c r="C371" s="2"/>
      <c r="D371" s="1"/>
      <c r="E371" s="1"/>
      <c r="F371" s="2"/>
      <c r="G371" s="1"/>
      <c r="H371" s="1"/>
      <c r="I371" s="21"/>
      <c r="J371" s="1"/>
    </row>
    <row r="372" spans="2:10">
      <c r="B372" s="2"/>
      <c r="C372" s="2"/>
      <c r="D372" s="1"/>
      <c r="E372" s="1"/>
      <c r="F372" s="2"/>
      <c r="G372" s="1"/>
      <c r="H372" s="1"/>
      <c r="I372" s="21"/>
      <c r="J372" s="1"/>
    </row>
    <row r="373" spans="2:10">
      <c r="B373" s="2"/>
      <c r="C373" s="2"/>
      <c r="D373" s="1"/>
      <c r="E373" s="1"/>
      <c r="F373" s="2"/>
      <c r="G373" s="1"/>
      <c r="H373" s="1"/>
      <c r="I373" s="21"/>
      <c r="J373" s="1"/>
    </row>
    <row r="374" spans="2:10">
      <c r="B374" s="2"/>
      <c r="C374" s="2"/>
      <c r="D374" s="1"/>
      <c r="E374" s="1"/>
      <c r="F374" s="2"/>
      <c r="G374" s="1"/>
      <c r="H374" s="1"/>
      <c r="I374" s="21"/>
      <c r="J374" s="1"/>
    </row>
    <row r="375" spans="2:10">
      <c r="B375" s="2"/>
      <c r="C375" s="2"/>
      <c r="D375" s="1"/>
      <c r="E375" s="1"/>
      <c r="F375" s="2"/>
      <c r="G375" s="1"/>
      <c r="H375" s="1"/>
      <c r="I375" s="21"/>
      <c r="J375" s="1"/>
    </row>
    <row r="376" spans="2:10">
      <c r="B376" s="2"/>
      <c r="C376" s="2"/>
      <c r="D376" s="1"/>
      <c r="E376" s="1"/>
      <c r="F376" s="2"/>
      <c r="G376" s="1"/>
      <c r="H376" s="1"/>
      <c r="I376" s="21"/>
      <c r="J376" s="1"/>
    </row>
    <row r="377" spans="2:10">
      <c r="B377" s="2"/>
      <c r="C377" s="2"/>
      <c r="D377" s="1"/>
      <c r="E377" s="1"/>
      <c r="F377" s="2"/>
      <c r="G377" s="1"/>
      <c r="H377" s="1"/>
      <c r="I377" s="21"/>
      <c r="J377" s="1"/>
    </row>
    <row r="378" spans="2:10">
      <c r="B378" s="2"/>
      <c r="C378" s="2"/>
      <c r="D378" s="1"/>
      <c r="E378" s="1"/>
      <c r="F378" s="2"/>
      <c r="G378" s="1"/>
      <c r="H378" s="1"/>
      <c r="I378" s="21"/>
      <c r="J378" s="1"/>
    </row>
    <row r="379" spans="2:10">
      <c r="B379" s="2"/>
      <c r="C379" s="2"/>
      <c r="D379" s="1"/>
      <c r="E379" s="1"/>
      <c r="F379" s="2"/>
      <c r="G379" s="1"/>
      <c r="H379" s="1"/>
      <c r="I379" s="21"/>
      <c r="J379" s="1"/>
    </row>
    <row r="380" spans="2:10">
      <c r="B380" s="2"/>
      <c r="C380" s="2"/>
      <c r="D380" s="1"/>
      <c r="E380" s="1"/>
      <c r="F380" s="2"/>
      <c r="G380" s="1"/>
      <c r="H380" s="1"/>
      <c r="I380" s="21"/>
      <c r="J380" s="1"/>
    </row>
    <row r="381" spans="2:10">
      <c r="B381" s="2"/>
      <c r="C381" s="2"/>
      <c r="D381" s="1"/>
      <c r="E381" s="1"/>
      <c r="F381" s="2"/>
      <c r="G381" s="1"/>
      <c r="H381" s="1"/>
      <c r="I381" s="21"/>
      <c r="J381" s="1"/>
    </row>
    <row r="382" spans="2:10">
      <c r="B382" s="2"/>
      <c r="C382" s="2"/>
      <c r="D382" s="1"/>
      <c r="E382" s="1"/>
      <c r="F382" s="2"/>
      <c r="G382" s="1"/>
      <c r="H382" s="1"/>
      <c r="I382" s="21"/>
      <c r="J382" s="1"/>
    </row>
    <row r="383" spans="2:10">
      <c r="B383" s="2"/>
      <c r="C383" s="2"/>
      <c r="D383" s="1"/>
      <c r="E383" s="1"/>
      <c r="F383" s="2"/>
      <c r="G383" s="1"/>
      <c r="H383" s="1"/>
      <c r="I383" s="21"/>
      <c r="J383" s="1"/>
    </row>
    <row r="384" spans="2:10">
      <c r="B384" s="2"/>
      <c r="C384" s="2"/>
      <c r="D384" s="1"/>
      <c r="E384" s="1"/>
      <c r="F384" s="2"/>
      <c r="G384" s="1"/>
      <c r="H384" s="1"/>
      <c r="I384" s="21"/>
      <c r="J384" s="1"/>
    </row>
    <row r="385" spans="2:10">
      <c r="B385" s="2"/>
      <c r="C385" s="2"/>
      <c r="D385" s="1"/>
      <c r="E385" s="1"/>
      <c r="F385" s="2"/>
      <c r="G385" s="1"/>
      <c r="H385" s="1"/>
      <c r="I385" s="21"/>
      <c r="J385" s="1"/>
    </row>
    <row r="386" spans="2:10">
      <c r="B386" s="2"/>
      <c r="C386" s="2"/>
      <c r="D386" s="1"/>
      <c r="E386" s="1"/>
      <c r="F386" s="2"/>
      <c r="G386" s="1"/>
      <c r="H386" s="1"/>
      <c r="I386" s="21"/>
      <c r="J386" s="1"/>
    </row>
    <row r="387" spans="2:10">
      <c r="B387" s="2"/>
      <c r="C387" s="2"/>
      <c r="D387" s="1"/>
      <c r="E387" s="1"/>
      <c r="F387" s="2"/>
      <c r="G387" s="1"/>
      <c r="H387" s="1"/>
      <c r="I387" s="21"/>
      <c r="J387" s="1"/>
    </row>
    <row r="388" spans="2:10">
      <c r="B388" s="2"/>
      <c r="C388" s="2"/>
      <c r="D388" s="1"/>
      <c r="E388" s="1"/>
      <c r="F388" s="2"/>
      <c r="G388" s="1"/>
      <c r="H388" s="1"/>
      <c r="I388" s="21"/>
      <c r="J388" s="1"/>
    </row>
    <row r="389" spans="2:10">
      <c r="B389" s="2"/>
      <c r="C389" s="2"/>
      <c r="D389" s="1"/>
      <c r="E389" s="1"/>
      <c r="F389" s="2"/>
      <c r="G389" s="1"/>
      <c r="H389" s="1"/>
      <c r="I389" s="21"/>
      <c r="J389" s="1"/>
    </row>
    <row r="390" spans="2:10">
      <c r="B390" s="2"/>
      <c r="C390" s="2"/>
      <c r="D390" s="1"/>
      <c r="E390" s="1"/>
      <c r="F390" s="2"/>
      <c r="G390" s="1"/>
      <c r="H390" s="1"/>
      <c r="I390" s="21"/>
      <c r="J390" s="1"/>
    </row>
    <row r="391" spans="2:10">
      <c r="B391" s="2"/>
      <c r="C391" s="2"/>
      <c r="D391" s="1"/>
      <c r="E391" s="1"/>
      <c r="F391" s="2"/>
      <c r="G391" s="1"/>
      <c r="H391" s="1"/>
      <c r="I391" s="21"/>
      <c r="J391" s="1"/>
    </row>
    <row r="392" spans="2:10">
      <c r="B392" s="2"/>
      <c r="C392" s="2"/>
      <c r="D392" s="1"/>
      <c r="E392" s="1"/>
      <c r="F392" s="2"/>
      <c r="G392" s="1"/>
      <c r="H392" s="1"/>
      <c r="I392" s="21"/>
      <c r="J392" s="1"/>
    </row>
    <row r="393" spans="2:10">
      <c r="B393" s="2"/>
      <c r="C393" s="2"/>
      <c r="D393" s="1"/>
      <c r="E393" s="1"/>
      <c r="F393" s="2"/>
      <c r="G393" s="1"/>
      <c r="H393" s="1"/>
      <c r="I393" s="21"/>
      <c r="J393" s="1"/>
    </row>
    <row r="394" spans="2:10">
      <c r="B394" s="2"/>
      <c r="C394" s="2"/>
      <c r="D394" s="1"/>
      <c r="E394" s="1"/>
      <c r="F394" s="2"/>
      <c r="G394" s="1"/>
      <c r="H394" s="1"/>
      <c r="I394" s="21"/>
      <c r="J394" s="1"/>
    </row>
    <row r="395" spans="2:10">
      <c r="B395" s="2"/>
      <c r="C395" s="2"/>
      <c r="D395" s="1"/>
      <c r="E395" s="1"/>
      <c r="F395" s="2"/>
      <c r="G395" s="1"/>
      <c r="H395" s="1"/>
      <c r="I395" s="21"/>
      <c r="J395" s="1"/>
    </row>
    <row r="396" spans="2:10">
      <c r="B396" s="2"/>
      <c r="C396" s="2"/>
      <c r="D396" s="1"/>
      <c r="E396" s="1"/>
      <c r="F396" s="2"/>
      <c r="G396" s="1"/>
      <c r="H396" s="1"/>
      <c r="I396" s="21"/>
      <c r="J396" s="1"/>
    </row>
    <row r="397" spans="2:10">
      <c r="B397" s="2"/>
      <c r="C397" s="2"/>
      <c r="D397" s="1"/>
      <c r="E397" s="1"/>
      <c r="F397" s="2"/>
      <c r="G397" s="1"/>
      <c r="H397" s="1"/>
      <c r="I397" s="21"/>
      <c r="J397" s="1"/>
    </row>
    <row r="398" spans="2:10">
      <c r="B398" s="2"/>
      <c r="C398" s="2"/>
      <c r="D398" s="1"/>
      <c r="E398" s="1"/>
      <c r="F398" s="2"/>
      <c r="G398" s="1"/>
      <c r="H398" s="1"/>
      <c r="I398" s="21"/>
      <c r="J398" s="1"/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FD7C-0A38-4DD1-9218-CF46252B91C6}">
  <dimension ref="A1:C82"/>
  <sheetViews>
    <sheetView topLeftCell="A61" workbookViewId="0">
      <selection activeCell="D82" sqref="D82"/>
    </sheetView>
  </sheetViews>
  <sheetFormatPr defaultRowHeight="15"/>
  <cols>
    <col min="1" max="1" width="5.42578125" customWidth="1"/>
    <col min="2" max="2" width="12.42578125" customWidth="1"/>
  </cols>
  <sheetData>
    <row r="1" spans="1:3">
      <c r="A1" t="s">
        <v>1</v>
      </c>
      <c r="B1" t="s">
        <v>0</v>
      </c>
      <c r="C1" t="s">
        <v>21</v>
      </c>
    </row>
    <row r="2" spans="1:3">
      <c r="A2">
        <v>8</v>
      </c>
      <c r="B2">
        <v>30</v>
      </c>
    </row>
    <row r="3" spans="1:3">
      <c r="A3">
        <v>9</v>
      </c>
      <c r="B3">
        <v>0</v>
      </c>
    </row>
    <row r="4" spans="1:3">
      <c r="A4">
        <v>10</v>
      </c>
      <c r="B4">
        <v>0</v>
      </c>
    </row>
    <row r="5" spans="1:3">
      <c r="A5">
        <v>7</v>
      </c>
      <c r="B5">
        <v>0</v>
      </c>
    </row>
    <row r="6" spans="1:3">
      <c r="A6">
        <v>11</v>
      </c>
      <c r="B6">
        <v>0</v>
      </c>
    </row>
    <row r="7" spans="1:3">
      <c r="A7">
        <v>12</v>
      </c>
      <c r="B7">
        <v>0</v>
      </c>
    </row>
    <row r="8" spans="1:3">
      <c r="A8">
        <v>13</v>
      </c>
      <c r="B8">
        <v>20</v>
      </c>
    </row>
    <row r="9" spans="1:3">
      <c r="A9">
        <v>17</v>
      </c>
      <c r="B9">
        <v>10</v>
      </c>
    </row>
    <row r="10" spans="1:3">
      <c r="A10">
        <v>14</v>
      </c>
      <c r="B10">
        <v>0</v>
      </c>
    </row>
    <row r="11" spans="1:3">
      <c r="A11">
        <v>16</v>
      </c>
      <c r="B11">
        <v>0</v>
      </c>
    </row>
    <row r="12" spans="1:3">
      <c r="A12">
        <v>18</v>
      </c>
      <c r="B12">
        <v>20</v>
      </c>
    </row>
    <row r="13" spans="1:3">
      <c r="A13">
        <v>15</v>
      </c>
      <c r="B13">
        <v>18</v>
      </c>
    </row>
    <row r="14" spans="1:3">
      <c r="A14">
        <v>19</v>
      </c>
      <c r="B14">
        <v>0</v>
      </c>
    </row>
    <row r="15" spans="1:3">
      <c r="A15">
        <v>20</v>
      </c>
      <c r="B15">
        <v>0</v>
      </c>
    </row>
    <row r="16" spans="1:3">
      <c r="A16">
        <v>21</v>
      </c>
      <c r="B16">
        <v>7</v>
      </c>
    </row>
    <row r="17" spans="1:2">
      <c r="A17">
        <v>22</v>
      </c>
      <c r="B17">
        <v>30</v>
      </c>
    </row>
    <row r="18" spans="1:2">
      <c r="A18">
        <v>24</v>
      </c>
      <c r="B18">
        <v>2</v>
      </c>
    </row>
    <row r="19" spans="1:2">
      <c r="A19">
        <v>25</v>
      </c>
      <c r="B19">
        <v>39</v>
      </c>
    </row>
    <row r="20" spans="1:2">
      <c r="A20">
        <v>28</v>
      </c>
      <c r="B20">
        <v>0</v>
      </c>
    </row>
    <row r="21" spans="1:2">
      <c r="A21">
        <v>26</v>
      </c>
      <c r="B21">
        <v>56</v>
      </c>
    </row>
    <row r="22" spans="1:2">
      <c r="A22">
        <v>23</v>
      </c>
      <c r="B22">
        <v>75</v>
      </c>
    </row>
    <row r="23" spans="1:2">
      <c r="A23">
        <v>29</v>
      </c>
      <c r="B23">
        <v>26</v>
      </c>
    </row>
    <row r="24" spans="1:2">
      <c r="A24">
        <v>27</v>
      </c>
      <c r="B24">
        <v>18</v>
      </c>
    </row>
    <row r="25" spans="1:2">
      <c r="A25">
        <v>34</v>
      </c>
      <c r="B25">
        <v>36</v>
      </c>
    </row>
    <row r="26" spans="1:2">
      <c r="A26">
        <v>33</v>
      </c>
      <c r="B26">
        <v>0</v>
      </c>
    </row>
    <row r="27" spans="1:2">
      <c r="A27">
        <v>36</v>
      </c>
      <c r="B27">
        <v>0</v>
      </c>
    </row>
    <row r="28" spans="1:2">
      <c r="A28">
        <v>37</v>
      </c>
      <c r="B28">
        <v>40</v>
      </c>
    </row>
    <row r="29" spans="1:2">
      <c r="A29">
        <v>35</v>
      </c>
      <c r="B29">
        <v>70</v>
      </c>
    </row>
    <row r="30" spans="1:2">
      <c r="A30">
        <v>40</v>
      </c>
      <c r="B30">
        <v>19</v>
      </c>
    </row>
    <row r="31" spans="1:2">
      <c r="A31">
        <v>39</v>
      </c>
      <c r="B31">
        <v>7</v>
      </c>
    </row>
    <row r="32" spans="1:2">
      <c r="A32">
        <v>41</v>
      </c>
      <c r="B32">
        <v>73</v>
      </c>
    </row>
    <row r="33" spans="1:2">
      <c r="A33">
        <v>42</v>
      </c>
      <c r="B33">
        <v>32</v>
      </c>
    </row>
    <row r="34" spans="1:2">
      <c r="A34">
        <v>43</v>
      </c>
      <c r="B34">
        <v>35</v>
      </c>
    </row>
    <row r="35" spans="1:2">
      <c r="A35">
        <v>44</v>
      </c>
      <c r="B35">
        <v>77</v>
      </c>
    </row>
    <row r="36" spans="1:2">
      <c r="A36">
        <v>45</v>
      </c>
      <c r="B36">
        <v>37</v>
      </c>
    </row>
    <row r="37" spans="1:2">
      <c r="A37">
        <v>46</v>
      </c>
      <c r="B37">
        <v>40</v>
      </c>
    </row>
    <row r="38" spans="1:2">
      <c r="A38">
        <v>47</v>
      </c>
      <c r="B38">
        <v>0</v>
      </c>
    </row>
    <row r="39" spans="1:2">
      <c r="A39">
        <v>42</v>
      </c>
      <c r="B39">
        <v>4</v>
      </c>
    </row>
    <row r="40" spans="1:2">
      <c r="A40">
        <v>49</v>
      </c>
      <c r="B40">
        <v>77</v>
      </c>
    </row>
    <row r="41" spans="1:2">
      <c r="A41">
        <v>48</v>
      </c>
      <c r="B41">
        <v>120</v>
      </c>
    </row>
    <row r="42" spans="1:2">
      <c r="A42">
        <v>47</v>
      </c>
      <c r="B42">
        <v>0</v>
      </c>
    </row>
    <row r="43" spans="1:2">
      <c r="A43">
        <v>50</v>
      </c>
      <c r="B43">
        <v>60</v>
      </c>
    </row>
    <row r="44" spans="1:2">
      <c r="A44">
        <v>43</v>
      </c>
      <c r="B44">
        <v>62</v>
      </c>
    </row>
    <row r="45" spans="1:2">
      <c r="A45">
        <v>51</v>
      </c>
      <c r="B45">
        <v>2</v>
      </c>
    </row>
    <row r="46" spans="1:2">
      <c r="A46">
        <v>52</v>
      </c>
      <c r="B46">
        <v>0</v>
      </c>
    </row>
    <row r="47" spans="1:2">
      <c r="A47">
        <v>18</v>
      </c>
      <c r="B47">
        <v>85</v>
      </c>
    </row>
    <row r="48" spans="1:2">
      <c r="A48">
        <v>18</v>
      </c>
      <c r="B48">
        <v>30</v>
      </c>
    </row>
    <row r="49" spans="1:2">
      <c r="A49">
        <v>49</v>
      </c>
      <c r="B49">
        <v>0</v>
      </c>
    </row>
    <row r="50" spans="1:2">
      <c r="A50">
        <v>50</v>
      </c>
      <c r="B50">
        <v>34</v>
      </c>
    </row>
    <row r="51" spans="1:2">
      <c r="A51">
        <v>48</v>
      </c>
      <c r="B51">
        <v>30</v>
      </c>
    </row>
    <row r="52" spans="1:2">
      <c r="A52">
        <v>1</v>
      </c>
      <c r="B52">
        <v>0</v>
      </c>
    </row>
    <row r="53" spans="1:2">
      <c r="A53">
        <v>42</v>
      </c>
      <c r="B53">
        <v>18</v>
      </c>
    </row>
    <row r="54" spans="1:2">
      <c r="A54">
        <v>53</v>
      </c>
      <c r="B54">
        <v>47</v>
      </c>
    </row>
    <row r="55" spans="1:2">
      <c r="A55">
        <v>55</v>
      </c>
      <c r="B55">
        <v>52</v>
      </c>
    </row>
    <row r="56" spans="1:2">
      <c r="A56">
        <v>54</v>
      </c>
      <c r="B56">
        <v>2</v>
      </c>
    </row>
    <row r="57" spans="1:2">
      <c r="A57">
        <v>48</v>
      </c>
      <c r="B57">
        <v>30</v>
      </c>
    </row>
    <row r="58" spans="1:2">
      <c r="A58">
        <v>48</v>
      </c>
      <c r="B58">
        <v>65</v>
      </c>
    </row>
    <row r="59" spans="1:2">
      <c r="A59">
        <v>1</v>
      </c>
      <c r="B59">
        <v>33</v>
      </c>
    </row>
    <row r="60" spans="1:2">
      <c r="A60">
        <v>56</v>
      </c>
      <c r="B60">
        <v>1</v>
      </c>
    </row>
    <row r="61" spans="1:2">
      <c r="A61">
        <v>57</v>
      </c>
      <c r="B61">
        <v>1</v>
      </c>
    </row>
    <row r="62" spans="1:2">
      <c r="A62">
        <v>48</v>
      </c>
      <c r="B62">
        <v>30</v>
      </c>
    </row>
    <row r="63" spans="1:2">
      <c r="A63">
        <v>48</v>
      </c>
      <c r="B63">
        <v>52</v>
      </c>
    </row>
    <row r="64" spans="1:2">
      <c r="A64">
        <v>58</v>
      </c>
      <c r="B64">
        <v>0</v>
      </c>
    </row>
    <row r="65" spans="1:2">
      <c r="A65">
        <v>59</v>
      </c>
      <c r="B65">
        <v>29</v>
      </c>
    </row>
    <row r="66" spans="1:2">
      <c r="A66">
        <v>60</v>
      </c>
      <c r="B66">
        <v>48</v>
      </c>
    </row>
    <row r="67" spans="1:2">
      <c r="A67">
        <v>61</v>
      </c>
      <c r="B67">
        <v>25</v>
      </c>
    </row>
    <row r="68" spans="1:2">
      <c r="A68">
        <v>62</v>
      </c>
      <c r="B68">
        <v>21</v>
      </c>
    </row>
    <row r="69" spans="1:2">
      <c r="A69">
        <v>20</v>
      </c>
      <c r="B69">
        <v>117</v>
      </c>
    </row>
    <row r="70" spans="1:2">
      <c r="A70">
        <v>4</v>
      </c>
      <c r="B70">
        <v>69</v>
      </c>
    </row>
    <row r="71" spans="1:2">
      <c r="A71">
        <v>63</v>
      </c>
      <c r="B71">
        <v>24</v>
      </c>
    </row>
    <row r="72" spans="1:2">
      <c r="A72">
        <v>28</v>
      </c>
      <c r="B72">
        <v>16</v>
      </c>
    </row>
    <row r="73" spans="1:2">
      <c r="A73">
        <v>20</v>
      </c>
      <c r="B73">
        <v>77</v>
      </c>
    </row>
    <row r="74" spans="1:2">
      <c r="A74">
        <v>19</v>
      </c>
      <c r="B74">
        <v>29</v>
      </c>
    </row>
    <row r="75" spans="1:2">
      <c r="A75">
        <v>64</v>
      </c>
      <c r="B75">
        <v>18</v>
      </c>
    </row>
    <row r="76" spans="1:2">
      <c r="A76">
        <v>20</v>
      </c>
      <c r="B76">
        <v>47</v>
      </c>
    </row>
    <row r="77" spans="1:2">
      <c r="A77">
        <v>66</v>
      </c>
      <c r="B77">
        <v>27</v>
      </c>
    </row>
    <row r="78" spans="1:2">
      <c r="A78">
        <v>65</v>
      </c>
      <c r="B78">
        <v>18</v>
      </c>
    </row>
    <row r="79" spans="1:2">
      <c r="A79">
        <v>67</v>
      </c>
      <c r="B79">
        <v>47</v>
      </c>
    </row>
    <row r="80" spans="1:2">
      <c r="A80">
        <v>68</v>
      </c>
      <c r="B80">
        <v>0</v>
      </c>
    </row>
    <row r="81" spans="1:2">
      <c r="A81">
        <v>47</v>
      </c>
      <c r="B81">
        <v>27</v>
      </c>
    </row>
    <row r="82" spans="1:2">
      <c r="A82">
        <v>20</v>
      </c>
      <c r="B82">
        <v>9</v>
      </c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867D-110D-4DDC-8860-6F1C5CED85EB}">
  <dimension ref="A1:Q489"/>
  <sheetViews>
    <sheetView workbookViewId="0">
      <selection activeCell="E2" sqref="E2"/>
    </sheetView>
  </sheetViews>
  <sheetFormatPr defaultRowHeight="15"/>
  <cols>
    <col min="1" max="1" width="4.7109375" customWidth="1"/>
    <col min="2" max="2" width="9" style="5" customWidth="1"/>
    <col min="3" max="3" width="9" customWidth="1"/>
    <col min="4" max="4" width="13.85546875" customWidth="1"/>
    <col min="5" max="5" width="24.5703125" customWidth="1"/>
    <col min="6" max="6" width="0" hidden="1" customWidth="1"/>
    <col min="10" max="10" width="9.7109375" customWidth="1"/>
    <col min="11" max="11" width="9.85546875" customWidth="1"/>
    <col min="12" max="12" width="17.28515625" customWidth="1"/>
    <col min="15" max="15" width="24" customWidth="1"/>
    <col min="16" max="16" width="9.85546875" customWidth="1"/>
  </cols>
  <sheetData>
    <row r="1" spans="1:17">
      <c r="A1" t="s">
        <v>1</v>
      </c>
      <c r="B1" s="5" t="s">
        <v>2</v>
      </c>
      <c r="C1" t="s">
        <v>4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</row>
    <row r="2" spans="1:17">
      <c r="A2">
        <v>1</v>
      </c>
      <c r="B2" s="5">
        <f>SUMIF(テーブル3[客番号],合計!A2,テーブル3[ポイント])</f>
        <v>33</v>
      </c>
      <c r="C2" t="str">
        <f>IFERROR(Table1[[#This Row],[名前2]],"")</f>
        <v>Rey</v>
      </c>
      <c r="D2" t="str">
        <f>IFERROR(Table1[[#This Row],[ニックネーム]],"")</f>
        <v>レイ</v>
      </c>
      <c r="E2" t="str">
        <f>IFERROR(_xlfn.CONCAT(Table1[[#This Row],[メールアドレス]:[メールアドレス２]]),"")</f>
        <v>reyhanonggo@gmail.com</v>
      </c>
      <c r="F2">
        <f t="shared" ref="F2:F65" si="0">B2 - (ROW() * 0.00001)</f>
        <v>32.999980000000001</v>
      </c>
      <c r="G2">
        <f>COUNTIFS(テーブル3[客番号], テーブル5[[#This Row],[客番号]], テーブル3[ポイント], "&gt;=0")</f>
        <v>2</v>
      </c>
      <c r="H2">
        <f>COUNTIFS(テーブル3[客番号], テーブル5[[#This Row],[客番号]], テーブル3[ポイント], "&lt;0")</f>
        <v>0</v>
      </c>
      <c r="K2" s="19" t="s">
        <v>25</v>
      </c>
      <c r="L2" s="19"/>
      <c r="M2" s="19"/>
      <c r="O2" s="19" t="s">
        <v>30</v>
      </c>
      <c r="P2" s="19"/>
      <c r="Q2" s="19"/>
    </row>
    <row r="3" spans="1:17">
      <c r="A3">
        <v>2</v>
      </c>
      <c r="B3" s="5">
        <f>SUMIF(テーブル3[客番号],合計!A3,テーブル3[ポイント])</f>
        <v>0</v>
      </c>
      <c r="C3" t="str">
        <f>IFERROR(Table1[[#This Row],[名前2]],"")</f>
        <v>林</v>
      </c>
      <c r="D3" t="str">
        <f>IFERROR(Table1[[#This Row],[ニックネーム]],"")</f>
        <v>林</v>
      </c>
      <c r="E3" t="str">
        <f>IFERROR(_xlfn.CONCAT(Table1[[#This Row],[メールアドレス]:[メールアドレス２]]),"")</f>
        <v>342489936@qq·com</v>
      </c>
      <c r="F3">
        <f t="shared" si="0"/>
        <v>-3.0000000000000004E-5</v>
      </c>
      <c r="G3">
        <f>COUNTIFS(テーブル3[客番号], テーブル5[[#This Row],[客番号]], テーブル3[ポイント], "&gt;=0")</f>
        <v>0</v>
      </c>
      <c r="H3">
        <f>COUNTIFS(テーブル3[客番号], テーブル5[[#This Row],[客番号]], テーブル3[ポイント], "&lt;0")</f>
        <v>0</v>
      </c>
      <c r="K3" t="s">
        <v>22</v>
      </c>
      <c r="L3" t="s">
        <v>24</v>
      </c>
      <c r="M3" t="s">
        <v>23</v>
      </c>
      <c r="O3" t="s">
        <v>24</v>
      </c>
      <c r="P3" t="s">
        <v>29</v>
      </c>
      <c r="Q3" t="s">
        <v>23</v>
      </c>
    </row>
    <row r="4" spans="1:17">
      <c r="A4">
        <v>3</v>
      </c>
      <c r="B4" s="5">
        <f>SUMIF(テーブル3[客番号],合計!A4,テーブル3[ポイント])</f>
        <v>0</v>
      </c>
      <c r="C4" t="str">
        <f>IFERROR(Table1[[#This Row],[名前2]],"")</f>
        <v>林</v>
      </c>
      <c r="D4" t="str">
        <f>IFERROR(Table1[[#This Row],[ニックネーム]],"")</f>
        <v>林</v>
      </c>
      <c r="E4" t="str">
        <f>IFERROR(_xlfn.CONCAT(Table1[[#This Row],[メールアドレス]:[メールアドレス２]]),"")</f>
        <v>lwj342489936@gmail.com</v>
      </c>
      <c r="F4">
        <f t="shared" si="0"/>
        <v>-4.0000000000000003E-5</v>
      </c>
      <c r="G4">
        <f>COUNTIFS(テーブル3[客番号], テーブル5[[#This Row],[客番号]], テーブル3[ポイント], "&gt;=0")</f>
        <v>0</v>
      </c>
      <c r="H4">
        <f>COUNTIFS(テーブル3[客番号], テーブル5[[#This Row],[客番号]], テーブル3[ポイント], "&lt;0")</f>
        <v>0</v>
      </c>
      <c r="K4" s="9">
        <v>18</v>
      </c>
      <c r="L4" s="8" t="str">
        <f>VLOOKUP($K$4,A:C,3,FALSE)</f>
        <v>アウンミャッウー</v>
      </c>
      <c r="M4" s="8">
        <f>VLOOKUP($K$4,テーブル5[[客番号]:[合計]],2,FALSE)</f>
        <v>135</v>
      </c>
      <c r="O4" s="11" t="s">
        <v>128</v>
      </c>
      <c r="P4">
        <f>VLOOKUP(O4,CHOOSE({1,2},D:D,A:A),2,FALSE)</f>
        <v>6</v>
      </c>
      <c r="Q4">
        <f>VLOOKUP(O4,CHOOSE({1,2},D:D,B:B),2,FALSE)</f>
        <v>0</v>
      </c>
    </row>
    <row r="5" spans="1:17" ht="18" customHeight="1">
      <c r="A5">
        <v>4</v>
      </c>
      <c r="B5" s="5">
        <f>SUMIF(テーブル3[客番号],合計!A5,テーブル3[ポイント])</f>
        <v>69</v>
      </c>
      <c r="C5" t="str">
        <f>IFERROR(Table1[[#This Row],[名前2]],"")</f>
        <v>東 龍之介</v>
      </c>
      <c r="D5" t="str">
        <f>IFERROR(Table1[[#This Row],[ニックネーム]],"")</f>
        <v>ひかじ</v>
      </c>
      <c r="E5" t="str">
        <f>IFERROR(_xlfn.CONCAT(Table1[[#This Row],[メールアドレス]:[メールアドレス２]]),"")</f>
        <v>24009228-h2k@risshisha.onmicrosoft.com</v>
      </c>
      <c r="F5">
        <f t="shared" si="0"/>
        <v>68.999949999999998</v>
      </c>
      <c r="G5">
        <f>COUNTIFS(テーブル3[客番号], テーブル5[[#This Row],[客番号]], テーブル3[ポイント], "&gt;=0")</f>
        <v>1</v>
      </c>
      <c r="H5">
        <f>COUNTIFS(テーブル3[客番号], テーブル5[[#This Row],[客番号]], テーブル3[ポイント], "&lt;0")</f>
        <v>0</v>
      </c>
      <c r="K5" s="20" t="s">
        <v>33</v>
      </c>
      <c r="L5" s="20"/>
      <c r="M5" s="20"/>
      <c r="O5" s="10"/>
      <c r="P5" s="10"/>
    </row>
    <row r="6" spans="1:17">
      <c r="A6">
        <v>5</v>
      </c>
      <c r="B6" s="5">
        <f>SUMIF(テーブル3[客番号],合計!A6,テーブル3[ポイント])</f>
        <v>0</v>
      </c>
      <c r="C6" t="str">
        <f>IFERROR(Table1[[#This Row],[名前2]],"")</f>
        <v>ほーせー</v>
      </c>
      <c r="D6" t="str">
        <f>IFERROR(Table1[[#This Row],[ニックネーム]],"")</f>
        <v>Sola</v>
      </c>
      <c r="E6" t="str">
        <f>IFERROR(_xlfn.CONCAT(Table1[[#This Row],[メールアドレス]:[メールアドレス２]]),"")</f>
        <v>watahou@icloud.com</v>
      </c>
      <c r="F6">
        <f t="shared" si="0"/>
        <v>-6.0000000000000008E-5</v>
      </c>
      <c r="G6">
        <f>COUNTIFS(テーブル3[客番号], テーブル5[[#This Row],[客番号]], テーブル3[ポイント], "&gt;=0")</f>
        <v>0</v>
      </c>
      <c r="H6">
        <f>COUNTIFS(テーブル3[客番号], テーブル5[[#This Row],[客番号]], テーブル3[ポイント], "&lt;0")</f>
        <v>0</v>
      </c>
      <c r="I6" s="10"/>
      <c r="J6" s="10"/>
      <c r="K6" s="20"/>
      <c r="L6" s="20"/>
      <c r="M6" s="20"/>
      <c r="O6" s="19" t="s">
        <v>31</v>
      </c>
      <c r="P6" s="19"/>
      <c r="Q6" s="19"/>
    </row>
    <row r="7" spans="1:17">
      <c r="A7">
        <v>6</v>
      </c>
      <c r="B7" s="5">
        <f>SUMIF(テーブル3[客番号],合計!A7,テーブル3[ポイント])</f>
        <v>0</v>
      </c>
      <c r="C7" t="str">
        <f>IFERROR(Table1[[#This Row],[名前2]],"")</f>
        <v>あ</v>
      </c>
      <c r="D7" t="str">
        <f>IFERROR(Table1[[#This Row],[ニックネーム]],"")</f>
        <v>あ</v>
      </c>
      <c r="E7" t="str">
        <f>IFERROR(_xlfn.CONCAT(Table1[[#This Row],[メールアドレス]:[メールアドレス２]]),"")</f>
        <v>kouta.n5610@gmail.com</v>
      </c>
      <c r="F7">
        <f t="shared" si="0"/>
        <v>-7.0000000000000007E-5</v>
      </c>
      <c r="G7">
        <f>COUNTIFS(テーブル3[客番号], テーブル5[[#This Row],[客番号]], テーブル3[ポイント], "&gt;=0")</f>
        <v>0</v>
      </c>
      <c r="H7">
        <f>COUNTIFS(テーブル3[客番号], テーブル5[[#This Row],[客番号]], テーブル3[ポイント], "&lt;0")</f>
        <v>0</v>
      </c>
      <c r="I7" s="10"/>
      <c r="J7" s="10"/>
      <c r="K7" s="20"/>
      <c r="L7" s="20"/>
      <c r="M7" s="20"/>
      <c r="O7" t="s">
        <v>36</v>
      </c>
      <c r="P7" t="s">
        <v>29</v>
      </c>
      <c r="Q7" t="s">
        <v>23</v>
      </c>
    </row>
    <row r="8" spans="1:17">
      <c r="A8">
        <v>7</v>
      </c>
      <c r="B8" s="5">
        <f>SUMIF(テーブル3[客番号],合計!A8,テーブル3[ポイント])</f>
        <v>0</v>
      </c>
      <c r="C8" t="str">
        <f>IFERROR(Table1[[#This Row],[名前2]],"")</f>
        <v>コウタロウ</v>
      </c>
      <c r="D8" t="str">
        <f>IFERROR(Table1[[#This Row],[ニックネーム]],"")</f>
        <v>コウタロウ</v>
      </c>
      <c r="E8" t="str">
        <f>IFERROR(_xlfn.CONCAT(Table1[[#This Row],[メールアドレス]:[メールアドレス２]]),"")</f>
        <v>23013028-f74@risshisha.onmicrosoft.comなし</v>
      </c>
      <c r="F8">
        <f t="shared" si="0"/>
        <v>-8.0000000000000007E-5</v>
      </c>
      <c r="G8">
        <f>COUNTIFS(テーブル3[客番号], テーブル5[[#This Row],[客番号]], テーブル3[ポイント], "&gt;=0")</f>
        <v>1</v>
      </c>
      <c r="H8">
        <f>COUNTIFS(テーブル3[客番号], テーブル5[[#This Row],[客番号]], テーブル3[ポイント], "&lt;0")</f>
        <v>0</v>
      </c>
      <c r="O8" s="11" t="s">
        <v>28</v>
      </c>
      <c r="P8">
        <f>VLOOKUP(O8,CHOOSE({1,2},C:C,A:A),2,FALSE)</f>
        <v>1</v>
      </c>
      <c r="Q8">
        <f>VLOOKUP(O8,CHOOSE({1,2},C:C,B:B),2,FALSE)</f>
        <v>33</v>
      </c>
    </row>
    <row r="9" spans="1:17">
      <c r="A9">
        <v>8</v>
      </c>
      <c r="B9" s="5">
        <f>SUMIF(テーブル3[客番号],合計!A9,テーブル3[ポイント])</f>
        <v>30</v>
      </c>
      <c r="C9" t="str">
        <f>IFERROR(Table1[[#This Row],[名前2]],"")</f>
        <v>細井琉翔</v>
      </c>
      <c r="D9" t="str">
        <f>IFERROR(Table1[[#This Row],[ニックネーム]],"")</f>
        <v>り</v>
      </c>
      <c r="E9" t="str">
        <f>IFERROR(_xlfn.CONCAT(Table1[[#This Row],[メールアドレス]:[メールアドレス２]]),"")</f>
        <v>0xs326223d4211v@au.com@au.com</v>
      </c>
      <c r="F9">
        <f t="shared" si="0"/>
        <v>29.99991</v>
      </c>
      <c r="G9">
        <f>COUNTIFS(テーブル3[客番号], テーブル5[[#This Row],[客番号]], テーブル3[ポイント], "&gt;=0")</f>
        <v>1</v>
      </c>
      <c r="H9">
        <f>COUNTIFS(テーブル3[客番号], テーブル5[[#This Row],[客番号]], テーブル3[ポイント], "&lt;0")</f>
        <v>0</v>
      </c>
    </row>
    <row r="10" spans="1:17">
      <c r="A10">
        <v>9</v>
      </c>
      <c r="B10" s="5">
        <f>SUMIF(テーブル3[客番号],合計!A10,テーブル3[ポイント])</f>
        <v>0</v>
      </c>
      <c r="C10" t="str">
        <f>IFERROR(Table1[[#This Row],[名前2]],"")</f>
        <v>實川頼太</v>
      </c>
      <c r="D10" t="str">
        <f>IFERROR(Table1[[#This Row],[ニックネーム]],"")</f>
        <v>らいちゃんだお</v>
      </c>
      <c r="E10" t="str">
        <f>IFERROR(_xlfn.CONCAT(Table1[[#This Row],[メールアドレス]:[メールアドレス２]]),"")</f>
        <v>raita74j@icloud.com</v>
      </c>
      <c r="F10">
        <f t="shared" si="0"/>
        <v>-1E-4</v>
      </c>
      <c r="G10">
        <f>COUNTIFS(テーブル3[客番号], テーブル5[[#This Row],[客番号]], テーブル3[ポイント], "&gt;=0")</f>
        <v>1</v>
      </c>
      <c r="H10">
        <f>COUNTIFS(テーブル3[客番号], テーブル5[[#This Row],[客番号]], テーブル3[ポイント], "&lt;0")</f>
        <v>0</v>
      </c>
      <c r="O10" s="19" t="s">
        <v>32</v>
      </c>
      <c r="P10" s="19"/>
      <c r="Q10" s="19"/>
    </row>
    <row r="11" spans="1:17">
      <c r="A11">
        <v>10</v>
      </c>
      <c r="B11" s="5">
        <f>SUMIF(テーブル3[客番号],合計!A11,テーブル3[ポイント])</f>
        <v>0</v>
      </c>
      <c r="C11" t="str">
        <f>IFERROR(Table1[[#This Row],[名前2]],"")</f>
        <v>茂木優斗</v>
      </c>
      <c r="D11" t="str">
        <f>IFERROR(Table1[[#This Row],[ニックネーム]],"")</f>
        <v>ふる</v>
      </c>
      <c r="E11" t="str">
        <f>IFERROR(_xlfn.CONCAT(Table1[[#This Row],[メールアドレス]:[メールアドレス２]]),"")</f>
        <v>yuuuuy0620@@gmail.com</v>
      </c>
      <c r="F11">
        <f t="shared" si="0"/>
        <v>-1.1E-4</v>
      </c>
      <c r="G11">
        <f>COUNTIFS(テーブル3[客番号], テーブル5[[#This Row],[客番号]], テーブル3[ポイント], "&gt;=0")</f>
        <v>1</v>
      </c>
      <c r="H11">
        <f>COUNTIFS(テーブル3[客番号], テーブル5[[#This Row],[客番号]], テーブル3[ポイント], "&lt;0")</f>
        <v>0</v>
      </c>
      <c r="O11" t="s">
        <v>37</v>
      </c>
      <c r="P11" t="s">
        <v>29</v>
      </c>
      <c r="Q11" t="s">
        <v>23</v>
      </c>
    </row>
    <row r="12" spans="1:17">
      <c r="A12">
        <v>11</v>
      </c>
      <c r="B12" s="5">
        <f>SUMIF(テーブル3[客番号],合計!A12,テーブル3[ポイント])</f>
        <v>0</v>
      </c>
      <c r="C12" t="str">
        <f>IFERROR(Table1[[#This Row],[名前2]],"")</f>
        <v>大沼和輝</v>
      </c>
      <c r="D12" t="str">
        <f>IFERROR(Table1[[#This Row],[ニックネーム]],"")</f>
        <v>カズ</v>
      </c>
      <c r="E12" t="str">
        <f>IFERROR(_xlfn.CONCAT(Table1[[#This Row],[メールアドレス]:[メールアドレス２]]),"")</f>
        <v>kazuki.050118@gmail.com</v>
      </c>
      <c r="F12">
        <f t="shared" si="0"/>
        <v>-1.2000000000000002E-4</v>
      </c>
      <c r="G12">
        <f>COUNTIFS(テーブル3[客番号], テーブル5[[#This Row],[客番号]], テーブル3[ポイント], "&gt;=0")</f>
        <v>1</v>
      </c>
      <c r="H12">
        <f>COUNTIFS(テーブル3[客番号], テーブル5[[#This Row],[客番号]], テーブル3[ポイント], "&lt;0")</f>
        <v>0</v>
      </c>
      <c r="O12" s="12" t="s">
        <v>35</v>
      </c>
      <c r="P12">
        <f>VLOOKUP(O12,CHOOSE({1,2},E:E,A:A),2,FALSE)</f>
        <v>5</v>
      </c>
      <c r="Q12">
        <f>VLOOKUP(O12,CHOOSE({1,2},E:E,B:B),2,FALSE)</f>
        <v>0</v>
      </c>
    </row>
    <row r="13" spans="1:17">
      <c r="A13">
        <v>12</v>
      </c>
      <c r="B13" s="5">
        <f>SUMIF(テーブル3[客番号],合計!A13,テーブル3[ポイント])</f>
        <v>0</v>
      </c>
      <c r="C13" t="str">
        <f>IFERROR(Table1[[#This Row],[名前2]],"")</f>
        <v>中島旭陽</v>
      </c>
      <c r="D13" t="str">
        <f>IFERROR(Table1[[#This Row],[ニックネーム]],"")</f>
        <v>あさひ</v>
      </c>
      <c r="E13" t="str">
        <f>IFERROR(_xlfn.CONCAT(Table1[[#This Row],[メールアドレス]:[メールアドレス２]]),"")</f>
        <v>na061624@icloud.com</v>
      </c>
      <c r="F13">
        <f t="shared" si="0"/>
        <v>-1.3000000000000002E-4</v>
      </c>
      <c r="G13">
        <f>COUNTIFS(テーブル3[客番号], テーブル5[[#This Row],[客番号]], テーブル3[ポイント], "&gt;=0")</f>
        <v>1</v>
      </c>
      <c r="H13">
        <f>COUNTIFS(テーブル3[客番号], テーブル5[[#This Row],[客番号]], テーブル3[ポイント], "&lt;0")</f>
        <v>0</v>
      </c>
    </row>
    <row r="14" spans="1:17">
      <c r="A14">
        <v>13</v>
      </c>
      <c r="B14" s="5">
        <f>SUMIF(テーブル3[客番号],合計!A14,テーブル3[ポイント])</f>
        <v>20</v>
      </c>
      <c r="C14" t="str">
        <f>IFERROR(Table1[[#This Row],[名前2]],"")</f>
        <v>藤村宗二郎</v>
      </c>
      <c r="D14" t="str">
        <f>IFERROR(Table1[[#This Row],[ニックネーム]],"")</f>
        <v>じろう</v>
      </c>
      <c r="E14" t="str">
        <f>IFERROR(_xlfn.CONCAT(Table1[[#This Row],[メールアドレス]:[メールアドレス２]]),"")</f>
        <v>sojirofujimura@gmail.com</v>
      </c>
      <c r="F14">
        <f t="shared" si="0"/>
        <v>19.999860000000002</v>
      </c>
      <c r="G14">
        <f>COUNTIFS(テーブル3[客番号], テーブル5[[#This Row],[客番号]], テーブル3[ポイント], "&gt;=0")</f>
        <v>1</v>
      </c>
      <c r="H14">
        <f>COUNTIFS(テーブル3[客番号], テーブル5[[#This Row],[客番号]], テーブル3[ポイント], "&lt;0")</f>
        <v>0</v>
      </c>
      <c r="O14" s="20" t="s">
        <v>34</v>
      </c>
      <c r="P14" s="20"/>
      <c r="Q14" s="20"/>
    </row>
    <row r="15" spans="1:17">
      <c r="A15">
        <v>14</v>
      </c>
      <c r="B15" s="5">
        <f>SUMIF(テーブル3[客番号],合計!A15,テーブル3[ポイント])</f>
        <v>0</v>
      </c>
      <c r="C15" t="str">
        <f>IFERROR(Table1[[#This Row],[名前2]],"")</f>
        <v>伊藤　楓</v>
      </c>
      <c r="D15" t="str">
        <f>IFERROR(Table1[[#This Row],[ニックネーム]],"")</f>
        <v>イトカエ</v>
      </c>
      <c r="E15" t="str">
        <f>IFERROR(_xlfn.CONCAT(Table1[[#This Row],[メールアドレス]:[メールアドレス２]]),"")</f>
        <v>tomasin2432@icloud.com@gmail.com</v>
      </c>
      <c r="F15">
        <f t="shared" si="0"/>
        <v>-1.5000000000000001E-4</v>
      </c>
      <c r="G15">
        <f>COUNTIFS(テーブル3[客番号], テーブル5[[#This Row],[客番号]], テーブル3[ポイント], "&gt;=0")</f>
        <v>1</v>
      </c>
      <c r="H15">
        <f>COUNTIFS(テーブル3[客番号], テーブル5[[#This Row],[客番号]], テーブル3[ポイント], "&lt;0")</f>
        <v>0</v>
      </c>
      <c r="O15" s="20"/>
      <c r="P15" s="20"/>
      <c r="Q15" s="20"/>
    </row>
    <row r="16" spans="1:17">
      <c r="A16">
        <v>15</v>
      </c>
      <c r="B16" s="5">
        <f>SUMIF(テーブル3[客番号],合計!A16,テーブル3[ポイント])</f>
        <v>18</v>
      </c>
      <c r="C16" t="str">
        <f>IFERROR(Table1[[#This Row],[名前2]],"")</f>
        <v>ちよみ</v>
      </c>
      <c r="D16" t="str">
        <f>IFERROR(Table1[[#This Row],[ニックネーム]],"")</f>
        <v>ちよみ</v>
      </c>
      <c r="E16" t="str">
        <f>IFERROR(_xlfn.CONCAT(Table1[[#This Row],[メールアドレス]:[メールアドレス２]]),"")</f>
        <v>yam-yam_chiy-chiy601@i.softbank.jpI.softbank.jp</v>
      </c>
      <c r="F16">
        <f t="shared" si="0"/>
        <v>17.999839999999999</v>
      </c>
      <c r="G16">
        <f>COUNTIFS(テーブル3[客番号], テーブル5[[#This Row],[客番号]], テーブル3[ポイント], "&gt;=0")</f>
        <v>1</v>
      </c>
      <c r="H16">
        <f>COUNTIFS(テーブル3[客番号], テーブル5[[#This Row],[客番号]], テーブル3[ポイント], "&lt;0")</f>
        <v>0</v>
      </c>
      <c r="O16" s="20"/>
      <c r="P16" s="20"/>
      <c r="Q16" s="20"/>
    </row>
    <row r="17" spans="1:8">
      <c r="A17">
        <v>16</v>
      </c>
      <c r="B17" s="5">
        <f>SUMIF(テーブル3[客番号],合計!A17,テーブル3[ポイント])</f>
        <v>0</v>
      </c>
      <c r="C17" t="str">
        <f>IFERROR(Table1[[#This Row],[名前2]],"")</f>
        <v>今水勇斗</v>
      </c>
      <c r="D17" t="str">
        <f>IFERROR(Table1[[#This Row],[ニックネーム]],"")</f>
        <v>かいと</v>
      </c>
      <c r="E17" t="str">
        <f>IFERROR(_xlfn.CONCAT(Table1[[#This Row],[メールアドレス]:[メールアドレス２]]),"")</f>
        <v>akagikai1322sadu@gmail.com</v>
      </c>
      <c r="F17">
        <f t="shared" si="0"/>
        <v>-1.7000000000000001E-4</v>
      </c>
      <c r="G17">
        <f>COUNTIFS(テーブル3[客番号], テーブル5[[#This Row],[客番号]], テーブル3[ポイント], "&gt;=0")</f>
        <v>1</v>
      </c>
      <c r="H17">
        <f>COUNTIFS(テーブル3[客番号], テーブル5[[#This Row],[客番号]], テーブル3[ポイント], "&lt;0")</f>
        <v>0</v>
      </c>
    </row>
    <row r="18" spans="1:8">
      <c r="A18">
        <v>17</v>
      </c>
      <c r="B18" s="5">
        <f>SUMIF(テーブル3[客番号],合計!A18,テーブル3[ポイント])</f>
        <v>10</v>
      </c>
      <c r="C18" t="str">
        <f>IFERROR(Table1[[#This Row],[名前2]],"")</f>
        <v>伊藤隼</v>
      </c>
      <c r="D18" t="str">
        <f>IFERROR(Table1[[#This Row],[ニックネーム]],"")</f>
        <v>ハヤト</v>
      </c>
      <c r="E18" t="str">
        <f>IFERROR(_xlfn.CONCAT(Table1[[#This Row],[メールアドレス]:[メールアドレス２]]),"")</f>
        <v>ito.hayato110@iCloud.comiCloud</v>
      </c>
      <c r="F18">
        <f t="shared" si="0"/>
        <v>9.9998199999999997</v>
      </c>
      <c r="G18">
        <f>COUNTIFS(テーブル3[客番号], テーブル5[[#This Row],[客番号]], テーブル3[ポイント], "&gt;=0")</f>
        <v>1</v>
      </c>
      <c r="H18">
        <f>COUNTIFS(テーブル3[客番号], テーブル5[[#This Row],[客番号]], テーブル3[ポイント], "&lt;0")</f>
        <v>0</v>
      </c>
    </row>
    <row r="19" spans="1:8">
      <c r="A19">
        <v>18</v>
      </c>
      <c r="B19" s="5">
        <f>SUMIF(テーブル3[客番号],合計!A19,テーブル3[ポイント])</f>
        <v>135</v>
      </c>
      <c r="C19" t="str">
        <f>IFERROR(Table1[[#This Row],[名前2]],"")</f>
        <v>アウンミャッウー</v>
      </c>
      <c r="D19" t="str">
        <f>IFERROR(Table1[[#This Row],[ニックネーム]],"")</f>
        <v xml:space="preserve">Aung Myat Oo </v>
      </c>
      <c r="E19" t="str">
        <f>IFERROR(_xlfn.CONCAT(Table1[[#This Row],[メールアドレス]:[メールアドレス２]]),"")</f>
        <v>aungmyatoo2580@gmail.com@gmail.com</v>
      </c>
      <c r="F19">
        <f t="shared" si="0"/>
        <v>134.99981</v>
      </c>
      <c r="G19">
        <f>COUNTIFS(テーブル3[客番号], テーブル5[[#This Row],[客番号]], テーブル3[ポイント], "&gt;=0")</f>
        <v>3</v>
      </c>
      <c r="H19">
        <f>COUNTIFS(テーブル3[客番号], テーブル5[[#This Row],[客番号]], テーブル3[ポイント], "&lt;0")</f>
        <v>0</v>
      </c>
    </row>
    <row r="20" spans="1:8">
      <c r="A20">
        <v>19</v>
      </c>
      <c r="B20" s="5">
        <f>SUMIF(テーブル3[客番号],合計!A20,テーブル3[ポイント])</f>
        <v>29</v>
      </c>
      <c r="C20" t="str">
        <f>IFERROR(Table1[[#This Row],[名前2]],"")</f>
        <v>ひびき</v>
      </c>
      <c r="D20" t="str">
        <f>IFERROR(Table1[[#This Row],[ニックネーム]],"")</f>
        <v>ひびき</v>
      </c>
      <c r="E20" t="str">
        <f>IFERROR(_xlfn.CONCAT(Table1[[#This Row],[メールアドレス]:[メールアドレス２]]),"")</f>
        <v>shinbi728@gmail.com@gmail.com</v>
      </c>
      <c r="F20">
        <f t="shared" si="0"/>
        <v>28.9998</v>
      </c>
      <c r="G20">
        <f>COUNTIFS(テーブル3[客番号], テーブル5[[#This Row],[客番号]], テーブル3[ポイント], "&gt;=0")</f>
        <v>2</v>
      </c>
      <c r="H20">
        <f>COUNTIFS(テーブル3[客番号], テーブル5[[#This Row],[客番号]], テーブル3[ポイント], "&lt;0")</f>
        <v>0</v>
      </c>
    </row>
    <row r="21" spans="1:8">
      <c r="A21">
        <v>20</v>
      </c>
      <c r="B21" s="5">
        <f>SUMIF(テーブル3[客番号],合計!A21,テーブル3[ポイント])</f>
        <v>250</v>
      </c>
      <c r="C21" t="str">
        <f>IFERROR(Table1[[#This Row],[名前2]],"")</f>
        <v>大野裕矢</v>
      </c>
      <c r="D21" t="str">
        <f>IFERROR(Table1[[#This Row],[ニックネーム]],"")</f>
        <v>はやなや3</v>
      </c>
      <c r="E21" t="str">
        <f>IFERROR(_xlfn.CONCAT(Table1[[#This Row],[メールアドレス]:[メールアドレス２]]),"")</f>
        <v>yankun.0324@gmail.com</v>
      </c>
      <c r="F21">
        <f t="shared" si="0"/>
        <v>249.99978999999999</v>
      </c>
      <c r="G21">
        <f>COUNTIFS(テーブル3[客番号], テーブル5[[#This Row],[客番号]], テーブル3[ポイント], "&gt;=0")</f>
        <v>5</v>
      </c>
      <c r="H21">
        <f>COUNTIFS(テーブル3[客番号], テーブル5[[#This Row],[客番号]], テーブル3[ポイント], "&lt;0")</f>
        <v>0</v>
      </c>
    </row>
    <row r="22" spans="1:8">
      <c r="A22">
        <v>21</v>
      </c>
      <c r="B22" s="5">
        <f>SUMIF(テーブル3[客番号],合計!A22,テーブル3[ポイント])</f>
        <v>7</v>
      </c>
      <c r="C22" t="str">
        <f>IFERROR(Table1[[#This Row],[名前2]],"")</f>
        <v>ひびき</v>
      </c>
      <c r="D22" t="str">
        <f>IFERROR(Table1[[#This Row],[ニックネーム]],"")</f>
        <v>ひびき</v>
      </c>
      <c r="E22" t="str">
        <f>IFERROR(_xlfn.CONCAT(Table1[[#This Row],[メールアドレス]:[メールアドレス２]]),"")</f>
        <v>kohaku524@icloud.com@icloud.com</v>
      </c>
      <c r="F22">
        <f t="shared" si="0"/>
        <v>6.9997800000000003</v>
      </c>
      <c r="G22">
        <f>COUNTIFS(テーブル3[客番号], テーブル5[[#This Row],[客番号]], テーブル3[ポイント], "&gt;=0")</f>
        <v>1</v>
      </c>
      <c r="H22">
        <f>COUNTIFS(テーブル3[客番号], テーブル5[[#This Row],[客番号]], テーブル3[ポイント], "&lt;0")</f>
        <v>0</v>
      </c>
    </row>
    <row r="23" spans="1:8">
      <c r="A23">
        <v>22</v>
      </c>
      <c r="B23" s="5">
        <f>SUMIF(テーブル3[客番号],合計!A23,テーブル3[ポイント])</f>
        <v>30</v>
      </c>
      <c r="C23" t="str">
        <f>IFERROR(Table1[[#This Row],[名前2]],"")</f>
        <v>齊間一夢</v>
      </c>
      <c r="D23" t="str">
        <f>IFERROR(Table1[[#This Row],[ニックネーム]],"")</f>
        <v>aj</v>
      </c>
      <c r="E23" t="str">
        <f>IFERROR(_xlfn.CONCAT(Table1[[#This Row],[メールアドレス]:[メールアドレス２]]),"")</f>
        <v>sa1ma.izumu.0126@gmail.com</v>
      </c>
      <c r="F23">
        <f t="shared" si="0"/>
        <v>29.999770000000002</v>
      </c>
      <c r="G23">
        <f>COUNTIFS(テーブル3[客番号], テーブル5[[#This Row],[客番号]], テーブル3[ポイント], "&gt;=0")</f>
        <v>1</v>
      </c>
      <c r="H23">
        <f>COUNTIFS(テーブル3[客番号], テーブル5[[#This Row],[客番号]], テーブル3[ポイント], "&lt;0")</f>
        <v>0</v>
      </c>
    </row>
    <row r="24" spans="1:8">
      <c r="A24">
        <v>23</v>
      </c>
      <c r="B24" s="5">
        <f>SUMIF(テーブル3[客番号],合計!A24,テーブル3[ポイント])</f>
        <v>75</v>
      </c>
      <c r="C24" t="str">
        <f>IFERROR(Table1[[#This Row],[名前2]],"")</f>
        <v>keitaoguchi0316@gmail.com</v>
      </c>
      <c r="D24" t="str">
        <f>IFERROR(Table1[[#This Row],[ニックネーム]],"")</f>
        <v>OGM</v>
      </c>
      <c r="E24" t="str">
        <f>IFERROR(_xlfn.CONCAT(Table1[[#This Row],[メールアドレス]:[メールアドレス２]]),"")</f>
        <v>keitaoguchi0316@gmail.com@gmail.com</v>
      </c>
      <c r="F24">
        <f t="shared" si="0"/>
        <v>74.999759999999995</v>
      </c>
      <c r="G24">
        <f>COUNTIFS(テーブル3[客番号], テーブル5[[#This Row],[客番号]], テーブル3[ポイント], "&gt;=0")</f>
        <v>1</v>
      </c>
      <c r="H24">
        <f>COUNTIFS(テーブル3[客番号], テーブル5[[#This Row],[客番号]], テーブル3[ポイント], "&lt;0")</f>
        <v>0</v>
      </c>
    </row>
    <row r="25" spans="1:8">
      <c r="A25">
        <v>24</v>
      </c>
      <c r="B25" s="5">
        <f>SUMIF(テーブル3[客番号],合計!A25,テーブル3[ポイント])</f>
        <v>2</v>
      </c>
      <c r="C25" t="str">
        <f>IFERROR(Table1[[#This Row],[名前2]],"")</f>
        <v>かるぴす</v>
      </c>
      <c r="D25" t="str">
        <f>IFERROR(Table1[[#This Row],[ニックネーム]],"")</f>
        <v>かるぴす</v>
      </c>
      <c r="E25" t="str">
        <f>IFERROR(_xlfn.CONCAT(Table1[[#This Row],[メールアドレス]:[メールアドレス２]]),"")</f>
        <v>haruki.gt.309@gmail.com</v>
      </c>
      <c r="F25">
        <f t="shared" si="0"/>
        <v>1.9997499999999999</v>
      </c>
      <c r="G25">
        <f>COUNTIFS(テーブル3[客番号], テーブル5[[#This Row],[客番号]], テーブル3[ポイント], "&gt;=0")</f>
        <v>1</v>
      </c>
      <c r="H25">
        <f>COUNTIFS(テーブル3[客番号], テーブル5[[#This Row],[客番号]], テーブル3[ポイント], "&lt;0")</f>
        <v>0</v>
      </c>
    </row>
    <row r="26" spans="1:8">
      <c r="A26">
        <v>25</v>
      </c>
      <c r="B26" s="5">
        <f>SUMIF(テーブル3[客番号],合計!A26,テーブル3[ポイント])</f>
        <v>39</v>
      </c>
      <c r="C26" t="str">
        <f>IFERROR(Table1[[#This Row],[名前2]],"")</f>
        <v>高崎佑太</v>
      </c>
      <c r="D26" t="str">
        <f>IFERROR(Table1[[#This Row],[ニックネーム]],"")</f>
        <v>らくしりー</v>
      </c>
      <c r="E26" t="str">
        <f>IFERROR(_xlfn.CONCAT(Table1[[#This Row],[メールアドレス]:[メールアドレス２]]),"")</f>
        <v>yuta200407312525@gmail.com</v>
      </c>
      <c r="F26">
        <f t="shared" si="0"/>
        <v>38.999740000000003</v>
      </c>
      <c r="G26">
        <f>COUNTIFS(テーブル3[客番号], テーブル5[[#This Row],[客番号]], テーブル3[ポイント], "&gt;=0")</f>
        <v>1</v>
      </c>
      <c r="H26">
        <f>COUNTIFS(テーブル3[客番号], テーブル5[[#This Row],[客番号]], テーブル3[ポイント], "&lt;0")</f>
        <v>0</v>
      </c>
    </row>
    <row r="27" spans="1:8">
      <c r="A27">
        <v>26</v>
      </c>
      <c r="B27" s="5">
        <f>SUMIF(テーブル3[客番号],合計!A27,テーブル3[ポイント])</f>
        <v>56</v>
      </c>
      <c r="C27" t="str">
        <f>IFERROR(Table1[[#This Row],[名前2]],"")</f>
        <v>木戸龍哉</v>
      </c>
      <c r="D27" t="str">
        <f>IFERROR(Table1[[#This Row],[ニックネーム]],"")</f>
        <v>R.</v>
      </c>
      <c r="E27" t="str">
        <f>IFERROR(_xlfn.CONCAT(Table1[[#This Row],[メールアドレス]:[メールアドレス２]]),"")</f>
        <v>kidoryuya@icloud.com</v>
      </c>
      <c r="F27">
        <f t="shared" si="0"/>
        <v>55.99973</v>
      </c>
      <c r="G27">
        <f>COUNTIFS(テーブル3[客番号], テーブル5[[#This Row],[客番号]], テーブル3[ポイント], "&gt;=0")</f>
        <v>1</v>
      </c>
      <c r="H27">
        <f>COUNTIFS(テーブル3[客番号], テーブル5[[#This Row],[客番号]], テーブル3[ポイント], "&lt;0")</f>
        <v>0</v>
      </c>
    </row>
    <row r="28" spans="1:8">
      <c r="A28">
        <v>27</v>
      </c>
      <c r="B28" s="5">
        <f>SUMIF(テーブル3[客番号],合計!A28,テーブル3[ポイント])</f>
        <v>18</v>
      </c>
      <c r="C28" t="str">
        <f>IFERROR(Table1[[#This Row],[名前2]],"")</f>
        <v>わたなべ</v>
      </c>
      <c r="D28" t="str">
        <f>IFERROR(Table1[[#This Row],[ニックネーム]],"")</f>
        <v>めい</v>
      </c>
      <c r="E28" t="str">
        <f>IFERROR(_xlfn.CONCAT(Table1[[#This Row],[メールアドレス]:[メールアドレス２]]),"")</f>
        <v>w1826113@gmail.com</v>
      </c>
      <c r="F28">
        <f t="shared" si="0"/>
        <v>17.99972</v>
      </c>
      <c r="G28">
        <f>COUNTIFS(テーブル3[客番号], テーブル5[[#This Row],[客番号]], テーブル3[ポイント], "&gt;=0")</f>
        <v>1</v>
      </c>
      <c r="H28">
        <f>COUNTIFS(テーブル3[客番号], テーブル5[[#This Row],[客番号]], テーブル3[ポイント], "&lt;0")</f>
        <v>0</v>
      </c>
    </row>
    <row r="29" spans="1:8">
      <c r="A29">
        <v>28</v>
      </c>
      <c r="B29" s="5">
        <f>SUMIF(テーブル3[客番号],合計!A29,テーブル3[ポイント])</f>
        <v>16</v>
      </c>
      <c r="C29" t="str">
        <f>IFERROR(Table1[[#This Row],[名前2]],"")</f>
        <v>中島</v>
      </c>
      <c r="D29" t="str">
        <f>IFERROR(Table1[[#This Row],[ニックネーム]],"")</f>
        <v>なかしま</v>
      </c>
      <c r="E29" t="str">
        <f>IFERROR(_xlfn.CONCAT(Table1[[#This Row],[メールアドレス]:[メールアドレス２]]),"")</f>
        <v>mirucyamiicloud.com</v>
      </c>
      <c r="F29">
        <f t="shared" si="0"/>
        <v>15.99971</v>
      </c>
      <c r="G29">
        <f>COUNTIFS(テーブル3[客番号], テーブル5[[#This Row],[客番号]], テーブル3[ポイント], "&gt;=0")</f>
        <v>2</v>
      </c>
      <c r="H29">
        <f>COUNTIFS(テーブル3[客番号], テーブル5[[#This Row],[客番号]], テーブル3[ポイント], "&lt;0")</f>
        <v>0</v>
      </c>
    </row>
    <row r="30" spans="1:8">
      <c r="A30">
        <v>29</v>
      </c>
      <c r="B30" s="5">
        <f>SUMIF(テーブル3[客番号],合計!A30,テーブル3[ポイント])</f>
        <v>26</v>
      </c>
      <c r="C30" t="str">
        <f>IFERROR(Table1[[#This Row],[名前2]],"")</f>
        <v>おおぬき</v>
      </c>
      <c r="D30" t="str">
        <f>IFERROR(Table1[[#This Row],[ニックネーム]],"")</f>
        <v>ゆうか</v>
      </c>
      <c r="E30" t="str">
        <f>IFERROR(_xlfn.CONCAT(Table1[[#This Row],[メールアドレス]:[メールアドレス２]]),"")</f>
        <v>onk_you.1210@icloud.com</v>
      </c>
      <c r="F30">
        <f t="shared" si="0"/>
        <v>25.999700000000001</v>
      </c>
      <c r="G30">
        <f>COUNTIFS(テーブル3[客番号], テーブル5[[#This Row],[客番号]], テーブル3[ポイント], "&gt;=0")</f>
        <v>1</v>
      </c>
      <c r="H30">
        <f>COUNTIFS(テーブル3[客番号], テーブル5[[#This Row],[客番号]], テーブル3[ポイント], "&lt;0")</f>
        <v>0</v>
      </c>
    </row>
    <row r="31" spans="1:8">
      <c r="A31">
        <v>30</v>
      </c>
      <c r="B31" s="5">
        <f>SUMIF(テーブル3[客番号],合計!A31,テーブル3[ポイント])</f>
        <v>0</v>
      </c>
      <c r="C31" t="str">
        <f>IFERROR(Table1[[#This Row],[名前2]],"")</f>
        <v>ヒロシ</v>
      </c>
      <c r="D31" t="str">
        <f>IFERROR(Table1[[#This Row],[ニックネーム]],"")</f>
        <v>ケイ</v>
      </c>
      <c r="E31" t="str">
        <f>IFERROR(_xlfn.CONCAT(Table1[[#This Row],[メールアドレス]:[メールアドレス２]]),"")</f>
        <v>big3woods@gmail.com</v>
      </c>
      <c r="F31">
        <f t="shared" si="0"/>
        <v>-3.1E-4</v>
      </c>
      <c r="G31">
        <f>COUNTIFS(テーブル3[客番号], テーブル5[[#This Row],[客番号]], テーブル3[ポイント], "&gt;=0")</f>
        <v>0</v>
      </c>
      <c r="H31">
        <f>COUNTIFS(テーブル3[客番号], テーブル5[[#This Row],[客番号]], テーブル3[ポイント], "&lt;0")</f>
        <v>0</v>
      </c>
    </row>
    <row r="32" spans="1:8">
      <c r="A32">
        <v>31</v>
      </c>
      <c r="B32" s="5">
        <f>SUMIF(テーブル3[客番号],合計!A32,テーブル3[ポイント])</f>
        <v>0</v>
      </c>
      <c r="C32" t="str">
        <f>IFERROR(Table1[[#This Row],[名前2]],"")</f>
        <v>大森</v>
      </c>
      <c r="D32" t="str">
        <f>IFERROR(Table1[[#This Row],[ニックネーム]],"")</f>
        <v>KAZU</v>
      </c>
      <c r="E32" t="str">
        <f>IFERROR(_xlfn.CONCAT(Table1[[#This Row],[メールアドレス]:[メールアドレス２]]),"")</f>
        <v>kazu73991114@gmail.com@gmail.com</v>
      </c>
      <c r="F32">
        <f t="shared" si="0"/>
        <v>-3.2000000000000003E-4</v>
      </c>
      <c r="G32">
        <f>COUNTIFS(テーブル3[客番号], テーブル5[[#This Row],[客番号]], テーブル3[ポイント], "&gt;=0")</f>
        <v>0</v>
      </c>
      <c r="H32">
        <f>COUNTIFS(テーブル3[客番号], テーブル5[[#This Row],[客番号]], テーブル3[ポイント], "&lt;0")</f>
        <v>0</v>
      </c>
    </row>
    <row r="33" spans="1:8">
      <c r="A33">
        <v>32</v>
      </c>
      <c r="B33" s="5">
        <f>SUMIF(テーブル3[客番号],合計!A33,テーブル3[ポイント])</f>
        <v>0</v>
      </c>
      <c r="C33" t="str">
        <f>IFERROR(Table1[[#This Row],[名前2]],"")</f>
        <v>ひちょえ</v>
      </c>
      <c r="D33" t="str">
        <f>IFERROR(Table1[[#This Row],[ニックネーム]],"")</f>
        <v>ひちょえ</v>
      </c>
      <c r="E33" t="str">
        <f>IFERROR(_xlfn.CONCAT(Table1[[#This Row],[メールアドレス]:[メールアドレス２]]),"")</f>
        <v>big3woodshhk@yahoo.co.jp</v>
      </c>
      <c r="F33">
        <f t="shared" si="0"/>
        <v>-3.3000000000000005E-4</v>
      </c>
      <c r="G33">
        <f>COUNTIFS(テーブル3[客番号], テーブル5[[#This Row],[客番号]], テーブル3[ポイント], "&gt;=0")</f>
        <v>0</v>
      </c>
      <c r="H33">
        <f>COUNTIFS(テーブル3[客番号], テーブル5[[#This Row],[客番号]], テーブル3[ポイント], "&lt;0")</f>
        <v>0</v>
      </c>
    </row>
    <row r="34" spans="1:8">
      <c r="A34">
        <v>33</v>
      </c>
      <c r="B34" s="5">
        <f>SUMIF(テーブル3[客番号],合計!A34,テーブル3[ポイント])</f>
        <v>0</v>
      </c>
      <c r="C34" t="str">
        <f>IFERROR(Table1[[#This Row],[名前2]],"")</f>
        <v>小山 柊弥</v>
      </c>
      <c r="D34" t="str">
        <f>IFERROR(Table1[[#This Row],[ニックネーム]],"")</f>
        <v>しゅうや</v>
      </c>
      <c r="E34" t="str">
        <f>IFERROR(_xlfn.CONCAT(Table1[[#This Row],[メールアドレス]:[メールアドレス２]]),"")</f>
        <v>shuya.6469@gmail.com@gmail.com</v>
      </c>
      <c r="F34">
        <f t="shared" si="0"/>
        <v>-3.4000000000000002E-4</v>
      </c>
      <c r="G34">
        <f>COUNTIFS(テーブル3[客番号], テーブル5[[#This Row],[客番号]], テーブル3[ポイント], "&gt;=0")</f>
        <v>1</v>
      </c>
      <c r="H34">
        <f>COUNTIFS(テーブル3[客番号], テーブル5[[#This Row],[客番号]], テーブル3[ポイント], "&lt;0")</f>
        <v>0</v>
      </c>
    </row>
    <row r="35" spans="1:8">
      <c r="A35">
        <v>34</v>
      </c>
      <c r="B35" s="5">
        <f>SUMIF(テーブル3[客番号],合計!A35,テーブル3[ポイント])</f>
        <v>36</v>
      </c>
      <c r="C35" t="str">
        <f>IFERROR(Table1[[#This Row],[名前2]],"")</f>
        <v>琴璃</v>
      </c>
      <c r="D35" t="str">
        <f>IFERROR(Table1[[#This Row],[ニックネーム]],"")</f>
        <v>こ</v>
      </c>
      <c r="E35" t="str">
        <f>IFERROR(_xlfn.CONCAT(Table1[[#This Row],[メールアドレス]:[メールアドレス２]]),"")</f>
        <v>kotori101230@yahoo.co.jp</v>
      </c>
      <c r="F35">
        <f t="shared" si="0"/>
        <v>35.999650000000003</v>
      </c>
      <c r="G35">
        <f>COUNTIFS(テーブル3[客番号], テーブル5[[#This Row],[客番号]], テーブル3[ポイント], "&gt;=0")</f>
        <v>1</v>
      </c>
      <c r="H35">
        <f>COUNTIFS(テーブル3[客番号], テーブル5[[#This Row],[客番号]], テーブル3[ポイント], "&lt;0")</f>
        <v>0</v>
      </c>
    </row>
    <row r="36" spans="1:8">
      <c r="A36">
        <v>35</v>
      </c>
      <c r="B36" s="5">
        <f>SUMIF(テーブル3[客番号],合計!A36,テーブル3[ポイント])</f>
        <v>70</v>
      </c>
      <c r="C36" t="str">
        <f>IFERROR(Table1[[#This Row],[名前2]],"")</f>
        <v>あさ</v>
      </c>
      <c r="D36" t="str">
        <f>IFERROR(Table1[[#This Row],[ニックネーム]],"")</f>
        <v>あ</v>
      </c>
      <c r="E36" t="str">
        <f>IFERROR(_xlfn.CONCAT(Table1[[#This Row],[メールアドレス]:[メールアドレス２]]),"")</f>
        <v>asami20051221@icloud.com@gmail.com</v>
      </c>
      <c r="F36">
        <f t="shared" si="0"/>
        <v>69.999639999999999</v>
      </c>
      <c r="G36">
        <f>COUNTIFS(テーブル3[客番号], テーブル5[[#This Row],[客番号]], テーブル3[ポイント], "&gt;=0")</f>
        <v>1</v>
      </c>
      <c r="H36">
        <f>COUNTIFS(テーブル3[客番号], テーブル5[[#This Row],[客番号]], テーブル3[ポイント], "&lt;0")</f>
        <v>0</v>
      </c>
    </row>
    <row r="37" spans="1:8">
      <c r="A37">
        <v>36</v>
      </c>
      <c r="B37" s="5">
        <f>SUMIF(テーブル3[客番号],合計!A37,テーブル3[ポイント])</f>
        <v>0</v>
      </c>
      <c r="C37" t="str">
        <f>IFERROR(Table1[[#This Row],[名前2]],"")</f>
        <v>のぞみ</v>
      </c>
      <c r="D37" t="str">
        <f>IFERROR(Table1[[#This Row],[ニックネーム]],"")</f>
        <v>のぞみ</v>
      </c>
      <c r="E37" t="str">
        <f>IFERROR(_xlfn.CONCAT(Table1[[#This Row],[メールアドレス]:[メールアドレス２]]),"")</f>
        <v>nozomi20051221docomo.ne.jp</v>
      </c>
      <c r="F37">
        <f t="shared" si="0"/>
        <v>-3.7000000000000005E-4</v>
      </c>
      <c r="G37">
        <f>COUNTIFS(テーブル3[客番号], テーブル5[[#This Row],[客番号]], テーブル3[ポイント], "&gt;=0")</f>
        <v>1</v>
      </c>
      <c r="H37">
        <f>COUNTIFS(テーブル3[客番号], テーブル5[[#This Row],[客番号]], テーブル3[ポイント], "&lt;0")</f>
        <v>0</v>
      </c>
    </row>
    <row r="38" spans="1:8">
      <c r="A38">
        <v>37</v>
      </c>
      <c r="B38" s="5">
        <f>SUMIF(テーブル3[客番号],合計!A38,テーブル3[ポイント])</f>
        <v>40</v>
      </c>
      <c r="C38" t="str">
        <f>IFERROR(Table1[[#This Row],[名前2]],"")</f>
        <v>こころ</v>
      </c>
      <c r="D38" t="str">
        <f>IFERROR(Table1[[#This Row],[ニックネーム]],"")</f>
        <v>こころ</v>
      </c>
      <c r="E38" t="str">
        <f>IFERROR(_xlfn.CONCAT(Table1[[#This Row],[メールアドレス]:[メールアドレス２]]),"")</f>
        <v>vga06-wp240015@sankogakuen.jp</v>
      </c>
      <c r="F38">
        <f t="shared" si="0"/>
        <v>39.99962</v>
      </c>
      <c r="G38">
        <f>COUNTIFS(テーブル3[客番号], テーブル5[[#This Row],[客番号]], テーブル3[ポイント], "&gt;=0")</f>
        <v>1</v>
      </c>
      <c r="H38">
        <f>COUNTIFS(テーブル3[客番号], テーブル5[[#This Row],[客番号]], テーブル3[ポイント], "&lt;0")</f>
        <v>0</v>
      </c>
    </row>
    <row r="39" spans="1:8">
      <c r="A39">
        <v>38</v>
      </c>
      <c r="B39" s="5">
        <f>SUMIF(テーブル3[客番号],合計!A39,テーブル3[ポイント])</f>
        <v>0</v>
      </c>
      <c r="C39" t="str">
        <f>IFERROR(Table1[[#This Row],[名前2]],"")</f>
        <v>エインドラ</v>
      </c>
      <c r="D39" t="str">
        <f>IFERROR(Table1[[#This Row],[ニックネーム]],"")</f>
        <v>Error</v>
      </c>
      <c r="E39" t="str">
        <f>IFERROR(_xlfn.CONCAT(Table1[[#This Row],[メールアドレス]:[メールアドレス２]]),"")</f>
        <v>hteteaindrahtwe98@gmail.com@gmail.com</v>
      </c>
      <c r="F39">
        <f t="shared" si="0"/>
        <v>-3.9000000000000005E-4</v>
      </c>
      <c r="G39">
        <f>COUNTIFS(テーブル3[客番号], テーブル5[[#This Row],[客番号]], テーブル3[ポイント], "&gt;=0")</f>
        <v>0</v>
      </c>
      <c r="H39">
        <f>COUNTIFS(テーブル3[客番号], テーブル5[[#This Row],[客番号]], テーブル3[ポイント], "&lt;0")</f>
        <v>0</v>
      </c>
    </row>
    <row r="40" spans="1:8">
      <c r="A40">
        <v>39</v>
      </c>
      <c r="B40" s="5">
        <f>SUMIF(テーブル3[客番号],合計!A40,テーブル3[ポイント])</f>
        <v>7</v>
      </c>
      <c r="C40" t="str">
        <f>IFERROR(Table1[[#This Row],[名前2]],"")</f>
        <v>れな</v>
      </c>
      <c r="D40" t="str">
        <f>IFERROR(Table1[[#This Row],[ニックネーム]],"")</f>
        <v>しゅんくん</v>
      </c>
      <c r="E40" t="str">
        <f>IFERROR(_xlfn.CONCAT(Table1[[#This Row],[メールアドレス]:[メールアドレス２]]),"")</f>
        <v>uni1mafu@gmail.com</v>
      </c>
      <c r="F40">
        <f t="shared" si="0"/>
        <v>6.9996</v>
      </c>
      <c r="G40">
        <f>COUNTIFS(テーブル3[客番号], テーブル5[[#This Row],[客番号]], テーブル3[ポイント], "&gt;=0")</f>
        <v>1</v>
      </c>
      <c r="H40">
        <f>COUNTIFS(テーブル3[客番号], テーブル5[[#This Row],[客番号]], テーブル3[ポイント], "&lt;0")</f>
        <v>0</v>
      </c>
    </row>
    <row r="41" spans="1:8">
      <c r="A41">
        <v>40</v>
      </c>
      <c r="B41" s="5">
        <f>SUMIF(テーブル3[客番号],合計!A41,テーブル3[ポイント])</f>
        <v>19</v>
      </c>
      <c r="C41" t="str">
        <f>IFERROR(Table1[[#This Row],[名前2]],"")</f>
        <v>エインドラ</v>
      </c>
      <c r="D41" t="str">
        <f>IFERROR(Table1[[#This Row],[ニックネーム]],"")</f>
        <v>ドラ</v>
      </c>
      <c r="E41" t="str">
        <f>IFERROR(_xlfn.CONCAT(Table1[[#This Row],[メールアドレス]:[メールアドレス２]]),"")</f>
        <v>hteteaindrahtwe98@gmail.com@gmail.com</v>
      </c>
      <c r="F41">
        <f t="shared" si="0"/>
        <v>18.999590000000001</v>
      </c>
      <c r="G41">
        <f>COUNTIFS(テーブル3[客番号], テーブル5[[#This Row],[客番号]], テーブル3[ポイント], "&gt;=0")</f>
        <v>1</v>
      </c>
      <c r="H41">
        <f>COUNTIFS(テーブル3[客番号], テーブル5[[#This Row],[客番号]], テーブル3[ポイント], "&lt;0")</f>
        <v>0</v>
      </c>
    </row>
    <row r="42" spans="1:8">
      <c r="A42">
        <v>41</v>
      </c>
      <c r="B42" s="5">
        <f>SUMIF(テーブル3[客番号],合計!A42,テーブル3[ポイント])</f>
        <v>73</v>
      </c>
      <c r="C42" t="str">
        <f>IFERROR(Table1[[#This Row],[名前2]],"")</f>
        <v>かつき</v>
      </c>
      <c r="D42" t="str">
        <f>IFERROR(Table1[[#This Row],[ニックネーム]],"")</f>
        <v>えど</v>
      </c>
      <c r="E42" t="str">
        <f>IFERROR(_xlfn.CONCAT(Table1[[#This Row],[メールアドレス]:[メールアドレス２]]),"")</f>
        <v>reoreopi55@gmail.com</v>
      </c>
      <c r="F42">
        <f t="shared" si="0"/>
        <v>72.999579999999995</v>
      </c>
      <c r="G42">
        <f>COUNTIFS(テーブル3[客番号], テーブル5[[#This Row],[客番号]], テーブル3[ポイント], "&gt;=0")</f>
        <v>1</v>
      </c>
      <c r="H42">
        <f>COUNTIFS(テーブル3[客番号], テーブル5[[#This Row],[客番号]], テーブル3[ポイント], "&lt;0")</f>
        <v>0</v>
      </c>
    </row>
    <row r="43" spans="1:8">
      <c r="A43">
        <v>42</v>
      </c>
      <c r="B43" s="5">
        <f>SUMIF(テーブル3[客番号],合計!A43,テーブル3[ポイント])</f>
        <v>54</v>
      </c>
      <c r="C43" t="str">
        <f>IFERROR(Table1[[#This Row],[名前2]],"")</f>
        <v>白石亮太</v>
      </c>
      <c r="D43" t="str">
        <f>IFERROR(Table1[[#This Row],[ニックネーム]],"")</f>
        <v>White</v>
      </c>
      <c r="E43" t="str">
        <f>IFERROR(_xlfn.CONCAT(Table1[[#This Row],[メールアドレス]:[メールアドレス２]]),"")</f>
        <v>poke01ryo3@gmail.com</v>
      </c>
      <c r="F43">
        <f t="shared" si="0"/>
        <v>53.999569999999999</v>
      </c>
      <c r="G43">
        <f>COUNTIFS(テーブル3[客番号], テーブル5[[#This Row],[客番号]], テーブル3[ポイント], "&gt;=0")</f>
        <v>3</v>
      </c>
      <c r="H43">
        <f>COUNTIFS(テーブル3[客番号], テーブル5[[#This Row],[客番号]], テーブル3[ポイント], "&lt;0")</f>
        <v>0</v>
      </c>
    </row>
    <row r="44" spans="1:8">
      <c r="A44">
        <v>43</v>
      </c>
      <c r="B44" s="5">
        <f>SUMIF(テーブル3[客番号],合計!A44,テーブル3[ポイント])</f>
        <v>97</v>
      </c>
      <c r="C44" t="str">
        <f>IFERROR(Table1[[#This Row],[名前2]],"")</f>
        <v>中山晃汰</v>
      </c>
      <c r="D44" t="str">
        <f>IFERROR(Table1[[#This Row],[ニックネーム]],"")</f>
        <v>たこやき</v>
      </c>
      <c r="E44" t="str">
        <f>IFERROR(_xlfn.CONCAT(Table1[[#This Row],[メールアドレス]:[メールアドレス２]]),"")</f>
        <v>n.tako1120@gmail.com</v>
      </c>
      <c r="F44">
        <f t="shared" si="0"/>
        <v>96.999560000000002</v>
      </c>
      <c r="G44">
        <f>COUNTIFS(テーブル3[客番号], テーブル5[[#This Row],[客番号]], テーブル3[ポイント], "&gt;=0")</f>
        <v>2</v>
      </c>
      <c r="H44">
        <f>COUNTIFS(テーブル3[客番号], テーブル5[[#This Row],[客番号]], テーブル3[ポイント], "&lt;0")</f>
        <v>0</v>
      </c>
    </row>
    <row r="45" spans="1:8">
      <c r="A45">
        <v>44</v>
      </c>
      <c r="B45" s="5">
        <f>SUMIF(テーブル3[客番号],合計!A45,テーブル3[ポイント])</f>
        <v>77</v>
      </c>
      <c r="C45" t="str">
        <f>IFERROR(Table1[[#This Row],[名前2]],"")</f>
        <v>萩原冬伊</v>
      </c>
      <c r="D45" t="str">
        <f>IFERROR(Table1[[#This Row],[ニックネーム]],"")</f>
        <v>平子真子</v>
      </c>
      <c r="E45" t="str">
        <f>IFERROR(_xlfn.CONCAT(Table1[[#This Row],[メールアドレス]:[メールアドレス２]]),"")</f>
        <v>qiuyuandongyi@gmail.com</v>
      </c>
      <c r="F45">
        <f t="shared" si="0"/>
        <v>76.999549999999999</v>
      </c>
      <c r="G45">
        <f>COUNTIFS(テーブル3[客番号], テーブル5[[#This Row],[客番号]], テーブル3[ポイント], "&gt;=0")</f>
        <v>1</v>
      </c>
      <c r="H45">
        <f>COUNTIFS(テーブル3[客番号], テーブル5[[#This Row],[客番号]], テーブル3[ポイント], "&lt;0")</f>
        <v>0</v>
      </c>
    </row>
    <row r="46" spans="1:8">
      <c r="A46">
        <v>45</v>
      </c>
      <c r="B46" s="5">
        <f>SUMIF(テーブル3[客番号],合計!A46,テーブル3[ポイント])</f>
        <v>37</v>
      </c>
      <c r="C46" t="str">
        <f>IFERROR(Table1[[#This Row],[名前2]],"")</f>
        <v>柴田　将伍</v>
      </c>
      <c r="D46" t="str">
        <f>IFERROR(Table1[[#This Row],[ニックネーム]],"")</f>
        <v>め</v>
      </c>
      <c r="E46" t="str">
        <f>IFERROR(_xlfn.CONCAT(Table1[[#This Row],[メールアドレス]:[メールアドレス２]]),"")</f>
        <v>23014328-i47@risshisha.onmicrosoft.com</v>
      </c>
      <c r="F46">
        <f t="shared" si="0"/>
        <v>36.999540000000003</v>
      </c>
      <c r="G46">
        <f>COUNTIFS(テーブル3[客番号], テーブル5[[#This Row],[客番号]], テーブル3[ポイント], "&gt;=0")</f>
        <v>1</v>
      </c>
      <c r="H46">
        <f>COUNTIFS(テーブル3[客番号], テーブル5[[#This Row],[客番号]], テーブル3[ポイント], "&lt;0")</f>
        <v>0</v>
      </c>
    </row>
    <row r="47" spans="1:8">
      <c r="A47">
        <v>46</v>
      </c>
      <c r="B47" s="5">
        <f>SUMIF(テーブル3[客番号],合計!A47,テーブル3[ポイント])</f>
        <v>40</v>
      </c>
      <c r="C47" t="str">
        <f>IFERROR(Table1[[#This Row],[名前2]],"")</f>
        <v>熊倉凜太郎</v>
      </c>
      <c r="D47" t="str">
        <f>IFERROR(Table1[[#This Row],[ニックネーム]],"")</f>
        <v>くま</v>
      </c>
      <c r="E47" t="str">
        <f>IFERROR(_xlfn.CONCAT(Table1[[#This Row],[メールアドレス]:[メールアドレス２]]),"")</f>
        <v>rintaro2_e46_m54@icloud.com</v>
      </c>
      <c r="F47">
        <f t="shared" si="0"/>
        <v>39.99953</v>
      </c>
      <c r="G47">
        <f>COUNTIFS(テーブル3[客番号], テーブル5[[#This Row],[客番号]], テーブル3[ポイント], "&gt;=0")</f>
        <v>1</v>
      </c>
      <c r="H47">
        <f>COUNTIFS(テーブル3[客番号], テーブル5[[#This Row],[客番号]], テーブル3[ポイント], "&lt;0")</f>
        <v>0</v>
      </c>
    </row>
    <row r="48" spans="1:8">
      <c r="A48">
        <v>47</v>
      </c>
      <c r="B48" s="5">
        <f>SUMIF(テーブル3[客番号],合計!A48,テーブル3[ポイント])</f>
        <v>27</v>
      </c>
      <c r="C48" t="str">
        <f>IFERROR(Table1[[#This Row],[名前2]],"")</f>
        <v>中安康太</v>
      </c>
      <c r="D48" t="str">
        <f>IFERROR(Table1[[#This Row],[ニックネーム]],"")</f>
        <v>ロバまろ</v>
      </c>
      <c r="E48" t="str">
        <f>IFERROR(_xlfn.CONCAT(Table1[[#This Row],[メールアドレス]:[メールアドレス２]]),"")</f>
        <v>koutanaka5610@icloud.com</v>
      </c>
      <c r="F48">
        <f t="shared" si="0"/>
        <v>26.99952</v>
      </c>
      <c r="G48">
        <f>COUNTIFS(テーブル3[客番号], テーブル5[[#This Row],[客番号]], テーブル3[ポイント], "&gt;=0")</f>
        <v>3</v>
      </c>
      <c r="H48">
        <f>COUNTIFS(テーブル3[客番号], テーブル5[[#This Row],[客番号]], テーブル3[ポイント], "&lt;0")</f>
        <v>0</v>
      </c>
    </row>
    <row r="49" spans="1:8">
      <c r="A49">
        <v>48</v>
      </c>
      <c r="B49" s="5">
        <f>SUMIF(テーブル3[客番号],合計!A49,テーブル3[ポイント])</f>
        <v>327</v>
      </c>
      <c r="C49" t="str">
        <f>IFERROR(Table1[[#This Row],[名前2]],"")</f>
        <v>石井良典</v>
      </c>
      <c r="D49" t="str">
        <f>IFERROR(Table1[[#This Row],[ニックネーム]],"")</f>
        <v>ぽかぽかびいむ</v>
      </c>
      <c r="E49" t="str">
        <f>IFERROR(_xlfn.CONCAT(Table1[[#This Row],[メールアドレス]:[メールアドレス２]]),"")</f>
        <v>sao12alo11ggo@gmail.com</v>
      </c>
      <c r="F49">
        <f t="shared" si="0"/>
        <v>326.99950999999999</v>
      </c>
      <c r="G49">
        <f>COUNTIFS(テーブル3[客番号], テーブル5[[#This Row],[客番号]], テーブル3[ポイント], "&gt;=0")</f>
        <v>6</v>
      </c>
      <c r="H49">
        <f>COUNTIFS(テーブル3[客番号], テーブル5[[#This Row],[客番号]], テーブル3[ポイント], "&lt;0")</f>
        <v>0</v>
      </c>
    </row>
    <row r="50" spans="1:8">
      <c r="A50">
        <v>49</v>
      </c>
      <c r="B50" s="5">
        <f>SUMIF(テーブル3[客番号],合計!A50,テーブル3[ポイント])</f>
        <v>77</v>
      </c>
      <c r="C50" t="str">
        <f>IFERROR(Table1[[#This Row],[名前2]],"")</f>
        <v>今大和</v>
      </c>
      <c r="D50" t="str">
        <f>IFERROR(Table1[[#This Row],[ニックネーム]],"")</f>
        <v>女視喜レ我也</v>
      </c>
      <c r="E50" t="str">
        <f>IFERROR(_xlfn.CONCAT(Table1[[#This Row],[メールアドレス]:[メールアドレス２]]),"")</f>
        <v>yamatokon2005@gmail.com</v>
      </c>
      <c r="F50">
        <f t="shared" si="0"/>
        <v>76.999499999999998</v>
      </c>
      <c r="G50">
        <f>COUNTIFS(テーブル3[客番号], テーブル5[[#This Row],[客番号]], テーブル3[ポイント], "&gt;=0")</f>
        <v>2</v>
      </c>
      <c r="H50">
        <f>COUNTIFS(テーブル3[客番号], テーブル5[[#This Row],[客番号]], テーブル3[ポイント], "&lt;0")</f>
        <v>0</v>
      </c>
    </row>
    <row r="51" spans="1:8">
      <c r="A51">
        <v>50</v>
      </c>
      <c r="B51" s="5">
        <f>SUMIF(テーブル3[客番号],合計!A51,テーブル3[ポイント])</f>
        <v>94</v>
      </c>
      <c r="C51" t="str">
        <f>IFERROR(Table1[[#This Row],[名前2]],"")</f>
        <v>吉澤昂希</v>
      </c>
      <c r="D51" t="str">
        <f>IFERROR(Table1[[#This Row],[ニックネーム]],"")</f>
        <v>あ</v>
      </c>
      <c r="E51" t="str">
        <f>IFERROR(_xlfn.CONCAT(Table1[[#This Row],[メールアドレス]:[メールアドレス２]]),"")</f>
        <v>0930kouki.y@gmail.com</v>
      </c>
      <c r="F51">
        <f t="shared" si="0"/>
        <v>93.999489999999994</v>
      </c>
      <c r="G51">
        <f>COUNTIFS(テーブル3[客番号], テーブル5[[#This Row],[客番号]], テーブル3[ポイント], "&gt;=0")</f>
        <v>2</v>
      </c>
      <c r="H51">
        <f>COUNTIFS(テーブル3[客番号], テーブル5[[#This Row],[客番号]], テーブル3[ポイント], "&lt;0")</f>
        <v>0</v>
      </c>
    </row>
    <row r="52" spans="1:8">
      <c r="A52">
        <v>51</v>
      </c>
      <c r="B52" s="5">
        <f>SUMIF(テーブル3[客番号],合計!A52,テーブル3[ポイント])</f>
        <v>2</v>
      </c>
      <c r="C52" t="str">
        <f>IFERROR(Table1[[#This Row],[名前2]],"")</f>
        <v>イワデ　ひろむ</v>
      </c>
      <c r="D52" t="str">
        <f>IFERROR(Table1[[#This Row],[ニックネーム]],"")</f>
        <v>ひろむ</v>
      </c>
      <c r="E52" t="str">
        <f>IFERROR(_xlfn.CONCAT(Table1[[#This Row],[メールアドレス]:[メールアドレス２]]),"")</f>
        <v>hiro.1663586@gmail.com</v>
      </c>
      <c r="F52">
        <f t="shared" si="0"/>
        <v>1.9994799999999999</v>
      </c>
      <c r="G52">
        <f>COUNTIFS(テーブル3[客番号], テーブル5[[#This Row],[客番号]], テーブル3[ポイント], "&gt;=0")</f>
        <v>1</v>
      </c>
      <c r="H52">
        <f>COUNTIFS(テーブル3[客番号], テーブル5[[#This Row],[客番号]], テーブル3[ポイント], "&lt;0")</f>
        <v>0</v>
      </c>
    </row>
    <row r="53" spans="1:8">
      <c r="A53">
        <v>52</v>
      </c>
      <c r="B53" s="5">
        <f>SUMIF(テーブル3[客番号],合計!A53,テーブル3[ポイント])</f>
        <v>0</v>
      </c>
      <c r="C53" t="str">
        <f>IFERROR(Table1[[#This Row],[名前2]],"")</f>
        <v>レイエス　アンジャ</v>
      </c>
      <c r="D53" t="str">
        <f>IFERROR(Table1[[#This Row],[ニックネーム]],"")</f>
        <v>アン</v>
      </c>
      <c r="E53" t="str">
        <f>IFERROR(_xlfn.CONCAT(Table1[[#This Row],[メールアドレス]:[メールアドレス２]]),"")</f>
        <v>anjha0908@icloud.com</v>
      </c>
      <c r="F53">
        <f t="shared" si="0"/>
        <v>-5.3000000000000009E-4</v>
      </c>
      <c r="G53">
        <f>COUNTIFS(テーブル3[客番号], テーブル5[[#This Row],[客番号]], テーブル3[ポイント], "&gt;=0")</f>
        <v>1</v>
      </c>
      <c r="H53">
        <f>COUNTIFS(テーブル3[客番号], テーブル5[[#This Row],[客番号]], テーブル3[ポイント], "&lt;0")</f>
        <v>0</v>
      </c>
    </row>
    <row r="54" spans="1:8">
      <c r="A54">
        <v>53</v>
      </c>
      <c r="B54" s="5">
        <f>SUMIF(テーブル3[客番号],合計!A54,テーブル3[ポイント])</f>
        <v>47</v>
      </c>
      <c r="C54" t="str">
        <f>IFERROR(Table1[[#This Row],[名前2]],"")</f>
        <v>俊輔</v>
      </c>
      <c r="D54" t="str">
        <f>IFERROR(Table1[[#This Row],[ニックネーム]],"")</f>
        <v>しゅん</v>
      </c>
      <c r="E54" t="str">
        <f>IFERROR(_xlfn.CONCAT(Table1[[#This Row],[メールアドレス]:[メールアドレス２]]),"")</f>
        <v>tm9ssddut0wwnbm2cfsu@icloud.com</v>
      </c>
      <c r="F54">
        <f t="shared" si="0"/>
        <v>46.999459999999999</v>
      </c>
      <c r="G54">
        <f>COUNTIFS(テーブル3[客番号], テーブル5[[#This Row],[客番号]], テーブル3[ポイント], "&gt;=0")</f>
        <v>1</v>
      </c>
      <c r="H54">
        <f>COUNTIFS(テーブル3[客番号], テーブル5[[#This Row],[客番号]], テーブル3[ポイント], "&lt;0")</f>
        <v>0</v>
      </c>
    </row>
    <row r="55" spans="1:8">
      <c r="A55">
        <v>54</v>
      </c>
      <c r="B55" s="5">
        <f>SUMIF(テーブル3[客番号],合計!A55,テーブル3[ポイント])</f>
        <v>2</v>
      </c>
      <c r="C55" t="str">
        <f>IFERROR(Table1[[#This Row],[名前2]],"")</f>
        <v>川畑卓也</v>
      </c>
      <c r="D55" t="str">
        <f>IFERROR(Table1[[#This Row],[ニックネーム]],"")</f>
        <v>たくや</v>
      </c>
      <c r="E55" t="str">
        <f>IFERROR(_xlfn.CONCAT(Table1[[#This Row],[メールアドレス]:[メールアドレス２]]),"")</f>
        <v>kawataku6021@gmail.com</v>
      </c>
      <c r="F55">
        <f t="shared" si="0"/>
        <v>1.9994499999999999</v>
      </c>
      <c r="G55">
        <f>COUNTIFS(テーブル3[客番号], テーブル5[[#This Row],[客番号]], テーブル3[ポイント], "&gt;=0")</f>
        <v>1</v>
      </c>
      <c r="H55">
        <f>COUNTIFS(テーブル3[客番号], テーブル5[[#This Row],[客番号]], テーブル3[ポイント], "&lt;0")</f>
        <v>0</v>
      </c>
    </row>
    <row r="56" spans="1:8">
      <c r="A56">
        <v>55</v>
      </c>
      <c r="B56" s="5">
        <f>SUMIF(テーブル3[客番号],合計!A56,テーブル3[ポイント])</f>
        <v>52</v>
      </c>
      <c r="C56" t="str">
        <f>IFERROR(Table1[[#This Row],[名前2]],"")</f>
        <v>坂田純一</v>
      </c>
      <c r="D56" t="str">
        <f>IFERROR(Table1[[#This Row],[ニックネーム]],"")</f>
        <v>和中蒼一郎</v>
      </c>
      <c r="E56" t="str">
        <f>IFERROR(_xlfn.CONCAT(Table1[[#This Row],[メールアドレス]:[メールアドレス２]]),"")</f>
        <v>ichimurasakata6@icloud.com</v>
      </c>
      <c r="F56">
        <f t="shared" si="0"/>
        <v>51.99944</v>
      </c>
      <c r="G56">
        <f>COUNTIFS(テーブル3[客番号], テーブル5[[#This Row],[客番号]], テーブル3[ポイント], "&gt;=0")</f>
        <v>1</v>
      </c>
      <c r="H56">
        <f>COUNTIFS(テーブル3[客番号], テーブル5[[#This Row],[客番号]], テーブル3[ポイント], "&lt;0")</f>
        <v>0</v>
      </c>
    </row>
    <row r="57" spans="1:8">
      <c r="A57">
        <v>56</v>
      </c>
      <c r="B57" s="5">
        <f>SUMIF(テーブル3[客番号],合計!A57,テーブル3[ポイント])</f>
        <v>1</v>
      </c>
      <c r="C57" t="str">
        <f>IFERROR(Table1[[#This Row],[名前2]],"")</f>
        <v>d</v>
      </c>
      <c r="D57" t="str">
        <f>IFERROR(Table1[[#This Row],[ニックネーム]],"")</f>
        <v>zero</v>
      </c>
      <c r="E57" t="str">
        <f>IFERROR(_xlfn.CONCAT(Table1[[#This Row],[メールアドレス]:[メールアドレス２]]),"")</f>
        <v>prinmonbran@gmail.com</v>
      </c>
      <c r="F57">
        <f t="shared" si="0"/>
        <v>0.99943000000000004</v>
      </c>
      <c r="G57">
        <f>COUNTIFS(テーブル3[客番号], テーブル5[[#This Row],[客番号]], テーブル3[ポイント], "&gt;=0")</f>
        <v>1</v>
      </c>
      <c r="H57">
        <f>COUNTIFS(テーブル3[客番号], テーブル5[[#This Row],[客番号]], テーブル3[ポイント], "&lt;0")</f>
        <v>0</v>
      </c>
    </row>
    <row r="58" spans="1:8">
      <c r="A58">
        <v>57</v>
      </c>
      <c r="B58" s="5">
        <f>SUMIF(テーブル3[客番号],合計!A58,テーブル3[ポイント])</f>
        <v>1</v>
      </c>
      <c r="C58" t="str">
        <f>IFERROR(Table1[[#This Row],[名前2]],"")</f>
        <v>百瀬健太</v>
      </c>
      <c r="D58" t="str">
        <f>IFERROR(Table1[[#This Row],[ニックネーム]],"")</f>
        <v>モモモ</v>
      </c>
      <c r="E58" t="str">
        <f>IFERROR(_xlfn.CONCAT(Table1[[#This Row],[メールアドレス]:[メールアドレス２]]),"")</f>
        <v>M0M0sekenta200414@gmail.com</v>
      </c>
      <c r="F58">
        <f t="shared" si="0"/>
        <v>0.99941999999999998</v>
      </c>
      <c r="G58">
        <f>COUNTIFS(テーブル3[客番号], テーブル5[[#This Row],[客番号]], テーブル3[ポイント], "&gt;=0")</f>
        <v>1</v>
      </c>
      <c r="H58">
        <f>COUNTIFS(テーブル3[客番号], テーブル5[[#This Row],[客番号]], テーブル3[ポイント], "&lt;0")</f>
        <v>0</v>
      </c>
    </row>
    <row r="59" spans="1:8">
      <c r="A59">
        <v>58</v>
      </c>
      <c r="B59" s="5">
        <f>SUMIF(テーブル3[客番号],合計!A59,テーブル3[ポイント])</f>
        <v>0</v>
      </c>
      <c r="C59" t="str">
        <f>IFERROR(Table1[[#This Row],[名前2]],"")</f>
        <v>りょうと</v>
      </c>
      <c r="D59" t="str">
        <f>IFERROR(Table1[[#This Row],[ニックネーム]],"")</f>
        <v>りょうと</v>
      </c>
      <c r="E59" t="str">
        <f>IFERROR(_xlfn.CONCAT(Table1[[#This Row],[メールアドレス]:[メールアドレス２]]),"")</f>
        <v>Pikotaroryoto@gmail.com</v>
      </c>
      <c r="F59">
        <f t="shared" si="0"/>
        <v>-5.9000000000000003E-4</v>
      </c>
      <c r="G59">
        <f>COUNTIFS(テーブル3[客番号], テーブル5[[#This Row],[客番号]], テーブル3[ポイント], "&gt;=0")</f>
        <v>1</v>
      </c>
      <c r="H59">
        <f>COUNTIFS(テーブル3[客番号], テーブル5[[#This Row],[客番号]], テーブル3[ポイント], "&lt;0")</f>
        <v>0</v>
      </c>
    </row>
    <row r="60" spans="1:8">
      <c r="A60">
        <v>59</v>
      </c>
      <c r="B60" s="5">
        <f>SUMIF(テーブル3[客番号],合計!A60,テーブル3[ポイント])</f>
        <v>29</v>
      </c>
      <c r="C60" t="str">
        <f>IFERROR(Table1[[#This Row],[名前2]],"")</f>
        <v>そのだ</v>
      </c>
      <c r="D60" t="str">
        <f>IFERROR(Table1[[#This Row],[ニックネーム]],"")</f>
        <v>最強園田卍</v>
      </c>
      <c r="E60" t="str">
        <f>IFERROR(_xlfn.CONCAT(Table1[[#This Row],[メールアドレス]:[メールアドレス２]]),"")</f>
        <v>ganrenpingtian@gmail.com</v>
      </c>
      <c r="F60">
        <f t="shared" si="0"/>
        <v>28.999400000000001</v>
      </c>
      <c r="G60">
        <f>COUNTIFS(テーブル3[客番号], テーブル5[[#This Row],[客番号]], テーブル3[ポイント], "&gt;=0")</f>
        <v>1</v>
      </c>
      <c r="H60">
        <f>COUNTIFS(テーブル3[客番号], テーブル5[[#This Row],[客番号]], テーブル3[ポイント], "&lt;0")</f>
        <v>0</v>
      </c>
    </row>
    <row r="61" spans="1:8">
      <c r="A61">
        <v>60</v>
      </c>
      <c r="B61" s="5">
        <f>SUMIF(テーブル3[客番号],合計!A61,テーブル3[ポイント])</f>
        <v>48</v>
      </c>
      <c r="C61" t="str">
        <f>IFERROR(Table1[[#This Row],[名前2]],"")</f>
        <v>石垣舞衣</v>
      </c>
      <c r="D61" t="str">
        <f>IFERROR(Table1[[#This Row],[ニックネーム]],"")</f>
        <v>まい</v>
      </c>
      <c r="E61" t="str">
        <f>IFERROR(_xlfn.CONCAT(Table1[[#This Row],[メールアドレス]:[メールアドレス２]]),"")</f>
        <v>mai20050825icloud</v>
      </c>
      <c r="F61">
        <f t="shared" si="0"/>
        <v>47.999389999999998</v>
      </c>
      <c r="G61">
        <f>COUNTIFS(テーブル3[客番号], テーブル5[[#This Row],[客番号]], テーブル3[ポイント], "&gt;=0")</f>
        <v>1</v>
      </c>
      <c r="H61">
        <f>COUNTIFS(テーブル3[客番号], テーブル5[[#This Row],[客番号]], テーブル3[ポイント], "&lt;0")</f>
        <v>0</v>
      </c>
    </row>
    <row r="62" spans="1:8">
      <c r="A62">
        <v>61</v>
      </c>
      <c r="B62" s="5">
        <f>SUMIF(テーブル3[客番号],合計!A62,テーブル3[ポイント])</f>
        <v>25</v>
      </c>
      <c r="C62" t="str">
        <f>IFERROR(Table1[[#This Row],[名前2]],"")</f>
        <v>小川祥朋</v>
      </c>
      <c r="D62" t="str">
        <f>IFERROR(Table1[[#This Row],[ニックネーム]],"")</f>
        <v>よっにゃん</v>
      </c>
      <c r="E62" t="str">
        <f>IFERROR(_xlfn.CONCAT(Table1[[#This Row],[メールアドレス]:[メールアドレス２]]),"")</f>
        <v>chahan1968pen.gin@gmail.com</v>
      </c>
      <c r="F62">
        <f t="shared" si="0"/>
        <v>24.999379999999999</v>
      </c>
      <c r="G62">
        <f>COUNTIFS(テーブル3[客番号], テーブル5[[#This Row],[客番号]], テーブル3[ポイント], "&gt;=0")</f>
        <v>1</v>
      </c>
      <c r="H62">
        <f>COUNTIFS(テーブル3[客番号], テーブル5[[#This Row],[客番号]], テーブル3[ポイント], "&lt;0")</f>
        <v>0</v>
      </c>
    </row>
    <row r="63" spans="1:8">
      <c r="A63">
        <v>62</v>
      </c>
      <c r="B63" s="5">
        <f>SUMIF(テーブル3[客番号],合計!A63,テーブル3[ポイント])</f>
        <v>21</v>
      </c>
      <c r="C63" t="str">
        <f>IFERROR(Table1[[#This Row],[名前2]],"")</f>
        <v>荒田大輝</v>
      </c>
      <c r="D63" t="str">
        <f>IFERROR(Table1[[#This Row],[ニックネーム]],"")</f>
        <v>マッケン</v>
      </c>
      <c r="E63" t="str">
        <f>IFERROR(_xlfn.CONCAT(Table1[[#This Row],[メールアドレス]:[メールアドレス２]]),"")</f>
        <v>dkgrcw@gmail.com</v>
      </c>
      <c r="F63">
        <f t="shared" si="0"/>
        <v>20.999369999999999</v>
      </c>
      <c r="G63">
        <f>COUNTIFS(テーブル3[客番号], テーブル5[[#This Row],[客番号]], テーブル3[ポイント], "&gt;=0")</f>
        <v>1</v>
      </c>
      <c r="H63">
        <f>COUNTIFS(テーブル3[客番号], テーブル5[[#This Row],[客番号]], テーブル3[ポイント], "&lt;0")</f>
        <v>0</v>
      </c>
    </row>
    <row r="64" spans="1:8">
      <c r="A64">
        <v>63</v>
      </c>
      <c r="B64" s="5">
        <f>SUMIF(テーブル3[客番号],合計!A64,テーブル3[ポイント])</f>
        <v>24</v>
      </c>
      <c r="C64" t="str">
        <f>IFERROR(Table1[[#This Row],[名前2]],"")</f>
        <v>牧野</v>
      </c>
      <c r="D64" t="str">
        <f>IFERROR(Table1[[#This Row],[ニックネーム]],"")</f>
        <v>マキノ</v>
      </c>
      <c r="E64" t="str">
        <f>IFERROR(_xlfn.CONCAT(Table1[[#This Row],[メールアドレス]:[メールアドレス２]]),"")</f>
        <v>shimama0823@gmail.com</v>
      </c>
      <c r="F64">
        <f t="shared" si="0"/>
        <v>23.999359999999999</v>
      </c>
      <c r="G64">
        <f>COUNTIFS(テーブル3[客番号], テーブル5[[#This Row],[客番号]], テーブル3[ポイント], "&gt;=0")</f>
        <v>1</v>
      </c>
      <c r="H64">
        <f>COUNTIFS(テーブル3[客番号], テーブル5[[#This Row],[客番号]], テーブル3[ポイント], "&lt;0")</f>
        <v>0</v>
      </c>
    </row>
    <row r="65" spans="1:8">
      <c r="A65">
        <v>64</v>
      </c>
      <c r="B65" s="5">
        <f>SUMIF(テーブル3[客番号],合計!A65,テーブル3[ポイント])</f>
        <v>18</v>
      </c>
      <c r="C65" t="str">
        <f>IFERROR(Table1[[#This Row],[名前2]],"")</f>
        <v>阿部たつき</v>
      </c>
      <c r="D65" t="str">
        <f>IFERROR(Table1[[#This Row],[ニックネーム]],"")</f>
        <v>阿部総理</v>
      </c>
      <c r="E65" t="str">
        <f>IFERROR(_xlfn.CONCAT(Table1[[#This Row],[メールアドレス]:[メールアドレス２]]),"")</f>
        <v>Tatu.abe041018@gmail.com</v>
      </c>
      <c r="F65">
        <f t="shared" si="0"/>
        <v>17.99935</v>
      </c>
      <c r="G65">
        <f>COUNTIFS(テーブル3[客番号], テーブル5[[#This Row],[客番号]], テーブル3[ポイント], "&gt;=0")</f>
        <v>1</v>
      </c>
      <c r="H65">
        <f>COUNTIFS(テーブル3[客番号], テーブル5[[#This Row],[客番号]], テーブル3[ポイント], "&lt;0")</f>
        <v>0</v>
      </c>
    </row>
    <row r="66" spans="1:8">
      <c r="A66">
        <v>65</v>
      </c>
      <c r="B66" s="5">
        <f>SUMIF(テーブル3[客番号],合計!A66,テーブル3[ポイント])</f>
        <v>18</v>
      </c>
      <c r="C66" t="str">
        <f>IFERROR(Table1[[#This Row],[名前2]],"")</f>
        <v>工藤瀬莉夏</v>
      </c>
      <c r="D66" t="str">
        <f>IFERROR(Table1[[#This Row],[ニックネーム]],"")</f>
        <v>ぴおぴお</v>
      </c>
      <c r="E66" t="str">
        <f>IFERROR(_xlfn.CONCAT(Table1[[#This Row],[メールアドレス]:[メールアドレス２]]),"")</f>
        <v>serena2004117@gmail.com</v>
      </c>
      <c r="F66">
        <f t="shared" ref="F66:F129" si="1">B66 - (ROW() * 0.00001)</f>
        <v>17.99934</v>
      </c>
      <c r="G66">
        <f>COUNTIFS(テーブル3[客番号], テーブル5[[#This Row],[客番号]], テーブル3[ポイント], "&gt;=0")</f>
        <v>1</v>
      </c>
      <c r="H66">
        <f>COUNTIFS(テーブル3[客番号], テーブル5[[#This Row],[客番号]], テーブル3[ポイント], "&lt;0")</f>
        <v>0</v>
      </c>
    </row>
    <row r="67" spans="1:8">
      <c r="A67">
        <v>66</v>
      </c>
      <c r="B67" s="5">
        <f>SUMIF(テーブル3[客番号],合計!A67,テーブル3[ポイント])</f>
        <v>27</v>
      </c>
      <c r="C67" t="str">
        <f>IFERROR(Table1[[#This Row],[名前2]],"")</f>
        <v>田邊陽太</v>
      </c>
      <c r="D67" t="str">
        <f>IFERROR(Table1[[#This Row],[ニックネーム]],"")</f>
        <v>ひなた</v>
      </c>
      <c r="E67" t="str">
        <f>IFERROR(_xlfn.CONCAT(Table1[[#This Row],[メールアドレス]:[メールアドレス２]]),"")</f>
        <v>hinata0408tanabe@icloud.com@icloud.com</v>
      </c>
      <c r="F67">
        <f t="shared" si="1"/>
        <v>26.99933</v>
      </c>
      <c r="G67">
        <f>COUNTIFS(テーブル3[客番号], テーブル5[[#This Row],[客番号]], テーブル3[ポイント], "&gt;=0")</f>
        <v>1</v>
      </c>
      <c r="H67">
        <f>COUNTIFS(テーブル3[客番号], テーブル5[[#This Row],[客番号]], テーブル3[ポイント], "&lt;0")</f>
        <v>0</v>
      </c>
    </row>
    <row r="68" spans="1:8">
      <c r="A68">
        <v>67</v>
      </c>
      <c r="B68" s="5">
        <f>SUMIF(テーブル3[客番号],合計!A68,テーブル3[ポイント])</f>
        <v>47</v>
      </c>
      <c r="C68" t="str">
        <f>IFERROR(Table1[[#This Row],[名前2]],"")</f>
        <v>坂本慎平</v>
      </c>
      <c r="D68" t="str">
        <f>IFERROR(Table1[[#This Row],[ニックネーム]],"")</f>
        <v>シン</v>
      </c>
      <c r="E68" t="str">
        <f>IFERROR(_xlfn.CONCAT(Table1[[#This Row],[メールアドレス]:[メールアドレス２]]),"")</f>
        <v>23002624-s9rrisshisha.onmicrosoft.com</v>
      </c>
      <c r="F68">
        <f t="shared" si="1"/>
        <v>46.999319999999997</v>
      </c>
      <c r="G68">
        <f>COUNTIFS(テーブル3[客番号], テーブル5[[#This Row],[客番号]], テーブル3[ポイント], "&gt;=0")</f>
        <v>1</v>
      </c>
      <c r="H68">
        <f>COUNTIFS(テーブル3[客番号], テーブル5[[#This Row],[客番号]], テーブル3[ポイント], "&lt;0")</f>
        <v>0</v>
      </c>
    </row>
    <row r="69" spans="1:8">
      <c r="A69">
        <v>68</v>
      </c>
      <c r="B69" s="5">
        <f>SUMIF(テーブル3[客番号],合計!A69,テーブル3[ポイント])</f>
        <v>0</v>
      </c>
      <c r="C69" t="str">
        <f>IFERROR(Table1[[#This Row],[名前2]],"")</f>
        <v>瀬織津 憲治</v>
      </c>
      <c r="D69" t="str">
        <f>IFERROR(Table1[[#This Row],[ニックネーム]],"")</f>
        <v>会長</v>
      </c>
      <c r="E69" t="str">
        <f>IFERROR(_xlfn.CONCAT(Table1[[#This Row],[メールアドレス]:[メールアドレス２]]),"")</f>
        <v>nelson1758kb@gmail.com@gmail.com</v>
      </c>
      <c r="F69">
        <f t="shared" si="1"/>
        <v>-6.9000000000000008E-4</v>
      </c>
      <c r="G69">
        <f>COUNTIFS(テーブル3[客番号], テーブル5[[#This Row],[客番号]], テーブル3[ポイント], "&gt;=0")</f>
        <v>1</v>
      </c>
      <c r="H69">
        <f>COUNTIFS(テーブル3[客番号], テーブル5[[#This Row],[客番号]], テーブル3[ポイント], "&lt;0")</f>
        <v>0</v>
      </c>
    </row>
    <row r="70" spans="1:8">
      <c r="A70">
        <v>69</v>
      </c>
      <c r="B70" s="5">
        <f>SUMIF(テーブル3[客番号],合計!A70,テーブル3[ポイント])</f>
        <v>0</v>
      </c>
      <c r="C70">
        <f>IFERROR(Table1[[#This Row],[名前2]],"")</f>
        <v>0</v>
      </c>
      <c r="D70">
        <f>IFERROR(Table1[[#This Row],[ニックネーム]],"")</f>
        <v>0</v>
      </c>
      <c r="E70" t="str">
        <f>IFERROR(_xlfn.CONCAT(Table1[[#This Row],[メールアドレス]:[メールアドレス２]]),"")</f>
        <v/>
      </c>
      <c r="F70">
        <f t="shared" si="1"/>
        <v>-7.000000000000001E-4</v>
      </c>
      <c r="G70">
        <f>COUNTIFS(テーブル3[客番号], テーブル5[[#This Row],[客番号]], テーブル3[ポイント], "&gt;=0")</f>
        <v>0</v>
      </c>
      <c r="H70">
        <f>COUNTIFS(テーブル3[客番号], テーブル5[[#This Row],[客番号]], テーブル3[ポイント], "&lt;0")</f>
        <v>0</v>
      </c>
    </row>
    <row r="71" spans="1:8">
      <c r="A71">
        <v>70</v>
      </c>
      <c r="B71" s="5">
        <f>SUMIF(テーブル3[客番号],合計!A71,テーブル3[ポイント])</f>
        <v>0</v>
      </c>
      <c r="C71">
        <f>IFERROR(Table1[[#This Row],[名前2]],"")</f>
        <v>0</v>
      </c>
      <c r="D71">
        <f>IFERROR(Table1[[#This Row],[ニックネーム]],"")</f>
        <v>0</v>
      </c>
      <c r="E71" t="str">
        <f>IFERROR(_xlfn.CONCAT(Table1[[#This Row],[メールアドレス]:[メールアドレス２]]),"")</f>
        <v/>
      </c>
      <c r="F71">
        <f t="shared" si="1"/>
        <v>-7.1000000000000002E-4</v>
      </c>
      <c r="G71">
        <f>COUNTIFS(テーブル3[客番号], テーブル5[[#This Row],[客番号]], テーブル3[ポイント], "&gt;=0")</f>
        <v>0</v>
      </c>
      <c r="H71">
        <f>COUNTIFS(テーブル3[客番号], テーブル5[[#This Row],[客番号]], テーブル3[ポイント], "&lt;0")</f>
        <v>0</v>
      </c>
    </row>
    <row r="72" spans="1:8">
      <c r="A72">
        <v>71</v>
      </c>
      <c r="B72" s="5">
        <f>SUMIF(テーブル3[客番号],合計!A72,テーブル3[ポイント])</f>
        <v>0</v>
      </c>
      <c r="C72">
        <f>IFERROR(Table1[[#This Row],[名前2]],"")</f>
        <v>0</v>
      </c>
      <c r="D72">
        <f>IFERROR(Table1[[#This Row],[ニックネーム]],"")</f>
        <v>0</v>
      </c>
      <c r="E72" t="str">
        <f>IFERROR(_xlfn.CONCAT(Table1[[#This Row],[メールアドレス]:[メールアドレス２]]),"")</f>
        <v/>
      </c>
      <c r="F72">
        <f t="shared" si="1"/>
        <v>-7.2000000000000005E-4</v>
      </c>
      <c r="G72">
        <f>COUNTIFS(テーブル3[客番号], テーブル5[[#This Row],[客番号]], テーブル3[ポイント], "&gt;=0")</f>
        <v>0</v>
      </c>
      <c r="H72">
        <f>COUNTIFS(テーブル3[客番号], テーブル5[[#This Row],[客番号]], テーブル3[ポイント], "&lt;0")</f>
        <v>0</v>
      </c>
    </row>
    <row r="73" spans="1:8">
      <c r="A73">
        <v>72</v>
      </c>
      <c r="B73" s="5">
        <f>SUMIF(テーブル3[客番号],合計!A73,テーブル3[ポイント])</f>
        <v>0</v>
      </c>
      <c r="C73">
        <f>IFERROR(Table1[[#This Row],[名前2]],"")</f>
        <v>0</v>
      </c>
      <c r="D73">
        <f>IFERROR(Table1[[#This Row],[ニックネーム]],"")</f>
        <v>0</v>
      </c>
      <c r="E73" t="str">
        <f>IFERROR(_xlfn.CONCAT(Table1[[#This Row],[メールアドレス]:[メールアドレス２]]),"")</f>
        <v/>
      </c>
      <c r="F73">
        <f t="shared" si="1"/>
        <v>-7.3000000000000007E-4</v>
      </c>
      <c r="G73">
        <f>COUNTIFS(テーブル3[客番号], テーブル5[[#This Row],[客番号]], テーブル3[ポイント], "&gt;=0")</f>
        <v>0</v>
      </c>
      <c r="H73">
        <f>COUNTIFS(テーブル3[客番号], テーブル5[[#This Row],[客番号]], テーブル3[ポイント], "&lt;0")</f>
        <v>0</v>
      </c>
    </row>
    <row r="74" spans="1:8">
      <c r="A74">
        <v>73</v>
      </c>
      <c r="B74" s="5">
        <f>SUMIF(テーブル3[客番号],合計!A74,テーブル3[ポイント])</f>
        <v>0</v>
      </c>
      <c r="C74">
        <f>IFERROR(Table1[[#This Row],[名前2]],"")</f>
        <v>0</v>
      </c>
      <c r="D74">
        <f>IFERROR(Table1[[#This Row],[ニックネーム]],"")</f>
        <v>0</v>
      </c>
      <c r="E74" t="str">
        <f>IFERROR(_xlfn.CONCAT(Table1[[#This Row],[メールアドレス]:[メールアドレス２]]),"")</f>
        <v/>
      </c>
      <c r="F74">
        <f t="shared" si="1"/>
        <v>-7.400000000000001E-4</v>
      </c>
      <c r="G74">
        <f>COUNTIFS(テーブル3[客番号], テーブル5[[#This Row],[客番号]], テーブル3[ポイント], "&gt;=0")</f>
        <v>0</v>
      </c>
      <c r="H74">
        <f>COUNTIFS(テーブル3[客番号], テーブル5[[#This Row],[客番号]], テーブル3[ポイント], "&lt;0")</f>
        <v>0</v>
      </c>
    </row>
    <row r="75" spans="1:8">
      <c r="A75">
        <v>74</v>
      </c>
      <c r="B75" s="5">
        <f>SUMIF(テーブル3[客番号],合計!A75,テーブル3[ポイント])</f>
        <v>0</v>
      </c>
      <c r="C75">
        <f>IFERROR(Table1[[#This Row],[名前2]],"")</f>
        <v>0</v>
      </c>
      <c r="D75">
        <f>IFERROR(Table1[[#This Row],[ニックネーム]],"")</f>
        <v>0</v>
      </c>
      <c r="E75" t="str">
        <f>IFERROR(_xlfn.CONCAT(Table1[[#This Row],[メールアドレス]:[メールアドレス２]]),"")</f>
        <v/>
      </c>
      <c r="F75">
        <f t="shared" si="1"/>
        <v>-7.5000000000000002E-4</v>
      </c>
      <c r="G75">
        <f>COUNTIFS(テーブル3[客番号], テーブル5[[#This Row],[客番号]], テーブル3[ポイント], "&gt;=0")</f>
        <v>0</v>
      </c>
      <c r="H75">
        <f>COUNTIFS(テーブル3[客番号], テーブル5[[#This Row],[客番号]], テーブル3[ポイント], "&lt;0")</f>
        <v>0</v>
      </c>
    </row>
    <row r="76" spans="1:8">
      <c r="A76">
        <v>75</v>
      </c>
      <c r="B76" s="5">
        <f>SUMIF(テーブル3[客番号],合計!A76,テーブル3[ポイント])</f>
        <v>0</v>
      </c>
      <c r="C76">
        <f>IFERROR(Table1[[#This Row],[名前2]],"")</f>
        <v>0</v>
      </c>
      <c r="D76">
        <f>IFERROR(Table1[[#This Row],[ニックネーム]],"")</f>
        <v>0</v>
      </c>
      <c r="E76" t="str">
        <f>IFERROR(_xlfn.CONCAT(Table1[[#This Row],[メールアドレス]:[メールアドレス２]]),"")</f>
        <v/>
      </c>
      <c r="F76">
        <f t="shared" si="1"/>
        <v>-7.6000000000000004E-4</v>
      </c>
      <c r="G76">
        <f>COUNTIFS(テーブル3[客番号], テーブル5[[#This Row],[客番号]], テーブル3[ポイント], "&gt;=0")</f>
        <v>0</v>
      </c>
      <c r="H76">
        <f>COUNTIFS(テーブル3[客番号], テーブル5[[#This Row],[客番号]], テーブル3[ポイント], "&lt;0")</f>
        <v>0</v>
      </c>
    </row>
    <row r="77" spans="1:8">
      <c r="A77">
        <v>76</v>
      </c>
      <c r="B77" s="5">
        <f>SUMIF(テーブル3[客番号],合計!A77,テーブル3[ポイント])</f>
        <v>0</v>
      </c>
      <c r="C77">
        <f>IFERROR(Table1[[#This Row],[名前2]],"")</f>
        <v>0</v>
      </c>
      <c r="D77">
        <f>IFERROR(Table1[[#This Row],[ニックネーム]],"")</f>
        <v>0</v>
      </c>
      <c r="E77" t="str">
        <f>IFERROR(_xlfn.CONCAT(Table1[[#This Row],[メールアドレス]:[メールアドレス２]]),"")</f>
        <v/>
      </c>
      <c r="F77">
        <f t="shared" si="1"/>
        <v>-7.7000000000000007E-4</v>
      </c>
      <c r="G77">
        <f>COUNTIFS(テーブル3[客番号], テーブル5[[#This Row],[客番号]], テーブル3[ポイント], "&gt;=0")</f>
        <v>0</v>
      </c>
      <c r="H77">
        <f>COUNTIFS(テーブル3[客番号], テーブル5[[#This Row],[客番号]], テーブル3[ポイント], "&lt;0")</f>
        <v>0</v>
      </c>
    </row>
    <row r="78" spans="1:8">
      <c r="A78">
        <v>77</v>
      </c>
      <c r="B78" s="5">
        <f>SUMIF(テーブル3[客番号],合計!A78,テーブル3[ポイント])</f>
        <v>0</v>
      </c>
      <c r="C78">
        <f>IFERROR(Table1[[#This Row],[名前2]],"")</f>
        <v>0</v>
      </c>
      <c r="D78">
        <f>IFERROR(Table1[[#This Row],[ニックネーム]],"")</f>
        <v>0</v>
      </c>
      <c r="E78" t="str">
        <f>IFERROR(_xlfn.CONCAT(Table1[[#This Row],[メールアドレス]:[メールアドレス２]]),"")</f>
        <v/>
      </c>
      <c r="F78">
        <f t="shared" si="1"/>
        <v>-7.8000000000000009E-4</v>
      </c>
      <c r="G78">
        <f>COUNTIFS(テーブル3[客番号], テーブル5[[#This Row],[客番号]], テーブル3[ポイント], "&gt;=0")</f>
        <v>0</v>
      </c>
      <c r="H78">
        <f>COUNTIFS(テーブル3[客番号], テーブル5[[#This Row],[客番号]], テーブル3[ポイント], "&lt;0")</f>
        <v>0</v>
      </c>
    </row>
    <row r="79" spans="1:8">
      <c r="A79">
        <v>78</v>
      </c>
      <c r="B79" s="5">
        <f>SUMIF(テーブル3[客番号],合計!A79,テーブル3[ポイント])</f>
        <v>0</v>
      </c>
      <c r="C79">
        <f>IFERROR(Table1[[#This Row],[名前2]],"")</f>
        <v>0</v>
      </c>
      <c r="D79">
        <f>IFERROR(Table1[[#This Row],[ニックネーム]],"")</f>
        <v>0</v>
      </c>
      <c r="E79" t="str">
        <f>IFERROR(_xlfn.CONCAT(Table1[[#This Row],[メールアドレス]:[メールアドレス２]]),"")</f>
        <v/>
      </c>
      <c r="F79">
        <f t="shared" si="1"/>
        <v>-7.9000000000000001E-4</v>
      </c>
      <c r="G79">
        <f>COUNTIFS(テーブル3[客番号], テーブル5[[#This Row],[客番号]], テーブル3[ポイント], "&gt;=0")</f>
        <v>0</v>
      </c>
      <c r="H79">
        <f>COUNTIFS(テーブル3[客番号], テーブル5[[#This Row],[客番号]], テーブル3[ポイント], "&lt;0")</f>
        <v>0</v>
      </c>
    </row>
    <row r="80" spans="1:8">
      <c r="A80">
        <v>79</v>
      </c>
      <c r="B80" s="5">
        <f>SUMIF(テーブル3[客番号],合計!A80,テーブル3[ポイント])</f>
        <v>0</v>
      </c>
      <c r="C80">
        <f>IFERROR(Table1[[#This Row],[名前2]],"")</f>
        <v>0</v>
      </c>
      <c r="D80">
        <f>IFERROR(Table1[[#This Row],[ニックネーム]],"")</f>
        <v>0</v>
      </c>
      <c r="E80" t="str">
        <f>IFERROR(_xlfn.CONCAT(Table1[[#This Row],[メールアドレス]:[メールアドレス２]]),"")</f>
        <v/>
      </c>
      <c r="F80">
        <f t="shared" si="1"/>
        <v>-8.0000000000000004E-4</v>
      </c>
      <c r="G80">
        <f>COUNTIFS(テーブル3[客番号], テーブル5[[#This Row],[客番号]], テーブル3[ポイント], "&gt;=0")</f>
        <v>0</v>
      </c>
      <c r="H80">
        <f>COUNTIFS(テーブル3[客番号], テーブル5[[#This Row],[客番号]], テーブル3[ポイント], "&lt;0")</f>
        <v>0</v>
      </c>
    </row>
    <row r="81" spans="1:8">
      <c r="A81">
        <v>80</v>
      </c>
      <c r="B81" s="5">
        <f>SUMIF(テーブル3[客番号],合計!A81,テーブル3[ポイント])</f>
        <v>0</v>
      </c>
      <c r="C81">
        <f>IFERROR(Table1[[#This Row],[名前2]],"")</f>
        <v>0</v>
      </c>
      <c r="D81">
        <f>IFERROR(Table1[[#This Row],[ニックネーム]],"")</f>
        <v>0</v>
      </c>
      <c r="E81" t="str">
        <f>IFERROR(_xlfn.CONCAT(Table1[[#This Row],[メールアドレス]:[メールアドレス２]]),"")</f>
        <v/>
      </c>
      <c r="F81">
        <f t="shared" si="1"/>
        <v>-8.1000000000000006E-4</v>
      </c>
      <c r="G81">
        <f>COUNTIFS(テーブル3[客番号], テーブル5[[#This Row],[客番号]], テーブル3[ポイント], "&gt;=0")</f>
        <v>0</v>
      </c>
      <c r="H81">
        <f>COUNTIFS(テーブル3[客番号], テーブル5[[#This Row],[客番号]], テーブル3[ポイント], "&lt;0")</f>
        <v>0</v>
      </c>
    </row>
    <row r="82" spans="1:8">
      <c r="A82">
        <v>81</v>
      </c>
      <c r="B82" s="5">
        <f>SUMIF(テーブル3[客番号],合計!A82,テーブル3[ポイント])</f>
        <v>0</v>
      </c>
      <c r="C82">
        <f>IFERROR(Table1[[#This Row],[名前2]],"")</f>
        <v>0</v>
      </c>
      <c r="D82">
        <f>IFERROR(Table1[[#This Row],[ニックネーム]],"")</f>
        <v>0</v>
      </c>
      <c r="E82" t="str">
        <f>IFERROR(_xlfn.CONCAT(Table1[[#This Row],[メールアドレス]:[メールアドレス２]]),"")</f>
        <v/>
      </c>
      <c r="F82">
        <f t="shared" si="1"/>
        <v>-8.2000000000000009E-4</v>
      </c>
      <c r="G82">
        <f>COUNTIFS(テーブル3[客番号], テーブル5[[#This Row],[客番号]], テーブル3[ポイント], "&gt;=0")</f>
        <v>0</v>
      </c>
      <c r="H82">
        <f>COUNTIFS(テーブル3[客番号], テーブル5[[#This Row],[客番号]], テーブル3[ポイント], "&lt;0")</f>
        <v>0</v>
      </c>
    </row>
    <row r="83" spans="1:8">
      <c r="A83">
        <v>82</v>
      </c>
      <c r="B83" s="5">
        <f>SUMIF(テーブル3[客番号],合計!A83,テーブル3[ポイント])</f>
        <v>0</v>
      </c>
      <c r="C83">
        <f>IFERROR(Table1[[#This Row],[名前2]],"")</f>
        <v>0</v>
      </c>
      <c r="D83">
        <f>IFERROR(Table1[[#This Row],[ニックネーム]],"")</f>
        <v>0</v>
      </c>
      <c r="E83" t="str">
        <f>IFERROR(_xlfn.CONCAT(Table1[[#This Row],[メールアドレス]:[メールアドレス２]]),"")</f>
        <v/>
      </c>
      <c r="F83">
        <f t="shared" si="1"/>
        <v>-8.3000000000000012E-4</v>
      </c>
      <c r="G83">
        <f>COUNTIFS(テーブル3[客番号], テーブル5[[#This Row],[客番号]], テーブル3[ポイント], "&gt;=0")</f>
        <v>0</v>
      </c>
      <c r="H83">
        <f>COUNTIFS(テーブル3[客番号], テーブル5[[#This Row],[客番号]], テーブル3[ポイント], "&lt;0")</f>
        <v>0</v>
      </c>
    </row>
    <row r="84" spans="1:8">
      <c r="A84">
        <v>83</v>
      </c>
      <c r="B84" s="5">
        <f>SUMIF(テーブル3[客番号],合計!A84,テーブル3[ポイント])</f>
        <v>0</v>
      </c>
      <c r="C84">
        <f>IFERROR(Table1[[#This Row],[名前2]],"")</f>
        <v>0</v>
      </c>
      <c r="D84">
        <f>IFERROR(Table1[[#This Row],[ニックネーム]],"")</f>
        <v>0</v>
      </c>
      <c r="E84" t="str">
        <f>IFERROR(_xlfn.CONCAT(Table1[[#This Row],[メールアドレス]:[メールアドレス２]]),"")</f>
        <v/>
      </c>
      <c r="F84">
        <f t="shared" si="1"/>
        <v>-8.4000000000000003E-4</v>
      </c>
      <c r="G84">
        <f>COUNTIFS(テーブル3[客番号], テーブル5[[#This Row],[客番号]], テーブル3[ポイント], "&gt;=0")</f>
        <v>0</v>
      </c>
      <c r="H84">
        <f>COUNTIFS(テーブル3[客番号], テーブル5[[#This Row],[客番号]], テーブル3[ポイント], "&lt;0")</f>
        <v>0</v>
      </c>
    </row>
    <row r="85" spans="1:8">
      <c r="A85">
        <v>84</v>
      </c>
      <c r="B85" s="5">
        <f>SUMIF(テーブル3[客番号],合計!A85,テーブル3[ポイント])</f>
        <v>0</v>
      </c>
      <c r="C85">
        <f>IFERROR(Table1[[#This Row],[名前2]],"")</f>
        <v>0</v>
      </c>
      <c r="D85">
        <f>IFERROR(Table1[[#This Row],[ニックネーム]],"")</f>
        <v>0</v>
      </c>
      <c r="E85" t="str">
        <f>IFERROR(_xlfn.CONCAT(Table1[[#This Row],[メールアドレス]:[メールアドレス２]]),"")</f>
        <v/>
      </c>
      <c r="F85">
        <f t="shared" si="1"/>
        <v>-8.5000000000000006E-4</v>
      </c>
      <c r="G85">
        <f>COUNTIFS(テーブル3[客番号], テーブル5[[#This Row],[客番号]], テーブル3[ポイント], "&gt;=0")</f>
        <v>0</v>
      </c>
      <c r="H85">
        <f>COUNTIFS(テーブル3[客番号], テーブル5[[#This Row],[客番号]], テーブル3[ポイント], "&lt;0")</f>
        <v>0</v>
      </c>
    </row>
    <row r="86" spans="1:8">
      <c r="A86">
        <v>85</v>
      </c>
      <c r="B86" s="5">
        <f>SUMIF(テーブル3[客番号],合計!A86,テーブル3[ポイント])</f>
        <v>0</v>
      </c>
      <c r="C86">
        <f>IFERROR(Table1[[#This Row],[名前2]],"")</f>
        <v>0</v>
      </c>
      <c r="D86">
        <f>IFERROR(Table1[[#This Row],[ニックネーム]],"")</f>
        <v>0</v>
      </c>
      <c r="E86" t="str">
        <f>IFERROR(_xlfn.CONCAT(Table1[[#This Row],[メールアドレス]:[メールアドレス２]]),"")</f>
        <v/>
      </c>
      <c r="F86">
        <f t="shared" si="1"/>
        <v>-8.6000000000000009E-4</v>
      </c>
      <c r="G86">
        <f>COUNTIFS(テーブル3[客番号], テーブル5[[#This Row],[客番号]], テーブル3[ポイント], "&gt;=0")</f>
        <v>0</v>
      </c>
      <c r="H86">
        <f>COUNTIFS(テーブル3[客番号], テーブル5[[#This Row],[客番号]], テーブル3[ポイント], "&lt;0")</f>
        <v>0</v>
      </c>
    </row>
    <row r="87" spans="1:8">
      <c r="A87">
        <v>86</v>
      </c>
      <c r="B87" s="5">
        <f>SUMIF(テーブル3[客番号],合計!A87,テーブル3[ポイント])</f>
        <v>0</v>
      </c>
      <c r="C87">
        <f>IFERROR(Table1[[#This Row],[名前2]],"")</f>
        <v>0</v>
      </c>
      <c r="D87">
        <f>IFERROR(Table1[[#This Row],[ニックネーム]],"")</f>
        <v>0</v>
      </c>
      <c r="E87" t="str">
        <f>IFERROR(_xlfn.CONCAT(Table1[[#This Row],[メールアドレス]:[メールアドレス２]]),"")</f>
        <v/>
      </c>
      <c r="F87">
        <f t="shared" si="1"/>
        <v>-8.7000000000000011E-4</v>
      </c>
      <c r="G87">
        <f>COUNTIFS(テーブル3[客番号], テーブル5[[#This Row],[客番号]], テーブル3[ポイント], "&gt;=0")</f>
        <v>0</v>
      </c>
      <c r="H87">
        <f>COUNTIFS(テーブル3[客番号], テーブル5[[#This Row],[客番号]], テーブル3[ポイント], "&lt;0")</f>
        <v>0</v>
      </c>
    </row>
    <row r="88" spans="1:8">
      <c r="A88">
        <v>87</v>
      </c>
      <c r="B88" s="5">
        <f>SUMIF(テーブル3[客番号],合計!A88,テーブル3[ポイント])</f>
        <v>0</v>
      </c>
      <c r="C88">
        <f>IFERROR(Table1[[#This Row],[名前2]],"")</f>
        <v>0</v>
      </c>
      <c r="D88">
        <f>IFERROR(Table1[[#This Row],[ニックネーム]],"")</f>
        <v>0</v>
      </c>
      <c r="E88" t="str">
        <f>IFERROR(_xlfn.CONCAT(Table1[[#This Row],[メールアドレス]:[メールアドレス２]]),"")</f>
        <v/>
      </c>
      <c r="F88">
        <f t="shared" si="1"/>
        <v>-8.8000000000000003E-4</v>
      </c>
      <c r="G88">
        <f>COUNTIFS(テーブル3[客番号], テーブル5[[#This Row],[客番号]], テーブル3[ポイント], "&gt;=0")</f>
        <v>0</v>
      </c>
      <c r="H88">
        <f>COUNTIFS(テーブル3[客番号], テーブル5[[#This Row],[客番号]], テーブル3[ポイント], "&lt;0")</f>
        <v>0</v>
      </c>
    </row>
    <row r="89" spans="1:8">
      <c r="A89">
        <v>88</v>
      </c>
      <c r="B89" s="5">
        <f>SUMIF(テーブル3[客番号],合計!A89,テーブル3[ポイント])</f>
        <v>0</v>
      </c>
      <c r="C89">
        <f>IFERROR(Table1[[#This Row],[名前2]],"")</f>
        <v>0</v>
      </c>
      <c r="D89">
        <f>IFERROR(Table1[[#This Row],[ニックネーム]],"")</f>
        <v>0</v>
      </c>
      <c r="E89" t="str">
        <f>IFERROR(_xlfn.CONCAT(Table1[[#This Row],[メールアドレス]:[メールアドレス２]]),"")</f>
        <v/>
      </c>
      <c r="F89">
        <f t="shared" si="1"/>
        <v>-8.9000000000000006E-4</v>
      </c>
      <c r="G89">
        <f>COUNTIFS(テーブル3[客番号], テーブル5[[#This Row],[客番号]], テーブル3[ポイント], "&gt;=0")</f>
        <v>0</v>
      </c>
      <c r="H89">
        <f>COUNTIFS(テーブル3[客番号], テーブル5[[#This Row],[客番号]], テーブル3[ポイント], "&lt;0")</f>
        <v>0</v>
      </c>
    </row>
    <row r="90" spans="1:8">
      <c r="A90">
        <v>89</v>
      </c>
      <c r="B90" s="5">
        <f>SUMIF(テーブル3[客番号],合計!A90,テーブル3[ポイント])</f>
        <v>0</v>
      </c>
      <c r="C90">
        <f>IFERROR(Table1[[#This Row],[名前2]],"")</f>
        <v>0</v>
      </c>
      <c r="D90">
        <f>IFERROR(Table1[[#This Row],[ニックネーム]],"")</f>
        <v>0</v>
      </c>
      <c r="E90" t="str">
        <f>IFERROR(_xlfn.CONCAT(Table1[[#This Row],[メールアドレス]:[メールアドレス２]]),"")</f>
        <v/>
      </c>
      <c r="F90">
        <f t="shared" si="1"/>
        <v>-9.0000000000000008E-4</v>
      </c>
      <c r="G90">
        <f>COUNTIFS(テーブル3[客番号], テーブル5[[#This Row],[客番号]], テーブル3[ポイント], "&gt;=0")</f>
        <v>0</v>
      </c>
      <c r="H90">
        <f>COUNTIFS(テーブル3[客番号], テーブル5[[#This Row],[客番号]], テーブル3[ポイント], "&lt;0")</f>
        <v>0</v>
      </c>
    </row>
    <row r="91" spans="1:8">
      <c r="A91">
        <v>90</v>
      </c>
      <c r="B91" s="5">
        <f>SUMIF(テーブル3[客番号],合計!A91,テーブル3[ポイント])</f>
        <v>0</v>
      </c>
      <c r="C91">
        <f>IFERROR(Table1[[#This Row],[名前2]],"")</f>
        <v>0</v>
      </c>
      <c r="D91">
        <f>IFERROR(Table1[[#This Row],[ニックネーム]],"")</f>
        <v>0</v>
      </c>
      <c r="E91" t="str">
        <f>IFERROR(_xlfn.CONCAT(Table1[[#This Row],[メールアドレス]:[メールアドレス２]]),"")</f>
        <v/>
      </c>
      <c r="F91">
        <f t="shared" si="1"/>
        <v>-9.1000000000000011E-4</v>
      </c>
      <c r="G91">
        <f>COUNTIFS(テーブル3[客番号], テーブル5[[#This Row],[客番号]], テーブル3[ポイント], "&gt;=0")</f>
        <v>0</v>
      </c>
      <c r="H91">
        <f>COUNTIFS(テーブル3[客番号], テーブル5[[#This Row],[客番号]], テーブル3[ポイント], "&lt;0")</f>
        <v>0</v>
      </c>
    </row>
    <row r="92" spans="1:8">
      <c r="A92">
        <v>91</v>
      </c>
      <c r="B92" s="5">
        <f>SUMIF(テーブル3[客番号],合計!A92,テーブル3[ポイント])</f>
        <v>0</v>
      </c>
      <c r="C92">
        <f>IFERROR(Table1[[#This Row],[名前2]],"")</f>
        <v>0</v>
      </c>
      <c r="D92">
        <f>IFERROR(Table1[[#This Row],[ニックネーム]],"")</f>
        <v>0</v>
      </c>
      <c r="E92" t="str">
        <f>IFERROR(_xlfn.CONCAT(Table1[[#This Row],[メールアドレス]:[メールアドレス２]]),"")</f>
        <v/>
      </c>
      <c r="F92">
        <f t="shared" si="1"/>
        <v>-9.2000000000000003E-4</v>
      </c>
      <c r="G92">
        <f>COUNTIFS(テーブル3[客番号], テーブル5[[#This Row],[客番号]], テーブル3[ポイント], "&gt;=0")</f>
        <v>0</v>
      </c>
      <c r="H92">
        <f>COUNTIFS(テーブル3[客番号], テーブル5[[#This Row],[客番号]], テーブル3[ポイント], "&lt;0")</f>
        <v>0</v>
      </c>
    </row>
    <row r="93" spans="1:8">
      <c r="A93">
        <v>92</v>
      </c>
      <c r="B93" s="5">
        <f>SUMIF(テーブル3[客番号],合計!A93,テーブル3[ポイント])</f>
        <v>0</v>
      </c>
      <c r="C93">
        <f>IFERROR(Table1[[#This Row],[名前2]],"")</f>
        <v>0</v>
      </c>
      <c r="D93">
        <f>IFERROR(Table1[[#This Row],[ニックネーム]],"")</f>
        <v>0</v>
      </c>
      <c r="E93" t="str">
        <f>IFERROR(_xlfn.CONCAT(Table1[[#This Row],[メールアドレス]:[メールアドレス２]]),"")</f>
        <v/>
      </c>
      <c r="F93">
        <f t="shared" si="1"/>
        <v>-9.3000000000000005E-4</v>
      </c>
      <c r="G93">
        <f>COUNTIFS(テーブル3[客番号], テーブル5[[#This Row],[客番号]], テーブル3[ポイント], "&gt;=0")</f>
        <v>0</v>
      </c>
      <c r="H93">
        <f>COUNTIFS(テーブル3[客番号], テーブル5[[#This Row],[客番号]], テーブル3[ポイント], "&lt;0")</f>
        <v>0</v>
      </c>
    </row>
    <row r="94" spans="1:8">
      <c r="A94">
        <v>93</v>
      </c>
      <c r="B94" s="5">
        <f>SUMIF(テーブル3[客番号],合計!A94,テーブル3[ポイント])</f>
        <v>0</v>
      </c>
      <c r="C94">
        <f>IFERROR(Table1[[#This Row],[名前2]],"")</f>
        <v>0</v>
      </c>
      <c r="D94">
        <f>IFERROR(Table1[[#This Row],[ニックネーム]],"")</f>
        <v>0</v>
      </c>
      <c r="E94" t="str">
        <f>IFERROR(_xlfn.CONCAT(Table1[[#This Row],[メールアドレス]:[メールアドレス２]]),"")</f>
        <v/>
      </c>
      <c r="F94">
        <f t="shared" si="1"/>
        <v>-9.4000000000000008E-4</v>
      </c>
      <c r="G94">
        <f>COUNTIFS(テーブル3[客番号], テーブル5[[#This Row],[客番号]], テーブル3[ポイント], "&gt;=0")</f>
        <v>0</v>
      </c>
      <c r="H94">
        <f>COUNTIFS(テーブル3[客番号], テーブル5[[#This Row],[客番号]], テーブル3[ポイント], "&lt;0")</f>
        <v>0</v>
      </c>
    </row>
    <row r="95" spans="1:8">
      <c r="A95">
        <v>94</v>
      </c>
      <c r="B95" s="5">
        <f>SUMIF(テーブル3[客番号],合計!A95,テーブル3[ポイント])</f>
        <v>0</v>
      </c>
      <c r="C95">
        <f>IFERROR(Table1[[#This Row],[名前2]],"")</f>
        <v>0</v>
      </c>
      <c r="D95">
        <f>IFERROR(Table1[[#This Row],[ニックネーム]],"")</f>
        <v>0</v>
      </c>
      <c r="E95" t="str">
        <f>IFERROR(_xlfn.CONCAT(Table1[[#This Row],[メールアドレス]:[メールアドレス２]]),"")</f>
        <v/>
      </c>
      <c r="F95">
        <f t="shared" si="1"/>
        <v>-9.5000000000000011E-4</v>
      </c>
      <c r="G95">
        <f>COUNTIFS(テーブル3[客番号], テーブル5[[#This Row],[客番号]], テーブル3[ポイント], "&gt;=0")</f>
        <v>0</v>
      </c>
      <c r="H95">
        <f>COUNTIFS(テーブル3[客番号], テーブル5[[#This Row],[客番号]], テーブル3[ポイント], "&lt;0")</f>
        <v>0</v>
      </c>
    </row>
    <row r="96" spans="1:8">
      <c r="A96">
        <v>95</v>
      </c>
      <c r="B96" s="5">
        <f>SUMIF(テーブル3[客番号],合計!A96,テーブル3[ポイント])</f>
        <v>0</v>
      </c>
      <c r="C96">
        <f>IFERROR(Table1[[#This Row],[名前2]],"")</f>
        <v>0</v>
      </c>
      <c r="D96">
        <f>IFERROR(Table1[[#This Row],[ニックネーム]],"")</f>
        <v>0</v>
      </c>
      <c r="E96" t="str">
        <f>IFERROR(_xlfn.CONCAT(Table1[[#This Row],[メールアドレス]:[メールアドレス２]]),"")</f>
        <v/>
      </c>
      <c r="F96">
        <f t="shared" si="1"/>
        <v>-9.6000000000000013E-4</v>
      </c>
      <c r="G96">
        <f>COUNTIFS(テーブル3[客番号], テーブル5[[#This Row],[客番号]], テーブル3[ポイント], "&gt;=0")</f>
        <v>0</v>
      </c>
      <c r="H96">
        <f>COUNTIFS(テーブル3[客番号], テーブル5[[#This Row],[客番号]], テーブル3[ポイント], "&lt;0")</f>
        <v>0</v>
      </c>
    </row>
    <row r="97" spans="1:8">
      <c r="A97">
        <v>96</v>
      </c>
      <c r="B97" s="5">
        <f>SUMIF(テーブル3[客番号],合計!A97,テーブル3[ポイント])</f>
        <v>0</v>
      </c>
      <c r="C97">
        <f>IFERROR(Table1[[#This Row],[名前2]],"")</f>
        <v>0</v>
      </c>
      <c r="D97">
        <f>IFERROR(Table1[[#This Row],[ニックネーム]],"")</f>
        <v>0</v>
      </c>
      <c r="E97" t="str">
        <f>IFERROR(_xlfn.CONCAT(Table1[[#This Row],[メールアドレス]:[メールアドレス２]]),"")</f>
        <v/>
      </c>
      <c r="F97">
        <f t="shared" si="1"/>
        <v>-9.7000000000000005E-4</v>
      </c>
      <c r="G97">
        <f>COUNTIFS(テーブル3[客番号], テーブル5[[#This Row],[客番号]], テーブル3[ポイント], "&gt;=0")</f>
        <v>0</v>
      </c>
      <c r="H97">
        <f>COUNTIFS(テーブル3[客番号], テーブル5[[#This Row],[客番号]], テーブル3[ポイント], "&lt;0")</f>
        <v>0</v>
      </c>
    </row>
    <row r="98" spans="1:8">
      <c r="A98">
        <v>97</v>
      </c>
      <c r="B98" s="5">
        <f>SUMIF(テーブル3[客番号],合計!A98,テーブル3[ポイント])</f>
        <v>0</v>
      </c>
      <c r="C98">
        <f>IFERROR(Table1[[#This Row],[名前2]],"")</f>
        <v>0</v>
      </c>
      <c r="D98">
        <f>IFERROR(Table1[[#This Row],[ニックネーム]],"")</f>
        <v>0</v>
      </c>
      <c r="E98" t="str">
        <f>IFERROR(_xlfn.CONCAT(Table1[[#This Row],[メールアドレス]:[メールアドレス２]]),"")</f>
        <v/>
      </c>
      <c r="F98">
        <f t="shared" si="1"/>
        <v>-9.8000000000000019E-4</v>
      </c>
      <c r="G98">
        <f>COUNTIFS(テーブル3[客番号], テーブル5[[#This Row],[客番号]], テーブル3[ポイント], "&gt;=0")</f>
        <v>0</v>
      </c>
      <c r="H98">
        <f>COUNTIFS(テーブル3[客番号], テーブル5[[#This Row],[客番号]], テーブル3[ポイント], "&lt;0")</f>
        <v>0</v>
      </c>
    </row>
    <row r="99" spans="1:8">
      <c r="A99">
        <v>98</v>
      </c>
      <c r="B99" s="5">
        <f>SUMIF(テーブル3[客番号],合計!A99,テーブル3[ポイント])</f>
        <v>0</v>
      </c>
      <c r="C99">
        <f>IFERROR(Table1[[#This Row],[名前2]],"")</f>
        <v>0</v>
      </c>
      <c r="D99">
        <f>IFERROR(Table1[[#This Row],[ニックネーム]],"")</f>
        <v>0</v>
      </c>
      <c r="E99" t="str">
        <f>IFERROR(_xlfn.CONCAT(Table1[[#This Row],[メールアドレス]:[メールアドレス２]]),"")</f>
        <v/>
      </c>
      <c r="F99">
        <f t="shared" si="1"/>
        <v>-9.8999999999999999E-4</v>
      </c>
      <c r="G99">
        <f>COUNTIFS(テーブル3[客番号], テーブル5[[#This Row],[客番号]], テーブル3[ポイント], "&gt;=0")</f>
        <v>0</v>
      </c>
      <c r="H99">
        <f>COUNTIFS(テーブル3[客番号], テーブル5[[#This Row],[客番号]], テーブル3[ポイント], "&lt;0")</f>
        <v>0</v>
      </c>
    </row>
    <row r="100" spans="1:8">
      <c r="A100">
        <v>99</v>
      </c>
      <c r="B100" s="5">
        <f>SUMIF(テーブル3[客番号],合計!A100,テーブル3[ポイント])</f>
        <v>0</v>
      </c>
      <c r="C100">
        <f>IFERROR(Table1[[#This Row],[名前2]],"")</f>
        <v>0</v>
      </c>
      <c r="D100">
        <f>IFERROR(Table1[[#This Row],[ニックネーム]],"")</f>
        <v>0</v>
      </c>
      <c r="E100" t="str">
        <f>IFERROR(_xlfn.CONCAT(Table1[[#This Row],[メールアドレス]:[メールアドレス２]]),"")</f>
        <v/>
      </c>
      <c r="F100">
        <f t="shared" si="1"/>
        <v>-1E-3</v>
      </c>
      <c r="G100">
        <f>COUNTIFS(テーブル3[客番号], テーブル5[[#This Row],[客番号]], テーブル3[ポイント], "&gt;=0")</f>
        <v>0</v>
      </c>
      <c r="H100">
        <f>COUNTIFS(テーブル3[客番号], テーブル5[[#This Row],[客番号]], テーブル3[ポイント], "&lt;0")</f>
        <v>0</v>
      </c>
    </row>
    <row r="101" spans="1:8">
      <c r="A101">
        <v>100</v>
      </c>
      <c r="B101" s="5">
        <f>SUMIF(テーブル3[客番号],合計!A101,テーブル3[ポイント])</f>
        <v>0</v>
      </c>
      <c r="C101">
        <f>IFERROR(Table1[[#This Row],[名前2]],"")</f>
        <v>0</v>
      </c>
      <c r="D101">
        <f>IFERROR(Table1[[#This Row],[ニックネーム]],"")</f>
        <v>0</v>
      </c>
      <c r="E101" t="str">
        <f>IFERROR(_xlfn.CONCAT(Table1[[#This Row],[メールアドレス]:[メールアドレス２]]),"")</f>
        <v/>
      </c>
      <c r="F101">
        <f t="shared" si="1"/>
        <v>-1.01E-3</v>
      </c>
      <c r="G101">
        <f>COUNTIFS(テーブル3[客番号], テーブル5[[#This Row],[客番号]], テーブル3[ポイント], "&gt;=0")</f>
        <v>0</v>
      </c>
      <c r="H101">
        <f>COUNTIFS(テーブル3[客番号], テーブル5[[#This Row],[客番号]], テーブル3[ポイント], "&lt;0")</f>
        <v>0</v>
      </c>
    </row>
    <row r="102" spans="1:8">
      <c r="A102">
        <v>101</v>
      </c>
      <c r="B102" s="5">
        <f>SUMIF(テーブル3[客番号],合計!A102,テーブル3[ポイント])</f>
        <v>0</v>
      </c>
      <c r="C102">
        <f>IFERROR(Table1[[#This Row],[名前2]],"")</f>
        <v>0</v>
      </c>
      <c r="D102">
        <f>IFERROR(Table1[[#This Row],[ニックネーム]],"")</f>
        <v>0</v>
      </c>
      <c r="E102" t="str">
        <f>IFERROR(_xlfn.CONCAT(Table1[[#This Row],[メールアドレス]:[メールアドレス２]]),"")</f>
        <v/>
      </c>
      <c r="F102">
        <f t="shared" si="1"/>
        <v>-1.0200000000000001E-3</v>
      </c>
      <c r="G102">
        <f>COUNTIFS(テーブル3[客番号], テーブル5[[#This Row],[客番号]], テーブル3[ポイント], "&gt;=0")</f>
        <v>0</v>
      </c>
      <c r="H102">
        <f>COUNTIFS(テーブル3[客番号], テーブル5[[#This Row],[客番号]], テーブル3[ポイント], "&lt;0")</f>
        <v>0</v>
      </c>
    </row>
    <row r="103" spans="1:8">
      <c r="A103">
        <v>102</v>
      </c>
      <c r="B103" s="5">
        <f>SUMIF(テーブル3[客番号],合計!A103,テーブル3[ポイント])</f>
        <v>0</v>
      </c>
      <c r="C103">
        <f>IFERROR(Table1[[#This Row],[名前2]],"")</f>
        <v>0</v>
      </c>
      <c r="D103">
        <f>IFERROR(Table1[[#This Row],[ニックネーム]],"")</f>
        <v>0</v>
      </c>
      <c r="E103" t="str">
        <f>IFERROR(_xlfn.CONCAT(Table1[[#This Row],[メールアドレス]:[メールアドレス２]]),"")</f>
        <v/>
      </c>
      <c r="F103">
        <f t="shared" si="1"/>
        <v>-1.0300000000000001E-3</v>
      </c>
      <c r="G103">
        <f>COUNTIFS(テーブル3[客番号], テーブル5[[#This Row],[客番号]], テーブル3[ポイント], "&gt;=0")</f>
        <v>0</v>
      </c>
      <c r="H103">
        <f>COUNTIFS(テーブル3[客番号], テーブル5[[#This Row],[客番号]], テーブル3[ポイント], "&lt;0")</f>
        <v>0</v>
      </c>
    </row>
    <row r="104" spans="1:8">
      <c r="A104">
        <v>103</v>
      </c>
      <c r="B104" s="5">
        <f>SUMIF(テーブル3[客番号],合計!A104,テーブル3[ポイント])</f>
        <v>0</v>
      </c>
      <c r="C104">
        <f>IFERROR(Table1[[#This Row],[名前2]],"")</f>
        <v>0</v>
      </c>
      <c r="D104">
        <f>IFERROR(Table1[[#This Row],[ニックネーム]],"")</f>
        <v>0</v>
      </c>
      <c r="E104" t="str">
        <f>IFERROR(_xlfn.CONCAT(Table1[[#This Row],[メールアドレス]:[メールアドレス２]]),"")</f>
        <v/>
      </c>
      <c r="F104">
        <f t="shared" si="1"/>
        <v>-1.0400000000000001E-3</v>
      </c>
      <c r="G104">
        <f>COUNTIFS(テーブル3[客番号], テーブル5[[#This Row],[客番号]], テーブル3[ポイント], "&gt;=0")</f>
        <v>0</v>
      </c>
      <c r="H104">
        <f>COUNTIFS(テーブル3[客番号], テーブル5[[#This Row],[客番号]], テーブル3[ポイント], "&lt;0")</f>
        <v>0</v>
      </c>
    </row>
    <row r="105" spans="1:8">
      <c r="A105">
        <v>104</v>
      </c>
      <c r="B105" s="5">
        <f>SUMIF(テーブル3[客番号],合計!A105,テーブル3[ポイント])</f>
        <v>0</v>
      </c>
      <c r="C105">
        <f>IFERROR(Table1[[#This Row],[名前2]],"")</f>
        <v>0</v>
      </c>
      <c r="D105">
        <f>IFERROR(Table1[[#This Row],[ニックネーム]],"")</f>
        <v>0</v>
      </c>
      <c r="E105" t="str">
        <f>IFERROR(_xlfn.CONCAT(Table1[[#This Row],[メールアドレス]:[メールアドレス２]]),"")</f>
        <v/>
      </c>
      <c r="F105">
        <f t="shared" si="1"/>
        <v>-1.0500000000000002E-3</v>
      </c>
      <c r="G105">
        <f>COUNTIFS(テーブル3[客番号], テーブル5[[#This Row],[客番号]], テーブル3[ポイント], "&gt;=0")</f>
        <v>0</v>
      </c>
      <c r="H105">
        <f>COUNTIFS(テーブル3[客番号], テーブル5[[#This Row],[客番号]], テーブル3[ポイント], "&lt;0")</f>
        <v>0</v>
      </c>
    </row>
    <row r="106" spans="1:8">
      <c r="A106">
        <v>105</v>
      </c>
      <c r="B106" s="5">
        <f>SUMIF(テーブル3[客番号],合計!A106,テーブル3[ポイント])</f>
        <v>0</v>
      </c>
      <c r="C106">
        <f>IFERROR(Table1[[#This Row],[名前2]],"")</f>
        <v>0</v>
      </c>
      <c r="D106">
        <f>IFERROR(Table1[[#This Row],[ニックネーム]],"")</f>
        <v>0</v>
      </c>
      <c r="E106" t="str">
        <f>IFERROR(_xlfn.CONCAT(Table1[[#This Row],[メールアドレス]:[メールアドレス２]]),"")</f>
        <v/>
      </c>
      <c r="F106">
        <f t="shared" si="1"/>
        <v>-1.0600000000000002E-3</v>
      </c>
      <c r="G106">
        <f>COUNTIFS(テーブル3[客番号], テーブル5[[#This Row],[客番号]], テーブル3[ポイント], "&gt;=0")</f>
        <v>0</v>
      </c>
      <c r="H106">
        <f>COUNTIFS(テーブル3[客番号], テーブル5[[#This Row],[客番号]], テーブル3[ポイント], "&lt;0")</f>
        <v>0</v>
      </c>
    </row>
    <row r="107" spans="1:8">
      <c r="A107">
        <v>106</v>
      </c>
      <c r="B107" s="5">
        <f>SUMIF(テーブル3[客番号],合計!A107,テーブル3[ポイント])</f>
        <v>0</v>
      </c>
      <c r="C107">
        <f>IFERROR(Table1[[#This Row],[名前2]],"")</f>
        <v>0</v>
      </c>
      <c r="D107">
        <f>IFERROR(Table1[[#This Row],[ニックネーム]],"")</f>
        <v>0</v>
      </c>
      <c r="E107" t="str">
        <f>IFERROR(_xlfn.CONCAT(Table1[[#This Row],[メールアドレス]:[メールアドレス２]]),"")</f>
        <v/>
      </c>
      <c r="F107">
        <f t="shared" si="1"/>
        <v>-1.07E-3</v>
      </c>
      <c r="G107">
        <f>COUNTIFS(テーブル3[客番号], テーブル5[[#This Row],[客番号]], テーブル3[ポイント], "&gt;=0")</f>
        <v>0</v>
      </c>
      <c r="H107">
        <f>COUNTIFS(テーブル3[客番号], テーブル5[[#This Row],[客番号]], テーブル3[ポイント], "&lt;0")</f>
        <v>0</v>
      </c>
    </row>
    <row r="108" spans="1:8">
      <c r="A108">
        <v>107</v>
      </c>
      <c r="B108" s="5">
        <f>SUMIF(テーブル3[客番号],合計!A108,テーブル3[ポイント])</f>
        <v>0</v>
      </c>
      <c r="C108">
        <f>IFERROR(Table1[[#This Row],[名前2]],"")</f>
        <v>0</v>
      </c>
      <c r="D108">
        <f>IFERROR(Table1[[#This Row],[ニックネーム]],"")</f>
        <v>0</v>
      </c>
      <c r="E108" t="str">
        <f>IFERROR(_xlfn.CONCAT(Table1[[#This Row],[メールアドレス]:[メールアドレス２]]),"")</f>
        <v/>
      </c>
      <c r="F108">
        <f t="shared" si="1"/>
        <v>-1.08E-3</v>
      </c>
      <c r="G108">
        <f>COUNTIFS(テーブル3[客番号], テーブル5[[#This Row],[客番号]], テーブル3[ポイント], "&gt;=0")</f>
        <v>0</v>
      </c>
      <c r="H108">
        <f>COUNTIFS(テーブル3[客番号], テーブル5[[#This Row],[客番号]], テーブル3[ポイント], "&lt;0")</f>
        <v>0</v>
      </c>
    </row>
    <row r="109" spans="1:8">
      <c r="A109">
        <v>108</v>
      </c>
      <c r="B109" s="5">
        <f>SUMIF(テーブル3[客番号],合計!A109,テーブル3[ポイント])</f>
        <v>0</v>
      </c>
      <c r="C109">
        <f>IFERROR(Table1[[#This Row],[名前2]],"")</f>
        <v>0</v>
      </c>
      <c r="D109">
        <f>IFERROR(Table1[[#This Row],[ニックネーム]],"")</f>
        <v>0</v>
      </c>
      <c r="E109" t="str">
        <f>IFERROR(_xlfn.CONCAT(Table1[[#This Row],[メールアドレス]:[メールアドレス２]]),"")</f>
        <v/>
      </c>
      <c r="F109">
        <f t="shared" si="1"/>
        <v>-1.09E-3</v>
      </c>
      <c r="G109">
        <f>COUNTIFS(テーブル3[客番号], テーブル5[[#This Row],[客番号]], テーブル3[ポイント], "&gt;=0")</f>
        <v>0</v>
      </c>
      <c r="H109">
        <f>COUNTIFS(テーブル3[客番号], テーブル5[[#This Row],[客番号]], テーブル3[ポイント], "&lt;0")</f>
        <v>0</v>
      </c>
    </row>
    <row r="110" spans="1:8">
      <c r="A110">
        <v>109</v>
      </c>
      <c r="B110" s="5">
        <f>SUMIF(テーブル3[客番号],合計!A110,テーブル3[ポイント])</f>
        <v>0</v>
      </c>
      <c r="C110">
        <f>IFERROR(Table1[[#This Row],[名前2]],"")</f>
        <v>0</v>
      </c>
      <c r="D110">
        <f>IFERROR(Table1[[#This Row],[ニックネーム]],"")</f>
        <v>0</v>
      </c>
      <c r="E110" t="str">
        <f>IFERROR(_xlfn.CONCAT(Table1[[#This Row],[メールアドレス]:[メールアドレス２]]),"")</f>
        <v/>
      </c>
      <c r="F110">
        <f t="shared" si="1"/>
        <v>-1.1000000000000001E-3</v>
      </c>
      <c r="G110">
        <f>COUNTIFS(テーブル3[客番号], テーブル5[[#This Row],[客番号]], テーブル3[ポイント], "&gt;=0")</f>
        <v>0</v>
      </c>
      <c r="H110">
        <f>COUNTIFS(テーブル3[客番号], テーブル5[[#This Row],[客番号]], テーブル3[ポイント], "&lt;0")</f>
        <v>0</v>
      </c>
    </row>
    <row r="111" spans="1:8">
      <c r="A111">
        <v>110</v>
      </c>
      <c r="B111" s="5">
        <f>SUMIF(テーブル3[客番号],合計!A111,テーブル3[ポイント])</f>
        <v>0</v>
      </c>
      <c r="C111">
        <f>IFERROR(Table1[[#This Row],[名前2]],"")</f>
        <v>0</v>
      </c>
      <c r="D111">
        <f>IFERROR(Table1[[#This Row],[ニックネーム]],"")</f>
        <v>0</v>
      </c>
      <c r="E111" t="str">
        <f>IFERROR(_xlfn.CONCAT(Table1[[#This Row],[メールアドレス]:[メールアドレス２]]),"")</f>
        <v/>
      </c>
      <c r="F111">
        <f t="shared" si="1"/>
        <v>-1.1100000000000001E-3</v>
      </c>
      <c r="G111">
        <f>COUNTIFS(テーブル3[客番号], テーブル5[[#This Row],[客番号]], テーブル3[ポイント], "&gt;=0")</f>
        <v>0</v>
      </c>
      <c r="H111">
        <f>COUNTIFS(テーブル3[客番号], テーブル5[[#This Row],[客番号]], テーブル3[ポイント], "&lt;0")</f>
        <v>0</v>
      </c>
    </row>
    <row r="112" spans="1:8">
      <c r="A112">
        <v>111</v>
      </c>
      <c r="B112" s="5">
        <f>SUMIF(テーブル3[客番号],合計!A112,テーブル3[ポイント])</f>
        <v>0</v>
      </c>
      <c r="C112">
        <f>IFERROR(Table1[[#This Row],[名前2]],"")</f>
        <v>0</v>
      </c>
      <c r="D112">
        <f>IFERROR(Table1[[#This Row],[ニックネーム]],"")</f>
        <v>0</v>
      </c>
      <c r="E112" t="str">
        <f>IFERROR(_xlfn.CONCAT(Table1[[#This Row],[メールアドレス]:[メールアドレス２]]),"")</f>
        <v/>
      </c>
      <c r="F112">
        <f t="shared" si="1"/>
        <v>-1.1200000000000001E-3</v>
      </c>
      <c r="G112">
        <f>COUNTIFS(テーブル3[客番号], テーブル5[[#This Row],[客番号]], テーブル3[ポイント], "&gt;=0")</f>
        <v>0</v>
      </c>
      <c r="H112">
        <f>COUNTIFS(テーブル3[客番号], テーブル5[[#This Row],[客番号]], テーブル3[ポイント], "&lt;0")</f>
        <v>0</v>
      </c>
    </row>
    <row r="113" spans="1:8">
      <c r="A113">
        <v>112</v>
      </c>
      <c r="B113" s="5">
        <f>SUMIF(テーブル3[客番号],合計!A113,テーブル3[ポイント])</f>
        <v>0</v>
      </c>
      <c r="C113">
        <f>IFERROR(Table1[[#This Row],[名前2]],"")</f>
        <v>0</v>
      </c>
      <c r="D113">
        <f>IFERROR(Table1[[#This Row],[ニックネーム]],"")</f>
        <v>0</v>
      </c>
      <c r="E113" t="str">
        <f>IFERROR(_xlfn.CONCAT(Table1[[#This Row],[メールアドレス]:[メールアドレス２]]),"")</f>
        <v/>
      </c>
      <c r="F113">
        <f t="shared" si="1"/>
        <v>-1.1300000000000001E-3</v>
      </c>
      <c r="G113">
        <f>COUNTIFS(テーブル3[客番号], テーブル5[[#This Row],[客番号]], テーブル3[ポイント], "&gt;=0")</f>
        <v>0</v>
      </c>
      <c r="H113">
        <f>COUNTIFS(テーブル3[客番号], テーブル5[[#This Row],[客番号]], テーブル3[ポイント], "&lt;0")</f>
        <v>0</v>
      </c>
    </row>
    <row r="114" spans="1:8">
      <c r="A114">
        <v>113</v>
      </c>
      <c r="B114" s="5">
        <f>SUMIF(テーブル3[客番号],合計!A114,テーブル3[ポイント])</f>
        <v>0</v>
      </c>
      <c r="C114">
        <f>IFERROR(Table1[[#This Row],[名前2]],"")</f>
        <v>0</v>
      </c>
      <c r="D114">
        <f>IFERROR(Table1[[#This Row],[ニックネーム]],"")</f>
        <v>0</v>
      </c>
      <c r="E114" t="str">
        <f>IFERROR(_xlfn.CONCAT(Table1[[#This Row],[メールアドレス]:[メールアドレス２]]),"")</f>
        <v/>
      </c>
      <c r="F114">
        <f t="shared" si="1"/>
        <v>-1.1400000000000002E-3</v>
      </c>
      <c r="G114">
        <f>COUNTIFS(テーブル3[客番号], テーブル5[[#This Row],[客番号]], テーブル3[ポイント], "&gt;=0")</f>
        <v>0</v>
      </c>
      <c r="H114">
        <f>COUNTIFS(テーブル3[客番号], テーブル5[[#This Row],[客番号]], テーブル3[ポイント], "&lt;0")</f>
        <v>0</v>
      </c>
    </row>
    <row r="115" spans="1:8">
      <c r="A115">
        <v>114</v>
      </c>
      <c r="B115" s="5">
        <f>SUMIF(テーブル3[客番号],合計!A115,テーブル3[ポイント])</f>
        <v>0</v>
      </c>
      <c r="C115">
        <f>IFERROR(Table1[[#This Row],[名前2]],"")</f>
        <v>0</v>
      </c>
      <c r="D115">
        <f>IFERROR(Table1[[#This Row],[ニックネーム]],"")</f>
        <v>0</v>
      </c>
      <c r="E115" t="str">
        <f>IFERROR(_xlfn.CONCAT(Table1[[#This Row],[メールアドレス]:[メールアドレス２]]),"")</f>
        <v/>
      </c>
      <c r="F115">
        <f t="shared" si="1"/>
        <v>-1.1500000000000002E-3</v>
      </c>
      <c r="G115">
        <f>COUNTIFS(テーブル3[客番号], テーブル5[[#This Row],[客番号]], テーブル3[ポイント], "&gt;=0")</f>
        <v>0</v>
      </c>
      <c r="H115">
        <f>COUNTIFS(テーブル3[客番号], テーブル5[[#This Row],[客番号]], テーブル3[ポイント], "&lt;0")</f>
        <v>0</v>
      </c>
    </row>
    <row r="116" spans="1:8">
      <c r="A116">
        <v>115</v>
      </c>
      <c r="B116" s="5">
        <f>SUMIF(テーブル3[客番号],合計!A116,テーブル3[ポイント])</f>
        <v>0</v>
      </c>
      <c r="C116">
        <f>IFERROR(Table1[[#This Row],[名前2]],"")</f>
        <v>0</v>
      </c>
      <c r="D116">
        <f>IFERROR(Table1[[#This Row],[ニックネーム]],"")</f>
        <v>0</v>
      </c>
      <c r="E116" t="str">
        <f>IFERROR(_xlfn.CONCAT(Table1[[#This Row],[メールアドレス]:[メールアドレス２]]),"")</f>
        <v/>
      </c>
      <c r="F116">
        <f t="shared" si="1"/>
        <v>-1.16E-3</v>
      </c>
      <c r="G116">
        <f>COUNTIFS(テーブル3[客番号], テーブル5[[#This Row],[客番号]], テーブル3[ポイント], "&gt;=0")</f>
        <v>0</v>
      </c>
      <c r="H116">
        <f>COUNTIFS(テーブル3[客番号], テーブル5[[#This Row],[客番号]], テーブル3[ポイント], "&lt;0")</f>
        <v>0</v>
      </c>
    </row>
    <row r="117" spans="1:8">
      <c r="A117">
        <v>116</v>
      </c>
      <c r="B117" s="5">
        <f>SUMIF(テーブル3[客番号],合計!A117,テーブル3[ポイント])</f>
        <v>0</v>
      </c>
      <c r="C117">
        <f>IFERROR(Table1[[#This Row],[名前2]],"")</f>
        <v>0</v>
      </c>
      <c r="D117">
        <f>IFERROR(Table1[[#This Row],[ニックネーム]],"")</f>
        <v>0</v>
      </c>
      <c r="E117" t="str">
        <f>IFERROR(_xlfn.CONCAT(Table1[[#This Row],[メールアドレス]:[メールアドレス２]]),"")</f>
        <v/>
      </c>
      <c r="F117">
        <f t="shared" si="1"/>
        <v>-1.17E-3</v>
      </c>
      <c r="G117">
        <f>COUNTIFS(テーブル3[客番号], テーブル5[[#This Row],[客番号]], テーブル3[ポイント], "&gt;=0")</f>
        <v>0</v>
      </c>
      <c r="H117">
        <f>COUNTIFS(テーブル3[客番号], テーブル5[[#This Row],[客番号]], テーブル3[ポイント], "&lt;0")</f>
        <v>0</v>
      </c>
    </row>
    <row r="118" spans="1:8">
      <c r="A118">
        <v>117</v>
      </c>
      <c r="B118" s="5">
        <f>SUMIF(テーブル3[客番号],合計!A118,テーブル3[ポイント])</f>
        <v>0</v>
      </c>
      <c r="C118">
        <f>IFERROR(Table1[[#This Row],[名前2]],"")</f>
        <v>0</v>
      </c>
      <c r="D118">
        <f>IFERROR(Table1[[#This Row],[ニックネーム]],"")</f>
        <v>0</v>
      </c>
      <c r="E118" t="str">
        <f>IFERROR(_xlfn.CONCAT(Table1[[#This Row],[メールアドレス]:[メールアドレス２]]),"")</f>
        <v/>
      </c>
      <c r="F118">
        <f t="shared" si="1"/>
        <v>-1.1800000000000001E-3</v>
      </c>
      <c r="G118">
        <f>COUNTIFS(テーブル3[客番号], テーブル5[[#This Row],[客番号]], テーブル3[ポイント], "&gt;=0")</f>
        <v>0</v>
      </c>
      <c r="H118">
        <f>COUNTIFS(テーブル3[客番号], テーブル5[[#This Row],[客番号]], テーブル3[ポイント], "&lt;0")</f>
        <v>0</v>
      </c>
    </row>
    <row r="119" spans="1:8">
      <c r="A119">
        <v>118</v>
      </c>
      <c r="B119" s="5">
        <f>SUMIF(テーブル3[客番号],合計!A119,テーブル3[ポイント])</f>
        <v>0</v>
      </c>
      <c r="C119">
        <f>IFERROR(Table1[[#This Row],[名前2]],"")</f>
        <v>0</v>
      </c>
      <c r="D119">
        <f>IFERROR(Table1[[#This Row],[ニックネーム]],"")</f>
        <v>0</v>
      </c>
      <c r="E119" t="str">
        <f>IFERROR(_xlfn.CONCAT(Table1[[#This Row],[メールアドレス]:[メールアドレス２]]),"")</f>
        <v/>
      </c>
      <c r="F119">
        <f t="shared" si="1"/>
        <v>-1.1900000000000001E-3</v>
      </c>
      <c r="G119">
        <f>COUNTIFS(テーブル3[客番号], テーブル5[[#This Row],[客番号]], テーブル3[ポイント], "&gt;=0")</f>
        <v>0</v>
      </c>
      <c r="H119">
        <f>COUNTIFS(テーブル3[客番号], テーブル5[[#This Row],[客番号]], テーブル3[ポイント], "&lt;0")</f>
        <v>0</v>
      </c>
    </row>
    <row r="120" spans="1:8">
      <c r="A120">
        <v>119</v>
      </c>
      <c r="B120" s="5">
        <f>SUMIF(テーブル3[客番号],合計!A120,テーブル3[ポイント])</f>
        <v>0</v>
      </c>
      <c r="C120">
        <f>IFERROR(Table1[[#This Row],[名前2]],"")</f>
        <v>0</v>
      </c>
      <c r="D120">
        <f>IFERROR(Table1[[#This Row],[ニックネーム]],"")</f>
        <v>0</v>
      </c>
      <c r="E120" t="str">
        <f>IFERROR(_xlfn.CONCAT(Table1[[#This Row],[メールアドレス]:[メールアドレス２]]),"")</f>
        <v/>
      </c>
      <c r="F120">
        <f t="shared" si="1"/>
        <v>-1.2000000000000001E-3</v>
      </c>
      <c r="G120">
        <f>COUNTIFS(テーブル3[客番号], テーブル5[[#This Row],[客番号]], テーブル3[ポイント], "&gt;=0")</f>
        <v>0</v>
      </c>
      <c r="H120">
        <f>COUNTIFS(テーブル3[客番号], テーブル5[[#This Row],[客番号]], テーブル3[ポイント], "&lt;0")</f>
        <v>0</v>
      </c>
    </row>
    <row r="121" spans="1:8">
      <c r="A121">
        <v>120</v>
      </c>
      <c r="B121" s="5">
        <f>SUMIF(テーブル3[客番号],合計!A121,テーブル3[ポイント])</f>
        <v>0</v>
      </c>
      <c r="C121">
        <f>IFERROR(Table1[[#This Row],[名前2]],"")</f>
        <v>0</v>
      </c>
      <c r="D121">
        <f>IFERROR(Table1[[#This Row],[ニックネーム]],"")</f>
        <v>0</v>
      </c>
      <c r="E121" t="str">
        <f>IFERROR(_xlfn.CONCAT(Table1[[#This Row],[メールアドレス]:[メールアドレス２]]),"")</f>
        <v/>
      </c>
      <c r="F121">
        <f t="shared" si="1"/>
        <v>-1.2100000000000001E-3</v>
      </c>
      <c r="G121">
        <f>COUNTIFS(テーブル3[客番号], テーブル5[[#This Row],[客番号]], テーブル3[ポイント], "&gt;=0")</f>
        <v>0</v>
      </c>
      <c r="H121">
        <f>COUNTIFS(テーブル3[客番号], テーブル5[[#This Row],[客番号]], テーブル3[ポイント], "&lt;0")</f>
        <v>0</v>
      </c>
    </row>
    <row r="122" spans="1:8">
      <c r="A122">
        <v>121</v>
      </c>
      <c r="B122" s="5">
        <f>SUMIF(テーブル3[客番号],合計!A122,テーブル3[ポイント])</f>
        <v>0</v>
      </c>
      <c r="C122">
        <f>IFERROR(Table1[[#This Row],[名前2]],"")</f>
        <v>0</v>
      </c>
      <c r="D122">
        <f>IFERROR(Table1[[#This Row],[ニックネーム]],"")</f>
        <v>0</v>
      </c>
      <c r="E122" t="str">
        <f>IFERROR(_xlfn.CONCAT(Table1[[#This Row],[メールアドレス]:[メールアドレス２]]),"")</f>
        <v/>
      </c>
      <c r="F122">
        <f t="shared" si="1"/>
        <v>-1.2200000000000002E-3</v>
      </c>
      <c r="G122">
        <f>COUNTIFS(テーブル3[客番号], テーブル5[[#This Row],[客番号]], テーブル3[ポイント], "&gt;=0")</f>
        <v>0</v>
      </c>
      <c r="H122">
        <f>COUNTIFS(テーブル3[客番号], テーブル5[[#This Row],[客番号]], テーブル3[ポイント], "&lt;0")</f>
        <v>0</v>
      </c>
    </row>
    <row r="123" spans="1:8">
      <c r="A123">
        <v>122</v>
      </c>
      <c r="B123" s="5">
        <f>SUMIF(テーブル3[客番号],合計!A123,テーブル3[ポイント])</f>
        <v>0</v>
      </c>
      <c r="C123">
        <f>IFERROR(Table1[[#This Row],[名前2]],"")</f>
        <v>0</v>
      </c>
      <c r="D123">
        <f>IFERROR(Table1[[#This Row],[ニックネーム]],"")</f>
        <v>0</v>
      </c>
      <c r="E123" t="str">
        <f>IFERROR(_xlfn.CONCAT(Table1[[#This Row],[メールアドレス]:[メールアドレス２]]),"")</f>
        <v/>
      </c>
      <c r="F123">
        <f t="shared" si="1"/>
        <v>-1.2300000000000002E-3</v>
      </c>
      <c r="G123">
        <f>COUNTIFS(テーブル3[客番号], テーブル5[[#This Row],[客番号]], テーブル3[ポイント], "&gt;=0")</f>
        <v>0</v>
      </c>
      <c r="H123">
        <f>COUNTIFS(テーブル3[客番号], テーブル5[[#This Row],[客番号]], テーブル3[ポイント], "&lt;0")</f>
        <v>0</v>
      </c>
    </row>
    <row r="124" spans="1:8">
      <c r="A124">
        <v>123</v>
      </c>
      <c r="B124" s="5">
        <f>SUMIF(テーブル3[客番号],合計!A124,テーブル3[ポイント])</f>
        <v>0</v>
      </c>
      <c r="C124">
        <f>IFERROR(Table1[[#This Row],[名前2]],"")</f>
        <v>0</v>
      </c>
      <c r="D124">
        <f>IFERROR(Table1[[#This Row],[ニックネーム]],"")</f>
        <v>0</v>
      </c>
      <c r="E124" t="str">
        <f>IFERROR(_xlfn.CONCAT(Table1[[#This Row],[メールアドレス]:[メールアドレス２]]),"")</f>
        <v/>
      </c>
      <c r="F124">
        <f t="shared" si="1"/>
        <v>-1.24E-3</v>
      </c>
      <c r="G124">
        <f>COUNTIFS(テーブル3[客番号], テーブル5[[#This Row],[客番号]], テーブル3[ポイント], "&gt;=0")</f>
        <v>0</v>
      </c>
      <c r="H124">
        <f>COUNTIFS(テーブル3[客番号], テーブル5[[#This Row],[客番号]], テーブル3[ポイント], "&lt;0")</f>
        <v>0</v>
      </c>
    </row>
    <row r="125" spans="1:8">
      <c r="A125">
        <v>124</v>
      </c>
      <c r="B125" s="5">
        <f>SUMIF(テーブル3[客番号],合計!A125,テーブル3[ポイント])</f>
        <v>0</v>
      </c>
      <c r="C125">
        <f>IFERROR(Table1[[#This Row],[名前2]],"")</f>
        <v>0</v>
      </c>
      <c r="D125">
        <f>IFERROR(Table1[[#This Row],[ニックネーム]],"")</f>
        <v>0</v>
      </c>
      <c r="E125" t="str">
        <f>IFERROR(_xlfn.CONCAT(Table1[[#This Row],[メールアドレス]:[メールアドレス２]]),"")</f>
        <v/>
      </c>
      <c r="F125">
        <f t="shared" si="1"/>
        <v>-1.25E-3</v>
      </c>
      <c r="G125">
        <f>COUNTIFS(テーブル3[客番号], テーブル5[[#This Row],[客番号]], テーブル3[ポイント], "&gt;=0")</f>
        <v>0</v>
      </c>
      <c r="H125">
        <f>COUNTIFS(テーブル3[客番号], テーブル5[[#This Row],[客番号]], テーブル3[ポイント], "&lt;0")</f>
        <v>0</v>
      </c>
    </row>
    <row r="126" spans="1:8">
      <c r="A126">
        <v>125</v>
      </c>
      <c r="B126" s="5">
        <f>SUMIF(テーブル3[客番号],合計!A126,テーブル3[ポイント])</f>
        <v>0</v>
      </c>
      <c r="C126">
        <f>IFERROR(Table1[[#This Row],[名前2]],"")</f>
        <v>0</v>
      </c>
      <c r="D126">
        <f>IFERROR(Table1[[#This Row],[ニックネーム]],"")</f>
        <v>0</v>
      </c>
      <c r="E126" t="str">
        <f>IFERROR(_xlfn.CONCAT(Table1[[#This Row],[メールアドレス]:[メールアドレス２]]),"")</f>
        <v/>
      </c>
      <c r="F126">
        <f t="shared" si="1"/>
        <v>-1.2600000000000001E-3</v>
      </c>
      <c r="G126">
        <f>COUNTIFS(テーブル3[客番号], テーブル5[[#This Row],[客番号]], テーブル3[ポイント], "&gt;=0")</f>
        <v>0</v>
      </c>
      <c r="H126">
        <f>COUNTIFS(テーブル3[客番号], テーブル5[[#This Row],[客番号]], テーブル3[ポイント], "&lt;0")</f>
        <v>0</v>
      </c>
    </row>
    <row r="127" spans="1:8">
      <c r="A127">
        <v>126</v>
      </c>
      <c r="B127" s="5">
        <f>SUMIF(テーブル3[客番号],合計!A127,テーブル3[ポイント])</f>
        <v>0</v>
      </c>
      <c r="C127">
        <f>IFERROR(Table1[[#This Row],[名前2]],"")</f>
        <v>0</v>
      </c>
      <c r="D127">
        <f>IFERROR(Table1[[#This Row],[ニックネーム]],"")</f>
        <v>0</v>
      </c>
      <c r="E127" t="str">
        <f>IFERROR(_xlfn.CONCAT(Table1[[#This Row],[メールアドレス]:[メールアドレス２]]),"")</f>
        <v/>
      </c>
      <c r="F127">
        <f t="shared" si="1"/>
        <v>-1.2700000000000001E-3</v>
      </c>
      <c r="G127">
        <f>COUNTIFS(テーブル3[客番号], テーブル5[[#This Row],[客番号]], テーブル3[ポイント], "&gt;=0")</f>
        <v>0</v>
      </c>
      <c r="H127">
        <f>COUNTIFS(テーブル3[客番号], テーブル5[[#This Row],[客番号]], テーブル3[ポイント], "&lt;0")</f>
        <v>0</v>
      </c>
    </row>
    <row r="128" spans="1:8">
      <c r="A128">
        <v>127</v>
      </c>
      <c r="B128" s="5">
        <f>SUMIF(テーブル3[客番号],合計!A128,テーブル3[ポイント])</f>
        <v>0</v>
      </c>
      <c r="C128">
        <f>IFERROR(Table1[[#This Row],[名前2]],"")</f>
        <v>0</v>
      </c>
      <c r="D128">
        <f>IFERROR(Table1[[#This Row],[ニックネーム]],"")</f>
        <v>0</v>
      </c>
      <c r="E128" t="str">
        <f>IFERROR(_xlfn.CONCAT(Table1[[#This Row],[メールアドレス]:[メールアドレス２]]),"")</f>
        <v/>
      </c>
      <c r="F128">
        <f t="shared" si="1"/>
        <v>-1.2800000000000001E-3</v>
      </c>
      <c r="G128">
        <f>COUNTIFS(テーブル3[客番号], テーブル5[[#This Row],[客番号]], テーブル3[ポイント], "&gt;=0")</f>
        <v>0</v>
      </c>
      <c r="H128">
        <f>COUNTIFS(テーブル3[客番号], テーブル5[[#This Row],[客番号]], テーブル3[ポイント], "&lt;0")</f>
        <v>0</v>
      </c>
    </row>
    <row r="129" spans="1:8">
      <c r="A129">
        <v>128</v>
      </c>
      <c r="B129" s="5">
        <f>SUMIF(テーブル3[客番号],合計!A129,テーブル3[ポイント])</f>
        <v>0</v>
      </c>
      <c r="C129">
        <f>IFERROR(Table1[[#This Row],[名前2]],"")</f>
        <v>0</v>
      </c>
      <c r="D129">
        <f>IFERROR(Table1[[#This Row],[ニックネーム]],"")</f>
        <v>0</v>
      </c>
      <c r="E129" t="str">
        <f>IFERROR(_xlfn.CONCAT(Table1[[#This Row],[メールアドレス]:[メールアドレス２]]),"")</f>
        <v/>
      </c>
      <c r="F129">
        <f t="shared" si="1"/>
        <v>-1.2900000000000001E-3</v>
      </c>
      <c r="G129">
        <f>COUNTIFS(テーブル3[客番号], テーブル5[[#This Row],[客番号]], テーブル3[ポイント], "&gt;=0")</f>
        <v>0</v>
      </c>
      <c r="H129">
        <f>COUNTIFS(テーブル3[客番号], テーブル5[[#This Row],[客番号]], テーブル3[ポイント], "&lt;0")</f>
        <v>0</v>
      </c>
    </row>
    <row r="130" spans="1:8">
      <c r="A130">
        <v>129</v>
      </c>
      <c r="B130" s="5">
        <f>SUMIF(テーブル3[客番号],合計!A130,テーブル3[ポイント])</f>
        <v>0</v>
      </c>
      <c r="C130">
        <f>IFERROR(Table1[[#This Row],[名前2]],"")</f>
        <v>0</v>
      </c>
      <c r="D130">
        <f>IFERROR(Table1[[#This Row],[ニックネーム]],"")</f>
        <v>0</v>
      </c>
      <c r="E130" t="str">
        <f>IFERROR(_xlfn.CONCAT(Table1[[#This Row],[メールアドレス]:[メールアドレス２]]),"")</f>
        <v/>
      </c>
      <c r="F130">
        <f t="shared" ref="F130:F193" si="2">B130 - (ROW() * 0.00001)</f>
        <v>-1.3000000000000002E-3</v>
      </c>
      <c r="G130">
        <f>COUNTIFS(テーブル3[客番号], テーブル5[[#This Row],[客番号]], テーブル3[ポイント], "&gt;=0")</f>
        <v>0</v>
      </c>
      <c r="H130">
        <f>COUNTIFS(テーブル3[客番号], テーブル5[[#This Row],[客番号]], テーブル3[ポイント], "&lt;0")</f>
        <v>0</v>
      </c>
    </row>
    <row r="131" spans="1:8">
      <c r="A131">
        <v>130</v>
      </c>
      <c r="B131" s="5">
        <f>SUMIF(テーブル3[客番号],合計!A131,テーブル3[ポイント])</f>
        <v>0</v>
      </c>
      <c r="C131">
        <f>IFERROR(Table1[[#This Row],[名前2]],"")</f>
        <v>0</v>
      </c>
      <c r="D131">
        <f>IFERROR(Table1[[#This Row],[ニックネーム]],"")</f>
        <v>0</v>
      </c>
      <c r="E131" t="str">
        <f>IFERROR(_xlfn.CONCAT(Table1[[#This Row],[メールアドレス]:[メールアドレス２]]),"")</f>
        <v/>
      </c>
      <c r="F131">
        <f t="shared" si="2"/>
        <v>-1.3100000000000002E-3</v>
      </c>
      <c r="G131">
        <f>COUNTIFS(テーブル3[客番号], テーブル5[[#This Row],[客番号]], テーブル3[ポイント], "&gt;=0")</f>
        <v>0</v>
      </c>
      <c r="H131">
        <f>COUNTIFS(テーブル3[客番号], テーブル5[[#This Row],[客番号]], テーブル3[ポイント], "&lt;0")</f>
        <v>0</v>
      </c>
    </row>
    <row r="132" spans="1:8">
      <c r="A132">
        <v>131</v>
      </c>
      <c r="B132" s="5">
        <f>SUMIF(テーブル3[客番号],合計!A132,テーブル3[ポイント])</f>
        <v>0</v>
      </c>
      <c r="C132">
        <f>IFERROR(Table1[[#This Row],[名前2]],"")</f>
        <v>0</v>
      </c>
      <c r="D132">
        <f>IFERROR(Table1[[#This Row],[ニックネーム]],"")</f>
        <v>0</v>
      </c>
      <c r="E132" t="str">
        <f>IFERROR(_xlfn.CONCAT(Table1[[#This Row],[メールアドレス]:[メールアドレス２]]),"")</f>
        <v/>
      </c>
      <c r="F132">
        <f t="shared" si="2"/>
        <v>-1.3200000000000002E-3</v>
      </c>
      <c r="G132">
        <f>COUNTIFS(テーブル3[客番号], テーブル5[[#This Row],[客番号]], テーブル3[ポイント], "&gt;=0")</f>
        <v>0</v>
      </c>
      <c r="H132">
        <f>COUNTIFS(テーブル3[客番号], テーブル5[[#This Row],[客番号]], テーブル3[ポイント], "&lt;0")</f>
        <v>0</v>
      </c>
    </row>
    <row r="133" spans="1:8">
      <c r="A133">
        <v>132</v>
      </c>
      <c r="B133" s="5">
        <f>SUMIF(テーブル3[客番号],合計!A133,テーブル3[ポイント])</f>
        <v>0</v>
      </c>
      <c r="C133">
        <f>IFERROR(Table1[[#This Row],[名前2]],"")</f>
        <v>0</v>
      </c>
      <c r="D133">
        <f>IFERROR(Table1[[#This Row],[ニックネーム]],"")</f>
        <v>0</v>
      </c>
      <c r="E133" t="str">
        <f>IFERROR(_xlfn.CONCAT(Table1[[#This Row],[メールアドレス]:[メールアドレス２]]),"")</f>
        <v/>
      </c>
      <c r="F133">
        <f t="shared" si="2"/>
        <v>-1.33E-3</v>
      </c>
      <c r="G133">
        <f>COUNTIFS(テーブル3[客番号], テーブル5[[#This Row],[客番号]], テーブル3[ポイント], "&gt;=0")</f>
        <v>0</v>
      </c>
      <c r="H133">
        <f>COUNTIFS(テーブル3[客番号], テーブル5[[#This Row],[客番号]], テーブル3[ポイント], "&lt;0")</f>
        <v>0</v>
      </c>
    </row>
    <row r="134" spans="1:8">
      <c r="A134">
        <v>133</v>
      </c>
      <c r="B134" s="5">
        <f>SUMIF(テーブル3[客番号],合計!A134,テーブル3[ポイント])</f>
        <v>0</v>
      </c>
      <c r="C134">
        <f>IFERROR(Table1[[#This Row],[名前2]],"")</f>
        <v>0</v>
      </c>
      <c r="D134">
        <f>IFERROR(Table1[[#This Row],[ニックネーム]],"")</f>
        <v>0</v>
      </c>
      <c r="E134" t="str">
        <f>IFERROR(_xlfn.CONCAT(Table1[[#This Row],[メールアドレス]:[メールアドレス２]]),"")</f>
        <v/>
      </c>
      <c r="F134">
        <f t="shared" si="2"/>
        <v>-1.34E-3</v>
      </c>
      <c r="G134">
        <f>COUNTIFS(テーブル3[客番号], テーブル5[[#This Row],[客番号]], テーブル3[ポイント], "&gt;=0")</f>
        <v>0</v>
      </c>
      <c r="H134">
        <f>COUNTIFS(テーブル3[客番号], テーブル5[[#This Row],[客番号]], テーブル3[ポイント], "&lt;0")</f>
        <v>0</v>
      </c>
    </row>
    <row r="135" spans="1:8">
      <c r="A135">
        <v>134</v>
      </c>
      <c r="B135" s="5">
        <f>SUMIF(テーブル3[客番号],合計!A135,テーブル3[ポイント])</f>
        <v>0</v>
      </c>
      <c r="C135">
        <f>IFERROR(Table1[[#This Row],[名前2]],"")</f>
        <v>0</v>
      </c>
      <c r="D135">
        <f>IFERROR(Table1[[#This Row],[ニックネーム]],"")</f>
        <v>0</v>
      </c>
      <c r="E135" t="str">
        <f>IFERROR(_xlfn.CONCAT(Table1[[#This Row],[メールアドレス]:[メールアドレス２]]),"")</f>
        <v/>
      </c>
      <c r="F135">
        <f t="shared" si="2"/>
        <v>-1.3500000000000001E-3</v>
      </c>
      <c r="G135">
        <f>COUNTIFS(テーブル3[客番号], テーブル5[[#This Row],[客番号]], テーブル3[ポイント], "&gt;=0")</f>
        <v>0</v>
      </c>
      <c r="H135">
        <f>COUNTIFS(テーブル3[客番号], テーブル5[[#This Row],[客番号]], テーブル3[ポイント], "&lt;0")</f>
        <v>0</v>
      </c>
    </row>
    <row r="136" spans="1:8">
      <c r="A136">
        <v>135</v>
      </c>
      <c r="B136" s="5">
        <f>SUMIF(テーブル3[客番号],合計!A136,テーブル3[ポイント])</f>
        <v>0</v>
      </c>
      <c r="C136">
        <f>IFERROR(Table1[[#This Row],[名前2]],"")</f>
        <v>0</v>
      </c>
      <c r="D136">
        <f>IFERROR(Table1[[#This Row],[ニックネーム]],"")</f>
        <v>0</v>
      </c>
      <c r="E136" t="str">
        <f>IFERROR(_xlfn.CONCAT(Table1[[#This Row],[メールアドレス]:[メールアドレス２]]),"")</f>
        <v/>
      </c>
      <c r="F136">
        <f t="shared" si="2"/>
        <v>-1.3600000000000001E-3</v>
      </c>
      <c r="G136">
        <f>COUNTIFS(テーブル3[客番号], テーブル5[[#This Row],[客番号]], テーブル3[ポイント], "&gt;=0")</f>
        <v>0</v>
      </c>
      <c r="H136">
        <f>COUNTIFS(テーブル3[客番号], テーブル5[[#This Row],[客番号]], テーブル3[ポイント], "&lt;0")</f>
        <v>0</v>
      </c>
    </row>
    <row r="137" spans="1:8">
      <c r="A137">
        <v>136</v>
      </c>
      <c r="B137" s="5">
        <f>SUMIF(テーブル3[客番号],合計!A137,テーブル3[ポイント])</f>
        <v>0</v>
      </c>
      <c r="C137">
        <f>IFERROR(Table1[[#This Row],[名前2]],"")</f>
        <v>0</v>
      </c>
      <c r="D137">
        <f>IFERROR(Table1[[#This Row],[ニックネーム]],"")</f>
        <v>0</v>
      </c>
      <c r="E137" t="str">
        <f>IFERROR(_xlfn.CONCAT(Table1[[#This Row],[メールアドレス]:[メールアドレス２]]),"")</f>
        <v/>
      </c>
      <c r="F137">
        <f t="shared" si="2"/>
        <v>-1.3700000000000001E-3</v>
      </c>
      <c r="G137">
        <f>COUNTIFS(テーブル3[客番号], テーブル5[[#This Row],[客番号]], テーブル3[ポイント], "&gt;=0")</f>
        <v>0</v>
      </c>
      <c r="H137">
        <f>COUNTIFS(テーブル3[客番号], テーブル5[[#This Row],[客番号]], テーブル3[ポイント], "&lt;0")</f>
        <v>0</v>
      </c>
    </row>
    <row r="138" spans="1:8">
      <c r="A138">
        <v>137</v>
      </c>
      <c r="B138" s="5">
        <f>SUMIF(テーブル3[客番号],合計!A138,テーブル3[ポイント])</f>
        <v>0</v>
      </c>
      <c r="C138">
        <f>IFERROR(Table1[[#This Row],[名前2]],"")</f>
        <v>0</v>
      </c>
      <c r="D138">
        <f>IFERROR(Table1[[#This Row],[ニックネーム]],"")</f>
        <v>0</v>
      </c>
      <c r="E138" t="str">
        <f>IFERROR(_xlfn.CONCAT(Table1[[#This Row],[メールアドレス]:[メールアドレス２]]),"")</f>
        <v/>
      </c>
      <c r="F138">
        <f t="shared" si="2"/>
        <v>-1.3800000000000002E-3</v>
      </c>
      <c r="G138">
        <f>COUNTIFS(テーブル3[客番号], テーブル5[[#This Row],[客番号]], テーブル3[ポイント], "&gt;=0")</f>
        <v>0</v>
      </c>
      <c r="H138">
        <f>COUNTIFS(テーブル3[客番号], テーブル5[[#This Row],[客番号]], テーブル3[ポイント], "&lt;0")</f>
        <v>0</v>
      </c>
    </row>
    <row r="139" spans="1:8">
      <c r="A139">
        <v>138</v>
      </c>
      <c r="B139" s="5">
        <f>SUMIF(テーブル3[客番号],合計!A139,テーブル3[ポイント])</f>
        <v>0</v>
      </c>
      <c r="C139">
        <f>IFERROR(Table1[[#This Row],[名前2]],"")</f>
        <v>0</v>
      </c>
      <c r="D139">
        <f>IFERROR(Table1[[#This Row],[ニックネーム]],"")</f>
        <v>0</v>
      </c>
      <c r="E139" t="str">
        <f>IFERROR(_xlfn.CONCAT(Table1[[#This Row],[メールアドレス]:[メールアドレス２]]),"")</f>
        <v/>
      </c>
      <c r="F139">
        <f t="shared" si="2"/>
        <v>-1.3900000000000002E-3</v>
      </c>
      <c r="G139">
        <f>COUNTIFS(テーブル3[客番号], テーブル5[[#This Row],[客番号]], テーブル3[ポイント], "&gt;=0")</f>
        <v>0</v>
      </c>
      <c r="H139">
        <f>COUNTIFS(テーブル3[客番号], テーブル5[[#This Row],[客番号]], テーブル3[ポイント], "&lt;0")</f>
        <v>0</v>
      </c>
    </row>
    <row r="140" spans="1:8">
      <c r="A140">
        <v>139</v>
      </c>
      <c r="B140" s="5">
        <f>SUMIF(テーブル3[客番号],合計!A140,テーブル3[ポイント])</f>
        <v>0</v>
      </c>
      <c r="C140">
        <f>IFERROR(Table1[[#This Row],[名前2]],"")</f>
        <v>0</v>
      </c>
      <c r="D140">
        <f>IFERROR(Table1[[#This Row],[ニックネーム]],"")</f>
        <v>0</v>
      </c>
      <c r="E140" t="str">
        <f>IFERROR(_xlfn.CONCAT(Table1[[#This Row],[メールアドレス]:[メールアドレス２]]),"")</f>
        <v/>
      </c>
      <c r="F140">
        <f t="shared" si="2"/>
        <v>-1.4000000000000002E-3</v>
      </c>
      <c r="G140">
        <f>COUNTIFS(テーブル3[客番号], テーブル5[[#This Row],[客番号]], テーブル3[ポイント], "&gt;=0")</f>
        <v>0</v>
      </c>
      <c r="H140">
        <f>COUNTIFS(テーブル3[客番号], テーブル5[[#This Row],[客番号]], テーブル3[ポイント], "&lt;0")</f>
        <v>0</v>
      </c>
    </row>
    <row r="141" spans="1:8">
      <c r="A141">
        <v>140</v>
      </c>
      <c r="B141" s="5">
        <f>SUMIF(テーブル3[客番号],合計!A141,テーブル3[ポイント])</f>
        <v>0</v>
      </c>
      <c r="C141">
        <f>IFERROR(Table1[[#This Row],[名前2]],"")</f>
        <v>0</v>
      </c>
      <c r="D141">
        <f>IFERROR(Table1[[#This Row],[ニックネーム]],"")</f>
        <v>0</v>
      </c>
      <c r="E141" t="str">
        <f>IFERROR(_xlfn.CONCAT(Table1[[#This Row],[メールアドレス]:[メールアドレス２]]),"")</f>
        <v/>
      </c>
      <c r="F141">
        <f t="shared" si="2"/>
        <v>-1.41E-3</v>
      </c>
      <c r="G141">
        <f>COUNTIFS(テーブル3[客番号], テーブル5[[#This Row],[客番号]], テーブル3[ポイント], "&gt;=0")</f>
        <v>0</v>
      </c>
      <c r="H141">
        <f>COUNTIFS(テーブル3[客番号], テーブル5[[#This Row],[客番号]], テーブル3[ポイント], "&lt;0")</f>
        <v>0</v>
      </c>
    </row>
    <row r="142" spans="1:8">
      <c r="A142">
        <v>141</v>
      </c>
      <c r="B142" s="5">
        <f>SUMIF(テーブル3[客番号],合計!A142,テーブル3[ポイント])</f>
        <v>0</v>
      </c>
      <c r="C142">
        <f>IFERROR(Table1[[#This Row],[名前2]],"")</f>
        <v>0</v>
      </c>
      <c r="D142">
        <f>IFERROR(Table1[[#This Row],[ニックネーム]],"")</f>
        <v>0</v>
      </c>
      <c r="E142" t="str">
        <f>IFERROR(_xlfn.CONCAT(Table1[[#This Row],[メールアドレス]:[メールアドレス２]]),"")</f>
        <v/>
      </c>
      <c r="F142">
        <f t="shared" si="2"/>
        <v>-1.42E-3</v>
      </c>
      <c r="G142">
        <f>COUNTIFS(テーブル3[客番号], テーブル5[[#This Row],[客番号]], テーブル3[ポイント], "&gt;=0")</f>
        <v>0</v>
      </c>
      <c r="H142">
        <f>COUNTIFS(テーブル3[客番号], テーブル5[[#This Row],[客番号]], テーブル3[ポイント], "&lt;0")</f>
        <v>0</v>
      </c>
    </row>
    <row r="143" spans="1:8">
      <c r="A143">
        <v>142</v>
      </c>
      <c r="B143" s="5">
        <f>SUMIF(テーブル3[客番号],合計!A143,テーブル3[ポイント])</f>
        <v>0</v>
      </c>
      <c r="C143">
        <f>IFERROR(Table1[[#This Row],[名前2]],"")</f>
        <v>0</v>
      </c>
      <c r="D143">
        <f>IFERROR(Table1[[#This Row],[ニックネーム]],"")</f>
        <v>0</v>
      </c>
      <c r="E143" t="str">
        <f>IFERROR(_xlfn.CONCAT(Table1[[#This Row],[メールアドレス]:[メールアドレス２]]),"")</f>
        <v/>
      </c>
      <c r="F143">
        <f t="shared" si="2"/>
        <v>-1.4300000000000001E-3</v>
      </c>
      <c r="G143">
        <f>COUNTIFS(テーブル3[客番号], テーブル5[[#This Row],[客番号]], テーブル3[ポイント], "&gt;=0")</f>
        <v>0</v>
      </c>
      <c r="H143">
        <f>COUNTIFS(テーブル3[客番号], テーブル5[[#This Row],[客番号]], テーブル3[ポイント], "&lt;0")</f>
        <v>0</v>
      </c>
    </row>
    <row r="144" spans="1:8">
      <c r="A144">
        <v>143</v>
      </c>
      <c r="B144" s="5">
        <f>SUMIF(テーブル3[客番号],合計!A144,テーブル3[ポイント])</f>
        <v>0</v>
      </c>
      <c r="C144">
        <f>IFERROR(Table1[[#This Row],[名前2]],"")</f>
        <v>0</v>
      </c>
      <c r="D144">
        <f>IFERROR(Table1[[#This Row],[ニックネーム]],"")</f>
        <v>0</v>
      </c>
      <c r="E144" t="str">
        <f>IFERROR(_xlfn.CONCAT(Table1[[#This Row],[メールアドレス]:[メールアドレス２]]),"")</f>
        <v/>
      </c>
      <c r="F144">
        <f t="shared" si="2"/>
        <v>-1.4400000000000001E-3</v>
      </c>
      <c r="G144">
        <f>COUNTIFS(テーブル3[客番号], テーブル5[[#This Row],[客番号]], テーブル3[ポイント], "&gt;=0")</f>
        <v>0</v>
      </c>
      <c r="H144">
        <f>COUNTIFS(テーブル3[客番号], テーブル5[[#This Row],[客番号]], テーブル3[ポイント], "&lt;0")</f>
        <v>0</v>
      </c>
    </row>
    <row r="145" spans="1:8">
      <c r="A145">
        <v>144</v>
      </c>
      <c r="B145" s="5">
        <f>SUMIF(テーブル3[客番号],合計!A145,テーブル3[ポイント])</f>
        <v>0</v>
      </c>
      <c r="C145">
        <f>IFERROR(Table1[[#This Row],[名前2]],"")</f>
        <v>0</v>
      </c>
      <c r="D145">
        <f>IFERROR(Table1[[#This Row],[ニックネーム]],"")</f>
        <v>0</v>
      </c>
      <c r="E145" t="str">
        <f>IFERROR(_xlfn.CONCAT(Table1[[#This Row],[メールアドレス]:[メールアドレス２]]),"")</f>
        <v/>
      </c>
      <c r="F145">
        <f t="shared" si="2"/>
        <v>-1.4500000000000001E-3</v>
      </c>
      <c r="G145">
        <f>COUNTIFS(テーブル3[客番号], テーブル5[[#This Row],[客番号]], テーブル3[ポイント], "&gt;=0")</f>
        <v>0</v>
      </c>
      <c r="H145">
        <f>COUNTIFS(テーブル3[客番号], テーブル5[[#This Row],[客番号]], テーブル3[ポイント], "&lt;0")</f>
        <v>0</v>
      </c>
    </row>
    <row r="146" spans="1:8">
      <c r="A146">
        <v>145</v>
      </c>
      <c r="B146" s="5">
        <f>SUMIF(テーブル3[客番号],合計!A146,テーブル3[ポイント])</f>
        <v>0</v>
      </c>
      <c r="C146">
        <f>IFERROR(Table1[[#This Row],[名前2]],"")</f>
        <v>0</v>
      </c>
      <c r="D146">
        <f>IFERROR(Table1[[#This Row],[ニックネーム]],"")</f>
        <v>0</v>
      </c>
      <c r="E146" t="str">
        <f>IFERROR(_xlfn.CONCAT(Table1[[#This Row],[メールアドレス]:[メールアドレス２]]),"")</f>
        <v/>
      </c>
      <c r="F146">
        <f t="shared" si="2"/>
        <v>-1.4600000000000001E-3</v>
      </c>
      <c r="G146">
        <f>COUNTIFS(テーブル3[客番号], テーブル5[[#This Row],[客番号]], テーブル3[ポイント], "&gt;=0")</f>
        <v>0</v>
      </c>
      <c r="H146">
        <f>COUNTIFS(テーブル3[客番号], テーブル5[[#This Row],[客番号]], テーブル3[ポイント], "&lt;0")</f>
        <v>0</v>
      </c>
    </row>
    <row r="147" spans="1:8">
      <c r="A147">
        <v>146</v>
      </c>
      <c r="B147" s="5">
        <f>SUMIF(テーブル3[客番号],合計!A147,テーブル3[ポイント])</f>
        <v>0</v>
      </c>
      <c r="C147">
        <f>IFERROR(Table1[[#This Row],[名前2]],"")</f>
        <v>0</v>
      </c>
      <c r="D147">
        <f>IFERROR(Table1[[#This Row],[ニックネーム]],"")</f>
        <v>0</v>
      </c>
      <c r="E147" t="str">
        <f>IFERROR(_xlfn.CONCAT(Table1[[#This Row],[メールアドレス]:[メールアドレス２]]),"")</f>
        <v/>
      </c>
      <c r="F147">
        <f t="shared" si="2"/>
        <v>-1.4700000000000002E-3</v>
      </c>
      <c r="G147">
        <f>COUNTIFS(テーブル3[客番号], テーブル5[[#This Row],[客番号]], テーブル3[ポイント], "&gt;=0")</f>
        <v>0</v>
      </c>
      <c r="H147">
        <f>COUNTIFS(テーブル3[客番号], テーブル5[[#This Row],[客番号]], テーブル3[ポイント], "&lt;0")</f>
        <v>0</v>
      </c>
    </row>
    <row r="148" spans="1:8">
      <c r="A148">
        <v>147</v>
      </c>
      <c r="B148" s="5">
        <f>SUMIF(テーブル3[客番号],合計!A148,テーブル3[ポイント])</f>
        <v>0</v>
      </c>
      <c r="C148">
        <f>IFERROR(Table1[[#This Row],[名前2]],"")</f>
        <v>0</v>
      </c>
      <c r="D148">
        <f>IFERROR(Table1[[#This Row],[ニックネーム]],"")</f>
        <v>0</v>
      </c>
      <c r="E148" t="str">
        <f>IFERROR(_xlfn.CONCAT(Table1[[#This Row],[メールアドレス]:[メールアドレス２]]),"")</f>
        <v/>
      </c>
      <c r="F148">
        <f t="shared" si="2"/>
        <v>-1.4800000000000002E-3</v>
      </c>
      <c r="G148">
        <f>COUNTIFS(テーブル3[客番号], テーブル5[[#This Row],[客番号]], テーブル3[ポイント], "&gt;=0")</f>
        <v>0</v>
      </c>
      <c r="H148">
        <f>COUNTIFS(テーブル3[客番号], テーブル5[[#This Row],[客番号]], テーブル3[ポイント], "&lt;0")</f>
        <v>0</v>
      </c>
    </row>
    <row r="149" spans="1:8">
      <c r="A149">
        <v>148</v>
      </c>
      <c r="B149" s="5">
        <f>SUMIF(テーブル3[客番号],合計!A149,テーブル3[ポイント])</f>
        <v>0</v>
      </c>
      <c r="C149">
        <f>IFERROR(Table1[[#This Row],[名前2]],"")</f>
        <v>0</v>
      </c>
      <c r="D149">
        <f>IFERROR(Table1[[#This Row],[ニックネーム]],"")</f>
        <v>0</v>
      </c>
      <c r="E149" t="str">
        <f>IFERROR(_xlfn.CONCAT(Table1[[#This Row],[メールアドレス]:[メールアドレス２]]),"")</f>
        <v/>
      </c>
      <c r="F149">
        <f t="shared" si="2"/>
        <v>-1.4900000000000002E-3</v>
      </c>
      <c r="G149">
        <f>COUNTIFS(テーブル3[客番号], テーブル5[[#This Row],[客番号]], テーブル3[ポイント], "&gt;=0")</f>
        <v>0</v>
      </c>
      <c r="H149">
        <f>COUNTIFS(テーブル3[客番号], テーブル5[[#This Row],[客番号]], テーブル3[ポイント], "&lt;0")</f>
        <v>0</v>
      </c>
    </row>
    <row r="150" spans="1:8">
      <c r="A150">
        <v>149</v>
      </c>
      <c r="B150" s="5">
        <f>SUMIF(テーブル3[客番号],合計!A150,テーブル3[ポイント])</f>
        <v>0</v>
      </c>
      <c r="C150">
        <f>IFERROR(Table1[[#This Row],[名前2]],"")</f>
        <v>0</v>
      </c>
      <c r="D150">
        <f>IFERROR(Table1[[#This Row],[ニックネーム]],"")</f>
        <v>0</v>
      </c>
      <c r="E150" t="str">
        <f>IFERROR(_xlfn.CONCAT(Table1[[#This Row],[メールアドレス]:[メールアドレス２]]),"")</f>
        <v/>
      </c>
      <c r="F150">
        <f t="shared" si="2"/>
        <v>-1.5E-3</v>
      </c>
      <c r="G150">
        <f>COUNTIFS(テーブル3[客番号], テーブル5[[#This Row],[客番号]], テーブル3[ポイント], "&gt;=0")</f>
        <v>0</v>
      </c>
      <c r="H150">
        <f>COUNTIFS(テーブル3[客番号], テーブル5[[#This Row],[客番号]], テーブル3[ポイント], "&lt;0")</f>
        <v>0</v>
      </c>
    </row>
    <row r="151" spans="1:8">
      <c r="A151">
        <v>150</v>
      </c>
      <c r="B151" s="5">
        <f>SUMIF(テーブル3[客番号],合計!A151,テーブル3[ポイント])</f>
        <v>0</v>
      </c>
      <c r="C151">
        <f>IFERROR(Table1[[#This Row],[名前2]],"")</f>
        <v>0</v>
      </c>
      <c r="D151">
        <f>IFERROR(Table1[[#This Row],[ニックネーム]],"")</f>
        <v>0</v>
      </c>
      <c r="E151" t="str">
        <f>IFERROR(_xlfn.CONCAT(Table1[[#This Row],[メールアドレス]:[メールアドレス２]]),"")</f>
        <v/>
      </c>
      <c r="F151">
        <f t="shared" si="2"/>
        <v>-1.5100000000000001E-3</v>
      </c>
      <c r="G151">
        <f>COUNTIFS(テーブル3[客番号], テーブル5[[#This Row],[客番号]], テーブル3[ポイント], "&gt;=0")</f>
        <v>0</v>
      </c>
      <c r="H151">
        <f>COUNTIFS(テーブル3[客番号], テーブル5[[#This Row],[客番号]], テーブル3[ポイント], "&lt;0")</f>
        <v>0</v>
      </c>
    </row>
    <row r="152" spans="1:8">
      <c r="A152">
        <v>151</v>
      </c>
      <c r="B152" s="5">
        <f>SUMIF(テーブル3[客番号],合計!A152,テーブル3[ポイント])</f>
        <v>0</v>
      </c>
      <c r="C152">
        <f>IFERROR(Table1[[#This Row],[名前2]],"")</f>
        <v>0</v>
      </c>
      <c r="D152">
        <f>IFERROR(Table1[[#This Row],[ニックネーム]],"")</f>
        <v>0</v>
      </c>
      <c r="E152" t="str">
        <f>IFERROR(_xlfn.CONCAT(Table1[[#This Row],[メールアドレス]:[メールアドレス２]]),"")</f>
        <v/>
      </c>
      <c r="F152">
        <f t="shared" si="2"/>
        <v>-1.5200000000000001E-3</v>
      </c>
      <c r="G152">
        <f>COUNTIFS(テーブル3[客番号], テーブル5[[#This Row],[客番号]], テーブル3[ポイント], "&gt;=0")</f>
        <v>0</v>
      </c>
      <c r="H152">
        <f>COUNTIFS(テーブル3[客番号], テーブル5[[#This Row],[客番号]], テーブル3[ポイント], "&lt;0")</f>
        <v>0</v>
      </c>
    </row>
    <row r="153" spans="1:8">
      <c r="A153">
        <v>152</v>
      </c>
      <c r="B153" s="5">
        <f>SUMIF(テーブル3[客番号],合計!A153,テーブル3[ポイント])</f>
        <v>0</v>
      </c>
      <c r="C153">
        <f>IFERROR(Table1[[#This Row],[名前2]],"")</f>
        <v>0</v>
      </c>
      <c r="D153">
        <f>IFERROR(Table1[[#This Row],[ニックネーム]],"")</f>
        <v>0</v>
      </c>
      <c r="E153" t="str">
        <f>IFERROR(_xlfn.CONCAT(Table1[[#This Row],[メールアドレス]:[メールアドレス２]]),"")</f>
        <v/>
      </c>
      <c r="F153">
        <f t="shared" si="2"/>
        <v>-1.5300000000000001E-3</v>
      </c>
      <c r="G153">
        <f>COUNTIFS(テーブル3[客番号], テーブル5[[#This Row],[客番号]], テーブル3[ポイント], "&gt;=0")</f>
        <v>0</v>
      </c>
      <c r="H153">
        <f>COUNTIFS(テーブル3[客番号], テーブル5[[#This Row],[客番号]], テーブル3[ポイント], "&lt;0")</f>
        <v>0</v>
      </c>
    </row>
    <row r="154" spans="1:8">
      <c r="A154">
        <v>153</v>
      </c>
      <c r="B154" s="5">
        <f>SUMIF(テーブル3[客番号],合計!A154,テーブル3[ポイント])</f>
        <v>0</v>
      </c>
      <c r="C154">
        <f>IFERROR(Table1[[#This Row],[名前2]],"")</f>
        <v>0</v>
      </c>
      <c r="D154">
        <f>IFERROR(Table1[[#This Row],[ニックネーム]],"")</f>
        <v>0</v>
      </c>
      <c r="E154" t="str">
        <f>IFERROR(_xlfn.CONCAT(Table1[[#This Row],[メールアドレス]:[メールアドレス２]]),"")</f>
        <v/>
      </c>
      <c r="F154">
        <f t="shared" si="2"/>
        <v>-1.5400000000000001E-3</v>
      </c>
      <c r="G154">
        <f>COUNTIFS(テーブル3[客番号], テーブル5[[#This Row],[客番号]], テーブル3[ポイント], "&gt;=0")</f>
        <v>0</v>
      </c>
      <c r="H154">
        <f>COUNTIFS(テーブル3[客番号], テーブル5[[#This Row],[客番号]], テーブル3[ポイント], "&lt;0")</f>
        <v>0</v>
      </c>
    </row>
    <row r="155" spans="1:8">
      <c r="A155">
        <v>154</v>
      </c>
      <c r="B155" s="5">
        <f>SUMIF(テーブル3[客番号],合計!A155,テーブル3[ポイント])</f>
        <v>0</v>
      </c>
      <c r="C155">
        <f>IFERROR(Table1[[#This Row],[名前2]],"")</f>
        <v>0</v>
      </c>
      <c r="D155">
        <f>IFERROR(Table1[[#This Row],[ニックネーム]],"")</f>
        <v>0</v>
      </c>
      <c r="E155" t="str">
        <f>IFERROR(_xlfn.CONCAT(Table1[[#This Row],[メールアドレス]:[メールアドレス２]]),"")</f>
        <v/>
      </c>
      <c r="F155">
        <f t="shared" si="2"/>
        <v>-1.5500000000000002E-3</v>
      </c>
      <c r="G155">
        <f>COUNTIFS(テーブル3[客番号], テーブル5[[#This Row],[客番号]], テーブル3[ポイント], "&gt;=0")</f>
        <v>0</v>
      </c>
      <c r="H155">
        <f>COUNTIFS(テーブル3[客番号], テーブル5[[#This Row],[客番号]], テーブル3[ポイント], "&lt;0")</f>
        <v>0</v>
      </c>
    </row>
    <row r="156" spans="1:8">
      <c r="A156">
        <v>155</v>
      </c>
      <c r="B156" s="5">
        <f>SUMIF(テーブル3[客番号],合計!A156,テーブル3[ポイント])</f>
        <v>0</v>
      </c>
      <c r="C156">
        <f>IFERROR(Table1[[#This Row],[名前2]],"")</f>
        <v>0</v>
      </c>
      <c r="D156">
        <f>IFERROR(Table1[[#This Row],[ニックネーム]],"")</f>
        <v>0</v>
      </c>
      <c r="E156" t="str">
        <f>IFERROR(_xlfn.CONCAT(Table1[[#This Row],[メールアドレス]:[メールアドレス２]]),"")</f>
        <v/>
      </c>
      <c r="F156">
        <f t="shared" si="2"/>
        <v>-1.5600000000000002E-3</v>
      </c>
      <c r="G156">
        <f>COUNTIFS(テーブル3[客番号], テーブル5[[#This Row],[客番号]], テーブル3[ポイント], "&gt;=0")</f>
        <v>0</v>
      </c>
      <c r="H156">
        <f>COUNTIFS(テーブル3[客番号], テーブル5[[#This Row],[客番号]], テーブル3[ポイント], "&lt;0")</f>
        <v>0</v>
      </c>
    </row>
    <row r="157" spans="1:8">
      <c r="A157">
        <v>156</v>
      </c>
      <c r="B157" s="5">
        <f>SUMIF(テーブル3[客番号],合計!A157,テーブル3[ポイント])</f>
        <v>0</v>
      </c>
      <c r="C157">
        <f>IFERROR(Table1[[#This Row],[名前2]],"")</f>
        <v>0</v>
      </c>
      <c r="D157">
        <f>IFERROR(Table1[[#This Row],[ニックネーム]],"")</f>
        <v>0</v>
      </c>
      <c r="E157" t="str">
        <f>IFERROR(_xlfn.CONCAT(Table1[[#This Row],[メールアドレス]:[メールアドレス２]]),"")</f>
        <v/>
      </c>
      <c r="F157">
        <f t="shared" si="2"/>
        <v>-1.5700000000000002E-3</v>
      </c>
      <c r="G157">
        <f>COUNTIFS(テーブル3[客番号], テーブル5[[#This Row],[客番号]], テーブル3[ポイント], "&gt;=0")</f>
        <v>0</v>
      </c>
      <c r="H157">
        <f>COUNTIFS(テーブル3[客番号], テーブル5[[#This Row],[客番号]], テーブル3[ポイント], "&lt;0")</f>
        <v>0</v>
      </c>
    </row>
    <row r="158" spans="1:8">
      <c r="A158">
        <v>157</v>
      </c>
      <c r="B158" s="5">
        <f>SUMIF(テーブル3[客番号],合計!A158,テーブル3[ポイント])</f>
        <v>0</v>
      </c>
      <c r="C158">
        <f>IFERROR(Table1[[#This Row],[名前2]],"")</f>
        <v>0</v>
      </c>
      <c r="D158">
        <f>IFERROR(Table1[[#This Row],[ニックネーム]],"")</f>
        <v>0</v>
      </c>
      <c r="E158" t="str">
        <f>IFERROR(_xlfn.CONCAT(Table1[[#This Row],[メールアドレス]:[メールアドレス２]]),"")</f>
        <v/>
      </c>
      <c r="F158">
        <f t="shared" si="2"/>
        <v>-1.58E-3</v>
      </c>
      <c r="G158">
        <f>COUNTIFS(テーブル3[客番号], テーブル5[[#This Row],[客番号]], テーブル3[ポイント], "&gt;=0")</f>
        <v>0</v>
      </c>
      <c r="H158">
        <f>COUNTIFS(テーブル3[客番号], テーブル5[[#This Row],[客番号]], テーブル3[ポイント], "&lt;0")</f>
        <v>0</v>
      </c>
    </row>
    <row r="159" spans="1:8">
      <c r="A159">
        <v>158</v>
      </c>
      <c r="B159" s="5">
        <f>SUMIF(テーブル3[客番号],合計!A159,テーブル3[ポイント])</f>
        <v>0</v>
      </c>
      <c r="C159">
        <f>IFERROR(Table1[[#This Row],[名前2]],"")</f>
        <v>0</v>
      </c>
      <c r="D159">
        <f>IFERROR(Table1[[#This Row],[ニックネーム]],"")</f>
        <v>0</v>
      </c>
      <c r="E159" t="str">
        <f>IFERROR(_xlfn.CONCAT(Table1[[#This Row],[メールアドレス]:[メールアドレス２]]),"")</f>
        <v/>
      </c>
      <c r="F159">
        <f t="shared" si="2"/>
        <v>-1.5900000000000001E-3</v>
      </c>
      <c r="G159">
        <f>COUNTIFS(テーブル3[客番号], テーブル5[[#This Row],[客番号]], テーブル3[ポイント], "&gt;=0")</f>
        <v>0</v>
      </c>
      <c r="H159">
        <f>COUNTIFS(テーブル3[客番号], テーブル5[[#This Row],[客番号]], テーブル3[ポイント], "&lt;0")</f>
        <v>0</v>
      </c>
    </row>
    <row r="160" spans="1:8">
      <c r="A160">
        <v>159</v>
      </c>
      <c r="B160" s="5">
        <f>SUMIF(テーブル3[客番号],合計!A160,テーブル3[ポイント])</f>
        <v>0</v>
      </c>
      <c r="C160">
        <f>IFERROR(Table1[[#This Row],[名前2]],"")</f>
        <v>0</v>
      </c>
      <c r="D160">
        <f>IFERROR(Table1[[#This Row],[ニックネーム]],"")</f>
        <v>0</v>
      </c>
      <c r="E160" t="str">
        <f>IFERROR(_xlfn.CONCAT(Table1[[#This Row],[メールアドレス]:[メールアドレス２]]),"")</f>
        <v/>
      </c>
      <c r="F160">
        <f t="shared" si="2"/>
        <v>-1.6000000000000001E-3</v>
      </c>
      <c r="G160">
        <f>COUNTIFS(テーブル3[客番号], テーブル5[[#This Row],[客番号]], テーブル3[ポイント], "&gt;=0")</f>
        <v>0</v>
      </c>
      <c r="H160">
        <f>COUNTIFS(テーブル3[客番号], テーブル5[[#This Row],[客番号]], テーブル3[ポイント], "&lt;0")</f>
        <v>0</v>
      </c>
    </row>
    <row r="161" spans="1:8">
      <c r="A161">
        <v>160</v>
      </c>
      <c r="B161" s="5">
        <f>SUMIF(テーブル3[客番号],合計!A161,テーブル3[ポイント])</f>
        <v>0</v>
      </c>
      <c r="C161">
        <f>IFERROR(Table1[[#This Row],[名前2]],"")</f>
        <v>0</v>
      </c>
      <c r="D161">
        <f>IFERROR(Table1[[#This Row],[ニックネーム]],"")</f>
        <v>0</v>
      </c>
      <c r="E161" t="str">
        <f>IFERROR(_xlfn.CONCAT(Table1[[#This Row],[メールアドレス]:[メールアドレス２]]),"")</f>
        <v/>
      </c>
      <c r="F161">
        <f t="shared" si="2"/>
        <v>-1.6100000000000001E-3</v>
      </c>
      <c r="G161">
        <f>COUNTIFS(テーブル3[客番号], テーブル5[[#This Row],[客番号]], テーブル3[ポイント], "&gt;=0")</f>
        <v>0</v>
      </c>
      <c r="H161">
        <f>COUNTIFS(テーブル3[客番号], テーブル5[[#This Row],[客番号]], テーブル3[ポイント], "&lt;0")</f>
        <v>0</v>
      </c>
    </row>
    <row r="162" spans="1:8">
      <c r="A162">
        <v>161</v>
      </c>
      <c r="B162" s="5">
        <f>SUMIF(テーブル3[客番号],合計!A162,テーブル3[ポイント])</f>
        <v>0</v>
      </c>
      <c r="C162">
        <f>IFERROR(Table1[[#This Row],[名前2]],"")</f>
        <v>0</v>
      </c>
      <c r="D162">
        <f>IFERROR(Table1[[#This Row],[ニックネーム]],"")</f>
        <v>0</v>
      </c>
      <c r="E162" t="str">
        <f>IFERROR(_xlfn.CONCAT(Table1[[#This Row],[メールアドレス]:[メールアドレス２]]),"")</f>
        <v/>
      </c>
      <c r="F162">
        <f t="shared" si="2"/>
        <v>-1.6200000000000001E-3</v>
      </c>
      <c r="G162">
        <f>COUNTIFS(テーブル3[客番号], テーブル5[[#This Row],[客番号]], テーブル3[ポイント], "&gt;=0")</f>
        <v>0</v>
      </c>
      <c r="H162">
        <f>COUNTIFS(テーブル3[客番号], テーブル5[[#This Row],[客番号]], テーブル3[ポイント], "&lt;0")</f>
        <v>0</v>
      </c>
    </row>
    <row r="163" spans="1:8">
      <c r="A163">
        <v>162</v>
      </c>
      <c r="B163" s="5">
        <f>SUMIF(テーブル3[客番号],合計!A163,テーブル3[ポイント])</f>
        <v>0</v>
      </c>
      <c r="C163">
        <f>IFERROR(Table1[[#This Row],[名前2]],"")</f>
        <v>0</v>
      </c>
      <c r="D163">
        <f>IFERROR(Table1[[#This Row],[ニックネーム]],"")</f>
        <v>0</v>
      </c>
      <c r="E163" t="str">
        <f>IFERROR(_xlfn.CONCAT(Table1[[#This Row],[メールアドレス]:[メールアドレス２]]),"")</f>
        <v/>
      </c>
      <c r="F163">
        <f t="shared" si="2"/>
        <v>-1.6300000000000002E-3</v>
      </c>
      <c r="G163">
        <f>COUNTIFS(テーブル3[客番号], テーブル5[[#This Row],[客番号]], テーブル3[ポイント], "&gt;=0")</f>
        <v>0</v>
      </c>
      <c r="H163">
        <f>COUNTIFS(テーブル3[客番号], テーブル5[[#This Row],[客番号]], テーブル3[ポイント], "&lt;0")</f>
        <v>0</v>
      </c>
    </row>
    <row r="164" spans="1:8">
      <c r="A164">
        <v>163</v>
      </c>
      <c r="B164" s="5">
        <f>SUMIF(テーブル3[客番号],合計!A164,テーブル3[ポイント])</f>
        <v>0</v>
      </c>
      <c r="C164">
        <f>IFERROR(Table1[[#This Row],[名前2]],"")</f>
        <v>0</v>
      </c>
      <c r="D164">
        <f>IFERROR(Table1[[#This Row],[ニックネーム]],"")</f>
        <v>0</v>
      </c>
      <c r="E164" t="str">
        <f>IFERROR(_xlfn.CONCAT(Table1[[#This Row],[メールアドレス]:[メールアドレス２]]),"")</f>
        <v/>
      </c>
      <c r="F164">
        <f t="shared" si="2"/>
        <v>-1.6400000000000002E-3</v>
      </c>
      <c r="G164">
        <f>COUNTIFS(テーブル3[客番号], テーブル5[[#This Row],[客番号]], テーブル3[ポイント], "&gt;=0")</f>
        <v>0</v>
      </c>
      <c r="H164">
        <f>COUNTIFS(テーブル3[客番号], テーブル5[[#This Row],[客番号]], テーブル3[ポイント], "&lt;0")</f>
        <v>0</v>
      </c>
    </row>
    <row r="165" spans="1:8">
      <c r="A165">
        <v>164</v>
      </c>
      <c r="B165" s="5">
        <f>SUMIF(テーブル3[客番号],合計!A165,テーブル3[ポイント])</f>
        <v>0</v>
      </c>
      <c r="C165">
        <f>IFERROR(Table1[[#This Row],[名前2]],"")</f>
        <v>0</v>
      </c>
      <c r="D165">
        <f>IFERROR(Table1[[#This Row],[ニックネーム]],"")</f>
        <v>0</v>
      </c>
      <c r="E165" t="str">
        <f>IFERROR(_xlfn.CONCAT(Table1[[#This Row],[メールアドレス]:[メールアドレス２]]),"")</f>
        <v/>
      </c>
      <c r="F165">
        <f t="shared" si="2"/>
        <v>-1.6500000000000002E-3</v>
      </c>
      <c r="G165">
        <f>COUNTIFS(テーブル3[客番号], テーブル5[[#This Row],[客番号]], テーブル3[ポイント], "&gt;=0")</f>
        <v>0</v>
      </c>
      <c r="H165">
        <f>COUNTIFS(テーブル3[客番号], テーブル5[[#This Row],[客番号]], テーブル3[ポイント], "&lt;0")</f>
        <v>0</v>
      </c>
    </row>
    <row r="166" spans="1:8">
      <c r="A166">
        <v>165</v>
      </c>
      <c r="B166" s="5">
        <f>SUMIF(テーブル3[客番号],合計!A166,テーブル3[ポイント])</f>
        <v>0</v>
      </c>
      <c r="C166">
        <f>IFERROR(Table1[[#This Row],[名前2]],"")</f>
        <v>0</v>
      </c>
      <c r="D166">
        <f>IFERROR(Table1[[#This Row],[ニックネーム]],"")</f>
        <v>0</v>
      </c>
      <c r="E166" t="str">
        <f>IFERROR(_xlfn.CONCAT(Table1[[#This Row],[メールアドレス]:[メールアドレス２]]),"")</f>
        <v/>
      </c>
      <c r="F166">
        <f t="shared" si="2"/>
        <v>-1.6600000000000002E-3</v>
      </c>
      <c r="G166">
        <f>COUNTIFS(テーブル3[客番号], テーブル5[[#This Row],[客番号]], テーブル3[ポイント], "&gt;=0")</f>
        <v>0</v>
      </c>
      <c r="H166">
        <f>COUNTIFS(テーブル3[客番号], テーブル5[[#This Row],[客番号]], テーブル3[ポイント], "&lt;0")</f>
        <v>0</v>
      </c>
    </row>
    <row r="167" spans="1:8">
      <c r="A167">
        <v>166</v>
      </c>
      <c r="B167" s="5">
        <f>SUMIF(テーブル3[客番号],合計!A167,テーブル3[ポイント])</f>
        <v>0</v>
      </c>
      <c r="C167">
        <f>IFERROR(Table1[[#This Row],[名前2]],"")</f>
        <v>0</v>
      </c>
      <c r="D167">
        <f>IFERROR(Table1[[#This Row],[ニックネーム]],"")</f>
        <v>0</v>
      </c>
      <c r="E167" t="str">
        <f>IFERROR(_xlfn.CONCAT(Table1[[#This Row],[メールアドレス]:[メールアドレス２]]),"")</f>
        <v/>
      </c>
      <c r="F167">
        <f t="shared" si="2"/>
        <v>-1.67E-3</v>
      </c>
      <c r="G167">
        <f>COUNTIFS(テーブル3[客番号], テーブル5[[#This Row],[客番号]], テーブル3[ポイント], "&gt;=0")</f>
        <v>0</v>
      </c>
      <c r="H167">
        <f>COUNTIFS(テーブル3[客番号], テーブル5[[#This Row],[客番号]], テーブル3[ポイント], "&lt;0")</f>
        <v>0</v>
      </c>
    </row>
    <row r="168" spans="1:8">
      <c r="A168">
        <v>167</v>
      </c>
      <c r="B168" s="5">
        <f>SUMIF(テーブル3[客番号],合計!A168,テーブル3[ポイント])</f>
        <v>0</v>
      </c>
      <c r="C168">
        <f>IFERROR(Table1[[#This Row],[名前2]],"")</f>
        <v>0</v>
      </c>
      <c r="D168">
        <f>IFERROR(Table1[[#This Row],[ニックネーム]],"")</f>
        <v>0</v>
      </c>
      <c r="E168" t="str">
        <f>IFERROR(_xlfn.CONCAT(Table1[[#This Row],[メールアドレス]:[メールアドレス２]]),"")</f>
        <v/>
      </c>
      <c r="F168">
        <f t="shared" si="2"/>
        <v>-1.6800000000000001E-3</v>
      </c>
      <c r="G168">
        <f>COUNTIFS(テーブル3[客番号], テーブル5[[#This Row],[客番号]], テーブル3[ポイント], "&gt;=0")</f>
        <v>0</v>
      </c>
      <c r="H168">
        <f>COUNTIFS(テーブル3[客番号], テーブル5[[#This Row],[客番号]], テーブル3[ポイント], "&lt;0")</f>
        <v>0</v>
      </c>
    </row>
    <row r="169" spans="1:8">
      <c r="A169">
        <v>168</v>
      </c>
      <c r="B169" s="5">
        <f>SUMIF(テーブル3[客番号],合計!A169,テーブル3[ポイント])</f>
        <v>0</v>
      </c>
      <c r="C169">
        <f>IFERROR(Table1[[#This Row],[名前2]],"")</f>
        <v>0</v>
      </c>
      <c r="D169">
        <f>IFERROR(Table1[[#This Row],[ニックネーム]],"")</f>
        <v>0</v>
      </c>
      <c r="E169" t="str">
        <f>IFERROR(_xlfn.CONCAT(Table1[[#This Row],[メールアドレス]:[メールアドレス２]]),"")</f>
        <v/>
      </c>
      <c r="F169">
        <f t="shared" si="2"/>
        <v>-1.6900000000000001E-3</v>
      </c>
      <c r="G169">
        <f>COUNTIFS(テーブル3[客番号], テーブル5[[#This Row],[客番号]], テーブル3[ポイント], "&gt;=0")</f>
        <v>0</v>
      </c>
      <c r="H169">
        <f>COUNTIFS(テーブル3[客番号], テーブル5[[#This Row],[客番号]], テーブル3[ポイント], "&lt;0")</f>
        <v>0</v>
      </c>
    </row>
    <row r="170" spans="1:8">
      <c r="A170">
        <v>169</v>
      </c>
      <c r="B170" s="5">
        <f>SUMIF(テーブル3[客番号],合計!A170,テーブル3[ポイント])</f>
        <v>0</v>
      </c>
      <c r="C170">
        <f>IFERROR(Table1[[#This Row],[名前2]],"")</f>
        <v>0</v>
      </c>
      <c r="D170">
        <f>IFERROR(Table1[[#This Row],[ニックネーム]],"")</f>
        <v>0</v>
      </c>
      <c r="E170" t="str">
        <f>IFERROR(_xlfn.CONCAT(Table1[[#This Row],[メールアドレス]:[メールアドレス２]]),"")</f>
        <v/>
      </c>
      <c r="F170">
        <f t="shared" si="2"/>
        <v>-1.7000000000000001E-3</v>
      </c>
      <c r="G170">
        <f>COUNTIFS(テーブル3[客番号], テーブル5[[#This Row],[客番号]], テーブル3[ポイント], "&gt;=0")</f>
        <v>0</v>
      </c>
      <c r="H170">
        <f>COUNTIFS(テーブル3[客番号], テーブル5[[#This Row],[客番号]], テーブル3[ポイント], "&lt;0")</f>
        <v>0</v>
      </c>
    </row>
    <row r="171" spans="1:8">
      <c r="A171">
        <v>170</v>
      </c>
      <c r="B171" s="5">
        <f>SUMIF(テーブル3[客番号],合計!A171,テーブル3[ポイント])</f>
        <v>0</v>
      </c>
      <c r="C171">
        <f>IFERROR(Table1[[#This Row],[名前2]],"")</f>
        <v>0</v>
      </c>
      <c r="D171">
        <f>IFERROR(Table1[[#This Row],[ニックネーム]],"")</f>
        <v>0</v>
      </c>
      <c r="E171" t="str">
        <f>IFERROR(_xlfn.CONCAT(Table1[[#This Row],[メールアドレス]:[メールアドレス２]]),"")</f>
        <v/>
      </c>
      <c r="F171">
        <f t="shared" si="2"/>
        <v>-1.7100000000000001E-3</v>
      </c>
      <c r="G171">
        <f>COUNTIFS(テーブル3[客番号], テーブル5[[#This Row],[客番号]], テーブル3[ポイント], "&gt;=0")</f>
        <v>0</v>
      </c>
      <c r="H171">
        <f>COUNTIFS(テーブル3[客番号], テーブル5[[#This Row],[客番号]], テーブル3[ポイント], "&lt;0")</f>
        <v>0</v>
      </c>
    </row>
    <row r="172" spans="1:8">
      <c r="A172">
        <v>171</v>
      </c>
      <c r="B172" s="5">
        <f>SUMIF(テーブル3[客番号],合計!A172,テーブル3[ポイント])</f>
        <v>0</v>
      </c>
      <c r="C172">
        <f>IFERROR(Table1[[#This Row],[名前2]],"")</f>
        <v>0</v>
      </c>
      <c r="D172">
        <f>IFERROR(Table1[[#This Row],[ニックネーム]],"")</f>
        <v>0</v>
      </c>
      <c r="E172" t="str">
        <f>IFERROR(_xlfn.CONCAT(Table1[[#This Row],[メールアドレス]:[メールアドレス２]]),"")</f>
        <v/>
      </c>
      <c r="F172">
        <f t="shared" si="2"/>
        <v>-1.7200000000000002E-3</v>
      </c>
      <c r="G172">
        <f>COUNTIFS(テーブル3[客番号], テーブル5[[#This Row],[客番号]], テーブル3[ポイント], "&gt;=0")</f>
        <v>0</v>
      </c>
      <c r="H172">
        <f>COUNTIFS(テーブル3[客番号], テーブル5[[#This Row],[客番号]], テーブル3[ポイント], "&lt;0")</f>
        <v>0</v>
      </c>
    </row>
    <row r="173" spans="1:8">
      <c r="A173">
        <v>172</v>
      </c>
      <c r="B173" s="5">
        <f>SUMIF(テーブル3[客番号],合計!A173,テーブル3[ポイント])</f>
        <v>0</v>
      </c>
      <c r="C173">
        <f>IFERROR(Table1[[#This Row],[名前2]],"")</f>
        <v>0</v>
      </c>
      <c r="D173">
        <f>IFERROR(Table1[[#This Row],[ニックネーム]],"")</f>
        <v>0</v>
      </c>
      <c r="E173" t="str">
        <f>IFERROR(_xlfn.CONCAT(Table1[[#This Row],[メールアドレス]:[メールアドレス２]]),"")</f>
        <v/>
      </c>
      <c r="F173">
        <f t="shared" si="2"/>
        <v>-1.7300000000000002E-3</v>
      </c>
      <c r="G173">
        <f>COUNTIFS(テーブル3[客番号], テーブル5[[#This Row],[客番号]], テーブル3[ポイント], "&gt;=0")</f>
        <v>0</v>
      </c>
      <c r="H173">
        <f>COUNTIFS(テーブル3[客番号], テーブル5[[#This Row],[客番号]], テーブル3[ポイント], "&lt;0")</f>
        <v>0</v>
      </c>
    </row>
    <row r="174" spans="1:8">
      <c r="A174">
        <v>173</v>
      </c>
      <c r="B174" s="5">
        <f>SUMIF(テーブル3[客番号],合計!A174,テーブル3[ポイント])</f>
        <v>0</v>
      </c>
      <c r="C174">
        <f>IFERROR(Table1[[#This Row],[名前2]],"")</f>
        <v>0</v>
      </c>
      <c r="D174">
        <f>IFERROR(Table1[[#This Row],[ニックネーム]],"")</f>
        <v>0</v>
      </c>
      <c r="E174" t="str">
        <f>IFERROR(_xlfn.CONCAT(Table1[[#This Row],[メールアドレス]:[メールアドレス２]]),"")</f>
        <v/>
      </c>
      <c r="F174">
        <f t="shared" si="2"/>
        <v>-1.7400000000000002E-3</v>
      </c>
      <c r="G174">
        <f>COUNTIFS(テーブル3[客番号], テーブル5[[#This Row],[客番号]], テーブル3[ポイント], "&gt;=0")</f>
        <v>0</v>
      </c>
      <c r="H174">
        <f>COUNTIFS(テーブル3[客番号], テーブル5[[#This Row],[客番号]], テーブル3[ポイント], "&lt;0")</f>
        <v>0</v>
      </c>
    </row>
    <row r="175" spans="1:8">
      <c r="A175">
        <v>174</v>
      </c>
      <c r="B175" s="5">
        <f>SUMIF(テーブル3[客番号],合計!A175,テーブル3[ポイント])</f>
        <v>0</v>
      </c>
      <c r="C175">
        <f>IFERROR(Table1[[#This Row],[名前2]],"")</f>
        <v>0</v>
      </c>
      <c r="D175">
        <f>IFERROR(Table1[[#This Row],[ニックネーム]],"")</f>
        <v>0</v>
      </c>
      <c r="E175" t="str">
        <f>IFERROR(_xlfn.CONCAT(Table1[[#This Row],[メールアドレス]:[メールアドレス２]]),"")</f>
        <v/>
      </c>
      <c r="F175">
        <f t="shared" si="2"/>
        <v>-1.75E-3</v>
      </c>
      <c r="G175">
        <f>COUNTIFS(テーブル3[客番号], テーブル5[[#This Row],[客番号]], テーブル3[ポイント], "&gt;=0")</f>
        <v>0</v>
      </c>
      <c r="H175">
        <f>COUNTIFS(テーブル3[客番号], テーブル5[[#This Row],[客番号]], テーブル3[ポイント], "&lt;0")</f>
        <v>0</v>
      </c>
    </row>
    <row r="176" spans="1:8">
      <c r="A176">
        <v>175</v>
      </c>
      <c r="B176" s="5">
        <f>SUMIF(テーブル3[客番号],合計!A176,テーブル3[ポイント])</f>
        <v>0</v>
      </c>
      <c r="C176">
        <f>IFERROR(Table1[[#This Row],[名前2]],"")</f>
        <v>0</v>
      </c>
      <c r="D176">
        <f>IFERROR(Table1[[#This Row],[ニックネーム]],"")</f>
        <v>0</v>
      </c>
      <c r="E176" t="str">
        <f>IFERROR(_xlfn.CONCAT(Table1[[#This Row],[メールアドレス]:[メールアドレス２]]),"")</f>
        <v/>
      </c>
      <c r="F176">
        <f t="shared" si="2"/>
        <v>-1.7600000000000001E-3</v>
      </c>
      <c r="G176">
        <f>COUNTIFS(テーブル3[客番号], テーブル5[[#This Row],[客番号]], テーブル3[ポイント], "&gt;=0")</f>
        <v>0</v>
      </c>
      <c r="H176">
        <f>COUNTIFS(テーブル3[客番号], テーブル5[[#This Row],[客番号]], テーブル3[ポイント], "&lt;0")</f>
        <v>0</v>
      </c>
    </row>
    <row r="177" spans="1:8">
      <c r="A177">
        <v>176</v>
      </c>
      <c r="B177" s="5">
        <f>SUMIF(テーブル3[客番号],合計!A177,テーブル3[ポイント])</f>
        <v>0</v>
      </c>
      <c r="C177">
        <f>IFERROR(Table1[[#This Row],[名前2]],"")</f>
        <v>0</v>
      </c>
      <c r="D177">
        <f>IFERROR(Table1[[#This Row],[ニックネーム]],"")</f>
        <v>0</v>
      </c>
      <c r="E177" t="str">
        <f>IFERROR(_xlfn.CONCAT(Table1[[#This Row],[メールアドレス]:[メールアドレス２]]),"")</f>
        <v/>
      </c>
      <c r="F177">
        <f t="shared" si="2"/>
        <v>-1.7700000000000001E-3</v>
      </c>
      <c r="G177">
        <f>COUNTIFS(テーブル3[客番号], テーブル5[[#This Row],[客番号]], テーブル3[ポイント], "&gt;=0")</f>
        <v>0</v>
      </c>
      <c r="H177">
        <f>COUNTIFS(テーブル3[客番号], テーブル5[[#This Row],[客番号]], テーブル3[ポイント], "&lt;0")</f>
        <v>0</v>
      </c>
    </row>
    <row r="178" spans="1:8">
      <c r="A178">
        <v>177</v>
      </c>
      <c r="B178" s="5">
        <f>SUMIF(テーブル3[客番号],合計!A178,テーブル3[ポイント])</f>
        <v>0</v>
      </c>
      <c r="C178">
        <f>IFERROR(Table1[[#This Row],[名前2]],"")</f>
        <v>0</v>
      </c>
      <c r="D178">
        <f>IFERROR(Table1[[#This Row],[ニックネーム]],"")</f>
        <v>0</v>
      </c>
      <c r="E178" t="str">
        <f>IFERROR(_xlfn.CONCAT(Table1[[#This Row],[メールアドレス]:[メールアドレス２]]),"")</f>
        <v/>
      </c>
      <c r="F178">
        <f t="shared" si="2"/>
        <v>-1.7800000000000001E-3</v>
      </c>
      <c r="G178">
        <f>COUNTIFS(テーブル3[客番号], テーブル5[[#This Row],[客番号]], テーブル3[ポイント], "&gt;=0")</f>
        <v>0</v>
      </c>
      <c r="H178">
        <f>COUNTIFS(テーブル3[客番号], テーブル5[[#This Row],[客番号]], テーブル3[ポイント], "&lt;0")</f>
        <v>0</v>
      </c>
    </row>
    <row r="179" spans="1:8">
      <c r="A179">
        <v>178</v>
      </c>
      <c r="B179" s="5">
        <f>SUMIF(テーブル3[客番号],合計!A179,テーブル3[ポイント])</f>
        <v>0</v>
      </c>
      <c r="C179">
        <f>IFERROR(Table1[[#This Row],[名前2]],"")</f>
        <v>0</v>
      </c>
      <c r="D179">
        <f>IFERROR(Table1[[#This Row],[ニックネーム]],"")</f>
        <v>0</v>
      </c>
      <c r="E179" t="str">
        <f>IFERROR(_xlfn.CONCAT(Table1[[#This Row],[メールアドレス]:[メールアドレス２]]),"")</f>
        <v/>
      </c>
      <c r="F179">
        <f t="shared" si="2"/>
        <v>-1.7900000000000001E-3</v>
      </c>
      <c r="G179">
        <f>COUNTIFS(テーブル3[客番号], テーブル5[[#This Row],[客番号]], テーブル3[ポイント], "&gt;=0")</f>
        <v>0</v>
      </c>
      <c r="H179">
        <f>COUNTIFS(テーブル3[客番号], テーブル5[[#This Row],[客番号]], テーブル3[ポイント], "&lt;0")</f>
        <v>0</v>
      </c>
    </row>
    <row r="180" spans="1:8">
      <c r="A180">
        <v>179</v>
      </c>
      <c r="B180" s="5">
        <f>SUMIF(テーブル3[客番号],合計!A180,テーブル3[ポイント])</f>
        <v>0</v>
      </c>
      <c r="C180">
        <f>IFERROR(Table1[[#This Row],[名前2]],"")</f>
        <v>0</v>
      </c>
      <c r="D180">
        <f>IFERROR(Table1[[#This Row],[ニックネーム]],"")</f>
        <v>0</v>
      </c>
      <c r="E180" t="str">
        <f>IFERROR(_xlfn.CONCAT(Table1[[#This Row],[メールアドレス]:[メールアドレス２]]),"")</f>
        <v/>
      </c>
      <c r="F180">
        <f t="shared" si="2"/>
        <v>-1.8000000000000002E-3</v>
      </c>
      <c r="G180">
        <f>COUNTIFS(テーブル3[客番号], テーブル5[[#This Row],[客番号]], テーブル3[ポイント], "&gt;=0")</f>
        <v>0</v>
      </c>
      <c r="H180">
        <f>COUNTIFS(テーブル3[客番号], テーブル5[[#This Row],[客番号]], テーブル3[ポイント], "&lt;0")</f>
        <v>0</v>
      </c>
    </row>
    <row r="181" spans="1:8">
      <c r="A181">
        <v>180</v>
      </c>
      <c r="B181" s="5">
        <f>SUMIF(テーブル3[客番号],合計!A181,テーブル3[ポイント])</f>
        <v>0</v>
      </c>
      <c r="C181">
        <f>IFERROR(Table1[[#This Row],[名前2]],"")</f>
        <v>0</v>
      </c>
      <c r="D181">
        <f>IFERROR(Table1[[#This Row],[ニックネーム]],"")</f>
        <v>0</v>
      </c>
      <c r="E181" t="str">
        <f>IFERROR(_xlfn.CONCAT(Table1[[#This Row],[メールアドレス]:[メールアドレス２]]),"")</f>
        <v/>
      </c>
      <c r="F181">
        <f t="shared" si="2"/>
        <v>-1.8100000000000002E-3</v>
      </c>
      <c r="G181">
        <f>COUNTIFS(テーブル3[客番号], テーブル5[[#This Row],[客番号]], テーブル3[ポイント], "&gt;=0")</f>
        <v>0</v>
      </c>
      <c r="H181">
        <f>COUNTIFS(テーブル3[客番号], テーブル5[[#This Row],[客番号]], テーブル3[ポイント], "&lt;0")</f>
        <v>0</v>
      </c>
    </row>
    <row r="182" spans="1:8">
      <c r="A182">
        <v>181</v>
      </c>
      <c r="B182" s="5">
        <f>SUMIF(テーブル3[客番号],合計!A182,テーブル3[ポイント])</f>
        <v>0</v>
      </c>
      <c r="C182">
        <f>IFERROR(Table1[[#This Row],[名前2]],"")</f>
        <v>0</v>
      </c>
      <c r="D182">
        <f>IFERROR(Table1[[#This Row],[ニックネーム]],"")</f>
        <v>0</v>
      </c>
      <c r="E182" t="str">
        <f>IFERROR(_xlfn.CONCAT(Table1[[#This Row],[メールアドレス]:[メールアドレス２]]),"")</f>
        <v/>
      </c>
      <c r="F182">
        <f t="shared" si="2"/>
        <v>-1.8200000000000002E-3</v>
      </c>
      <c r="G182">
        <f>COUNTIFS(テーブル3[客番号], テーブル5[[#This Row],[客番号]], テーブル3[ポイント], "&gt;=0")</f>
        <v>0</v>
      </c>
      <c r="H182">
        <f>COUNTIFS(テーブル3[客番号], テーブル5[[#This Row],[客番号]], テーブル3[ポイント], "&lt;0")</f>
        <v>0</v>
      </c>
    </row>
    <row r="183" spans="1:8">
      <c r="A183">
        <v>182</v>
      </c>
      <c r="B183" s="5">
        <f>SUMIF(テーブル3[客番号],合計!A183,テーブル3[ポイント])</f>
        <v>0</v>
      </c>
      <c r="C183">
        <f>IFERROR(Table1[[#This Row],[名前2]],"")</f>
        <v>0</v>
      </c>
      <c r="D183">
        <f>IFERROR(Table1[[#This Row],[ニックネーム]],"")</f>
        <v>0</v>
      </c>
      <c r="E183" t="str">
        <f>IFERROR(_xlfn.CONCAT(Table1[[#This Row],[メールアドレス]:[メールアドレス２]]),"")</f>
        <v/>
      </c>
      <c r="F183">
        <f t="shared" si="2"/>
        <v>-1.8300000000000002E-3</v>
      </c>
      <c r="G183">
        <f>COUNTIFS(テーブル3[客番号], テーブル5[[#This Row],[客番号]], テーブル3[ポイント], "&gt;=0")</f>
        <v>0</v>
      </c>
      <c r="H183">
        <f>COUNTIFS(テーブル3[客番号], テーブル5[[#This Row],[客番号]], テーブル3[ポイント], "&lt;0")</f>
        <v>0</v>
      </c>
    </row>
    <row r="184" spans="1:8">
      <c r="A184">
        <v>183</v>
      </c>
      <c r="B184" s="5">
        <f>SUMIF(テーブル3[客番号],合計!A184,テーブル3[ポイント])</f>
        <v>0</v>
      </c>
      <c r="C184">
        <f>IFERROR(Table1[[#This Row],[名前2]],"")</f>
        <v>0</v>
      </c>
      <c r="D184">
        <f>IFERROR(Table1[[#This Row],[ニックネーム]],"")</f>
        <v>0</v>
      </c>
      <c r="E184" t="str">
        <f>IFERROR(_xlfn.CONCAT(Table1[[#This Row],[メールアドレス]:[メールアドレス２]]),"")</f>
        <v/>
      </c>
      <c r="F184">
        <f t="shared" si="2"/>
        <v>-1.8400000000000001E-3</v>
      </c>
      <c r="G184">
        <f>COUNTIFS(テーブル3[客番号], テーブル5[[#This Row],[客番号]], テーブル3[ポイント], "&gt;=0")</f>
        <v>0</v>
      </c>
      <c r="H184">
        <f>COUNTIFS(テーブル3[客番号], テーブル5[[#This Row],[客番号]], テーブル3[ポイント], "&lt;0")</f>
        <v>0</v>
      </c>
    </row>
    <row r="185" spans="1:8">
      <c r="A185">
        <v>184</v>
      </c>
      <c r="B185" s="5">
        <f>SUMIF(テーブル3[客番号],合計!A185,テーブル3[ポイント])</f>
        <v>0</v>
      </c>
      <c r="C185">
        <f>IFERROR(Table1[[#This Row],[名前2]],"")</f>
        <v>0</v>
      </c>
      <c r="D185">
        <f>IFERROR(Table1[[#This Row],[ニックネーム]],"")</f>
        <v>0</v>
      </c>
      <c r="E185" t="str">
        <f>IFERROR(_xlfn.CONCAT(Table1[[#This Row],[メールアドレス]:[メールアドレス２]]),"")</f>
        <v/>
      </c>
      <c r="F185">
        <f t="shared" si="2"/>
        <v>-1.8500000000000001E-3</v>
      </c>
      <c r="G185">
        <f>COUNTIFS(テーブル3[客番号], テーブル5[[#This Row],[客番号]], テーブル3[ポイント], "&gt;=0")</f>
        <v>0</v>
      </c>
      <c r="H185">
        <f>COUNTIFS(テーブル3[客番号], テーブル5[[#This Row],[客番号]], テーブル3[ポイント], "&lt;0")</f>
        <v>0</v>
      </c>
    </row>
    <row r="186" spans="1:8">
      <c r="A186">
        <v>185</v>
      </c>
      <c r="B186" s="5">
        <f>SUMIF(テーブル3[客番号],合計!A186,テーブル3[ポイント])</f>
        <v>0</v>
      </c>
      <c r="C186">
        <f>IFERROR(Table1[[#This Row],[名前2]],"")</f>
        <v>0</v>
      </c>
      <c r="D186">
        <f>IFERROR(Table1[[#This Row],[ニックネーム]],"")</f>
        <v>0</v>
      </c>
      <c r="E186" t="str">
        <f>IFERROR(_xlfn.CONCAT(Table1[[#This Row],[メールアドレス]:[メールアドレス２]]),"")</f>
        <v/>
      </c>
      <c r="F186">
        <f t="shared" si="2"/>
        <v>-1.8600000000000001E-3</v>
      </c>
      <c r="G186">
        <f>COUNTIFS(テーブル3[客番号], テーブル5[[#This Row],[客番号]], テーブル3[ポイント], "&gt;=0")</f>
        <v>0</v>
      </c>
      <c r="H186">
        <f>COUNTIFS(テーブル3[客番号], テーブル5[[#This Row],[客番号]], テーブル3[ポイント], "&lt;0")</f>
        <v>0</v>
      </c>
    </row>
    <row r="187" spans="1:8">
      <c r="A187">
        <v>186</v>
      </c>
      <c r="B187" s="5">
        <f>SUMIF(テーブル3[客番号],合計!A187,テーブル3[ポイント])</f>
        <v>0</v>
      </c>
      <c r="C187">
        <f>IFERROR(Table1[[#This Row],[名前2]],"")</f>
        <v>0</v>
      </c>
      <c r="D187">
        <f>IFERROR(Table1[[#This Row],[ニックネーム]],"")</f>
        <v>0</v>
      </c>
      <c r="E187" t="str">
        <f>IFERROR(_xlfn.CONCAT(Table1[[#This Row],[メールアドレス]:[メールアドレス２]]),"")</f>
        <v/>
      </c>
      <c r="F187">
        <f t="shared" si="2"/>
        <v>-1.8700000000000001E-3</v>
      </c>
      <c r="G187">
        <f>COUNTIFS(テーブル3[客番号], テーブル5[[#This Row],[客番号]], テーブル3[ポイント], "&gt;=0")</f>
        <v>0</v>
      </c>
      <c r="H187">
        <f>COUNTIFS(テーブル3[客番号], テーブル5[[#This Row],[客番号]], テーブル3[ポイント], "&lt;0")</f>
        <v>0</v>
      </c>
    </row>
    <row r="188" spans="1:8">
      <c r="A188">
        <v>187</v>
      </c>
      <c r="B188" s="5">
        <f>SUMIF(テーブル3[客番号],合計!A188,テーブル3[ポイント])</f>
        <v>0</v>
      </c>
      <c r="C188">
        <f>IFERROR(Table1[[#This Row],[名前2]],"")</f>
        <v>0</v>
      </c>
      <c r="D188">
        <f>IFERROR(Table1[[#This Row],[ニックネーム]],"")</f>
        <v>0</v>
      </c>
      <c r="E188" t="str">
        <f>IFERROR(_xlfn.CONCAT(Table1[[#This Row],[メールアドレス]:[メールアドレス２]]),"")</f>
        <v/>
      </c>
      <c r="F188">
        <f t="shared" si="2"/>
        <v>-1.8800000000000002E-3</v>
      </c>
      <c r="G188">
        <f>COUNTIFS(テーブル3[客番号], テーブル5[[#This Row],[客番号]], テーブル3[ポイント], "&gt;=0")</f>
        <v>0</v>
      </c>
      <c r="H188">
        <f>COUNTIFS(テーブル3[客番号], テーブル5[[#This Row],[客番号]], テーブル3[ポイント], "&lt;0")</f>
        <v>0</v>
      </c>
    </row>
    <row r="189" spans="1:8">
      <c r="A189">
        <v>188</v>
      </c>
      <c r="B189" s="5">
        <f>SUMIF(テーブル3[客番号],合計!A189,テーブル3[ポイント])</f>
        <v>0</v>
      </c>
      <c r="C189">
        <f>IFERROR(Table1[[#This Row],[名前2]],"")</f>
        <v>0</v>
      </c>
      <c r="D189">
        <f>IFERROR(Table1[[#This Row],[ニックネーム]],"")</f>
        <v>0</v>
      </c>
      <c r="E189" t="str">
        <f>IFERROR(_xlfn.CONCAT(Table1[[#This Row],[メールアドレス]:[メールアドレス２]]),"")</f>
        <v/>
      </c>
      <c r="F189">
        <f t="shared" si="2"/>
        <v>-1.8900000000000002E-3</v>
      </c>
      <c r="G189">
        <f>COUNTIFS(テーブル3[客番号], テーブル5[[#This Row],[客番号]], テーブル3[ポイント], "&gt;=0")</f>
        <v>0</v>
      </c>
      <c r="H189">
        <f>COUNTIFS(テーブル3[客番号], テーブル5[[#This Row],[客番号]], テーブル3[ポイント], "&lt;0")</f>
        <v>0</v>
      </c>
    </row>
    <row r="190" spans="1:8">
      <c r="A190">
        <v>189</v>
      </c>
      <c r="B190" s="5">
        <f>SUMIF(テーブル3[客番号],合計!A190,テーブル3[ポイント])</f>
        <v>0</v>
      </c>
      <c r="C190">
        <f>IFERROR(Table1[[#This Row],[名前2]],"")</f>
        <v>0</v>
      </c>
      <c r="D190">
        <f>IFERROR(Table1[[#This Row],[ニックネーム]],"")</f>
        <v>0</v>
      </c>
      <c r="E190" t="str">
        <f>IFERROR(_xlfn.CONCAT(Table1[[#This Row],[メールアドレス]:[メールアドレス２]]),"")</f>
        <v/>
      </c>
      <c r="F190">
        <f t="shared" si="2"/>
        <v>-1.9000000000000002E-3</v>
      </c>
      <c r="G190">
        <f>COUNTIFS(テーブル3[客番号], テーブル5[[#This Row],[客番号]], テーブル3[ポイント], "&gt;=0")</f>
        <v>0</v>
      </c>
      <c r="H190">
        <f>COUNTIFS(テーブル3[客番号], テーブル5[[#This Row],[客番号]], テーブル3[ポイント], "&lt;0")</f>
        <v>0</v>
      </c>
    </row>
    <row r="191" spans="1:8">
      <c r="A191">
        <v>190</v>
      </c>
      <c r="B191" s="5">
        <f>SUMIF(テーブル3[客番号],合計!A191,テーブル3[ポイント])</f>
        <v>0</v>
      </c>
      <c r="C191">
        <f>IFERROR(Table1[[#This Row],[名前2]],"")</f>
        <v>0</v>
      </c>
      <c r="D191">
        <f>IFERROR(Table1[[#This Row],[ニックネーム]],"")</f>
        <v>0</v>
      </c>
      <c r="E191" t="str">
        <f>IFERROR(_xlfn.CONCAT(Table1[[#This Row],[メールアドレス]:[メールアドレス２]]),"")</f>
        <v/>
      </c>
      <c r="F191">
        <f t="shared" si="2"/>
        <v>-1.9100000000000002E-3</v>
      </c>
      <c r="G191">
        <f>COUNTIFS(テーブル3[客番号], テーブル5[[#This Row],[客番号]], テーブル3[ポイント], "&gt;=0")</f>
        <v>0</v>
      </c>
      <c r="H191">
        <f>COUNTIFS(テーブル3[客番号], テーブル5[[#This Row],[客番号]], テーブル3[ポイント], "&lt;0")</f>
        <v>0</v>
      </c>
    </row>
    <row r="192" spans="1:8">
      <c r="A192">
        <v>191</v>
      </c>
      <c r="B192" s="5">
        <f>SUMIF(テーブル3[客番号],合計!A192,テーブル3[ポイント])</f>
        <v>0</v>
      </c>
      <c r="C192">
        <f>IFERROR(Table1[[#This Row],[名前2]],"")</f>
        <v>0</v>
      </c>
      <c r="D192">
        <f>IFERROR(Table1[[#This Row],[ニックネーム]],"")</f>
        <v>0</v>
      </c>
      <c r="E192" t="str">
        <f>IFERROR(_xlfn.CONCAT(Table1[[#This Row],[メールアドレス]:[メールアドレス２]]),"")</f>
        <v/>
      </c>
      <c r="F192">
        <f t="shared" si="2"/>
        <v>-1.9200000000000003E-3</v>
      </c>
      <c r="G192">
        <f>COUNTIFS(テーブル3[客番号], テーブル5[[#This Row],[客番号]], テーブル3[ポイント], "&gt;=0")</f>
        <v>0</v>
      </c>
      <c r="H192">
        <f>COUNTIFS(テーブル3[客番号], テーブル5[[#This Row],[客番号]], テーブル3[ポイント], "&lt;0")</f>
        <v>0</v>
      </c>
    </row>
    <row r="193" spans="1:8">
      <c r="A193">
        <v>192</v>
      </c>
      <c r="B193" s="5">
        <f>SUMIF(テーブル3[客番号],合計!A193,テーブル3[ポイント])</f>
        <v>0</v>
      </c>
      <c r="C193">
        <f>IFERROR(Table1[[#This Row],[名前2]],"")</f>
        <v>0</v>
      </c>
      <c r="D193">
        <f>IFERROR(Table1[[#This Row],[ニックネーム]],"")</f>
        <v>0</v>
      </c>
      <c r="E193" t="str">
        <f>IFERROR(_xlfn.CONCAT(Table1[[#This Row],[メールアドレス]:[メールアドレス２]]),"")</f>
        <v/>
      </c>
      <c r="F193">
        <f t="shared" si="2"/>
        <v>-1.9300000000000001E-3</v>
      </c>
      <c r="G193">
        <f>COUNTIFS(テーブル3[客番号], テーブル5[[#This Row],[客番号]], テーブル3[ポイント], "&gt;=0")</f>
        <v>0</v>
      </c>
      <c r="H193">
        <f>COUNTIFS(テーブル3[客番号], テーブル5[[#This Row],[客番号]], テーブル3[ポイント], "&lt;0")</f>
        <v>0</v>
      </c>
    </row>
    <row r="194" spans="1:8">
      <c r="A194">
        <v>193</v>
      </c>
      <c r="B194" s="5">
        <f>SUMIF(テーブル3[客番号],合計!A194,テーブル3[ポイント])</f>
        <v>0</v>
      </c>
      <c r="C194">
        <f>IFERROR(Table1[[#This Row],[名前2]],"")</f>
        <v>0</v>
      </c>
      <c r="D194">
        <f>IFERROR(Table1[[#This Row],[ニックネーム]],"")</f>
        <v>0</v>
      </c>
      <c r="E194" t="str">
        <f>IFERROR(_xlfn.CONCAT(Table1[[#This Row],[メールアドレス]:[メールアドレス２]]),"")</f>
        <v/>
      </c>
      <c r="F194">
        <f t="shared" ref="F194:F257" si="3">B194 - (ROW() * 0.00001)</f>
        <v>-1.9400000000000001E-3</v>
      </c>
      <c r="G194">
        <f>COUNTIFS(テーブル3[客番号], テーブル5[[#This Row],[客番号]], テーブル3[ポイント], "&gt;=0")</f>
        <v>0</v>
      </c>
      <c r="H194">
        <f>COUNTIFS(テーブル3[客番号], テーブル5[[#This Row],[客番号]], テーブル3[ポイント], "&lt;0")</f>
        <v>0</v>
      </c>
    </row>
    <row r="195" spans="1:8">
      <c r="A195">
        <v>194</v>
      </c>
      <c r="B195" s="5">
        <f>SUMIF(テーブル3[客番号],合計!A195,テーブル3[ポイント])</f>
        <v>0</v>
      </c>
      <c r="C195">
        <f>IFERROR(Table1[[#This Row],[名前2]],"")</f>
        <v>0</v>
      </c>
      <c r="D195">
        <f>IFERROR(Table1[[#This Row],[ニックネーム]],"")</f>
        <v>0</v>
      </c>
      <c r="E195" t="str">
        <f>IFERROR(_xlfn.CONCAT(Table1[[#This Row],[メールアドレス]:[メールアドレス２]]),"")</f>
        <v/>
      </c>
      <c r="F195">
        <f t="shared" si="3"/>
        <v>-1.9500000000000001E-3</v>
      </c>
      <c r="G195">
        <f>COUNTIFS(テーブル3[客番号], テーブル5[[#This Row],[客番号]], テーブル3[ポイント], "&gt;=0")</f>
        <v>0</v>
      </c>
      <c r="H195">
        <f>COUNTIFS(テーブル3[客番号], テーブル5[[#This Row],[客番号]], テーブル3[ポイント], "&lt;0")</f>
        <v>0</v>
      </c>
    </row>
    <row r="196" spans="1:8">
      <c r="A196">
        <v>195</v>
      </c>
      <c r="B196" s="5">
        <f>SUMIF(テーブル3[客番号],合計!A196,テーブル3[ポイント])</f>
        <v>0</v>
      </c>
      <c r="C196">
        <f>IFERROR(Table1[[#This Row],[名前2]],"")</f>
        <v>0</v>
      </c>
      <c r="D196">
        <f>IFERROR(Table1[[#This Row],[ニックネーム]],"")</f>
        <v>0</v>
      </c>
      <c r="E196" t="str">
        <f>IFERROR(_xlfn.CONCAT(Table1[[#This Row],[メールアドレス]:[メールアドレス２]]),"")</f>
        <v/>
      </c>
      <c r="F196">
        <f t="shared" si="3"/>
        <v>-1.9600000000000004E-3</v>
      </c>
      <c r="G196">
        <f>COUNTIFS(テーブル3[客番号], テーブル5[[#This Row],[客番号]], テーブル3[ポイント], "&gt;=0")</f>
        <v>0</v>
      </c>
      <c r="H196">
        <f>COUNTIFS(テーブル3[客番号], テーブル5[[#This Row],[客番号]], テーブル3[ポイント], "&lt;0")</f>
        <v>0</v>
      </c>
    </row>
    <row r="197" spans="1:8">
      <c r="A197">
        <v>196</v>
      </c>
      <c r="B197" s="5">
        <f>SUMIF(テーブル3[客番号],合計!A197,テーブル3[ポイント])</f>
        <v>0</v>
      </c>
      <c r="C197">
        <f>IFERROR(Table1[[#This Row],[名前2]],"")</f>
        <v>0</v>
      </c>
      <c r="D197">
        <f>IFERROR(Table1[[#This Row],[ニックネーム]],"")</f>
        <v>0</v>
      </c>
      <c r="E197" t="str">
        <f>IFERROR(_xlfn.CONCAT(Table1[[#This Row],[メールアドレス]:[メールアドレス２]]),"")</f>
        <v/>
      </c>
      <c r="F197">
        <f t="shared" si="3"/>
        <v>-1.97E-3</v>
      </c>
      <c r="G197">
        <f>COUNTIFS(テーブル3[客番号], テーブル5[[#This Row],[客番号]], テーブル3[ポイント], "&gt;=0")</f>
        <v>0</v>
      </c>
      <c r="H197">
        <f>COUNTIFS(テーブル3[客番号], テーブル5[[#This Row],[客番号]], テーブル3[ポイント], "&lt;0")</f>
        <v>0</v>
      </c>
    </row>
    <row r="198" spans="1:8">
      <c r="A198">
        <v>197</v>
      </c>
      <c r="B198" s="5">
        <f>SUMIF(テーブル3[客番号],合計!A198,テーブル3[ポイント])</f>
        <v>0</v>
      </c>
      <c r="C198">
        <f>IFERROR(Table1[[#This Row],[名前2]],"")</f>
        <v>0</v>
      </c>
      <c r="D198">
        <f>IFERROR(Table1[[#This Row],[ニックネーム]],"")</f>
        <v>0</v>
      </c>
      <c r="E198" t="str">
        <f>IFERROR(_xlfn.CONCAT(Table1[[#This Row],[メールアドレス]:[メールアドレス２]]),"")</f>
        <v/>
      </c>
      <c r="F198">
        <f t="shared" si="3"/>
        <v>-1.98E-3</v>
      </c>
      <c r="G198">
        <f>COUNTIFS(テーブル3[客番号], テーブル5[[#This Row],[客番号]], テーブル3[ポイント], "&gt;=0")</f>
        <v>0</v>
      </c>
      <c r="H198">
        <f>COUNTIFS(テーブル3[客番号], テーブル5[[#This Row],[客番号]], テーブル3[ポイント], "&lt;0")</f>
        <v>0</v>
      </c>
    </row>
    <row r="199" spans="1:8">
      <c r="A199">
        <v>198</v>
      </c>
      <c r="B199" s="5">
        <f>SUMIF(テーブル3[客番号],合計!A199,テーブル3[ポイント])</f>
        <v>0</v>
      </c>
      <c r="C199">
        <f>IFERROR(Table1[[#This Row],[名前2]],"")</f>
        <v>0</v>
      </c>
      <c r="D199">
        <f>IFERROR(Table1[[#This Row],[ニックネーム]],"")</f>
        <v>0</v>
      </c>
      <c r="E199" t="str">
        <f>IFERROR(_xlfn.CONCAT(Table1[[#This Row],[メールアドレス]:[メールアドレス２]]),"")</f>
        <v/>
      </c>
      <c r="F199">
        <f t="shared" si="3"/>
        <v>-1.99E-3</v>
      </c>
      <c r="G199">
        <f>COUNTIFS(テーブル3[客番号], テーブル5[[#This Row],[客番号]], テーブル3[ポイント], "&gt;=0")</f>
        <v>0</v>
      </c>
      <c r="H199">
        <f>COUNTIFS(テーブル3[客番号], テーブル5[[#This Row],[客番号]], テーブル3[ポイント], "&lt;0")</f>
        <v>0</v>
      </c>
    </row>
    <row r="200" spans="1:8">
      <c r="A200">
        <v>199</v>
      </c>
      <c r="B200" s="5">
        <f>SUMIF(テーブル3[客番号],合計!A200,テーブル3[ポイント])</f>
        <v>0</v>
      </c>
      <c r="C200">
        <f>IFERROR(Table1[[#This Row],[名前2]],"")</f>
        <v>0</v>
      </c>
      <c r="D200">
        <f>IFERROR(Table1[[#This Row],[ニックネーム]],"")</f>
        <v>0</v>
      </c>
      <c r="E200" t="str">
        <f>IFERROR(_xlfn.CONCAT(Table1[[#This Row],[メールアドレス]:[メールアドレス２]]),"")</f>
        <v/>
      </c>
      <c r="F200">
        <f t="shared" si="3"/>
        <v>-2E-3</v>
      </c>
      <c r="G200">
        <f>COUNTIFS(テーブル3[客番号], テーブル5[[#This Row],[客番号]], テーブル3[ポイント], "&gt;=0")</f>
        <v>0</v>
      </c>
      <c r="H200">
        <f>COUNTIFS(テーブル3[客番号], テーブル5[[#This Row],[客番号]], テーブル3[ポイント], "&lt;0")</f>
        <v>0</v>
      </c>
    </row>
    <row r="201" spans="1:8">
      <c r="A201">
        <v>200</v>
      </c>
      <c r="B201" s="5">
        <f>SUMIF(テーブル3[客番号],合計!A201,テーブル3[ポイント])</f>
        <v>0</v>
      </c>
      <c r="C201">
        <f>IFERROR(Table1[[#This Row],[名前2]],"")</f>
        <v>0</v>
      </c>
      <c r="D201">
        <f>IFERROR(Table1[[#This Row],[ニックネーム]],"")</f>
        <v>0</v>
      </c>
      <c r="E201" t="str">
        <f>IFERROR(_xlfn.CONCAT(Table1[[#This Row],[メールアドレス]:[メールアドレス２]]),"")</f>
        <v/>
      </c>
      <c r="F201">
        <f t="shared" si="3"/>
        <v>-2.0100000000000001E-3</v>
      </c>
      <c r="G201">
        <f>COUNTIFS(テーブル3[客番号], テーブル5[[#This Row],[客番号]], テーブル3[ポイント], "&gt;=0")</f>
        <v>0</v>
      </c>
      <c r="H201">
        <f>COUNTIFS(テーブル3[客番号], テーブル5[[#This Row],[客番号]], テーブル3[ポイント], "&lt;0")</f>
        <v>0</v>
      </c>
    </row>
    <row r="202" spans="1:8">
      <c r="A202">
        <v>201</v>
      </c>
      <c r="B202" s="5">
        <f>SUMIF(テーブル3[客番号],合計!A202,テーブル3[ポイント])</f>
        <v>0</v>
      </c>
      <c r="C202">
        <f>IFERROR(Table1[[#This Row],[名前2]],"")</f>
        <v>0</v>
      </c>
      <c r="D202">
        <f>IFERROR(Table1[[#This Row],[ニックネーム]],"")</f>
        <v>0</v>
      </c>
      <c r="E202" t="str">
        <f>IFERROR(_xlfn.CONCAT(Table1[[#This Row],[メールアドレス]:[メールアドレス２]]),"")</f>
        <v/>
      </c>
      <c r="F202">
        <f t="shared" si="3"/>
        <v>-2.0200000000000001E-3</v>
      </c>
      <c r="G202">
        <f>COUNTIFS(テーブル3[客番号], テーブル5[[#This Row],[客番号]], テーブル3[ポイント], "&gt;=0")</f>
        <v>0</v>
      </c>
      <c r="H202">
        <f>COUNTIFS(テーブル3[客番号], テーブル5[[#This Row],[客番号]], テーブル3[ポイント], "&lt;0")</f>
        <v>0</v>
      </c>
    </row>
    <row r="203" spans="1:8">
      <c r="A203">
        <v>202</v>
      </c>
      <c r="B203" s="5">
        <f>SUMIF(テーブル3[客番号],合計!A203,テーブル3[ポイント])</f>
        <v>0</v>
      </c>
      <c r="C203">
        <f>IFERROR(Table1[[#This Row],[名前2]],"")</f>
        <v>0</v>
      </c>
      <c r="D203">
        <f>IFERROR(Table1[[#This Row],[ニックネーム]],"")</f>
        <v>0</v>
      </c>
      <c r="E203" t="str">
        <f>IFERROR(_xlfn.CONCAT(Table1[[#This Row],[メールアドレス]:[メールアドレス２]]),"")</f>
        <v/>
      </c>
      <c r="F203">
        <f t="shared" si="3"/>
        <v>-2.0300000000000001E-3</v>
      </c>
      <c r="G203">
        <f>COUNTIFS(テーブル3[客番号], テーブル5[[#This Row],[客番号]], テーブル3[ポイント], "&gt;=0")</f>
        <v>0</v>
      </c>
      <c r="H203">
        <f>COUNTIFS(テーブル3[客番号], テーブル5[[#This Row],[客番号]], テーブル3[ポイント], "&lt;0")</f>
        <v>0</v>
      </c>
    </row>
    <row r="204" spans="1:8">
      <c r="A204">
        <v>203</v>
      </c>
      <c r="B204" s="5">
        <f>SUMIF(テーブル3[客番号],合計!A204,テーブル3[ポイント])</f>
        <v>0</v>
      </c>
      <c r="C204">
        <f>IFERROR(Table1[[#This Row],[名前2]],"")</f>
        <v>0</v>
      </c>
      <c r="D204">
        <f>IFERROR(Table1[[#This Row],[ニックネーム]],"")</f>
        <v>0</v>
      </c>
      <c r="E204" t="str">
        <f>IFERROR(_xlfn.CONCAT(Table1[[#This Row],[メールアドレス]:[メールアドレス２]]),"")</f>
        <v/>
      </c>
      <c r="F204">
        <f t="shared" si="3"/>
        <v>-2.0400000000000001E-3</v>
      </c>
      <c r="G204">
        <f>COUNTIFS(テーブル3[客番号], テーブル5[[#This Row],[客番号]], テーブル3[ポイント], "&gt;=0")</f>
        <v>0</v>
      </c>
      <c r="H204">
        <f>COUNTIFS(テーブル3[客番号], テーブル5[[#This Row],[客番号]], テーブル3[ポイント], "&lt;0")</f>
        <v>0</v>
      </c>
    </row>
    <row r="205" spans="1:8">
      <c r="A205">
        <v>204</v>
      </c>
      <c r="B205" s="5">
        <f>SUMIF(テーブル3[客番号],合計!A205,テーブル3[ポイント])</f>
        <v>0</v>
      </c>
      <c r="C205">
        <f>IFERROR(Table1[[#This Row],[名前2]],"")</f>
        <v>0</v>
      </c>
      <c r="D205">
        <f>IFERROR(Table1[[#This Row],[ニックネーム]],"")</f>
        <v>0</v>
      </c>
      <c r="E205" t="str">
        <f>IFERROR(_xlfn.CONCAT(Table1[[#This Row],[メールアドレス]:[メールアドレス２]]),"")</f>
        <v/>
      </c>
      <c r="F205">
        <f t="shared" si="3"/>
        <v>-2.0500000000000002E-3</v>
      </c>
      <c r="G205">
        <f>COUNTIFS(テーブル3[客番号], テーブル5[[#This Row],[客番号]], テーブル3[ポイント], "&gt;=0")</f>
        <v>0</v>
      </c>
      <c r="H205">
        <f>COUNTIFS(テーブル3[客番号], テーブル5[[#This Row],[客番号]], テーブル3[ポイント], "&lt;0")</f>
        <v>0</v>
      </c>
    </row>
    <row r="206" spans="1:8">
      <c r="A206">
        <v>205</v>
      </c>
      <c r="B206" s="5">
        <f>SUMIF(テーブル3[客番号],合計!A206,テーブル3[ポイント])</f>
        <v>0</v>
      </c>
      <c r="C206">
        <f>IFERROR(Table1[[#This Row],[名前2]],"")</f>
        <v>0</v>
      </c>
      <c r="D206">
        <f>IFERROR(Table1[[#This Row],[ニックネーム]],"")</f>
        <v>0</v>
      </c>
      <c r="E206" t="str">
        <f>IFERROR(_xlfn.CONCAT(Table1[[#This Row],[メールアドレス]:[メールアドレス２]]),"")</f>
        <v/>
      </c>
      <c r="F206">
        <f t="shared" si="3"/>
        <v>-2.0600000000000002E-3</v>
      </c>
      <c r="G206">
        <f>COUNTIFS(テーブル3[客番号], テーブル5[[#This Row],[客番号]], テーブル3[ポイント], "&gt;=0")</f>
        <v>0</v>
      </c>
      <c r="H206">
        <f>COUNTIFS(テーブル3[客番号], テーブル5[[#This Row],[客番号]], テーブル3[ポイント], "&lt;0")</f>
        <v>0</v>
      </c>
    </row>
    <row r="207" spans="1:8">
      <c r="A207">
        <v>206</v>
      </c>
      <c r="B207" s="5">
        <f>SUMIF(テーブル3[客番号],合計!A207,テーブル3[ポイント])</f>
        <v>0</v>
      </c>
      <c r="C207">
        <f>IFERROR(Table1[[#This Row],[名前2]],"")</f>
        <v>0</v>
      </c>
      <c r="D207">
        <f>IFERROR(Table1[[#This Row],[ニックネーム]],"")</f>
        <v>0</v>
      </c>
      <c r="E207" t="str">
        <f>IFERROR(_xlfn.CONCAT(Table1[[#This Row],[メールアドレス]:[メールアドレス２]]),"")</f>
        <v/>
      </c>
      <c r="F207">
        <f t="shared" si="3"/>
        <v>-2.0700000000000002E-3</v>
      </c>
      <c r="G207">
        <f>COUNTIFS(テーブル3[客番号], テーブル5[[#This Row],[客番号]], テーブル3[ポイント], "&gt;=0")</f>
        <v>0</v>
      </c>
      <c r="H207">
        <f>COUNTIFS(テーブル3[客番号], テーブル5[[#This Row],[客番号]], テーブル3[ポイント], "&lt;0")</f>
        <v>0</v>
      </c>
    </row>
    <row r="208" spans="1:8">
      <c r="A208">
        <v>207</v>
      </c>
      <c r="B208" s="5">
        <f>SUMIF(テーブル3[客番号],合計!A208,テーブル3[ポイント])</f>
        <v>0</v>
      </c>
      <c r="C208">
        <f>IFERROR(Table1[[#This Row],[名前2]],"")</f>
        <v>0</v>
      </c>
      <c r="D208">
        <f>IFERROR(Table1[[#This Row],[ニックネーム]],"")</f>
        <v>0</v>
      </c>
      <c r="E208" t="str">
        <f>IFERROR(_xlfn.CONCAT(Table1[[#This Row],[メールアドレス]:[メールアドレス２]]),"")</f>
        <v/>
      </c>
      <c r="F208">
        <f t="shared" si="3"/>
        <v>-2.0800000000000003E-3</v>
      </c>
      <c r="G208">
        <f>COUNTIFS(テーブル3[客番号], テーブル5[[#This Row],[客番号]], テーブル3[ポイント], "&gt;=0")</f>
        <v>0</v>
      </c>
      <c r="H208">
        <f>COUNTIFS(テーブル3[客番号], テーブル5[[#This Row],[客番号]], テーブル3[ポイント], "&lt;0")</f>
        <v>0</v>
      </c>
    </row>
    <row r="209" spans="1:8">
      <c r="A209">
        <v>208</v>
      </c>
      <c r="B209" s="5">
        <f>SUMIF(テーブル3[客番号],合計!A209,テーブル3[ポイント])</f>
        <v>0</v>
      </c>
      <c r="C209">
        <f>IFERROR(Table1[[#This Row],[名前2]],"")</f>
        <v>0</v>
      </c>
      <c r="D209">
        <f>IFERROR(Table1[[#This Row],[ニックネーム]],"")</f>
        <v>0</v>
      </c>
      <c r="E209" t="str">
        <f>IFERROR(_xlfn.CONCAT(Table1[[#This Row],[メールアドレス]:[メールアドレス２]]),"")</f>
        <v/>
      </c>
      <c r="F209">
        <f t="shared" si="3"/>
        <v>-2.0900000000000003E-3</v>
      </c>
      <c r="G209">
        <f>COUNTIFS(テーブル3[客番号], テーブル5[[#This Row],[客番号]], テーブル3[ポイント], "&gt;=0")</f>
        <v>0</v>
      </c>
      <c r="H209">
        <f>COUNTIFS(テーブル3[客番号], テーブル5[[#This Row],[客番号]], テーブル3[ポイント], "&lt;0")</f>
        <v>0</v>
      </c>
    </row>
    <row r="210" spans="1:8">
      <c r="A210">
        <v>209</v>
      </c>
      <c r="B210" s="5">
        <f>SUMIF(テーブル3[客番号],合計!A210,テーブル3[ポイント])</f>
        <v>0</v>
      </c>
      <c r="C210">
        <f>IFERROR(Table1[[#This Row],[名前2]],"")</f>
        <v>0</v>
      </c>
      <c r="D210">
        <f>IFERROR(Table1[[#This Row],[ニックネーム]],"")</f>
        <v>0</v>
      </c>
      <c r="E210" t="str">
        <f>IFERROR(_xlfn.CONCAT(Table1[[#This Row],[メールアドレス]:[メールアドレス２]]),"")</f>
        <v/>
      </c>
      <c r="F210">
        <f t="shared" si="3"/>
        <v>-2.1000000000000003E-3</v>
      </c>
      <c r="G210">
        <f>COUNTIFS(テーブル3[客番号], テーブル5[[#This Row],[客番号]], テーブル3[ポイント], "&gt;=0")</f>
        <v>0</v>
      </c>
      <c r="H210">
        <f>COUNTIFS(テーブル3[客番号], テーブル5[[#This Row],[客番号]], テーブル3[ポイント], "&lt;0")</f>
        <v>0</v>
      </c>
    </row>
    <row r="211" spans="1:8">
      <c r="A211">
        <v>210</v>
      </c>
      <c r="B211" s="5">
        <f>SUMIF(テーブル3[客番号],合計!A211,テーブル3[ポイント])</f>
        <v>0</v>
      </c>
      <c r="C211">
        <f>IFERROR(Table1[[#This Row],[名前2]],"")</f>
        <v>0</v>
      </c>
      <c r="D211">
        <f>IFERROR(Table1[[#This Row],[ニックネーム]],"")</f>
        <v>0</v>
      </c>
      <c r="E211" t="str">
        <f>IFERROR(_xlfn.CONCAT(Table1[[#This Row],[メールアドレス]:[メールアドレス２]]),"")</f>
        <v/>
      </c>
      <c r="F211">
        <f t="shared" si="3"/>
        <v>-2.1100000000000003E-3</v>
      </c>
      <c r="G211">
        <f>COUNTIFS(テーブル3[客番号], テーブル5[[#This Row],[客番号]], テーブル3[ポイント], "&gt;=0")</f>
        <v>0</v>
      </c>
      <c r="H211">
        <f>COUNTIFS(テーブル3[客番号], テーブル5[[#This Row],[客番号]], テーブル3[ポイント], "&lt;0")</f>
        <v>0</v>
      </c>
    </row>
    <row r="212" spans="1:8">
      <c r="A212">
        <v>211</v>
      </c>
      <c r="B212" s="5">
        <f>SUMIF(テーブル3[客番号],合計!A212,テーブル3[ポイント])</f>
        <v>0</v>
      </c>
      <c r="C212">
        <f>IFERROR(Table1[[#This Row],[名前2]],"")</f>
        <v>0</v>
      </c>
      <c r="D212">
        <f>IFERROR(Table1[[#This Row],[ニックネーム]],"")</f>
        <v>0</v>
      </c>
      <c r="E212" t="str">
        <f>IFERROR(_xlfn.CONCAT(Table1[[#This Row],[メールアドレス]:[メールアドレス２]]),"")</f>
        <v/>
      </c>
      <c r="F212">
        <f t="shared" si="3"/>
        <v>-2.1200000000000004E-3</v>
      </c>
      <c r="G212">
        <f>COUNTIFS(テーブル3[客番号], テーブル5[[#This Row],[客番号]], テーブル3[ポイント], "&gt;=0")</f>
        <v>0</v>
      </c>
      <c r="H212">
        <f>COUNTIFS(テーブル3[客番号], テーブル5[[#This Row],[客番号]], テーブル3[ポイント], "&lt;0")</f>
        <v>0</v>
      </c>
    </row>
    <row r="213" spans="1:8">
      <c r="A213">
        <v>212</v>
      </c>
      <c r="B213" s="5">
        <f>SUMIF(テーブル3[客番号],合計!A213,テーブル3[ポイント])</f>
        <v>0</v>
      </c>
      <c r="C213">
        <f>IFERROR(Table1[[#This Row],[名前2]],"")</f>
        <v>0</v>
      </c>
      <c r="D213">
        <f>IFERROR(Table1[[#This Row],[ニックネーム]],"")</f>
        <v>0</v>
      </c>
      <c r="E213" t="str">
        <f>IFERROR(_xlfn.CONCAT(Table1[[#This Row],[メールアドレス]:[メールアドレス２]]),"")</f>
        <v/>
      </c>
      <c r="F213">
        <f t="shared" si="3"/>
        <v>-2.1300000000000004E-3</v>
      </c>
      <c r="G213">
        <f>COUNTIFS(テーブル3[客番号], テーブル5[[#This Row],[客番号]], テーブル3[ポイント], "&gt;=0")</f>
        <v>0</v>
      </c>
      <c r="H213">
        <f>COUNTIFS(テーブル3[客番号], テーブル5[[#This Row],[客番号]], テーブル3[ポイント], "&lt;0")</f>
        <v>0</v>
      </c>
    </row>
    <row r="214" spans="1:8">
      <c r="A214">
        <v>213</v>
      </c>
      <c r="B214" s="5">
        <f>SUMIF(テーブル3[客番号],合計!A214,テーブル3[ポイント])</f>
        <v>0</v>
      </c>
      <c r="C214">
        <f>IFERROR(Table1[[#This Row],[名前2]],"")</f>
        <v>0</v>
      </c>
      <c r="D214">
        <f>IFERROR(Table1[[#This Row],[ニックネーム]],"")</f>
        <v>0</v>
      </c>
      <c r="E214" t="str">
        <f>IFERROR(_xlfn.CONCAT(Table1[[#This Row],[メールアドレス]:[メールアドレス２]]),"")</f>
        <v/>
      </c>
      <c r="F214">
        <f t="shared" si="3"/>
        <v>-2.14E-3</v>
      </c>
      <c r="G214">
        <f>COUNTIFS(テーブル3[客番号], テーブル5[[#This Row],[客番号]], テーブル3[ポイント], "&gt;=0")</f>
        <v>0</v>
      </c>
      <c r="H214">
        <f>COUNTIFS(テーブル3[客番号], テーブル5[[#This Row],[客番号]], テーブル3[ポイント], "&lt;0")</f>
        <v>0</v>
      </c>
    </row>
    <row r="215" spans="1:8">
      <c r="A215">
        <v>214</v>
      </c>
      <c r="B215" s="5">
        <f>SUMIF(テーブル3[客番号],合計!A215,テーブル3[ポイント])</f>
        <v>0</v>
      </c>
      <c r="C215">
        <f>IFERROR(Table1[[#This Row],[名前2]],"")</f>
        <v>0</v>
      </c>
      <c r="D215">
        <f>IFERROR(Table1[[#This Row],[ニックネーム]],"")</f>
        <v>0</v>
      </c>
      <c r="E215" t="str">
        <f>IFERROR(_xlfn.CONCAT(Table1[[#This Row],[メールアドレス]:[メールアドレス２]]),"")</f>
        <v/>
      </c>
      <c r="F215">
        <f t="shared" si="3"/>
        <v>-2.15E-3</v>
      </c>
      <c r="G215">
        <f>COUNTIFS(テーブル3[客番号], テーブル5[[#This Row],[客番号]], テーブル3[ポイント], "&gt;=0")</f>
        <v>0</v>
      </c>
      <c r="H215">
        <f>COUNTIFS(テーブル3[客番号], テーブル5[[#This Row],[客番号]], テーブル3[ポイント], "&lt;0")</f>
        <v>0</v>
      </c>
    </row>
    <row r="216" spans="1:8">
      <c r="A216">
        <v>215</v>
      </c>
      <c r="B216" s="5">
        <f>SUMIF(テーブル3[客番号],合計!A216,テーブル3[ポイント])</f>
        <v>0</v>
      </c>
      <c r="C216">
        <f>IFERROR(Table1[[#This Row],[名前2]],"")</f>
        <v>0</v>
      </c>
      <c r="D216">
        <f>IFERROR(Table1[[#This Row],[ニックネーム]],"")</f>
        <v>0</v>
      </c>
      <c r="E216" t="str">
        <f>IFERROR(_xlfn.CONCAT(Table1[[#This Row],[メールアドレス]:[メールアドレス２]]),"")</f>
        <v/>
      </c>
      <c r="F216">
        <f t="shared" si="3"/>
        <v>-2.16E-3</v>
      </c>
      <c r="G216">
        <f>COUNTIFS(テーブル3[客番号], テーブル5[[#This Row],[客番号]], テーブル3[ポイント], "&gt;=0")</f>
        <v>0</v>
      </c>
      <c r="H216">
        <f>COUNTIFS(テーブル3[客番号], テーブル5[[#This Row],[客番号]], テーブル3[ポイント], "&lt;0")</f>
        <v>0</v>
      </c>
    </row>
    <row r="217" spans="1:8">
      <c r="A217">
        <v>216</v>
      </c>
      <c r="B217" s="5">
        <f>SUMIF(テーブル3[客番号],合計!A217,テーブル3[ポイント])</f>
        <v>0</v>
      </c>
      <c r="C217">
        <f>IFERROR(Table1[[#This Row],[名前2]],"")</f>
        <v>0</v>
      </c>
      <c r="D217">
        <f>IFERROR(Table1[[#This Row],[ニックネーム]],"")</f>
        <v>0</v>
      </c>
      <c r="E217" t="str">
        <f>IFERROR(_xlfn.CONCAT(Table1[[#This Row],[メールアドレス]:[メールアドレス２]]),"")</f>
        <v/>
      </c>
      <c r="F217">
        <f t="shared" si="3"/>
        <v>-2.1700000000000001E-3</v>
      </c>
      <c r="G217">
        <f>COUNTIFS(テーブル3[客番号], テーブル5[[#This Row],[客番号]], テーブル3[ポイント], "&gt;=0")</f>
        <v>0</v>
      </c>
      <c r="H217">
        <f>COUNTIFS(テーブル3[客番号], テーブル5[[#This Row],[客番号]], テーブル3[ポイント], "&lt;0")</f>
        <v>0</v>
      </c>
    </row>
    <row r="218" spans="1:8">
      <c r="A218">
        <v>217</v>
      </c>
      <c r="B218" s="5">
        <f>SUMIF(テーブル3[客番号],合計!A218,テーブル3[ポイント])</f>
        <v>0</v>
      </c>
      <c r="C218">
        <f>IFERROR(Table1[[#This Row],[名前2]],"")</f>
        <v>0</v>
      </c>
      <c r="D218">
        <f>IFERROR(Table1[[#This Row],[ニックネーム]],"")</f>
        <v>0</v>
      </c>
      <c r="E218" t="str">
        <f>IFERROR(_xlfn.CONCAT(Table1[[#This Row],[メールアドレス]:[メールアドレス２]]),"")</f>
        <v/>
      </c>
      <c r="F218">
        <f t="shared" si="3"/>
        <v>-2.1800000000000001E-3</v>
      </c>
      <c r="G218">
        <f>COUNTIFS(テーブル3[客番号], テーブル5[[#This Row],[客番号]], テーブル3[ポイント], "&gt;=0")</f>
        <v>0</v>
      </c>
      <c r="H218">
        <f>COUNTIFS(テーブル3[客番号], テーブル5[[#This Row],[客番号]], テーブル3[ポイント], "&lt;0")</f>
        <v>0</v>
      </c>
    </row>
    <row r="219" spans="1:8">
      <c r="A219">
        <v>218</v>
      </c>
      <c r="B219" s="5">
        <f>SUMIF(テーブル3[客番号],合計!A219,テーブル3[ポイント])</f>
        <v>0</v>
      </c>
      <c r="C219">
        <f>IFERROR(Table1[[#This Row],[名前2]],"")</f>
        <v>0</v>
      </c>
      <c r="D219">
        <f>IFERROR(Table1[[#This Row],[ニックネーム]],"")</f>
        <v>0</v>
      </c>
      <c r="E219" t="str">
        <f>IFERROR(_xlfn.CONCAT(Table1[[#This Row],[メールアドレス]:[メールアドレス２]]),"")</f>
        <v/>
      </c>
      <c r="F219">
        <f t="shared" si="3"/>
        <v>-2.1900000000000001E-3</v>
      </c>
      <c r="G219">
        <f>COUNTIFS(テーブル3[客番号], テーブル5[[#This Row],[客番号]], テーブル3[ポイント], "&gt;=0")</f>
        <v>0</v>
      </c>
      <c r="H219">
        <f>COUNTIFS(テーブル3[客番号], テーブル5[[#This Row],[客番号]], テーブル3[ポイント], "&lt;0")</f>
        <v>0</v>
      </c>
    </row>
    <row r="220" spans="1:8">
      <c r="A220">
        <v>219</v>
      </c>
      <c r="B220" s="5">
        <f>SUMIF(テーブル3[客番号],合計!A220,テーブル3[ポイント])</f>
        <v>0</v>
      </c>
      <c r="C220">
        <f>IFERROR(Table1[[#This Row],[名前2]],"")</f>
        <v>0</v>
      </c>
      <c r="D220">
        <f>IFERROR(Table1[[#This Row],[ニックネーム]],"")</f>
        <v>0</v>
      </c>
      <c r="E220" t="str">
        <f>IFERROR(_xlfn.CONCAT(Table1[[#This Row],[メールアドレス]:[メールアドレス２]]),"")</f>
        <v/>
      </c>
      <c r="F220">
        <f t="shared" si="3"/>
        <v>-2.2000000000000001E-3</v>
      </c>
      <c r="G220">
        <f>COUNTIFS(テーブル3[客番号], テーブル5[[#This Row],[客番号]], テーブル3[ポイント], "&gt;=0")</f>
        <v>0</v>
      </c>
      <c r="H220">
        <f>COUNTIFS(テーブル3[客番号], テーブル5[[#This Row],[客番号]], テーブル3[ポイント], "&lt;0")</f>
        <v>0</v>
      </c>
    </row>
    <row r="221" spans="1:8">
      <c r="A221">
        <v>220</v>
      </c>
      <c r="B221" s="5">
        <f>SUMIF(テーブル3[客番号],合計!A221,テーブル3[ポイント])</f>
        <v>0</v>
      </c>
      <c r="C221">
        <f>IFERROR(Table1[[#This Row],[名前2]],"")</f>
        <v>0</v>
      </c>
      <c r="D221">
        <f>IFERROR(Table1[[#This Row],[ニックネーム]],"")</f>
        <v>0</v>
      </c>
      <c r="E221" t="str">
        <f>IFERROR(_xlfn.CONCAT(Table1[[#This Row],[メールアドレス]:[メールアドレス２]]),"")</f>
        <v/>
      </c>
      <c r="F221">
        <f t="shared" si="3"/>
        <v>-2.2100000000000002E-3</v>
      </c>
      <c r="G221">
        <f>COUNTIFS(テーブル3[客番号], テーブル5[[#This Row],[客番号]], テーブル3[ポイント], "&gt;=0")</f>
        <v>0</v>
      </c>
      <c r="H221">
        <f>COUNTIFS(テーブル3[客番号], テーブル5[[#This Row],[客番号]], テーブル3[ポイント], "&lt;0")</f>
        <v>0</v>
      </c>
    </row>
    <row r="222" spans="1:8">
      <c r="A222">
        <v>221</v>
      </c>
      <c r="B222" s="5">
        <f>SUMIF(テーブル3[客番号],合計!A222,テーブル3[ポイント])</f>
        <v>0</v>
      </c>
      <c r="C222">
        <f>IFERROR(Table1[[#This Row],[名前2]],"")</f>
        <v>0</v>
      </c>
      <c r="D222">
        <f>IFERROR(Table1[[#This Row],[ニックネーム]],"")</f>
        <v>0</v>
      </c>
      <c r="E222" t="str">
        <f>IFERROR(_xlfn.CONCAT(Table1[[#This Row],[メールアドレス]:[メールアドレス２]]),"")</f>
        <v/>
      </c>
      <c r="F222">
        <f t="shared" si="3"/>
        <v>-2.2200000000000002E-3</v>
      </c>
      <c r="G222">
        <f>COUNTIFS(テーブル3[客番号], テーブル5[[#This Row],[客番号]], テーブル3[ポイント], "&gt;=0")</f>
        <v>0</v>
      </c>
      <c r="H222">
        <f>COUNTIFS(テーブル3[客番号], テーブル5[[#This Row],[客番号]], テーブル3[ポイント], "&lt;0")</f>
        <v>0</v>
      </c>
    </row>
    <row r="223" spans="1:8">
      <c r="A223">
        <v>222</v>
      </c>
      <c r="B223" s="5">
        <f>SUMIF(テーブル3[客番号],合計!A223,テーブル3[ポイント])</f>
        <v>0</v>
      </c>
      <c r="C223">
        <f>IFERROR(Table1[[#This Row],[名前2]],"")</f>
        <v>0</v>
      </c>
      <c r="D223">
        <f>IFERROR(Table1[[#This Row],[ニックネーム]],"")</f>
        <v>0</v>
      </c>
      <c r="E223" t="str">
        <f>IFERROR(_xlfn.CONCAT(Table1[[#This Row],[メールアドレス]:[メールアドレス２]]),"")</f>
        <v/>
      </c>
      <c r="F223">
        <f t="shared" si="3"/>
        <v>-2.2300000000000002E-3</v>
      </c>
      <c r="G223">
        <f>COUNTIFS(テーブル3[客番号], テーブル5[[#This Row],[客番号]], テーブル3[ポイント], "&gt;=0")</f>
        <v>0</v>
      </c>
      <c r="H223">
        <f>COUNTIFS(テーブル3[客番号], テーブル5[[#This Row],[客番号]], テーブル3[ポイント], "&lt;0")</f>
        <v>0</v>
      </c>
    </row>
    <row r="224" spans="1:8">
      <c r="A224">
        <v>223</v>
      </c>
      <c r="B224" s="5">
        <f>SUMIF(テーブル3[客番号],合計!A224,テーブル3[ポイント])</f>
        <v>0</v>
      </c>
      <c r="C224">
        <f>IFERROR(Table1[[#This Row],[名前2]],"")</f>
        <v>0</v>
      </c>
      <c r="D224">
        <f>IFERROR(Table1[[#This Row],[ニックネーム]],"")</f>
        <v>0</v>
      </c>
      <c r="E224" t="str">
        <f>IFERROR(_xlfn.CONCAT(Table1[[#This Row],[メールアドレス]:[メールアドレス２]]),"")</f>
        <v/>
      </c>
      <c r="F224">
        <f t="shared" si="3"/>
        <v>-2.2400000000000002E-3</v>
      </c>
      <c r="G224">
        <f>COUNTIFS(テーブル3[客番号], テーブル5[[#This Row],[客番号]], テーブル3[ポイント], "&gt;=0")</f>
        <v>0</v>
      </c>
      <c r="H224">
        <f>COUNTIFS(テーブル3[客番号], テーブル5[[#This Row],[客番号]], テーブル3[ポイント], "&lt;0")</f>
        <v>0</v>
      </c>
    </row>
    <row r="225" spans="1:8">
      <c r="A225">
        <v>224</v>
      </c>
      <c r="B225" s="5">
        <f>SUMIF(テーブル3[客番号],合計!A225,テーブル3[ポイント])</f>
        <v>0</v>
      </c>
      <c r="C225">
        <f>IFERROR(Table1[[#This Row],[名前2]],"")</f>
        <v>0</v>
      </c>
      <c r="D225">
        <f>IFERROR(Table1[[#This Row],[ニックネーム]],"")</f>
        <v>0</v>
      </c>
      <c r="E225" t="str">
        <f>IFERROR(_xlfn.CONCAT(Table1[[#This Row],[メールアドレス]:[メールアドレス２]]),"")</f>
        <v/>
      </c>
      <c r="F225">
        <f t="shared" si="3"/>
        <v>-2.2500000000000003E-3</v>
      </c>
      <c r="G225">
        <f>COUNTIFS(テーブル3[客番号], テーブル5[[#This Row],[客番号]], テーブル3[ポイント], "&gt;=0")</f>
        <v>0</v>
      </c>
      <c r="H225">
        <f>COUNTIFS(テーブル3[客番号], テーブル5[[#This Row],[客番号]], テーブル3[ポイント], "&lt;0")</f>
        <v>0</v>
      </c>
    </row>
    <row r="226" spans="1:8">
      <c r="A226">
        <v>225</v>
      </c>
      <c r="B226" s="5">
        <f>SUMIF(テーブル3[客番号],合計!A226,テーブル3[ポイント])</f>
        <v>0</v>
      </c>
      <c r="C226">
        <f>IFERROR(Table1[[#This Row],[名前2]],"")</f>
        <v>0</v>
      </c>
      <c r="D226">
        <f>IFERROR(Table1[[#This Row],[ニックネーム]],"")</f>
        <v>0</v>
      </c>
      <c r="E226" t="str">
        <f>IFERROR(_xlfn.CONCAT(Table1[[#This Row],[メールアドレス]:[メールアドレス２]]),"")</f>
        <v/>
      </c>
      <c r="F226">
        <f t="shared" si="3"/>
        <v>-2.2600000000000003E-3</v>
      </c>
      <c r="G226">
        <f>COUNTIFS(テーブル3[客番号], テーブル5[[#This Row],[客番号]], テーブル3[ポイント], "&gt;=0")</f>
        <v>0</v>
      </c>
      <c r="H226">
        <f>COUNTIFS(テーブル3[客番号], テーブル5[[#This Row],[客番号]], テーブル3[ポイント], "&lt;0")</f>
        <v>0</v>
      </c>
    </row>
    <row r="227" spans="1:8">
      <c r="A227">
        <v>226</v>
      </c>
      <c r="B227" s="5">
        <f>SUMIF(テーブル3[客番号],合計!A227,テーブル3[ポイント])</f>
        <v>0</v>
      </c>
      <c r="C227">
        <f>IFERROR(Table1[[#This Row],[名前2]],"")</f>
        <v>0</v>
      </c>
      <c r="D227">
        <f>IFERROR(Table1[[#This Row],[ニックネーム]],"")</f>
        <v>0</v>
      </c>
      <c r="E227" t="str">
        <f>IFERROR(_xlfn.CONCAT(Table1[[#This Row],[メールアドレス]:[メールアドレス２]]),"")</f>
        <v/>
      </c>
      <c r="F227">
        <f t="shared" si="3"/>
        <v>-2.2700000000000003E-3</v>
      </c>
      <c r="G227">
        <f>COUNTIFS(テーブル3[客番号], テーブル5[[#This Row],[客番号]], テーブル3[ポイント], "&gt;=0")</f>
        <v>0</v>
      </c>
      <c r="H227">
        <f>COUNTIFS(テーブル3[客番号], テーブル5[[#This Row],[客番号]], テーブル3[ポイント], "&lt;0")</f>
        <v>0</v>
      </c>
    </row>
    <row r="228" spans="1:8">
      <c r="A228">
        <v>227</v>
      </c>
      <c r="B228" s="5">
        <f>SUMIF(テーブル3[客番号],合計!A228,テーブル3[ポイント])</f>
        <v>0</v>
      </c>
      <c r="C228">
        <f>IFERROR(Table1[[#This Row],[名前2]],"")</f>
        <v>0</v>
      </c>
      <c r="D228">
        <f>IFERROR(Table1[[#This Row],[ニックネーム]],"")</f>
        <v>0</v>
      </c>
      <c r="E228" t="str">
        <f>IFERROR(_xlfn.CONCAT(Table1[[#This Row],[メールアドレス]:[メールアドレス２]]),"")</f>
        <v/>
      </c>
      <c r="F228">
        <f t="shared" si="3"/>
        <v>-2.2800000000000003E-3</v>
      </c>
      <c r="G228">
        <f>COUNTIFS(テーブル3[客番号], テーブル5[[#This Row],[客番号]], テーブル3[ポイント], "&gt;=0")</f>
        <v>0</v>
      </c>
      <c r="H228">
        <f>COUNTIFS(テーブル3[客番号], テーブル5[[#This Row],[客番号]], テーブル3[ポイント], "&lt;0")</f>
        <v>0</v>
      </c>
    </row>
    <row r="229" spans="1:8">
      <c r="A229">
        <v>228</v>
      </c>
      <c r="B229" s="5">
        <f>SUMIF(テーブル3[客番号],合計!A229,テーブル3[ポイント])</f>
        <v>0</v>
      </c>
      <c r="C229">
        <f>IFERROR(Table1[[#This Row],[名前2]],"")</f>
        <v>0</v>
      </c>
      <c r="D229">
        <f>IFERROR(Table1[[#This Row],[ニックネーム]],"")</f>
        <v>0</v>
      </c>
      <c r="E229" t="str">
        <f>IFERROR(_xlfn.CONCAT(Table1[[#This Row],[メールアドレス]:[メールアドレス２]]),"")</f>
        <v/>
      </c>
      <c r="F229">
        <f t="shared" si="3"/>
        <v>-2.2900000000000004E-3</v>
      </c>
      <c r="G229">
        <f>COUNTIFS(テーブル3[客番号], テーブル5[[#This Row],[客番号]], テーブル3[ポイント], "&gt;=0")</f>
        <v>0</v>
      </c>
      <c r="H229">
        <f>COUNTIFS(テーブル3[客番号], テーブル5[[#This Row],[客番号]], テーブル3[ポイント], "&lt;0")</f>
        <v>0</v>
      </c>
    </row>
    <row r="230" spans="1:8">
      <c r="A230">
        <v>229</v>
      </c>
      <c r="B230" s="5">
        <f>SUMIF(テーブル3[客番号],合計!A230,テーブル3[ポイント])</f>
        <v>0</v>
      </c>
      <c r="C230">
        <f>IFERROR(Table1[[#This Row],[名前2]],"")</f>
        <v>0</v>
      </c>
      <c r="D230">
        <f>IFERROR(Table1[[#This Row],[ニックネーム]],"")</f>
        <v>0</v>
      </c>
      <c r="E230" t="str">
        <f>IFERROR(_xlfn.CONCAT(Table1[[#This Row],[メールアドレス]:[メールアドレス２]]),"")</f>
        <v/>
      </c>
      <c r="F230">
        <f t="shared" si="3"/>
        <v>-2.3000000000000004E-3</v>
      </c>
      <c r="G230">
        <f>COUNTIFS(テーブル3[客番号], テーブル5[[#This Row],[客番号]], テーブル3[ポイント], "&gt;=0")</f>
        <v>0</v>
      </c>
      <c r="H230">
        <f>COUNTIFS(テーブル3[客番号], テーブル5[[#This Row],[客番号]], テーブル3[ポイント], "&lt;0")</f>
        <v>0</v>
      </c>
    </row>
    <row r="231" spans="1:8">
      <c r="A231">
        <v>230</v>
      </c>
      <c r="B231" s="5">
        <f>SUMIF(テーブル3[客番号],合計!A231,テーブル3[ポイント])</f>
        <v>0</v>
      </c>
      <c r="C231">
        <f>IFERROR(Table1[[#This Row],[名前2]],"")</f>
        <v>0</v>
      </c>
      <c r="D231">
        <f>IFERROR(Table1[[#This Row],[ニックネーム]],"")</f>
        <v>0</v>
      </c>
      <c r="E231" t="str">
        <f>IFERROR(_xlfn.CONCAT(Table1[[#This Row],[メールアドレス]:[メールアドレス２]]),"")</f>
        <v/>
      </c>
      <c r="F231">
        <f t="shared" si="3"/>
        <v>-2.31E-3</v>
      </c>
      <c r="G231">
        <f>COUNTIFS(テーブル3[客番号], テーブル5[[#This Row],[客番号]], テーブル3[ポイント], "&gt;=0")</f>
        <v>0</v>
      </c>
      <c r="H231">
        <f>COUNTIFS(テーブル3[客番号], テーブル5[[#This Row],[客番号]], テーブル3[ポイント], "&lt;0")</f>
        <v>0</v>
      </c>
    </row>
    <row r="232" spans="1:8">
      <c r="A232">
        <v>231</v>
      </c>
      <c r="B232" s="5">
        <f>SUMIF(テーブル3[客番号],合計!A232,テーブル3[ポイント])</f>
        <v>0</v>
      </c>
      <c r="C232">
        <f>IFERROR(Table1[[#This Row],[名前2]],"")</f>
        <v>0</v>
      </c>
      <c r="D232">
        <f>IFERROR(Table1[[#This Row],[ニックネーム]],"")</f>
        <v>0</v>
      </c>
      <c r="E232" t="str">
        <f>IFERROR(_xlfn.CONCAT(Table1[[#This Row],[メールアドレス]:[メールアドレス２]]),"")</f>
        <v/>
      </c>
      <c r="F232">
        <f t="shared" si="3"/>
        <v>-2.32E-3</v>
      </c>
      <c r="G232">
        <f>COUNTIFS(テーブル3[客番号], テーブル5[[#This Row],[客番号]], テーブル3[ポイント], "&gt;=0")</f>
        <v>0</v>
      </c>
      <c r="H232">
        <f>COUNTIFS(テーブル3[客番号], テーブル5[[#This Row],[客番号]], テーブル3[ポイント], "&lt;0")</f>
        <v>0</v>
      </c>
    </row>
    <row r="233" spans="1:8">
      <c r="A233">
        <v>232</v>
      </c>
      <c r="B233" s="5">
        <f>SUMIF(テーブル3[客番号],合計!A233,テーブル3[ポイント])</f>
        <v>0</v>
      </c>
      <c r="C233">
        <f>IFERROR(Table1[[#This Row],[名前2]],"")</f>
        <v>0</v>
      </c>
      <c r="D233">
        <f>IFERROR(Table1[[#This Row],[ニックネーム]],"")</f>
        <v>0</v>
      </c>
      <c r="E233" t="str">
        <f>IFERROR(_xlfn.CONCAT(Table1[[#This Row],[メールアドレス]:[メールアドレス２]]),"")</f>
        <v/>
      </c>
      <c r="F233">
        <f t="shared" si="3"/>
        <v>-2.33E-3</v>
      </c>
      <c r="G233">
        <f>COUNTIFS(テーブル3[客番号], テーブル5[[#This Row],[客番号]], テーブル3[ポイント], "&gt;=0")</f>
        <v>0</v>
      </c>
      <c r="H233">
        <f>COUNTIFS(テーブル3[客番号], テーブル5[[#This Row],[客番号]], テーブル3[ポイント], "&lt;0")</f>
        <v>0</v>
      </c>
    </row>
    <row r="234" spans="1:8">
      <c r="A234">
        <v>233</v>
      </c>
      <c r="B234" s="5">
        <f>SUMIF(テーブル3[客番号],合計!A234,テーブル3[ポイント])</f>
        <v>0</v>
      </c>
      <c r="C234">
        <f>IFERROR(Table1[[#This Row],[名前2]],"")</f>
        <v>0</v>
      </c>
      <c r="D234">
        <f>IFERROR(Table1[[#This Row],[ニックネーム]],"")</f>
        <v>0</v>
      </c>
      <c r="E234" t="str">
        <f>IFERROR(_xlfn.CONCAT(Table1[[#This Row],[メールアドレス]:[メールアドレス２]]),"")</f>
        <v/>
      </c>
      <c r="F234">
        <f t="shared" si="3"/>
        <v>-2.3400000000000001E-3</v>
      </c>
      <c r="G234">
        <f>COUNTIFS(テーブル3[客番号], テーブル5[[#This Row],[客番号]], テーブル3[ポイント], "&gt;=0")</f>
        <v>0</v>
      </c>
      <c r="H234">
        <f>COUNTIFS(テーブル3[客番号], テーブル5[[#This Row],[客番号]], テーブル3[ポイント], "&lt;0")</f>
        <v>0</v>
      </c>
    </row>
    <row r="235" spans="1:8">
      <c r="A235">
        <v>234</v>
      </c>
      <c r="B235" s="5">
        <f>SUMIF(テーブル3[客番号],合計!A235,テーブル3[ポイント])</f>
        <v>0</v>
      </c>
      <c r="C235">
        <f>IFERROR(Table1[[#This Row],[名前2]],"")</f>
        <v>0</v>
      </c>
      <c r="D235">
        <f>IFERROR(Table1[[#This Row],[ニックネーム]],"")</f>
        <v>0</v>
      </c>
      <c r="E235" t="str">
        <f>IFERROR(_xlfn.CONCAT(Table1[[#This Row],[メールアドレス]:[メールアドレス２]]),"")</f>
        <v/>
      </c>
      <c r="F235">
        <f t="shared" si="3"/>
        <v>-2.3500000000000001E-3</v>
      </c>
      <c r="G235">
        <f>COUNTIFS(テーブル3[客番号], テーブル5[[#This Row],[客番号]], テーブル3[ポイント], "&gt;=0")</f>
        <v>0</v>
      </c>
      <c r="H235">
        <f>COUNTIFS(テーブル3[客番号], テーブル5[[#This Row],[客番号]], テーブル3[ポイント], "&lt;0")</f>
        <v>0</v>
      </c>
    </row>
    <row r="236" spans="1:8">
      <c r="A236">
        <v>235</v>
      </c>
      <c r="B236" s="5">
        <f>SUMIF(テーブル3[客番号],合計!A236,テーブル3[ポイント])</f>
        <v>0</v>
      </c>
      <c r="C236">
        <f>IFERROR(Table1[[#This Row],[名前2]],"")</f>
        <v>0</v>
      </c>
      <c r="D236">
        <f>IFERROR(Table1[[#This Row],[ニックネーム]],"")</f>
        <v>0</v>
      </c>
      <c r="E236" t="str">
        <f>IFERROR(_xlfn.CONCAT(Table1[[#This Row],[メールアドレス]:[メールアドレス２]]),"")</f>
        <v/>
      </c>
      <c r="F236">
        <f t="shared" si="3"/>
        <v>-2.3600000000000001E-3</v>
      </c>
      <c r="G236">
        <f>COUNTIFS(テーブル3[客番号], テーブル5[[#This Row],[客番号]], テーブル3[ポイント], "&gt;=0")</f>
        <v>0</v>
      </c>
      <c r="H236">
        <f>COUNTIFS(テーブル3[客番号], テーブル5[[#This Row],[客番号]], テーブル3[ポイント], "&lt;0")</f>
        <v>0</v>
      </c>
    </row>
    <row r="237" spans="1:8">
      <c r="A237">
        <v>236</v>
      </c>
      <c r="B237" s="5">
        <f>SUMIF(テーブル3[客番号],合計!A237,テーブル3[ポイント])</f>
        <v>0</v>
      </c>
      <c r="C237">
        <f>IFERROR(Table1[[#This Row],[名前2]],"")</f>
        <v>0</v>
      </c>
      <c r="D237">
        <f>IFERROR(Table1[[#This Row],[ニックネーム]],"")</f>
        <v>0</v>
      </c>
      <c r="E237" t="str">
        <f>IFERROR(_xlfn.CONCAT(Table1[[#This Row],[メールアドレス]:[メールアドレス２]]),"")</f>
        <v/>
      </c>
      <c r="F237">
        <f t="shared" si="3"/>
        <v>-2.3700000000000001E-3</v>
      </c>
      <c r="G237">
        <f>COUNTIFS(テーブル3[客番号], テーブル5[[#This Row],[客番号]], テーブル3[ポイント], "&gt;=0")</f>
        <v>0</v>
      </c>
      <c r="H237">
        <f>COUNTIFS(テーブル3[客番号], テーブル5[[#This Row],[客番号]], テーブル3[ポイント], "&lt;0")</f>
        <v>0</v>
      </c>
    </row>
    <row r="238" spans="1:8">
      <c r="A238">
        <v>237</v>
      </c>
      <c r="B238" s="5">
        <f>SUMIF(テーブル3[客番号],合計!A238,テーブル3[ポイント])</f>
        <v>0</v>
      </c>
      <c r="C238">
        <f>IFERROR(Table1[[#This Row],[名前2]],"")</f>
        <v>0</v>
      </c>
      <c r="D238">
        <f>IFERROR(Table1[[#This Row],[ニックネーム]],"")</f>
        <v>0</v>
      </c>
      <c r="E238" t="str">
        <f>IFERROR(_xlfn.CONCAT(Table1[[#This Row],[メールアドレス]:[メールアドレス２]]),"")</f>
        <v/>
      </c>
      <c r="F238">
        <f t="shared" si="3"/>
        <v>-2.3800000000000002E-3</v>
      </c>
      <c r="G238">
        <f>COUNTIFS(テーブル3[客番号], テーブル5[[#This Row],[客番号]], テーブル3[ポイント], "&gt;=0")</f>
        <v>0</v>
      </c>
      <c r="H238">
        <f>COUNTIFS(テーブル3[客番号], テーブル5[[#This Row],[客番号]], テーブル3[ポイント], "&lt;0")</f>
        <v>0</v>
      </c>
    </row>
    <row r="239" spans="1:8">
      <c r="A239">
        <v>238</v>
      </c>
      <c r="B239" s="5">
        <f>SUMIF(テーブル3[客番号],合計!A239,テーブル3[ポイント])</f>
        <v>0</v>
      </c>
      <c r="C239">
        <f>IFERROR(Table1[[#This Row],[名前2]],"")</f>
        <v>0</v>
      </c>
      <c r="D239">
        <f>IFERROR(Table1[[#This Row],[ニックネーム]],"")</f>
        <v>0</v>
      </c>
      <c r="E239" t="str">
        <f>IFERROR(_xlfn.CONCAT(Table1[[#This Row],[メールアドレス]:[メールアドレス２]]),"")</f>
        <v/>
      </c>
      <c r="F239">
        <f t="shared" si="3"/>
        <v>-2.3900000000000002E-3</v>
      </c>
      <c r="G239">
        <f>COUNTIFS(テーブル3[客番号], テーブル5[[#This Row],[客番号]], テーブル3[ポイント], "&gt;=0")</f>
        <v>0</v>
      </c>
      <c r="H239">
        <f>COUNTIFS(テーブル3[客番号], テーブル5[[#This Row],[客番号]], テーブル3[ポイント], "&lt;0")</f>
        <v>0</v>
      </c>
    </row>
    <row r="240" spans="1:8">
      <c r="A240">
        <v>239</v>
      </c>
      <c r="B240" s="5">
        <f>SUMIF(テーブル3[客番号],合計!A240,テーブル3[ポイント])</f>
        <v>0</v>
      </c>
      <c r="C240">
        <f>IFERROR(Table1[[#This Row],[名前2]],"")</f>
        <v>0</v>
      </c>
      <c r="D240">
        <f>IFERROR(Table1[[#This Row],[ニックネーム]],"")</f>
        <v>0</v>
      </c>
      <c r="E240" t="str">
        <f>IFERROR(_xlfn.CONCAT(Table1[[#This Row],[メールアドレス]:[メールアドレス２]]),"")</f>
        <v/>
      </c>
      <c r="F240">
        <f t="shared" si="3"/>
        <v>-2.4000000000000002E-3</v>
      </c>
      <c r="G240">
        <f>COUNTIFS(テーブル3[客番号], テーブル5[[#This Row],[客番号]], テーブル3[ポイント], "&gt;=0")</f>
        <v>0</v>
      </c>
      <c r="H240">
        <f>COUNTIFS(テーブル3[客番号], テーブル5[[#This Row],[客番号]], テーブル3[ポイント], "&lt;0")</f>
        <v>0</v>
      </c>
    </row>
    <row r="241" spans="1:8">
      <c r="A241">
        <v>240</v>
      </c>
      <c r="B241" s="5">
        <f>SUMIF(テーブル3[客番号],合計!A241,テーブル3[ポイント])</f>
        <v>0</v>
      </c>
      <c r="C241">
        <f>IFERROR(Table1[[#This Row],[名前2]],"")</f>
        <v>0</v>
      </c>
      <c r="D241">
        <f>IFERROR(Table1[[#This Row],[ニックネーム]],"")</f>
        <v>0</v>
      </c>
      <c r="E241" t="str">
        <f>IFERROR(_xlfn.CONCAT(Table1[[#This Row],[メールアドレス]:[メールアドレス２]]),"")</f>
        <v/>
      </c>
      <c r="F241">
        <f t="shared" si="3"/>
        <v>-2.4100000000000002E-3</v>
      </c>
      <c r="G241">
        <f>COUNTIFS(テーブル3[客番号], テーブル5[[#This Row],[客番号]], テーブル3[ポイント], "&gt;=0")</f>
        <v>0</v>
      </c>
      <c r="H241">
        <f>COUNTIFS(テーブル3[客番号], テーブル5[[#This Row],[客番号]], テーブル3[ポイント], "&lt;0")</f>
        <v>0</v>
      </c>
    </row>
    <row r="242" spans="1:8">
      <c r="A242">
        <v>241</v>
      </c>
      <c r="B242" s="5">
        <f>SUMIF(テーブル3[客番号],合計!A242,テーブル3[ポイント])</f>
        <v>0</v>
      </c>
      <c r="C242">
        <f>IFERROR(Table1[[#This Row],[名前2]],"")</f>
        <v>0</v>
      </c>
      <c r="D242">
        <f>IFERROR(Table1[[#This Row],[ニックネーム]],"")</f>
        <v>0</v>
      </c>
      <c r="E242" t="str">
        <f>IFERROR(_xlfn.CONCAT(Table1[[#This Row],[メールアドレス]:[メールアドレス２]]),"")</f>
        <v/>
      </c>
      <c r="F242">
        <f t="shared" si="3"/>
        <v>-2.4200000000000003E-3</v>
      </c>
      <c r="G242">
        <f>COUNTIFS(テーブル3[客番号], テーブル5[[#This Row],[客番号]], テーブル3[ポイント], "&gt;=0")</f>
        <v>0</v>
      </c>
      <c r="H242">
        <f>COUNTIFS(テーブル3[客番号], テーブル5[[#This Row],[客番号]], テーブル3[ポイント], "&lt;0")</f>
        <v>0</v>
      </c>
    </row>
    <row r="243" spans="1:8">
      <c r="A243">
        <v>242</v>
      </c>
      <c r="B243" s="5">
        <f>SUMIF(テーブル3[客番号],合計!A243,テーブル3[ポイント])</f>
        <v>0</v>
      </c>
      <c r="C243">
        <f>IFERROR(Table1[[#This Row],[名前2]],"")</f>
        <v>0</v>
      </c>
      <c r="D243">
        <f>IFERROR(Table1[[#This Row],[ニックネーム]],"")</f>
        <v>0</v>
      </c>
      <c r="E243" t="str">
        <f>IFERROR(_xlfn.CONCAT(Table1[[#This Row],[メールアドレス]:[メールアドレス２]]),"")</f>
        <v/>
      </c>
      <c r="F243">
        <f t="shared" si="3"/>
        <v>-2.4300000000000003E-3</v>
      </c>
      <c r="G243">
        <f>COUNTIFS(テーブル3[客番号], テーブル5[[#This Row],[客番号]], テーブル3[ポイント], "&gt;=0")</f>
        <v>0</v>
      </c>
      <c r="H243">
        <f>COUNTIFS(テーブル3[客番号], テーブル5[[#This Row],[客番号]], テーブル3[ポイント], "&lt;0")</f>
        <v>0</v>
      </c>
    </row>
    <row r="244" spans="1:8">
      <c r="A244">
        <v>243</v>
      </c>
      <c r="B244" s="5">
        <f>SUMIF(テーブル3[客番号],合計!A244,テーブル3[ポイント])</f>
        <v>0</v>
      </c>
      <c r="C244">
        <f>IFERROR(Table1[[#This Row],[名前2]],"")</f>
        <v>0</v>
      </c>
      <c r="D244">
        <f>IFERROR(Table1[[#This Row],[ニックネーム]],"")</f>
        <v>0</v>
      </c>
      <c r="E244" t="str">
        <f>IFERROR(_xlfn.CONCAT(Table1[[#This Row],[メールアドレス]:[メールアドレス２]]),"")</f>
        <v/>
      </c>
      <c r="F244">
        <f t="shared" si="3"/>
        <v>-2.4400000000000003E-3</v>
      </c>
      <c r="G244">
        <f>COUNTIFS(テーブル3[客番号], テーブル5[[#This Row],[客番号]], テーブル3[ポイント], "&gt;=0")</f>
        <v>0</v>
      </c>
      <c r="H244">
        <f>COUNTIFS(テーブル3[客番号], テーブル5[[#This Row],[客番号]], テーブル3[ポイント], "&lt;0")</f>
        <v>0</v>
      </c>
    </row>
    <row r="245" spans="1:8">
      <c r="A245">
        <v>244</v>
      </c>
      <c r="B245" s="5">
        <f>SUMIF(テーブル3[客番号],合計!A245,テーブル3[ポイント])</f>
        <v>0</v>
      </c>
      <c r="C245">
        <f>IFERROR(Table1[[#This Row],[名前2]],"")</f>
        <v>0</v>
      </c>
      <c r="D245">
        <f>IFERROR(Table1[[#This Row],[ニックネーム]],"")</f>
        <v>0</v>
      </c>
      <c r="E245" t="str">
        <f>IFERROR(_xlfn.CONCAT(Table1[[#This Row],[メールアドレス]:[メールアドレス２]]),"")</f>
        <v/>
      </c>
      <c r="F245">
        <f t="shared" si="3"/>
        <v>-2.4500000000000004E-3</v>
      </c>
      <c r="G245">
        <f>COUNTIFS(テーブル3[客番号], テーブル5[[#This Row],[客番号]], テーブル3[ポイント], "&gt;=0")</f>
        <v>0</v>
      </c>
      <c r="H245">
        <f>COUNTIFS(テーブル3[客番号], テーブル5[[#This Row],[客番号]], テーブル3[ポイント], "&lt;0")</f>
        <v>0</v>
      </c>
    </row>
    <row r="246" spans="1:8">
      <c r="A246">
        <v>245</v>
      </c>
      <c r="B246" s="5">
        <f>SUMIF(テーブル3[客番号],合計!A246,テーブル3[ポイント])</f>
        <v>0</v>
      </c>
      <c r="C246">
        <f>IFERROR(Table1[[#This Row],[名前2]],"")</f>
        <v>0</v>
      </c>
      <c r="D246">
        <f>IFERROR(Table1[[#This Row],[ニックネーム]],"")</f>
        <v>0</v>
      </c>
      <c r="E246" t="str">
        <f>IFERROR(_xlfn.CONCAT(Table1[[#This Row],[メールアドレス]:[メールアドレス２]]),"")</f>
        <v/>
      </c>
      <c r="F246">
        <f t="shared" si="3"/>
        <v>-2.4600000000000004E-3</v>
      </c>
      <c r="G246">
        <f>COUNTIFS(テーブル3[客番号], テーブル5[[#This Row],[客番号]], テーブル3[ポイント], "&gt;=0")</f>
        <v>0</v>
      </c>
      <c r="H246">
        <f>COUNTIFS(テーブル3[客番号], テーブル5[[#This Row],[客番号]], テーブル3[ポイント], "&lt;0")</f>
        <v>0</v>
      </c>
    </row>
    <row r="247" spans="1:8">
      <c r="A247">
        <v>246</v>
      </c>
      <c r="B247" s="5">
        <f>SUMIF(テーブル3[客番号],合計!A247,テーブル3[ポイント])</f>
        <v>0</v>
      </c>
      <c r="C247">
        <f>IFERROR(Table1[[#This Row],[名前2]],"")</f>
        <v>0</v>
      </c>
      <c r="D247">
        <f>IFERROR(Table1[[#This Row],[ニックネーム]],"")</f>
        <v>0</v>
      </c>
      <c r="E247" t="str">
        <f>IFERROR(_xlfn.CONCAT(Table1[[#This Row],[メールアドレス]:[メールアドレス２]]),"")</f>
        <v/>
      </c>
      <c r="F247">
        <f t="shared" si="3"/>
        <v>-2.4700000000000004E-3</v>
      </c>
      <c r="G247">
        <f>COUNTIFS(テーブル3[客番号], テーブル5[[#This Row],[客番号]], テーブル3[ポイント], "&gt;=0")</f>
        <v>0</v>
      </c>
      <c r="H247">
        <f>COUNTIFS(テーブル3[客番号], テーブル5[[#This Row],[客番号]], テーブル3[ポイント], "&lt;0")</f>
        <v>0</v>
      </c>
    </row>
    <row r="248" spans="1:8">
      <c r="A248">
        <v>247</v>
      </c>
      <c r="B248" s="5">
        <f>SUMIF(テーブル3[客番号],合計!A248,テーブル3[ポイント])</f>
        <v>0</v>
      </c>
      <c r="C248">
        <f>IFERROR(Table1[[#This Row],[名前2]],"")</f>
        <v>0</v>
      </c>
      <c r="D248">
        <f>IFERROR(Table1[[#This Row],[ニックネーム]],"")</f>
        <v>0</v>
      </c>
      <c r="E248" t="str">
        <f>IFERROR(_xlfn.CONCAT(Table1[[#This Row],[メールアドレス]:[メールアドレス２]]),"")</f>
        <v/>
      </c>
      <c r="F248">
        <f t="shared" si="3"/>
        <v>-2.48E-3</v>
      </c>
      <c r="G248">
        <f>COUNTIFS(テーブル3[客番号], テーブル5[[#This Row],[客番号]], テーブル3[ポイント], "&gt;=0")</f>
        <v>0</v>
      </c>
      <c r="H248">
        <f>COUNTIFS(テーブル3[客番号], テーブル5[[#This Row],[客番号]], テーブル3[ポイント], "&lt;0")</f>
        <v>0</v>
      </c>
    </row>
    <row r="249" spans="1:8">
      <c r="A249">
        <v>248</v>
      </c>
      <c r="B249" s="5">
        <f>SUMIF(テーブル3[客番号],合計!A249,テーブル3[ポイント])</f>
        <v>0</v>
      </c>
      <c r="C249">
        <f>IFERROR(Table1[[#This Row],[名前2]],"")</f>
        <v>0</v>
      </c>
      <c r="D249">
        <f>IFERROR(Table1[[#This Row],[ニックネーム]],"")</f>
        <v>0</v>
      </c>
      <c r="E249" t="str">
        <f>IFERROR(_xlfn.CONCAT(Table1[[#This Row],[メールアドレス]:[メールアドレス２]]),"")</f>
        <v/>
      </c>
      <c r="F249">
        <f t="shared" si="3"/>
        <v>-2.49E-3</v>
      </c>
      <c r="G249">
        <f>COUNTIFS(テーブル3[客番号], テーブル5[[#This Row],[客番号]], テーブル3[ポイント], "&gt;=0")</f>
        <v>0</v>
      </c>
      <c r="H249">
        <f>COUNTIFS(テーブル3[客番号], テーブル5[[#This Row],[客番号]], テーブル3[ポイント], "&lt;0")</f>
        <v>0</v>
      </c>
    </row>
    <row r="250" spans="1:8">
      <c r="A250">
        <v>249</v>
      </c>
      <c r="B250" s="5">
        <f>SUMIF(テーブル3[客番号],合計!A250,テーブル3[ポイント])</f>
        <v>0</v>
      </c>
      <c r="C250">
        <f>IFERROR(Table1[[#This Row],[名前2]],"")</f>
        <v>0</v>
      </c>
      <c r="D250">
        <f>IFERROR(Table1[[#This Row],[ニックネーム]],"")</f>
        <v>0</v>
      </c>
      <c r="E250" t="str">
        <f>IFERROR(_xlfn.CONCAT(Table1[[#This Row],[メールアドレス]:[メールアドレス２]]),"")</f>
        <v/>
      </c>
      <c r="F250">
        <f t="shared" si="3"/>
        <v>-2.5000000000000001E-3</v>
      </c>
      <c r="G250">
        <f>COUNTIFS(テーブル3[客番号], テーブル5[[#This Row],[客番号]], テーブル3[ポイント], "&gt;=0")</f>
        <v>0</v>
      </c>
      <c r="H250">
        <f>COUNTIFS(テーブル3[客番号], テーブル5[[#This Row],[客番号]], テーブル3[ポイント], "&lt;0")</f>
        <v>0</v>
      </c>
    </row>
    <row r="251" spans="1:8">
      <c r="A251">
        <v>250</v>
      </c>
      <c r="B251" s="5">
        <f>SUMIF(テーブル3[客番号],合計!A251,テーブル3[ポイント])</f>
        <v>0</v>
      </c>
      <c r="C251">
        <f>IFERROR(Table1[[#This Row],[名前2]],"")</f>
        <v>0</v>
      </c>
      <c r="D251">
        <f>IFERROR(Table1[[#This Row],[ニックネーム]],"")</f>
        <v>0</v>
      </c>
      <c r="E251" t="str">
        <f>IFERROR(_xlfn.CONCAT(Table1[[#This Row],[メールアドレス]:[メールアドレス２]]),"")</f>
        <v/>
      </c>
      <c r="F251">
        <f t="shared" si="3"/>
        <v>-2.5100000000000001E-3</v>
      </c>
      <c r="G251">
        <f>COUNTIFS(テーブル3[客番号], テーブル5[[#This Row],[客番号]], テーブル3[ポイント], "&gt;=0")</f>
        <v>0</v>
      </c>
      <c r="H251">
        <f>COUNTIFS(テーブル3[客番号], テーブル5[[#This Row],[客番号]], テーブル3[ポイント], "&lt;0")</f>
        <v>0</v>
      </c>
    </row>
    <row r="252" spans="1:8">
      <c r="A252">
        <v>251</v>
      </c>
      <c r="B252" s="5">
        <f>SUMIF(テーブル3[客番号],合計!A252,テーブル3[ポイント])</f>
        <v>0</v>
      </c>
      <c r="C252">
        <f>IFERROR(Table1[[#This Row],[名前2]],"")</f>
        <v>0</v>
      </c>
      <c r="D252">
        <f>IFERROR(Table1[[#This Row],[ニックネーム]],"")</f>
        <v>0</v>
      </c>
      <c r="E252" t="str">
        <f>IFERROR(_xlfn.CONCAT(Table1[[#This Row],[メールアドレス]:[メールアドレス２]]),"")</f>
        <v/>
      </c>
      <c r="F252">
        <f t="shared" si="3"/>
        <v>-2.5200000000000001E-3</v>
      </c>
      <c r="G252">
        <f>COUNTIFS(テーブル3[客番号], テーブル5[[#This Row],[客番号]], テーブル3[ポイント], "&gt;=0")</f>
        <v>0</v>
      </c>
      <c r="H252">
        <f>COUNTIFS(テーブル3[客番号], テーブル5[[#This Row],[客番号]], テーブル3[ポイント], "&lt;0")</f>
        <v>0</v>
      </c>
    </row>
    <row r="253" spans="1:8">
      <c r="A253">
        <v>252</v>
      </c>
      <c r="B253" s="5">
        <f>SUMIF(テーブル3[客番号],合計!A253,テーブル3[ポイント])</f>
        <v>0</v>
      </c>
      <c r="C253">
        <f>IFERROR(Table1[[#This Row],[名前2]],"")</f>
        <v>0</v>
      </c>
      <c r="D253">
        <f>IFERROR(Table1[[#This Row],[ニックネーム]],"")</f>
        <v>0</v>
      </c>
      <c r="E253" t="str">
        <f>IFERROR(_xlfn.CONCAT(Table1[[#This Row],[メールアドレス]:[メールアドレス２]]),"")</f>
        <v/>
      </c>
      <c r="F253">
        <f t="shared" si="3"/>
        <v>-2.5300000000000001E-3</v>
      </c>
      <c r="G253">
        <f>COUNTIFS(テーブル3[客番号], テーブル5[[#This Row],[客番号]], テーブル3[ポイント], "&gt;=0")</f>
        <v>0</v>
      </c>
      <c r="H253">
        <f>COUNTIFS(テーブル3[客番号], テーブル5[[#This Row],[客番号]], テーブル3[ポイント], "&lt;0")</f>
        <v>0</v>
      </c>
    </row>
    <row r="254" spans="1:8">
      <c r="A254">
        <v>253</v>
      </c>
      <c r="B254" s="5">
        <f>SUMIF(テーブル3[客番号],合計!A254,テーブル3[ポイント])</f>
        <v>0</v>
      </c>
      <c r="C254">
        <f>IFERROR(Table1[[#This Row],[名前2]],"")</f>
        <v>0</v>
      </c>
      <c r="D254">
        <f>IFERROR(Table1[[#This Row],[ニックネーム]],"")</f>
        <v>0</v>
      </c>
      <c r="E254" t="str">
        <f>IFERROR(_xlfn.CONCAT(Table1[[#This Row],[メールアドレス]:[メールアドレス２]]),"")</f>
        <v/>
      </c>
      <c r="F254">
        <f t="shared" si="3"/>
        <v>-2.5400000000000002E-3</v>
      </c>
      <c r="G254">
        <f>COUNTIFS(テーブル3[客番号], テーブル5[[#This Row],[客番号]], テーブル3[ポイント], "&gt;=0")</f>
        <v>0</v>
      </c>
      <c r="H254">
        <f>COUNTIFS(テーブル3[客番号], テーブル5[[#This Row],[客番号]], テーブル3[ポイント], "&lt;0")</f>
        <v>0</v>
      </c>
    </row>
    <row r="255" spans="1:8">
      <c r="A255">
        <v>254</v>
      </c>
      <c r="B255" s="5">
        <f>SUMIF(テーブル3[客番号],合計!A255,テーブル3[ポイント])</f>
        <v>0</v>
      </c>
      <c r="C255">
        <f>IFERROR(Table1[[#This Row],[名前2]],"")</f>
        <v>0</v>
      </c>
      <c r="D255">
        <f>IFERROR(Table1[[#This Row],[ニックネーム]],"")</f>
        <v>0</v>
      </c>
      <c r="E255" t="str">
        <f>IFERROR(_xlfn.CONCAT(Table1[[#This Row],[メールアドレス]:[メールアドレス２]]),"")</f>
        <v/>
      </c>
      <c r="F255">
        <f t="shared" si="3"/>
        <v>-2.5500000000000002E-3</v>
      </c>
      <c r="G255">
        <f>COUNTIFS(テーブル3[客番号], テーブル5[[#This Row],[客番号]], テーブル3[ポイント], "&gt;=0")</f>
        <v>0</v>
      </c>
      <c r="H255">
        <f>COUNTIFS(テーブル3[客番号], テーブル5[[#This Row],[客番号]], テーブル3[ポイント], "&lt;0")</f>
        <v>0</v>
      </c>
    </row>
    <row r="256" spans="1:8">
      <c r="A256">
        <v>255</v>
      </c>
      <c r="B256" s="5">
        <f>SUMIF(テーブル3[客番号],合計!A256,テーブル3[ポイント])</f>
        <v>0</v>
      </c>
      <c r="C256">
        <f>IFERROR(Table1[[#This Row],[名前2]],"")</f>
        <v>0</v>
      </c>
      <c r="D256">
        <f>IFERROR(Table1[[#This Row],[ニックネーム]],"")</f>
        <v>0</v>
      </c>
      <c r="E256" t="str">
        <f>IFERROR(_xlfn.CONCAT(Table1[[#This Row],[メールアドレス]:[メールアドレス２]]),"")</f>
        <v/>
      </c>
      <c r="F256">
        <f t="shared" si="3"/>
        <v>-2.5600000000000002E-3</v>
      </c>
      <c r="G256">
        <f>COUNTIFS(テーブル3[客番号], テーブル5[[#This Row],[客番号]], テーブル3[ポイント], "&gt;=0")</f>
        <v>0</v>
      </c>
      <c r="H256">
        <f>COUNTIFS(テーブル3[客番号], テーブル5[[#This Row],[客番号]], テーブル3[ポイント], "&lt;0")</f>
        <v>0</v>
      </c>
    </row>
    <row r="257" spans="1:8">
      <c r="A257">
        <v>256</v>
      </c>
      <c r="B257" s="5">
        <f>SUMIF(テーブル3[客番号],合計!A257,テーブル3[ポイント])</f>
        <v>0</v>
      </c>
      <c r="C257">
        <f>IFERROR(Table1[[#This Row],[名前2]],"")</f>
        <v>0</v>
      </c>
      <c r="D257">
        <f>IFERROR(Table1[[#This Row],[ニックネーム]],"")</f>
        <v>0</v>
      </c>
      <c r="E257" t="str">
        <f>IFERROR(_xlfn.CONCAT(Table1[[#This Row],[メールアドレス]:[メールアドレス２]]),"")</f>
        <v/>
      </c>
      <c r="F257">
        <f t="shared" si="3"/>
        <v>-2.5700000000000002E-3</v>
      </c>
      <c r="G257">
        <f>COUNTIFS(テーブル3[客番号], テーブル5[[#This Row],[客番号]], テーブル3[ポイント], "&gt;=0")</f>
        <v>0</v>
      </c>
      <c r="H257">
        <f>COUNTIFS(テーブル3[客番号], テーブル5[[#This Row],[客番号]], テーブル3[ポイント], "&lt;0")</f>
        <v>0</v>
      </c>
    </row>
    <row r="258" spans="1:8">
      <c r="A258">
        <v>257</v>
      </c>
      <c r="B258" s="5">
        <f>SUMIF(テーブル3[客番号],合計!A258,テーブル3[ポイント])</f>
        <v>0</v>
      </c>
      <c r="C258">
        <f>IFERROR(Table1[[#This Row],[名前2]],"")</f>
        <v>0</v>
      </c>
      <c r="D258">
        <f>IFERROR(Table1[[#This Row],[ニックネーム]],"")</f>
        <v>0</v>
      </c>
      <c r="E258" t="str">
        <f>IFERROR(_xlfn.CONCAT(Table1[[#This Row],[メールアドレス]:[メールアドレス２]]),"")</f>
        <v/>
      </c>
      <c r="F258">
        <f t="shared" ref="F258:F321" si="4">B258 - (ROW() * 0.00001)</f>
        <v>-2.5800000000000003E-3</v>
      </c>
      <c r="G258">
        <f>COUNTIFS(テーブル3[客番号], テーブル5[[#This Row],[客番号]], テーブル3[ポイント], "&gt;=0")</f>
        <v>0</v>
      </c>
      <c r="H258">
        <f>COUNTIFS(テーブル3[客番号], テーブル5[[#This Row],[客番号]], テーブル3[ポイント], "&lt;0")</f>
        <v>0</v>
      </c>
    </row>
    <row r="259" spans="1:8">
      <c r="A259">
        <v>258</v>
      </c>
      <c r="B259" s="5">
        <f>SUMIF(テーブル3[客番号],合計!A259,テーブル3[ポイント])</f>
        <v>0</v>
      </c>
      <c r="C259">
        <f>IFERROR(Table1[[#This Row],[名前2]],"")</f>
        <v>0</v>
      </c>
      <c r="D259">
        <f>IFERROR(Table1[[#This Row],[ニックネーム]],"")</f>
        <v>0</v>
      </c>
      <c r="E259" t="str">
        <f>IFERROR(_xlfn.CONCAT(Table1[[#This Row],[メールアドレス]:[メールアドレス２]]),"")</f>
        <v/>
      </c>
      <c r="F259">
        <f t="shared" si="4"/>
        <v>-2.5900000000000003E-3</v>
      </c>
      <c r="G259">
        <f>COUNTIFS(テーブル3[客番号], テーブル5[[#This Row],[客番号]], テーブル3[ポイント], "&gt;=0")</f>
        <v>0</v>
      </c>
      <c r="H259">
        <f>COUNTIFS(テーブル3[客番号], テーブル5[[#This Row],[客番号]], テーブル3[ポイント], "&lt;0")</f>
        <v>0</v>
      </c>
    </row>
    <row r="260" spans="1:8">
      <c r="A260">
        <v>259</v>
      </c>
      <c r="B260" s="5">
        <f>SUMIF(テーブル3[客番号],合計!A260,テーブル3[ポイント])</f>
        <v>0</v>
      </c>
      <c r="C260">
        <f>IFERROR(Table1[[#This Row],[名前2]],"")</f>
        <v>0</v>
      </c>
      <c r="D260">
        <f>IFERROR(Table1[[#This Row],[ニックネーム]],"")</f>
        <v>0</v>
      </c>
      <c r="E260" t="str">
        <f>IFERROR(_xlfn.CONCAT(Table1[[#This Row],[メールアドレス]:[メールアドレス２]]),"")</f>
        <v/>
      </c>
      <c r="F260">
        <f t="shared" si="4"/>
        <v>-2.6000000000000003E-3</v>
      </c>
      <c r="G260">
        <f>COUNTIFS(テーブル3[客番号], テーブル5[[#This Row],[客番号]], テーブル3[ポイント], "&gt;=0")</f>
        <v>0</v>
      </c>
      <c r="H260">
        <f>COUNTIFS(テーブル3[客番号], テーブル5[[#This Row],[客番号]], テーブル3[ポイント], "&lt;0")</f>
        <v>0</v>
      </c>
    </row>
    <row r="261" spans="1:8">
      <c r="A261">
        <v>260</v>
      </c>
      <c r="B261" s="5">
        <f>SUMIF(テーブル3[客番号],合計!A261,テーブル3[ポイント])</f>
        <v>0</v>
      </c>
      <c r="C261">
        <f>IFERROR(Table1[[#This Row],[名前2]],"")</f>
        <v>0</v>
      </c>
      <c r="D261">
        <f>IFERROR(Table1[[#This Row],[ニックネーム]],"")</f>
        <v>0</v>
      </c>
      <c r="E261" t="str">
        <f>IFERROR(_xlfn.CONCAT(Table1[[#This Row],[メールアドレス]:[メールアドレス２]]),"")</f>
        <v/>
      </c>
      <c r="F261">
        <f t="shared" si="4"/>
        <v>-2.6100000000000003E-3</v>
      </c>
      <c r="G261">
        <f>COUNTIFS(テーブル3[客番号], テーブル5[[#This Row],[客番号]], テーブル3[ポイント], "&gt;=0")</f>
        <v>0</v>
      </c>
      <c r="H261">
        <f>COUNTIFS(テーブル3[客番号], テーブル5[[#This Row],[客番号]], テーブル3[ポイント], "&lt;0")</f>
        <v>0</v>
      </c>
    </row>
    <row r="262" spans="1:8">
      <c r="A262">
        <v>261</v>
      </c>
      <c r="B262" s="5">
        <f>SUMIF(テーブル3[客番号],合計!A262,テーブル3[ポイント])</f>
        <v>0</v>
      </c>
      <c r="C262">
        <f>IFERROR(Table1[[#This Row],[名前2]],"")</f>
        <v>0</v>
      </c>
      <c r="D262">
        <f>IFERROR(Table1[[#This Row],[ニックネーム]],"")</f>
        <v>0</v>
      </c>
      <c r="E262" t="str">
        <f>IFERROR(_xlfn.CONCAT(Table1[[#This Row],[メールアドレス]:[メールアドレス２]]),"")</f>
        <v/>
      </c>
      <c r="F262">
        <f t="shared" si="4"/>
        <v>-2.6200000000000004E-3</v>
      </c>
      <c r="G262">
        <f>COUNTIFS(テーブル3[客番号], テーブル5[[#This Row],[客番号]], テーブル3[ポイント], "&gt;=0")</f>
        <v>0</v>
      </c>
      <c r="H262">
        <f>COUNTIFS(テーブル3[客番号], テーブル5[[#This Row],[客番号]], テーブル3[ポイント], "&lt;0")</f>
        <v>0</v>
      </c>
    </row>
    <row r="263" spans="1:8">
      <c r="A263">
        <v>262</v>
      </c>
      <c r="B263" s="5">
        <f>SUMIF(テーブル3[客番号],合計!A263,テーブル3[ポイント])</f>
        <v>0</v>
      </c>
      <c r="C263">
        <f>IFERROR(Table1[[#This Row],[名前2]],"")</f>
        <v>0</v>
      </c>
      <c r="D263">
        <f>IFERROR(Table1[[#This Row],[ニックネーム]],"")</f>
        <v>0</v>
      </c>
      <c r="E263" t="str">
        <f>IFERROR(_xlfn.CONCAT(Table1[[#This Row],[メールアドレス]:[メールアドレス２]]),"")</f>
        <v/>
      </c>
      <c r="F263">
        <f t="shared" si="4"/>
        <v>-2.6300000000000004E-3</v>
      </c>
      <c r="G263">
        <f>COUNTIFS(テーブル3[客番号], テーブル5[[#This Row],[客番号]], テーブル3[ポイント], "&gt;=0")</f>
        <v>0</v>
      </c>
      <c r="H263">
        <f>COUNTIFS(テーブル3[客番号], テーブル5[[#This Row],[客番号]], テーブル3[ポイント], "&lt;0")</f>
        <v>0</v>
      </c>
    </row>
    <row r="264" spans="1:8">
      <c r="A264">
        <v>263</v>
      </c>
      <c r="B264" s="5">
        <f>SUMIF(テーブル3[客番号],合計!A264,テーブル3[ポイント])</f>
        <v>0</v>
      </c>
      <c r="C264">
        <f>IFERROR(Table1[[#This Row],[名前2]],"")</f>
        <v>0</v>
      </c>
      <c r="D264">
        <f>IFERROR(Table1[[#This Row],[ニックネーム]],"")</f>
        <v>0</v>
      </c>
      <c r="E264" t="str">
        <f>IFERROR(_xlfn.CONCAT(Table1[[#This Row],[メールアドレス]:[メールアドレス２]]),"")</f>
        <v/>
      </c>
      <c r="F264">
        <f t="shared" si="4"/>
        <v>-2.6400000000000004E-3</v>
      </c>
      <c r="G264">
        <f>COUNTIFS(テーブル3[客番号], テーブル5[[#This Row],[客番号]], テーブル3[ポイント], "&gt;=0")</f>
        <v>0</v>
      </c>
      <c r="H264">
        <f>COUNTIFS(テーブル3[客番号], テーブル5[[#This Row],[客番号]], テーブル3[ポイント], "&lt;0")</f>
        <v>0</v>
      </c>
    </row>
    <row r="265" spans="1:8">
      <c r="A265">
        <v>264</v>
      </c>
      <c r="B265" s="5">
        <f>SUMIF(テーブル3[客番号],合計!A265,テーブル3[ポイント])</f>
        <v>0</v>
      </c>
      <c r="C265">
        <f>IFERROR(Table1[[#This Row],[名前2]],"")</f>
        <v>0</v>
      </c>
      <c r="D265">
        <f>IFERROR(Table1[[#This Row],[ニックネーム]],"")</f>
        <v>0</v>
      </c>
      <c r="E265" t="str">
        <f>IFERROR(_xlfn.CONCAT(Table1[[#This Row],[メールアドレス]:[メールアドレス２]]),"")</f>
        <v/>
      </c>
      <c r="F265">
        <f t="shared" si="4"/>
        <v>-2.65E-3</v>
      </c>
      <c r="G265">
        <f>COUNTIFS(テーブル3[客番号], テーブル5[[#This Row],[客番号]], テーブル3[ポイント], "&gt;=0")</f>
        <v>0</v>
      </c>
      <c r="H265">
        <f>COUNTIFS(テーブル3[客番号], テーブル5[[#This Row],[客番号]], テーブル3[ポイント], "&lt;0")</f>
        <v>0</v>
      </c>
    </row>
    <row r="266" spans="1:8">
      <c r="A266">
        <v>265</v>
      </c>
      <c r="B266" s="5">
        <f>SUMIF(テーブル3[客番号],合計!A266,テーブル3[ポイント])</f>
        <v>0</v>
      </c>
      <c r="C266">
        <f>IFERROR(Table1[[#This Row],[名前2]],"")</f>
        <v>0</v>
      </c>
      <c r="D266">
        <f>IFERROR(Table1[[#This Row],[ニックネーム]],"")</f>
        <v>0</v>
      </c>
      <c r="E266" t="str">
        <f>IFERROR(_xlfn.CONCAT(Table1[[#This Row],[メールアドレス]:[メールアドレス２]]),"")</f>
        <v/>
      </c>
      <c r="F266">
        <f t="shared" si="4"/>
        <v>-2.66E-3</v>
      </c>
      <c r="G266">
        <f>COUNTIFS(テーブル3[客番号], テーブル5[[#This Row],[客番号]], テーブル3[ポイント], "&gt;=0")</f>
        <v>0</v>
      </c>
      <c r="H266">
        <f>COUNTIFS(テーブル3[客番号], テーブル5[[#This Row],[客番号]], テーブル3[ポイント], "&lt;0")</f>
        <v>0</v>
      </c>
    </row>
    <row r="267" spans="1:8">
      <c r="A267">
        <v>266</v>
      </c>
      <c r="B267" s="5">
        <f>SUMIF(テーブル3[客番号],合計!A267,テーブル3[ポイント])</f>
        <v>0</v>
      </c>
      <c r="C267">
        <f>IFERROR(Table1[[#This Row],[名前2]],"")</f>
        <v>0</v>
      </c>
      <c r="D267">
        <f>IFERROR(Table1[[#This Row],[ニックネーム]],"")</f>
        <v>0</v>
      </c>
      <c r="E267" t="str">
        <f>IFERROR(_xlfn.CONCAT(Table1[[#This Row],[メールアドレス]:[メールアドレス２]]),"")</f>
        <v/>
      </c>
      <c r="F267">
        <f t="shared" si="4"/>
        <v>-2.6700000000000001E-3</v>
      </c>
      <c r="G267">
        <f>COUNTIFS(テーブル3[客番号], テーブル5[[#This Row],[客番号]], テーブル3[ポイント], "&gt;=0")</f>
        <v>0</v>
      </c>
      <c r="H267">
        <f>COUNTIFS(テーブル3[客番号], テーブル5[[#This Row],[客番号]], テーブル3[ポイント], "&lt;0")</f>
        <v>0</v>
      </c>
    </row>
    <row r="268" spans="1:8">
      <c r="A268">
        <v>267</v>
      </c>
      <c r="B268" s="5">
        <f>SUMIF(テーブル3[客番号],合計!A268,テーブル3[ポイント])</f>
        <v>0</v>
      </c>
      <c r="C268">
        <f>IFERROR(Table1[[#This Row],[名前2]],"")</f>
        <v>0</v>
      </c>
      <c r="D268">
        <f>IFERROR(Table1[[#This Row],[ニックネーム]],"")</f>
        <v>0</v>
      </c>
      <c r="E268" t="str">
        <f>IFERROR(_xlfn.CONCAT(Table1[[#This Row],[メールアドレス]:[メールアドレス２]]),"")</f>
        <v/>
      </c>
      <c r="F268">
        <f t="shared" si="4"/>
        <v>-2.6800000000000001E-3</v>
      </c>
      <c r="G268">
        <f>COUNTIFS(テーブル3[客番号], テーブル5[[#This Row],[客番号]], テーブル3[ポイント], "&gt;=0")</f>
        <v>0</v>
      </c>
      <c r="H268">
        <f>COUNTIFS(テーブル3[客番号], テーブル5[[#This Row],[客番号]], テーブル3[ポイント], "&lt;0")</f>
        <v>0</v>
      </c>
    </row>
    <row r="269" spans="1:8">
      <c r="A269">
        <v>268</v>
      </c>
      <c r="B269" s="5">
        <f>SUMIF(テーブル3[客番号],合計!A269,テーブル3[ポイント])</f>
        <v>0</v>
      </c>
      <c r="C269">
        <f>IFERROR(Table1[[#This Row],[名前2]],"")</f>
        <v>0</v>
      </c>
      <c r="D269">
        <f>IFERROR(Table1[[#This Row],[ニックネーム]],"")</f>
        <v>0</v>
      </c>
      <c r="E269" t="str">
        <f>IFERROR(_xlfn.CONCAT(Table1[[#This Row],[メールアドレス]:[メールアドレス２]]),"")</f>
        <v/>
      </c>
      <c r="F269">
        <f t="shared" si="4"/>
        <v>-2.6900000000000001E-3</v>
      </c>
      <c r="G269">
        <f>COUNTIFS(テーブル3[客番号], テーブル5[[#This Row],[客番号]], テーブル3[ポイント], "&gt;=0")</f>
        <v>0</v>
      </c>
      <c r="H269">
        <f>COUNTIFS(テーブル3[客番号], テーブル5[[#This Row],[客番号]], テーブル3[ポイント], "&lt;0")</f>
        <v>0</v>
      </c>
    </row>
    <row r="270" spans="1:8">
      <c r="A270">
        <v>269</v>
      </c>
      <c r="B270" s="5">
        <f>SUMIF(テーブル3[客番号],合計!A270,テーブル3[ポイント])</f>
        <v>0</v>
      </c>
      <c r="C270">
        <f>IFERROR(Table1[[#This Row],[名前2]],"")</f>
        <v>0</v>
      </c>
      <c r="D270">
        <f>IFERROR(Table1[[#This Row],[ニックネーム]],"")</f>
        <v>0</v>
      </c>
      <c r="E270" t="str">
        <f>IFERROR(_xlfn.CONCAT(Table1[[#This Row],[メールアドレス]:[メールアドレス２]]),"")</f>
        <v/>
      </c>
      <c r="F270">
        <f t="shared" si="4"/>
        <v>-2.7000000000000001E-3</v>
      </c>
      <c r="G270">
        <f>COUNTIFS(テーブル3[客番号], テーブル5[[#This Row],[客番号]], テーブル3[ポイント], "&gt;=0")</f>
        <v>0</v>
      </c>
      <c r="H270">
        <f>COUNTIFS(テーブル3[客番号], テーブル5[[#This Row],[客番号]], テーブル3[ポイント], "&lt;0")</f>
        <v>0</v>
      </c>
    </row>
    <row r="271" spans="1:8">
      <c r="A271">
        <v>270</v>
      </c>
      <c r="B271" s="5">
        <f>SUMIF(テーブル3[客番号],合計!A271,テーブル3[ポイント])</f>
        <v>0</v>
      </c>
      <c r="C271">
        <f>IFERROR(Table1[[#This Row],[名前2]],"")</f>
        <v>0</v>
      </c>
      <c r="D271">
        <f>IFERROR(Table1[[#This Row],[ニックネーム]],"")</f>
        <v>0</v>
      </c>
      <c r="E271" t="str">
        <f>IFERROR(_xlfn.CONCAT(Table1[[#This Row],[メールアドレス]:[メールアドレス２]]),"")</f>
        <v/>
      </c>
      <c r="F271">
        <f t="shared" si="4"/>
        <v>-2.7100000000000002E-3</v>
      </c>
      <c r="G271">
        <f>COUNTIFS(テーブル3[客番号], テーブル5[[#This Row],[客番号]], テーブル3[ポイント], "&gt;=0")</f>
        <v>0</v>
      </c>
      <c r="H271">
        <f>COUNTIFS(テーブル3[客番号], テーブル5[[#This Row],[客番号]], テーブル3[ポイント], "&lt;0")</f>
        <v>0</v>
      </c>
    </row>
    <row r="272" spans="1:8">
      <c r="A272">
        <v>271</v>
      </c>
      <c r="B272" s="5">
        <f>SUMIF(テーブル3[客番号],合計!A272,テーブル3[ポイント])</f>
        <v>0</v>
      </c>
      <c r="C272">
        <f>IFERROR(Table1[[#This Row],[名前2]],"")</f>
        <v>0</v>
      </c>
      <c r="D272">
        <f>IFERROR(Table1[[#This Row],[ニックネーム]],"")</f>
        <v>0</v>
      </c>
      <c r="E272" t="str">
        <f>IFERROR(_xlfn.CONCAT(Table1[[#This Row],[メールアドレス]:[メールアドレス２]]),"")</f>
        <v/>
      </c>
      <c r="F272">
        <f t="shared" si="4"/>
        <v>-2.7200000000000002E-3</v>
      </c>
      <c r="G272">
        <f>COUNTIFS(テーブル3[客番号], テーブル5[[#This Row],[客番号]], テーブル3[ポイント], "&gt;=0")</f>
        <v>0</v>
      </c>
      <c r="H272">
        <f>COUNTIFS(テーブル3[客番号], テーブル5[[#This Row],[客番号]], テーブル3[ポイント], "&lt;0")</f>
        <v>0</v>
      </c>
    </row>
    <row r="273" spans="1:8">
      <c r="A273">
        <v>272</v>
      </c>
      <c r="B273" s="5">
        <f>SUMIF(テーブル3[客番号],合計!A273,テーブル3[ポイント])</f>
        <v>0</v>
      </c>
      <c r="C273">
        <f>IFERROR(Table1[[#This Row],[名前2]],"")</f>
        <v>0</v>
      </c>
      <c r="D273">
        <f>IFERROR(Table1[[#This Row],[ニックネーム]],"")</f>
        <v>0</v>
      </c>
      <c r="E273" t="str">
        <f>IFERROR(_xlfn.CONCAT(Table1[[#This Row],[メールアドレス]:[メールアドレス２]]),"")</f>
        <v/>
      </c>
      <c r="F273">
        <f t="shared" si="4"/>
        <v>-2.7300000000000002E-3</v>
      </c>
      <c r="G273">
        <f>COUNTIFS(テーブル3[客番号], テーブル5[[#This Row],[客番号]], テーブル3[ポイント], "&gt;=0")</f>
        <v>0</v>
      </c>
      <c r="H273">
        <f>COUNTIFS(テーブル3[客番号], テーブル5[[#This Row],[客番号]], テーブル3[ポイント], "&lt;0")</f>
        <v>0</v>
      </c>
    </row>
    <row r="274" spans="1:8">
      <c r="A274">
        <v>273</v>
      </c>
      <c r="B274" s="5">
        <f>SUMIF(テーブル3[客番号],合計!A274,テーブル3[ポイント])</f>
        <v>0</v>
      </c>
      <c r="C274">
        <f>IFERROR(Table1[[#This Row],[名前2]],"")</f>
        <v>0</v>
      </c>
      <c r="D274">
        <f>IFERROR(Table1[[#This Row],[ニックネーム]],"")</f>
        <v>0</v>
      </c>
      <c r="E274" t="str">
        <f>IFERROR(_xlfn.CONCAT(Table1[[#This Row],[メールアドレス]:[メールアドレス２]]),"")</f>
        <v/>
      </c>
      <c r="F274">
        <f t="shared" si="4"/>
        <v>-2.7400000000000002E-3</v>
      </c>
      <c r="G274">
        <f>COUNTIFS(テーブル3[客番号], テーブル5[[#This Row],[客番号]], テーブル3[ポイント], "&gt;=0")</f>
        <v>0</v>
      </c>
      <c r="H274">
        <f>COUNTIFS(テーブル3[客番号], テーブル5[[#This Row],[客番号]], テーブル3[ポイント], "&lt;0")</f>
        <v>0</v>
      </c>
    </row>
    <row r="275" spans="1:8">
      <c r="A275">
        <v>274</v>
      </c>
      <c r="B275" s="5">
        <f>SUMIF(テーブル3[客番号],合計!A275,テーブル3[ポイント])</f>
        <v>0</v>
      </c>
      <c r="C275">
        <f>IFERROR(Table1[[#This Row],[名前2]],"")</f>
        <v>0</v>
      </c>
      <c r="D275">
        <f>IFERROR(Table1[[#This Row],[ニックネーム]],"")</f>
        <v>0</v>
      </c>
      <c r="E275" t="str">
        <f>IFERROR(_xlfn.CONCAT(Table1[[#This Row],[メールアドレス]:[メールアドレス２]]),"")</f>
        <v/>
      </c>
      <c r="F275">
        <f t="shared" si="4"/>
        <v>-2.7500000000000003E-3</v>
      </c>
      <c r="G275">
        <f>COUNTIFS(テーブル3[客番号], テーブル5[[#This Row],[客番号]], テーブル3[ポイント], "&gt;=0")</f>
        <v>0</v>
      </c>
      <c r="H275">
        <f>COUNTIFS(テーブル3[客番号], テーブル5[[#This Row],[客番号]], テーブル3[ポイント], "&lt;0")</f>
        <v>0</v>
      </c>
    </row>
    <row r="276" spans="1:8">
      <c r="A276">
        <v>275</v>
      </c>
      <c r="B276" s="5">
        <f>SUMIF(テーブル3[客番号],合計!A276,テーブル3[ポイント])</f>
        <v>0</v>
      </c>
      <c r="C276">
        <f>IFERROR(Table1[[#This Row],[名前2]],"")</f>
        <v>0</v>
      </c>
      <c r="D276">
        <f>IFERROR(Table1[[#This Row],[ニックネーム]],"")</f>
        <v>0</v>
      </c>
      <c r="E276" t="str">
        <f>IFERROR(_xlfn.CONCAT(Table1[[#This Row],[メールアドレス]:[メールアドレス２]]),"")</f>
        <v/>
      </c>
      <c r="F276">
        <f t="shared" si="4"/>
        <v>-2.7600000000000003E-3</v>
      </c>
      <c r="G276">
        <f>COUNTIFS(テーブル3[客番号], テーブル5[[#This Row],[客番号]], テーブル3[ポイント], "&gt;=0")</f>
        <v>0</v>
      </c>
      <c r="H276">
        <f>COUNTIFS(テーブル3[客番号], テーブル5[[#This Row],[客番号]], テーブル3[ポイント], "&lt;0")</f>
        <v>0</v>
      </c>
    </row>
    <row r="277" spans="1:8">
      <c r="A277">
        <v>276</v>
      </c>
      <c r="B277" s="5">
        <f>SUMIF(テーブル3[客番号],合計!A277,テーブル3[ポイント])</f>
        <v>0</v>
      </c>
      <c r="C277">
        <f>IFERROR(Table1[[#This Row],[名前2]],"")</f>
        <v>0</v>
      </c>
      <c r="D277">
        <f>IFERROR(Table1[[#This Row],[ニックネーム]],"")</f>
        <v>0</v>
      </c>
      <c r="E277" t="str">
        <f>IFERROR(_xlfn.CONCAT(Table1[[#This Row],[メールアドレス]:[メールアドレス２]]),"")</f>
        <v/>
      </c>
      <c r="F277">
        <f t="shared" si="4"/>
        <v>-2.7700000000000003E-3</v>
      </c>
      <c r="G277">
        <f>COUNTIFS(テーブル3[客番号], テーブル5[[#This Row],[客番号]], テーブル3[ポイント], "&gt;=0")</f>
        <v>0</v>
      </c>
      <c r="H277">
        <f>COUNTIFS(テーブル3[客番号], テーブル5[[#This Row],[客番号]], テーブル3[ポイント], "&lt;0")</f>
        <v>0</v>
      </c>
    </row>
    <row r="278" spans="1:8">
      <c r="A278">
        <v>277</v>
      </c>
      <c r="B278" s="5">
        <f>SUMIF(テーブル3[客番号],合計!A278,テーブル3[ポイント])</f>
        <v>0</v>
      </c>
      <c r="C278">
        <f>IFERROR(Table1[[#This Row],[名前2]],"")</f>
        <v>0</v>
      </c>
      <c r="D278">
        <f>IFERROR(Table1[[#This Row],[ニックネーム]],"")</f>
        <v>0</v>
      </c>
      <c r="E278" t="str">
        <f>IFERROR(_xlfn.CONCAT(Table1[[#This Row],[メールアドレス]:[メールアドレス２]]),"")</f>
        <v/>
      </c>
      <c r="F278">
        <f t="shared" si="4"/>
        <v>-2.7800000000000004E-3</v>
      </c>
      <c r="G278">
        <f>COUNTIFS(テーブル3[客番号], テーブル5[[#This Row],[客番号]], テーブル3[ポイント], "&gt;=0")</f>
        <v>0</v>
      </c>
      <c r="H278">
        <f>COUNTIFS(テーブル3[客番号], テーブル5[[#This Row],[客番号]], テーブル3[ポイント], "&lt;0")</f>
        <v>0</v>
      </c>
    </row>
    <row r="279" spans="1:8">
      <c r="A279">
        <v>278</v>
      </c>
      <c r="B279" s="5">
        <f>SUMIF(テーブル3[客番号],合計!A279,テーブル3[ポイント])</f>
        <v>0</v>
      </c>
      <c r="C279">
        <f>IFERROR(Table1[[#This Row],[名前2]],"")</f>
        <v>0</v>
      </c>
      <c r="D279">
        <f>IFERROR(Table1[[#This Row],[ニックネーム]],"")</f>
        <v>0</v>
      </c>
      <c r="E279" t="str">
        <f>IFERROR(_xlfn.CONCAT(Table1[[#This Row],[メールアドレス]:[メールアドレス２]]),"")</f>
        <v/>
      </c>
      <c r="F279">
        <f t="shared" si="4"/>
        <v>-2.7900000000000004E-3</v>
      </c>
      <c r="G279">
        <f>COUNTIFS(テーブル3[客番号], テーブル5[[#This Row],[客番号]], テーブル3[ポイント], "&gt;=0")</f>
        <v>0</v>
      </c>
      <c r="H279">
        <f>COUNTIFS(テーブル3[客番号], テーブル5[[#This Row],[客番号]], テーブル3[ポイント], "&lt;0")</f>
        <v>0</v>
      </c>
    </row>
    <row r="280" spans="1:8">
      <c r="A280">
        <v>279</v>
      </c>
      <c r="B280" s="5">
        <f>SUMIF(テーブル3[客番号],合計!A280,テーブル3[ポイント])</f>
        <v>0</v>
      </c>
      <c r="C280">
        <f>IFERROR(Table1[[#This Row],[名前2]],"")</f>
        <v>0</v>
      </c>
      <c r="D280">
        <f>IFERROR(Table1[[#This Row],[ニックネーム]],"")</f>
        <v>0</v>
      </c>
      <c r="E280" t="str">
        <f>IFERROR(_xlfn.CONCAT(Table1[[#This Row],[メールアドレス]:[メールアドレス２]]),"")</f>
        <v/>
      </c>
      <c r="F280">
        <f t="shared" si="4"/>
        <v>-2.8000000000000004E-3</v>
      </c>
      <c r="G280">
        <f>COUNTIFS(テーブル3[客番号], テーブル5[[#This Row],[客番号]], テーブル3[ポイント], "&gt;=0")</f>
        <v>0</v>
      </c>
      <c r="H280">
        <f>COUNTIFS(テーブル3[客番号], テーブル5[[#This Row],[客番号]], テーブル3[ポイント], "&lt;0")</f>
        <v>0</v>
      </c>
    </row>
    <row r="281" spans="1:8">
      <c r="A281">
        <v>280</v>
      </c>
      <c r="B281" s="5">
        <f>SUMIF(テーブル3[客番号],合計!A281,テーブル3[ポイント])</f>
        <v>0</v>
      </c>
      <c r="C281">
        <f>IFERROR(Table1[[#This Row],[名前2]],"")</f>
        <v>0</v>
      </c>
      <c r="D281">
        <f>IFERROR(Table1[[#This Row],[ニックネーム]],"")</f>
        <v>0</v>
      </c>
      <c r="E281" t="str">
        <f>IFERROR(_xlfn.CONCAT(Table1[[#This Row],[メールアドレス]:[メールアドレス２]]),"")</f>
        <v/>
      </c>
      <c r="F281">
        <f t="shared" si="4"/>
        <v>-2.8100000000000004E-3</v>
      </c>
      <c r="G281">
        <f>COUNTIFS(テーブル3[客番号], テーブル5[[#This Row],[客番号]], テーブル3[ポイント], "&gt;=0")</f>
        <v>0</v>
      </c>
      <c r="H281">
        <f>COUNTIFS(テーブル3[客番号], テーブル5[[#This Row],[客番号]], テーブル3[ポイント], "&lt;0")</f>
        <v>0</v>
      </c>
    </row>
    <row r="282" spans="1:8">
      <c r="A282">
        <v>281</v>
      </c>
      <c r="B282" s="5">
        <f>SUMIF(テーブル3[客番号],合計!A282,テーブル3[ポイント])</f>
        <v>0</v>
      </c>
      <c r="C282">
        <f>IFERROR(Table1[[#This Row],[名前2]],"")</f>
        <v>0</v>
      </c>
      <c r="D282">
        <f>IFERROR(Table1[[#This Row],[ニックネーム]],"")</f>
        <v>0</v>
      </c>
      <c r="E282" t="str">
        <f>IFERROR(_xlfn.CONCAT(Table1[[#This Row],[メールアドレス]:[メールアドレス２]]),"")</f>
        <v/>
      </c>
      <c r="F282">
        <f t="shared" si="4"/>
        <v>-2.82E-3</v>
      </c>
      <c r="G282">
        <f>COUNTIFS(テーブル3[客番号], テーブル5[[#This Row],[客番号]], テーブル3[ポイント], "&gt;=0")</f>
        <v>0</v>
      </c>
      <c r="H282">
        <f>COUNTIFS(テーブル3[客番号], テーブル5[[#This Row],[客番号]], テーブル3[ポイント], "&lt;0")</f>
        <v>0</v>
      </c>
    </row>
    <row r="283" spans="1:8">
      <c r="A283">
        <v>282</v>
      </c>
      <c r="B283" s="5">
        <f>SUMIF(テーブル3[客番号],合計!A283,テーブル3[ポイント])</f>
        <v>0</v>
      </c>
      <c r="C283">
        <f>IFERROR(Table1[[#This Row],[名前2]],"")</f>
        <v>0</v>
      </c>
      <c r="D283">
        <f>IFERROR(Table1[[#This Row],[ニックネーム]],"")</f>
        <v>0</v>
      </c>
      <c r="E283" t="str">
        <f>IFERROR(_xlfn.CONCAT(Table1[[#This Row],[メールアドレス]:[メールアドレス２]]),"")</f>
        <v/>
      </c>
      <c r="F283">
        <f t="shared" si="4"/>
        <v>-2.8300000000000001E-3</v>
      </c>
      <c r="G283">
        <f>COUNTIFS(テーブル3[客番号], テーブル5[[#This Row],[客番号]], テーブル3[ポイント], "&gt;=0")</f>
        <v>0</v>
      </c>
      <c r="H283">
        <f>COUNTIFS(テーブル3[客番号], テーブル5[[#This Row],[客番号]], テーブル3[ポイント], "&lt;0")</f>
        <v>0</v>
      </c>
    </row>
    <row r="284" spans="1:8">
      <c r="A284">
        <v>283</v>
      </c>
      <c r="B284" s="5">
        <f>SUMIF(テーブル3[客番号],合計!A284,テーブル3[ポイント])</f>
        <v>0</v>
      </c>
      <c r="C284">
        <f>IFERROR(Table1[[#This Row],[名前2]],"")</f>
        <v>0</v>
      </c>
      <c r="D284">
        <f>IFERROR(Table1[[#This Row],[ニックネーム]],"")</f>
        <v>0</v>
      </c>
      <c r="E284" t="str">
        <f>IFERROR(_xlfn.CONCAT(Table1[[#This Row],[メールアドレス]:[メールアドレス２]]),"")</f>
        <v/>
      </c>
      <c r="F284">
        <f t="shared" si="4"/>
        <v>-2.8400000000000001E-3</v>
      </c>
      <c r="G284">
        <f>COUNTIFS(テーブル3[客番号], テーブル5[[#This Row],[客番号]], テーブル3[ポイント], "&gt;=0")</f>
        <v>0</v>
      </c>
      <c r="H284">
        <f>COUNTIFS(テーブル3[客番号], テーブル5[[#This Row],[客番号]], テーブル3[ポイント], "&lt;0")</f>
        <v>0</v>
      </c>
    </row>
    <row r="285" spans="1:8">
      <c r="A285">
        <v>284</v>
      </c>
      <c r="B285" s="5">
        <f>SUMIF(テーブル3[客番号],合計!A285,テーブル3[ポイント])</f>
        <v>0</v>
      </c>
      <c r="C285">
        <f>IFERROR(Table1[[#This Row],[名前2]],"")</f>
        <v>0</v>
      </c>
      <c r="D285">
        <f>IFERROR(Table1[[#This Row],[ニックネーム]],"")</f>
        <v>0</v>
      </c>
      <c r="E285" t="str">
        <f>IFERROR(_xlfn.CONCAT(Table1[[#This Row],[メールアドレス]:[メールアドレス２]]),"")</f>
        <v/>
      </c>
      <c r="F285">
        <f t="shared" si="4"/>
        <v>-2.8500000000000001E-3</v>
      </c>
      <c r="G285">
        <f>COUNTIFS(テーブル3[客番号], テーブル5[[#This Row],[客番号]], テーブル3[ポイント], "&gt;=0")</f>
        <v>0</v>
      </c>
      <c r="H285">
        <f>COUNTIFS(テーブル3[客番号], テーブル5[[#This Row],[客番号]], テーブル3[ポイント], "&lt;0")</f>
        <v>0</v>
      </c>
    </row>
    <row r="286" spans="1:8">
      <c r="A286">
        <v>285</v>
      </c>
      <c r="B286" s="5">
        <f>SUMIF(テーブル3[客番号],合計!A286,テーブル3[ポイント])</f>
        <v>0</v>
      </c>
      <c r="C286">
        <f>IFERROR(Table1[[#This Row],[名前2]],"")</f>
        <v>0</v>
      </c>
      <c r="D286">
        <f>IFERROR(Table1[[#This Row],[ニックネーム]],"")</f>
        <v>0</v>
      </c>
      <c r="E286" t="str">
        <f>IFERROR(_xlfn.CONCAT(Table1[[#This Row],[メールアドレス]:[メールアドレス２]]),"")</f>
        <v/>
      </c>
      <c r="F286">
        <f t="shared" si="4"/>
        <v>-2.8600000000000001E-3</v>
      </c>
      <c r="G286">
        <f>COUNTIFS(テーブル3[客番号], テーブル5[[#This Row],[客番号]], テーブル3[ポイント], "&gt;=0")</f>
        <v>0</v>
      </c>
      <c r="H286">
        <f>COUNTIFS(テーブル3[客番号], テーブル5[[#This Row],[客番号]], テーブル3[ポイント], "&lt;0")</f>
        <v>0</v>
      </c>
    </row>
    <row r="287" spans="1:8">
      <c r="A287">
        <v>286</v>
      </c>
      <c r="B287" s="5">
        <f>SUMIF(テーブル3[客番号],合計!A287,テーブル3[ポイント])</f>
        <v>0</v>
      </c>
      <c r="C287">
        <f>IFERROR(Table1[[#This Row],[名前2]],"")</f>
        <v>0</v>
      </c>
      <c r="D287">
        <f>IFERROR(Table1[[#This Row],[ニックネーム]],"")</f>
        <v>0</v>
      </c>
      <c r="E287" t="str">
        <f>IFERROR(_xlfn.CONCAT(Table1[[#This Row],[メールアドレス]:[メールアドレス２]]),"")</f>
        <v/>
      </c>
      <c r="F287">
        <f t="shared" si="4"/>
        <v>-2.8700000000000002E-3</v>
      </c>
      <c r="G287">
        <f>COUNTIFS(テーブル3[客番号], テーブル5[[#This Row],[客番号]], テーブル3[ポイント], "&gt;=0")</f>
        <v>0</v>
      </c>
      <c r="H287">
        <f>COUNTIFS(テーブル3[客番号], テーブル5[[#This Row],[客番号]], テーブル3[ポイント], "&lt;0")</f>
        <v>0</v>
      </c>
    </row>
    <row r="288" spans="1:8">
      <c r="A288">
        <v>287</v>
      </c>
      <c r="B288" s="5">
        <f>SUMIF(テーブル3[客番号],合計!A288,テーブル3[ポイント])</f>
        <v>0</v>
      </c>
      <c r="C288">
        <f>IFERROR(Table1[[#This Row],[名前2]],"")</f>
        <v>0</v>
      </c>
      <c r="D288">
        <f>IFERROR(Table1[[#This Row],[ニックネーム]],"")</f>
        <v>0</v>
      </c>
      <c r="E288" t="str">
        <f>IFERROR(_xlfn.CONCAT(Table1[[#This Row],[メールアドレス]:[メールアドレス２]]),"")</f>
        <v/>
      </c>
      <c r="F288">
        <f t="shared" si="4"/>
        <v>-2.8800000000000002E-3</v>
      </c>
      <c r="G288">
        <f>COUNTIFS(テーブル3[客番号], テーブル5[[#This Row],[客番号]], テーブル3[ポイント], "&gt;=0")</f>
        <v>0</v>
      </c>
      <c r="H288">
        <f>COUNTIFS(テーブル3[客番号], テーブル5[[#This Row],[客番号]], テーブル3[ポイント], "&lt;0")</f>
        <v>0</v>
      </c>
    </row>
    <row r="289" spans="1:8">
      <c r="A289">
        <v>288</v>
      </c>
      <c r="B289" s="5">
        <f>SUMIF(テーブル3[客番号],合計!A289,テーブル3[ポイント])</f>
        <v>0</v>
      </c>
      <c r="C289">
        <f>IFERROR(Table1[[#This Row],[名前2]],"")</f>
        <v>0</v>
      </c>
      <c r="D289">
        <f>IFERROR(Table1[[#This Row],[ニックネーム]],"")</f>
        <v>0</v>
      </c>
      <c r="E289" t="str">
        <f>IFERROR(_xlfn.CONCAT(Table1[[#This Row],[メールアドレス]:[メールアドレス２]]),"")</f>
        <v/>
      </c>
      <c r="F289">
        <f t="shared" si="4"/>
        <v>-2.8900000000000002E-3</v>
      </c>
      <c r="G289">
        <f>COUNTIFS(テーブル3[客番号], テーブル5[[#This Row],[客番号]], テーブル3[ポイント], "&gt;=0")</f>
        <v>0</v>
      </c>
      <c r="H289">
        <f>COUNTIFS(テーブル3[客番号], テーブル5[[#This Row],[客番号]], テーブル3[ポイント], "&lt;0")</f>
        <v>0</v>
      </c>
    </row>
    <row r="290" spans="1:8">
      <c r="A290">
        <v>289</v>
      </c>
      <c r="B290" s="5">
        <f>SUMIF(テーブル3[客番号],合計!A290,テーブル3[ポイント])</f>
        <v>0</v>
      </c>
      <c r="C290">
        <f>IFERROR(Table1[[#This Row],[名前2]],"")</f>
        <v>0</v>
      </c>
      <c r="D290">
        <f>IFERROR(Table1[[#This Row],[ニックネーム]],"")</f>
        <v>0</v>
      </c>
      <c r="E290" t="str">
        <f>IFERROR(_xlfn.CONCAT(Table1[[#This Row],[メールアドレス]:[メールアドレス２]]),"")</f>
        <v/>
      </c>
      <c r="F290">
        <f t="shared" si="4"/>
        <v>-2.9000000000000002E-3</v>
      </c>
      <c r="G290">
        <f>COUNTIFS(テーブル3[客番号], テーブル5[[#This Row],[客番号]], テーブル3[ポイント], "&gt;=0")</f>
        <v>0</v>
      </c>
      <c r="H290">
        <f>COUNTIFS(テーブル3[客番号], テーブル5[[#This Row],[客番号]], テーブル3[ポイント], "&lt;0")</f>
        <v>0</v>
      </c>
    </row>
    <row r="291" spans="1:8">
      <c r="A291">
        <v>290</v>
      </c>
      <c r="B291" s="5">
        <f>SUMIF(テーブル3[客番号],合計!A291,テーブル3[ポイント])</f>
        <v>0</v>
      </c>
      <c r="C291">
        <f>IFERROR(Table1[[#This Row],[名前2]],"")</f>
        <v>0</v>
      </c>
      <c r="D291">
        <f>IFERROR(Table1[[#This Row],[ニックネーム]],"")</f>
        <v>0</v>
      </c>
      <c r="E291" t="str">
        <f>IFERROR(_xlfn.CONCAT(Table1[[#This Row],[メールアドレス]:[メールアドレス２]]),"")</f>
        <v/>
      </c>
      <c r="F291">
        <f t="shared" si="4"/>
        <v>-2.9100000000000003E-3</v>
      </c>
      <c r="G291">
        <f>COUNTIFS(テーブル3[客番号], テーブル5[[#This Row],[客番号]], テーブル3[ポイント], "&gt;=0")</f>
        <v>0</v>
      </c>
      <c r="H291">
        <f>COUNTIFS(テーブル3[客番号], テーブル5[[#This Row],[客番号]], テーブル3[ポイント], "&lt;0")</f>
        <v>0</v>
      </c>
    </row>
    <row r="292" spans="1:8">
      <c r="A292">
        <v>291</v>
      </c>
      <c r="B292" s="5">
        <f>SUMIF(テーブル3[客番号],合計!A292,テーブル3[ポイント])</f>
        <v>0</v>
      </c>
      <c r="C292">
        <f>IFERROR(Table1[[#This Row],[名前2]],"")</f>
        <v>0</v>
      </c>
      <c r="D292">
        <f>IFERROR(Table1[[#This Row],[ニックネーム]],"")</f>
        <v>0</v>
      </c>
      <c r="E292" t="str">
        <f>IFERROR(_xlfn.CONCAT(Table1[[#This Row],[メールアドレス]:[メールアドレス２]]),"")</f>
        <v/>
      </c>
      <c r="F292">
        <f t="shared" si="4"/>
        <v>-2.9200000000000003E-3</v>
      </c>
      <c r="G292">
        <f>COUNTIFS(テーブル3[客番号], テーブル5[[#This Row],[客番号]], テーブル3[ポイント], "&gt;=0")</f>
        <v>0</v>
      </c>
      <c r="H292">
        <f>COUNTIFS(テーブル3[客番号], テーブル5[[#This Row],[客番号]], テーブル3[ポイント], "&lt;0")</f>
        <v>0</v>
      </c>
    </row>
    <row r="293" spans="1:8">
      <c r="A293">
        <v>292</v>
      </c>
      <c r="B293" s="5">
        <f>SUMIF(テーブル3[客番号],合計!A293,テーブル3[ポイント])</f>
        <v>0</v>
      </c>
      <c r="C293">
        <f>IFERROR(Table1[[#This Row],[名前2]],"")</f>
        <v>0</v>
      </c>
      <c r="D293">
        <f>IFERROR(Table1[[#This Row],[ニックネーム]],"")</f>
        <v>0</v>
      </c>
      <c r="E293" t="str">
        <f>IFERROR(_xlfn.CONCAT(Table1[[#This Row],[メールアドレス]:[メールアドレス２]]),"")</f>
        <v/>
      </c>
      <c r="F293">
        <f t="shared" si="4"/>
        <v>-2.9300000000000003E-3</v>
      </c>
      <c r="G293">
        <f>COUNTIFS(テーブル3[客番号], テーブル5[[#This Row],[客番号]], テーブル3[ポイント], "&gt;=0")</f>
        <v>0</v>
      </c>
      <c r="H293">
        <f>COUNTIFS(テーブル3[客番号], テーブル5[[#This Row],[客番号]], テーブル3[ポイント], "&lt;0")</f>
        <v>0</v>
      </c>
    </row>
    <row r="294" spans="1:8">
      <c r="A294">
        <v>293</v>
      </c>
      <c r="B294" s="5">
        <f>SUMIF(テーブル3[客番号],合計!A294,テーブル3[ポイント])</f>
        <v>0</v>
      </c>
      <c r="C294">
        <f>IFERROR(Table1[[#This Row],[名前2]],"")</f>
        <v>0</v>
      </c>
      <c r="D294">
        <f>IFERROR(Table1[[#This Row],[ニックネーム]],"")</f>
        <v>0</v>
      </c>
      <c r="E294" t="str">
        <f>IFERROR(_xlfn.CONCAT(Table1[[#This Row],[メールアドレス]:[メールアドレス２]]),"")</f>
        <v/>
      </c>
      <c r="F294">
        <f t="shared" si="4"/>
        <v>-2.9400000000000003E-3</v>
      </c>
      <c r="G294">
        <f>COUNTIFS(テーブル3[客番号], テーブル5[[#This Row],[客番号]], テーブル3[ポイント], "&gt;=0")</f>
        <v>0</v>
      </c>
      <c r="H294">
        <f>COUNTIFS(テーブル3[客番号], テーブル5[[#This Row],[客番号]], テーブル3[ポイント], "&lt;0")</f>
        <v>0</v>
      </c>
    </row>
    <row r="295" spans="1:8">
      <c r="A295">
        <v>294</v>
      </c>
      <c r="B295" s="5">
        <f>SUMIF(テーブル3[客番号],合計!A295,テーブル3[ポイント])</f>
        <v>0</v>
      </c>
      <c r="C295">
        <f>IFERROR(Table1[[#This Row],[名前2]],"")</f>
        <v>0</v>
      </c>
      <c r="D295">
        <f>IFERROR(Table1[[#This Row],[ニックネーム]],"")</f>
        <v>0</v>
      </c>
      <c r="E295" t="str">
        <f>IFERROR(_xlfn.CONCAT(Table1[[#This Row],[メールアドレス]:[メールアドレス２]]),"")</f>
        <v/>
      </c>
      <c r="F295">
        <f t="shared" si="4"/>
        <v>-2.9500000000000004E-3</v>
      </c>
      <c r="G295">
        <f>COUNTIFS(テーブル3[客番号], テーブル5[[#This Row],[客番号]], テーブル3[ポイント], "&gt;=0")</f>
        <v>0</v>
      </c>
      <c r="H295">
        <f>COUNTIFS(テーブル3[客番号], テーブル5[[#This Row],[客番号]], テーブル3[ポイント], "&lt;0")</f>
        <v>0</v>
      </c>
    </row>
    <row r="296" spans="1:8">
      <c r="A296">
        <v>295</v>
      </c>
      <c r="B296" s="5">
        <f>SUMIF(テーブル3[客番号],合計!A296,テーブル3[ポイント])</f>
        <v>0</v>
      </c>
      <c r="C296">
        <f>IFERROR(Table1[[#This Row],[名前2]],"")</f>
        <v>0</v>
      </c>
      <c r="D296">
        <f>IFERROR(Table1[[#This Row],[ニックネーム]],"")</f>
        <v>0</v>
      </c>
      <c r="E296" t="str">
        <f>IFERROR(_xlfn.CONCAT(Table1[[#This Row],[メールアドレス]:[メールアドレス２]]),"")</f>
        <v/>
      </c>
      <c r="F296">
        <f t="shared" si="4"/>
        <v>-2.9600000000000004E-3</v>
      </c>
      <c r="G296">
        <f>COUNTIFS(テーブル3[客番号], テーブル5[[#This Row],[客番号]], テーブル3[ポイント], "&gt;=0")</f>
        <v>0</v>
      </c>
      <c r="H296">
        <f>COUNTIFS(テーブル3[客番号], テーブル5[[#This Row],[客番号]], テーブル3[ポイント], "&lt;0")</f>
        <v>0</v>
      </c>
    </row>
    <row r="297" spans="1:8">
      <c r="A297">
        <v>296</v>
      </c>
      <c r="B297" s="5">
        <f>SUMIF(テーブル3[客番号],合計!A297,テーブル3[ポイント])</f>
        <v>0</v>
      </c>
      <c r="C297">
        <f>IFERROR(Table1[[#This Row],[名前2]],"")</f>
        <v>0</v>
      </c>
      <c r="D297">
        <f>IFERROR(Table1[[#This Row],[ニックネーム]],"")</f>
        <v>0</v>
      </c>
      <c r="E297" t="str">
        <f>IFERROR(_xlfn.CONCAT(Table1[[#This Row],[メールアドレス]:[メールアドレス２]]),"")</f>
        <v/>
      </c>
      <c r="F297">
        <f t="shared" si="4"/>
        <v>-2.9700000000000004E-3</v>
      </c>
      <c r="G297">
        <f>COUNTIFS(テーブル3[客番号], テーブル5[[#This Row],[客番号]], テーブル3[ポイント], "&gt;=0")</f>
        <v>0</v>
      </c>
      <c r="H297">
        <f>COUNTIFS(テーブル3[客番号], テーブル5[[#This Row],[客番号]], テーブル3[ポイント], "&lt;0")</f>
        <v>0</v>
      </c>
    </row>
    <row r="298" spans="1:8">
      <c r="A298">
        <v>297</v>
      </c>
      <c r="B298" s="5">
        <f>SUMIF(テーブル3[客番号],合計!A298,テーブル3[ポイント])</f>
        <v>0</v>
      </c>
      <c r="C298">
        <f>IFERROR(Table1[[#This Row],[名前2]],"")</f>
        <v>0</v>
      </c>
      <c r="D298">
        <f>IFERROR(Table1[[#This Row],[ニックネーム]],"")</f>
        <v>0</v>
      </c>
      <c r="E298" t="str">
        <f>IFERROR(_xlfn.CONCAT(Table1[[#This Row],[メールアドレス]:[メールアドレス２]]),"")</f>
        <v/>
      </c>
      <c r="F298">
        <f t="shared" si="4"/>
        <v>-2.9800000000000004E-3</v>
      </c>
      <c r="G298">
        <f>COUNTIFS(テーブル3[客番号], テーブル5[[#This Row],[客番号]], テーブル3[ポイント], "&gt;=0")</f>
        <v>0</v>
      </c>
      <c r="H298">
        <f>COUNTIFS(テーブル3[客番号], テーブル5[[#This Row],[客番号]], テーブル3[ポイント], "&lt;0")</f>
        <v>0</v>
      </c>
    </row>
    <row r="299" spans="1:8">
      <c r="A299">
        <v>298</v>
      </c>
      <c r="B299" s="5">
        <f>SUMIF(テーブル3[客番号],合計!A299,テーブル3[ポイント])</f>
        <v>0</v>
      </c>
      <c r="C299">
        <f>IFERROR(Table1[[#This Row],[名前2]],"")</f>
        <v>0</v>
      </c>
      <c r="D299">
        <f>IFERROR(Table1[[#This Row],[ニックネーム]],"")</f>
        <v>0</v>
      </c>
      <c r="E299" t="str">
        <f>IFERROR(_xlfn.CONCAT(Table1[[#This Row],[メールアドレス]:[メールアドレス２]]),"")</f>
        <v/>
      </c>
      <c r="F299">
        <f t="shared" si="4"/>
        <v>-2.99E-3</v>
      </c>
      <c r="G299">
        <f>COUNTIFS(テーブル3[客番号], テーブル5[[#This Row],[客番号]], テーブル3[ポイント], "&gt;=0")</f>
        <v>0</v>
      </c>
      <c r="H299">
        <f>COUNTIFS(テーブル3[客番号], テーブル5[[#This Row],[客番号]], テーブル3[ポイント], "&lt;0")</f>
        <v>0</v>
      </c>
    </row>
    <row r="300" spans="1:8">
      <c r="A300">
        <v>299</v>
      </c>
      <c r="B300" s="5">
        <f>SUMIF(テーブル3[客番号],合計!A300,テーブル3[ポイント])</f>
        <v>0</v>
      </c>
      <c r="C300">
        <f>IFERROR(Table1[[#This Row],[名前2]],"")</f>
        <v>0</v>
      </c>
      <c r="D300">
        <f>IFERROR(Table1[[#This Row],[ニックネーム]],"")</f>
        <v>0</v>
      </c>
      <c r="E300" t="str">
        <f>IFERROR(_xlfn.CONCAT(Table1[[#This Row],[メールアドレス]:[メールアドレス２]]),"")</f>
        <v/>
      </c>
      <c r="F300">
        <f t="shared" si="4"/>
        <v>-3.0000000000000001E-3</v>
      </c>
      <c r="G300">
        <f>COUNTIFS(テーブル3[客番号], テーブル5[[#This Row],[客番号]], テーブル3[ポイント], "&gt;=0")</f>
        <v>0</v>
      </c>
      <c r="H300">
        <f>COUNTIFS(テーブル3[客番号], テーブル5[[#This Row],[客番号]], テーブル3[ポイント], "&lt;0")</f>
        <v>0</v>
      </c>
    </row>
    <row r="301" spans="1:8">
      <c r="A301">
        <v>300</v>
      </c>
      <c r="B301" s="5">
        <f>SUMIF(テーブル3[客番号],合計!A301,テーブル3[ポイント])</f>
        <v>0</v>
      </c>
      <c r="C301">
        <f>IFERROR(Table1[[#This Row],[名前2]],"")</f>
        <v>0</v>
      </c>
      <c r="D301">
        <f>IFERROR(Table1[[#This Row],[ニックネーム]],"")</f>
        <v>0</v>
      </c>
      <c r="E301" t="str">
        <f>IFERROR(_xlfn.CONCAT(Table1[[#This Row],[メールアドレス]:[メールアドレス２]]),"")</f>
        <v/>
      </c>
      <c r="F301">
        <f t="shared" si="4"/>
        <v>-3.0100000000000001E-3</v>
      </c>
      <c r="G301">
        <f>COUNTIFS(テーブル3[客番号], テーブル5[[#This Row],[客番号]], テーブル3[ポイント], "&gt;=0")</f>
        <v>0</v>
      </c>
      <c r="H301">
        <f>COUNTIFS(テーブル3[客番号], テーブル5[[#This Row],[客番号]], テーブル3[ポイント], "&lt;0")</f>
        <v>0</v>
      </c>
    </row>
    <row r="302" spans="1:8">
      <c r="A302">
        <v>301</v>
      </c>
      <c r="B302" s="5">
        <f>SUMIF(テーブル3[客番号],合計!A302,テーブル3[ポイント])</f>
        <v>0</v>
      </c>
      <c r="C302">
        <f>IFERROR(Table1[[#This Row],[名前2]],"")</f>
        <v>0</v>
      </c>
      <c r="D302">
        <f>IFERROR(Table1[[#This Row],[ニックネーム]],"")</f>
        <v>0</v>
      </c>
      <c r="E302" t="str">
        <f>IFERROR(_xlfn.CONCAT(Table1[[#This Row],[メールアドレス]:[メールアドレス２]]),"")</f>
        <v/>
      </c>
      <c r="F302">
        <f t="shared" si="4"/>
        <v>-3.0200000000000001E-3</v>
      </c>
      <c r="G302">
        <f>COUNTIFS(テーブル3[客番号], テーブル5[[#This Row],[客番号]], テーブル3[ポイント], "&gt;=0")</f>
        <v>0</v>
      </c>
      <c r="H302">
        <f>COUNTIFS(テーブル3[客番号], テーブル5[[#This Row],[客番号]], テーブル3[ポイント], "&lt;0")</f>
        <v>0</v>
      </c>
    </row>
    <row r="303" spans="1:8">
      <c r="A303">
        <v>302</v>
      </c>
      <c r="B303" s="5">
        <f>SUMIF(テーブル3[客番号],合計!A303,テーブル3[ポイント])</f>
        <v>0</v>
      </c>
      <c r="C303">
        <f>IFERROR(Table1[[#This Row],[名前2]],"")</f>
        <v>0</v>
      </c>
      <c r="D303">
        <f>IFERROR(Table1[[#This Row],[ニックネーム]],"")</f>
        <v>0</v>
      </c>
      <c r="E303" t="str">
        <f>IFERROR(_xlfn.CONCAT(Table1[[#This Row],[メールアドレス]:[メールアドレス２]]),"")</f>
        <v/>
      </c>
      <c r="F303">
        <f t="shared" si="4"/>
        <v>-3.0300000000000001E-3</v>
      </c>
      <c r="G303">
        <f>COUNTIFS(テーブル3[客番号], テーブル5[[#This Row],[客番号]], テーブル3[ポイント], "&gt;=0")</f>
        <v>0</v>
      </c>
      <c r="H303">
        <f>COUNTIFS(テーブル3[客番号], テーブル5[[#This Row],[客番号]], テーブル3[ポイント], "&lt;0")</f>
        <v>0</v>
      </c>
    </row>
    <row r="304" spans="1:8">
      <c r="A304">
        <v>303</v>
      </c>
      <c r="B304" s="5">
        <f>SUMIF(テーブル3[客番号],合計!A304,テーブル3[ポイント])</f>
        <v>0</v>
      </c>
      <c r="C304">
        <f>IFERROR(Table1[[#This Row],[名前2]],"")</f>
        <v>0</v>
      </c>
      <c r="D304">
        <f>IFERROR(Table1[[#This Row],[ニックネーム]],"")</f>
        <v>0</v>
      </c>
      <c r="E304" t="str">
        <f>IFERROR(_xlfn.CONCAT(Table1[[#This Row],[メールアドレス]:[メールアドレス２]]),"")</f>
        <v/>
      </c>
      <c r="F304">
        <f t="shared" si="4"/>
        <v>-3.0400000000000002E-3</v>
      </c>
      <c r="G304">
        <f>COUNTIFS(テーブル3[客番号], テーブル5[[#This Row],[客番号]], テーブル3[ポイント], "&gt;=0")</f>
        <v>0</v>
      </c>
      <c r="H304">
        <f>COUNTIFS(テーブル3[客番号], テーブル5[[#This Row],[客番号]], テーブル3[ポイント], "&lt;0")</f>
        <v>0</v>
      </c>
    </row>
    <row r="305" spans="1:8">
      <c r="A305">
        <v>304</v>
      </c>
      <c r="B305" s="5">
        <f>SUMIF(テーブル3[客番号],合計!A305,テーブル3[ポイント])</f>
        <v>0</v>
      </c>
      <c r="C305">
        <f>IFERROR(Table1[[#This Row],[名前2]],"")</f>
        <v>0</v>
      </c>
      <c r="D305">
        <f>IFERROR(Table1[[#This Row],[ニックネーム]],"")</f>
        <v>0</v>
      </c>
      <c r="E305" t="str">
        <f>IFERROR(_xlfn.CONCAT(Table1[[#This Row],[メールアドレス]:[メールアドレス２]]),"")</f>
        <v/>
      </c>
      <c r="F305">
        <f t="shared" si="4"/>
        <v>-3.0500000000000002E-3</v>
      </c>
      <c r="G305">
        <f>COUNTIFS(テーブル3[客番号], テーブル5[[#This Row],[客番号]], テーブル3[ポイント], "&gt;=0")</f>
        <v>0</v>
      </c>
      <c r="H305">
        <f>COUNTIFS(テーブル3[客番号], テーブル5[[#This Row],[客番号]], テーブル3[ポイント], "&lt;0")</f>
        <v>0</v>
      </c>
    </row>
    <row r="306" spans="1:8">
      <c r="A306">
        <v>305</v>
      </c>
      <c r="B306" s="5">
        <f>SUMIF(テーブル3[客番号],合計!A306,テーブル3[ポイント])</f>
        <v>0</v>
      </c>
      <c r="C306">
        <f>IFERROR(Table1[[#This Row],[名前2]],"")</f>
        <v>0</v>
      </c>
      <c r="D306">
        <f>IFERROR(Table1[[#This Row],[ニックネーム]],"")</f>
        <v>0</v>
      </c>
      <c r="E306" t="str">
        <f>IFERROR(_xlfn.CONCAT(Table1[[#This Row],[メールアドレス]:[メールアドレス２]]),"")</f>
        <v/>
      </c>
      <c r="F306">
        <f t="shared" si="4"/>
        <v>-3.0600000000000002E-3</v>
      </c>
      <c r="G306">
        <f>COUNTIFS(テーブル3[客番号], テーブル5[[#This Row],[客番号]], テーブル3[ポイント], "&gt;=0")</f>
        <v>0</v>
      </c>
      <c r="H306">
        <f>COUNTIFS(テーブル3[客番号], テーブル5[[#This Row],[客番号]], テーブル3[ポイント], "&lt;0")</f>
        <v>0</v>
      </c>
    </row>
    <row r="307" spans="1:8">
      <c r="A307">
        <v>306</v>
      </c>
      <c r="B307" s="5">
        <f>SUMIF(テーブル3[客番号],合計!A307,テーブル3[ポイント])</f>
        <v>0</v>
      </c>
      <c r="C307">
        <f>IFERROR(Table1[[#This Row],[名前2]],"")</f>
        <v>0</v>
      </c>
      <c r="D307">
        <f>IFERROR(Table1[[#This Row],[ニックネーム]],"")</f>
        <v>0</v>
      </c>
      <c r="E307" t="str">
        <f>IFERROR(_xlfn.CONCAT(Table1[[#This Row],[メールアドレス]:[メールアドレス２]]),"")</f>
        <v/>
      </c>
      <c r="F307">
        <f t="shared" si="4"/>
        <v>-3.0700000000000002E-3</v>
      </c>
      <c r="G307">
        <f>COUNTIFS(テーブル3[客番号], テーブル5[[#This Row],[客番号]], テーブル3[ポイント], "&gt;=0")</f>
        <v>0</v>
      </c>
      <c r="H307">
        <f>COUNTIFS(テーブル3[客番号], テーブル5[[#This Row],[客番号]], テーブル3[ポイント], "&lt;0")</f>
        <v>0</v>
      </c>
    </row>
    <row r="308" spans="1:8">
      <c r="A308">
        <v>307</v>
      </c>
      <c r="B308" s="5">
        <f>SUMIF(テーブル3[客番号],合計!A308,テーブル3[ポイント])</f>
        <v>0</v>
      </c>
      <c r="C308">
        <f>IFERROR(Table1[[#This Row],[名前2]],"")</f>
        <v>0</v>
      </c>
      <c r="D308">
        <f>IFERROR(Table1[[#This Row],[ニックネーム]],"")</f>
        <v>0</v>
      </c>
      <c r="E308" t="str">
        <f>IFERROR(_xlfn.CONCAT(Table1[[#This Row],[メールアドレス]:[メールアドレス２]]),"")</f>
        <v/>
      </c>
      <c r="F308">
        <f t="shared" si="4"/>
        <v>-3.0800000000000003E-3</v>
      </c>
      <c r="G308">
        <f>COUNTIFS(テーブル3[客番号], テーブル5[[#This Row],[客番号]], テーブル3[ポイント], "&gt;=0")</f>
        <v>0</v>
      </c>
      <c r="H308">
        <f>COUNTIFS(テーブル3[客番号], テーブル5[[#This Row],[客番号]], テーブル3[ポイント], "&lt;0")</f>
        <v>0</v>
      </c>
    </row>
    <row r="309" spans="1:8">
      <c r="A309">
        <v>308</v>
      </c>
      <c r="B309" s="5">
        <f>SUMIF(テーブル3[客番号],合計!A309,テーブル3[ポイント])</f>
        <v>0</v>
      </c>
      <c r="C309">
        <f>IFERROR(Table1[[#This Row],[名前2]],"")</f>
        <v>0</v>
      </c>
      <c r="D309">
        <f>IFERROR(Table1[[#This Row],[ニックネーム]],"")</f>
        <v>0</v>
      </c>
      <c r="E309" t="str">
        <f>IFERROR(_xlfn.CONCAT(Table1[[#This Row],[メールアドレス]:[メールアドレス２]]),"")</f>
        <v/>
      </c>
      <c r="F309">
        <f t="shared" si="4"/>
        <v>-3.0900000000000003E-3</v>
      </c>
      <c r="G309">
        <f>COUNTIFS(テーブル3[客番号], テーブル5[[#This Row],[客番号]], テーブル3[ポイント], "&gt;=0")</f>
        <v>0</v>
      </c>
      <c r="H309">
        <f>COUNTIFS(テーブル3[客番号], テーブル5[[#This Row],[客番号]], テーブル3[ポイント], "&lt;0")</f>
        <v>0</v>
      </c>
    </row>
    <row r="310" spans="1:8">
      <c r="A310">
        <v>309</v>
      </c>
      <c r="B310" s="5">
        <f>SUMIF(テーブル3[客番号],合計!A310,テーブル3[ポイント])</f>
        <v>0</v>
      </c>
      <c r="C310">
        <f>IFERROR(Table1[[#This Row],[名前2]],"")</f>
        <v>0</v>
      </c>
      <c r="D310">
        <f>IFERROR(Table1[[#This Row],[ニックネーム]],"")</f>
        <v>0</v>
      </c>
      <c r="E310" t="str">
        <f>IFERROR(_xlfn.CONCAT(Table1[[#This Row],[メールアドレス]:[メールアドレス２]]),"")</f>
        <v/>
      </c>
      <c r="F310">
        <f t="shared" si="4"/>
        <v>-3.1000000000000003E-3</v>
      </c>
      <c r="G310">
        <f>COUNTIFS(テーブル3[客番号], テーブル5[[#This Row],[客番号]], テーブル3[ポイント], "&gt;=0")</f>
        <v>0</v>
      </c>
      <c r="H310">
        <f>COUNTIFS(テーブル3[客番号], テーブル5[[#This Row],[客番号]], テーブル3[ポイント], "&lt;0")</f>
        <v>0</v>
      </c>
    </row>
    <row r="311" spans="1:8">
      <c r="A311">
        <v>310</v>
      </c>
      <c r="B311" s="5">
        <f>SUMIF(テーブル3[客番号],合計!A311,テーブル3[ポイント])</f>
        <v>0</v>
      </c>
      <c r="C311">
        <f>IFERROR(Table1[[#This Row],[名前2]],"")</f>
        <v>0</v>
      </c>
      <c r="D311">
        <f>IFERROR(Table1[[#This Row],[ニックネーム]],"")</f>
        <v>0</v>
      </c>
      <c r="E311" t="str">
        <f>IFERROR(_xlfn.CONCAT(Table1[[#This Row],[メールアドレス]:[メールアドレス２]]),"")</f>
        <v/>
      </c>
      <c r="F311">
        <f t="shared" si="4"/>
        <v>-3.1100000000000004E-3</v>
      </c>
      <c r="G311">
        <f>COUNTIFS(テーブル3[客番号], テーブル5[[#This Row],[客番号]], テーブル3[ポイント], "&gt;=0")</f>
        <v>0</v>
      </c>
      <c r="H311">
        <f>COUNTIFS(テーブル3[客番号], テーブル5[[#This Row],[客番号]], テーブル3[ポイント], "&lt;0")</f>
        <v>0</v>
      </c>
    </row>
    <row r="312" spans="1:8">
      <c r="A312">
        <v>311</v>
      </c>
      <c r="B312" s="5">
        <f>SUMIF(テーブル3[客番号],合計!A312,テーブル3[ポイント])</f>
        <v>0</v>
      </c>
      <c r="C312">
        <f>IFERROR(Table1[[#This Row],[名前2]],"")</f>
        <v>0</v>
      </c>
      <c r="D312">
        <f>IFERROR(Table1[[#This Row],[ニックネーム]],"")</f>
        <v>0</v>
      </c>
      <c r="E312" t="str">
        <f>IFERROR(_xlfn.CONCAT(Table1[[#This Row],[メールアドレス]:[メールアドレス２]]),"")</f>
        <v/>
      </c>
      <c r="F312">
        <f t="shared" si="4"/>
        <v>-3.1200000000000004E-3</v>
      </c>
      <c r="G312">
        <f>COUNTIFS(テーブル3[客番号], テーブル5[[#This Row],[客番号]], テーブル3[ポイント], "&gt;=0")</f>
        <v>0</v>
      </c>
      <c r="H312">
        <f>COUNTIFS(テーブル3[客番号], テーブル5[[#This Row],[客番号]], テーブル3[ポイント], "&lt;0")</f>
        <v>0</v>
      </c>
    </row>
    <row r="313" spans="1:8">
      <c r="A313">
        <v>312</v>
      </c>
      <c r="B313" s="5">
        <f>SUMIF(テーブル3[客番号],合計!A313,テーブル3[ポイント])</f>
        <v>0</v>
      </c>
      <c r="C313">
        <f>IFERROR(Table1[[#This Row],[名前2]],"")</f>
        <v>0</v>
      </c>
      <c r="D313">
        <f>IFERROR(Table1[[#This Row],[ニックネーム]],"")</f>
        <v>0</v>
      </c>
      <c r="E313" t="str">
        <f>IFERROR(_xlfn.CONCAT(Table1[[#This Row],[メールアドレス]:[メールアドレス２]]),"")</f>
        <v/>
      </c>
      <c r="F313">
        <f t="shared" si="4"/>
        <v>-3.1300000000000004E-3</v>
      </c>
      <c r="G313">
        <f>COUNTIFS(テーブル3[客番号], テーブル5[[#This Row],[客番号]], テーブル3[ポイント], "&gt;=0")</f>
        <v>0</v>
      </c>
      <c r="H313">
        <f>COUNTIFS(テーブル3[客番号], テーブル5[[#This Row],[客番号]], テーブル3[ポイント], "&lt;0")</f>
        <v>0</v>
      </c>
    </row>
    <row r="314" spans="1:8">
      <c r="A314">
        <v>313</v>
      </c>
      <c r="B314" s="5">
        <f>SUMIF(テーブル3[客番号],合計!A314,テーブル3[ポイント])</f>
        <v>0</v>
      </c>
      <c r="C314">
        <f>IFERROR(Table1[[#This Row],[名前2]],"")</f>
        <v>0</v>
      </c>
      <c r="D314">
        <f>IFERROR(Table1[[#This Row],[ニックネーム]],"")</f>
        <v>0</v>
      </c>
      <c r="E314" t="str">
        <f>IFERROR(_xlfn.CONCAT(Table1[[#This Row],[メールアドレス]:[メールアドレス２]]),"")</f>
        <v/>
      </c>
      <c r="F314">
        <f t="shared" si="4"/>
        <v>-3.1400000000000004E-3</v>
      </c>
      <c r="G314">
        <f>COUNTIFS(テーブル3[客番号], テーブル5[[#This Row],[客番号]], テーブル3[ポイント], "&gt;=0")</f>
        <v>0</v>
      </c>
      <c r="H314">
        <f>COUNTIFS(テーブル3[客番号], テーブル5[[#This Row],[客番号]], テーブル3[ポイント], "&lt;0")</f>
        <v>0</v>
      </c>
    </row>
    <row r="315" spans="1:8">
      <c r="A315">
        <v>314</v>
      </c>
      <c r="B315" s="5">
        <f>SUMIF(テーブル3[客番号],合計!A315,テーブル3[ポイント])</f>
        <v>0</v>
      </c>
      <c r="C315">
        <f>IFERROR(Table1[[#This Row],[名前2]],"")</f>
        <v>0</v>
      </c>
      <c r="D315">
        <f>IFERROR(Table1[[#This Row],[ニックネーム]],"")</f>
        <v>0</v>
      </c>
      <c r="E315" t="str">
        <f>IFERROR(_xlfn.CONCAT(Table1[[#This Row],[メールアドレス]:[メールアドレス２]]),"")</f>
        <v/>
      </c>
      <c r="F315">
        <f t="shared" si="4"/>
        <v>-3.1500000000000005E-3</v>
      </c>
      <c r="G315">
        <f>COUNTIFS(テーブル3[客番号], テーブル5[[#This Row],[客番号]], テーブル3[ポイント], "&gt;=0")</f>
        <v>0</v>
      </c>
      <c r="H315">
        <f>COUNTIFS(テーブル3[客番号], テーブル5[[#This Row],[客番号]], テーブル3[ポイント], "&lt;0")</f>
        <v>0</v>
      </c>
    </row>
    <row r="316" spans="1:8">
      <c r="A316">
        <v>315</v>
      </c>
      <c r="B316" s="5">
        <f>SUMIF(テーブル3[客番号],合計!A316,テーブル3[ポイント])</f>
        <v>0</v>
      </c>
      <c r="C316">
        <f>IFERROR(Table1[[#This Row],[名前2]],"")</f>
        <v>0</v>
      </c>
      <c r="D316">
        <f>IFERROR(Table1[[#This Row],[ニックネーム]],"")</f>
        <v>0</v>
      </c>
      <c r="E316" t="str">
        <f>IFERROR(_xlfn.CONCAT(Table1[[#This Row],[メールアドレス]:[メールアドレス２]]),"")</f>
        <v/>
      </c>
      <c r="F316">
        <f t="shared" si="4"/>
        <v>-3.16E-3</v>
      </c>
      <c r="G316">
        <f>COUNTIFS(テーブル3[客番号], テーブル5[[#This Row],[客番号]], テーブル3[ポイント], "&gt;=0")</f>
        <v>0</v>
      </c>
      <c r="H316">
        <f>COUNTIFS(テーブル3[客番号], テーブル5[[#This Row],[客番号]], テーブル3[ポイント], "&lt;0")</f>
        <v>0</v>
      </c>
    </row>
    <row r="317" spans="1:8">
      <c r="A317">
        <v>316</v>
      </c>
      <c r="B317" s="5">
        <f>SUMIF(テーブル3[客番号],合計!A317,テーブル3[ポイント])</f>
        <v>0</v>
      </c>
      <c r="C317">
        <f>IFERROR(Table1[[#This Row],[名前2]],"")</f>
        <v>0</v>
      </c>
      <c r="D317">
        <f>IFERROR(Table1[[#This Row],[ニックネーム]],"")</f>
        <v>0</v>
      </c>
      <c r="E317" t="str">
        <f>IFERROR(_xlfn.CONCAT(Table1[[#This Row],[メールアドレス]:[メールアドレス２]]),"")</f>
        <v/>
      </c>
      <c r="F317">
        <f t="shared" si="4"/>
        <v>-3.1700000000000001E-3</v>
      </c>
      <c r="G317">
        <f>COUNTIFS(テーブル3[客番号], テーブル5[[#This Row],[客番号]], テーブル3[ポイント], "&gt;=0")</f>
        <v>0</v>
      </c>
      <c r="H317">
        <f>COUNTIFS(テーブル3[客番号], テーブル5[[#This Row],[客番号]], テーブル3[ポイント], "&lt;0")</f>
        <v>0</v>
      </c>
    </row>
    <row r="318" spans="1:8">
      <c r="A318">
        <v>317</v>
      </c>
      <c r="B318" s="5">
        <f>SUMIF(テーブル3[客番号],合計!A318,テーブル3[ポイント])</f>
        <v>0</v>
      </c>
      <c r="C318">
        <f>IFERROR(Table1[[#This Row],[名前2]],"")</f>
        <v>0</v>
      </c>
      <c r="D318">
        <f>IFERROR(Table1[[#This Row],[ニックネーム]],"")</f>
        <v>0</v>
      </c>
      <c r="E318" t="str">
        <f>IFERROR(_xlfn.CONCAT(Table1[[#This Row],[メールアドレス]:[メールアドレス２]]),"")</f>
        <v/>
      </c>
      <c r="F318">
        <f t="shared" si="4"/>
        <v>-3.1800000000000001E-3</v>
      </c>
      <c r="G318">
        <f>COUNTIFS(テーブル3[客番号], テーブル5[[#This Row],[客番号]], テーブル3[ポイント], "&gt;=0")</f>
        <v>0</v>
      </c>
      <c r="H318">
        <f>COUNTIFS(テーブル3[客番号], テーブル5[[#This Row],[客番号]], テーブル3[ポイント], "&lt;0")</f>
        <v>0</v>
      </c>
    </row>
    <row r="319" spans="1:8">
      <c r="A319">
        <v>318</v>
      </c>
      <c r="B319" s="5">
        <f>SUMIF(テーブル3[客番号],合計!A319,テーブル3[ポイント])</f>
        <v>0</v>
      </c>
      <c r="C319">
        <f>IFERROR(Table1[[#This Row],[名前2]],"")</f>
        <v>0</v>
      </c>
      <c r="D319">
        <f>IFERROR(Table1[[#This Row],[ニックネーム]],"")</f>
        <v>0</v>
      </c>
      <c r="E319" t="str">
        <f>IFERROR(_xlfn.CONCAT(Table1[[#This Row],[メールアドレス]:[メールアドレス２]]),"")</f>
        <v/>
      </c>
      <c r="F319">
        <f t="shared" si="4"/>
        <v>-3.1900000000000001E-3</v>
      </c>
      <c r="G319">
        <f>COUNTIFS(テーブル3[客番号], テーブル5[[#This Row],[客番号]], テーブル3[ポイント], "&gt;=0")</f>
        <v>0</v>
      </c>
      <c r="H319">
        <f>COUNTIFS(テーブル3[客番号], テーブル5[[#This Row],[客番号]], テーブル3[ポイント], "&lt;0")</f>
        <v>0</v>
      </c>
    </row>
    <row r="320" spans="1:8">
      <c r="A320">
        <v>319</v>
      </c>
      <c r="B320" s="5">
        <f>SUMIF(テーブル3[客番号],合計!A320,テーブル3[ポイント])</f>
        <v>0</v>
      </c>
      <c r="C320">
        <f>IFERROR(Table1[[#This Row],[名前2]],"")</f>
        <v>0</v>
      </c>
      <c r="D320">
        <f>IFERROR(Table1[[#This Row],[ニックネーム]],"")</f>
        <v>0</v>
      </c>
      <c r="E320" t="str">
        <f>IFERROR(_xlfn.CONCAT(Table1[[#This Row],[メールアドレス]:[メールアドレス２]]),"")</f>
        <v/>
      </c>
      <c r="F320">
        <f t="shared" si="4"/>
        <v>-3.2000000000000002E-3</v>
      </c>
      <c r="G320">
        <f>COUNTIFS(テーブル3[客番号], テーブル5[[#This Row],[客番号]], テーブル3[ポイント], "&gt;=0")</f>
        <v>0</v>
      </c>
      <c r="H320">
        <f>COUNTIFS(テーブル3[客番号], テーブル5[[#This Row],[客番号]], テーブル3[ポイント], "&lt;0")</f>
        <v>0</v>
      </c>
    </row>
    <row r="321" spans="1:8">
      <c r="A321">
        <v>320</v>
      </c>
      <c r="B321" s="5">
        <f>SUMIF(テーブル3[客番号],合計!A321,テーブル3[ポイント])</f>
        <v>0</v>
      </c>
      <c r="C321">
        <f>IFERROR(Table1[[#This Row],[名前2]],"")</f>
        <v>0</v>
      </c>
      <c r="D321">
        <f>IFERROR(Table1[[#This Row],[ニックネーム]],"")</f>
        <v>0</v>
      </c>
      <c r="E321" t="str">
        <f>IFERROR(_xlfn.CONCAT(Table1[[#This Row],[メールアドレス]:[メールアドレス２]]),"")</f>
        <v/>
      </c>
      <c r="F321">
        <f t="shared" si="4"/>
        <v>-3.2100000000000002E-3</v>
      </c>
      <c r="G321">
        <f>COUNTIFS(テーブル3[客番号], テーブル5[[#This Row],[客番号]], テーブル3[ポイント], "&gt;=0")</f>
        <v>0</v>
      </c>
      <c r="H321">
        <f>COUNTIFS(テーブル3[客番号], テーブル5[[#This Row],[客番号]], テーブル3[ポイント], "&lt;0")</f>
        <v>0</v>
      </c>
    </row>
    <row r="322" spans="1:8">
      <c r="A322">
        <v>321</v>
      </c>
      <c r="B322" s="5">
        <f>SUMIF(テーブル3[客番号],合計!A322,テーブル3[ポイント])</f>
        <v>0</v>
      </c>
      <c r="C322">
        <f>IFERROR(Table1[[#This Row],[名前2]],"")</f>
        <v>0</v>
      </c>
      <c r="D322">
        <f>IFERROR(Table1[[#This Row],[ニックネーム]],"")</f>
        <v>0</v>
      </c>
      <c r="E322" t="str">
        <f>IFERROR(_xlfn.CONCAT(Table1[[#This Row],[メールアドレス]:[メールアドレス２]]),"")</f>
        <v/>
      </c>
      <c r="F322">
        <f t="shared" ref="F322:F385" si="5">B322 - (ROW() * 0.00001)</f>
        <v>-3.2200000000000002E-3</v>
      </c>
      <c r="G322">
        <f>COUNTIFS(テーブル3[客番号], テーブル5[[#This Row],[客番号]], テーブル3[ポイント], "&gt;=0")</f>
        <v>0</v>
      </c>
      <c r="H322">
        <f>COUNTIFS(テーブル3[客番号], テーブル5[[#This Row],[客番号]], テーブル3[ポイント], "&lt;0")</f>
        <v>0</v>
      </c>
    </row>
    <row r="323" spans="1:8">
      <c r="A323">
        <v>322</v>
      </c>
      <c r="B323" s="5">
        <f>SUMIF(テーブル3[客番号],合計!A323,テーブル3[ポイント])</f>
        <v>0</v>
      </c>
      <c r="C323">
        <f>IFERROR(Table1[[#This Row],[名前2]],"")</f>
        <v>0</v>
      </c>
      <c r="D323">
        <f>IFERROR(Table1[[#This Row],[ニックネーム]],"")</f>
        <v>0</v>
      </c>
      <c r="E323" t="str">
        <f>IFERROR(_xlfn.CONCAT(Table1[[#This Row],[メールアドレス]:[メールアドレス２]]),"")</f>
        <v/>
      </c>
      <c r="F323">
        <f t="shared" si="5"/>
        <v>-3.2300000000000002E-3</v>
      </c>
      <c r="G323">
        <f>COUNTIFS(テーブル3[客番号], テーブル5[[#This Row],[客番号]], テーブル3[ポイント], "&gt;=0")</f>
        <v>0</v>
      </c>
      <c r="H323">
        <f>COUNTIFS(テーブル3[客番号], テーブル5[[#This Row],[客番号]], テーブル3[ポイント], "&lt;0")</f>
        <v>0</v>
      </c>
    </row>
    <row r="324" spans="1:8">
      <c r="A324">
        <v>323</v>
      </c>
      <c r="B324" s="5">
        <f>SUMIF(テーブル3[客番号],合計!A324,テーブル3[ポイント])</f>
        <v>0</v>
      </c>
      <c r="C324">
        <f>IFERROR(Table1[[#This Row],[名前2]],"")</f>
        <v>0</v>
      </c>
      <c r="D324">
        <f>IFERROR(Table1[[#This Row],[ニックネーム]],"")</f>
        <v>0</v>
      </c>
      <c r="E324" t="str">
        <f>IFERROR(_xlfn.CONCAT(Table1[[#This Row],[メールアドレス]:[メールアドレス２]]),"")</f>
        <v/>
      </c>
      <c r="F324">
        <f t="shared" si="5"/>
        <v>-3.2400000000000003E-3</v>
      </c>
      <c r="G324">
        <f>COUNTIFS(テーブル3[客番号], テーブル5[[#This Row],[客番号]], テーブル3[ポイント], "&gt;=0")</f>
        <v>0</v>
      </c>
      <c r="H324">
        <f>COUNTIFS(テーブル3[客番号], テーブル5[[#This Row],[客番号]], テーブル3[ポイント], "&lt;0")</f>
        <v>0</v>
      </c>
    </row>
    <row r="325" spans="1:8">
      <c r="A325">
        <v>324</v>
      </c>
      <c r="B325" s="5">
        <f>SUMIF(テーブル3[客番号],合計!A325,テーブル3[ポイント])</f>
        <v>0</v>
      </c>
      <c r="C325">
        <f>IFERROR(Table1[[#This Row],[名前2]],"")</f>
        <v>0</v>
      </c>
      <c r="D325">
        <f>IFERROR(Table1[[#This Row],[ニックネーム]],"")</f>
        <v>0</v>
      </c>
      <c r="E325" t="str">
        <f>IFERROR(_xlfn.CONCAT(Table1[[#This Row],[メールアドレス]:[メールアドレス２]]),"")</f>
        <v/>
      </c>
      <c r="F325">
        <f t="shared" si="5"/>
        <v>-3.2500000000000003E-3</v>
      </c>
      <c r="G325">
        <f>COUNTIFS(テーブル3[客番号], テーブル5[[#This Row],[客番号]], テーブル3[ポイント], "&gt;=0")</f>
        <v>0</v>
      </c>
      <c r="H325">
        <f>COUNTIFS(テーブル3[客番号], テーブル5[[#This Row],[客番号]], テーブル3[ポイント], "&lt;0")</f>
        <v>0</v>
      </c>
    </row>
    <row r="326" spans="1:8">
      <c r="A326">
        <v>325</v>
      </c>
      <c r="B326" s="5">
        <f>SUMIF(テーブル3[客番号],合計!A326,テーブル3[ポイント])</f>
        <v>0</v>
      </c>
      <c r="C326">
        <f>IFERROR(Table1[[#This Row],[名前2]],"")</f>
        <v>0</v>
      </c>
      <c r="D326">
        <f>IFERROR(Table1[[#This Row],[ニックネーム]],"")</f>
        <v>0</v>
      </c>
      <c r="E326" t="str">
        <f>IFERROR(_xlfn.CONCAT(Table1[[#This Row],[メールアドレス]:[メールアドレス２]]),"")</f>
        <v/>
      </c>
      <c r="F326">
        <f t="shared" si="5"/>
        <v>-3.2600000000000003E-3</v>
      </c>
      <c r="G326">
        <f>COUNTIFS(テーブル3[客番号], テーブル5[[#This Row],[客番号]], テーブル3[ポイント], "&gt;=0")</f>
        <v>0</v>
      </c>
      <c r="H326">
        <f>COUNTIFS(テーブル3[客番号], テーブル5[[#This Row],[客番号]], テーブル3[ポイント], "&lt;0")</f>
        <v>0</v>
      </c>
    </row>
    <row r="327" spans="1:8">
      <c r="A327">
        <v>326</v>
      </c>
      <c r="B327" s="5">
        <f>SUMIF(テーブル3[客番号],合計!A327,テーブル3[ポイント])</f>
        <v>0</v>
      </c>
      <c r="C327">
        <f>IFERROR(Table1[[#This Row],[名前2]],"")</f>
        <v>0</v>
      </c>
      <c r="D327">
        <f>IFERROR(Table1[[#This Row],[ニックネーム]],"")</f>
        <v>0</v>
      </c>
      <c r="E327" t="str">
        <f>IFERROR(_xlfn.CONCAT(Table1[[#This Row],[メールアドレス]:[メールアドレス２]]),"")</f>
        <v/>
      </c>
      <c r="F327">
        <f t="shared" si="5"/>
        <v>-3.2700000000000003E-3</v>
      </c>
      <c r="G327">
        <f>COUNTIFS(テーブル3[客番号], テーブル5[[#This Row],[客番号]], テーブル3[ポイント], "&gt;=0")</f>
        <v>0</v>
      </c>
      <c r="H327">
        <f>COUNTIFS(テーブル3[客番号], テーブル5[[#This Row],[客番号]], テーブル3[ポイント], "&lt;0")</f>
        <v>0</v>
      </c>
    </row>
    <row r="328" spans="1:8">
      <c r="A328">
        <v>327</v>
      </c>
      <c r="B328" s="5">
        <f>SUMIF(テーブル3[客番号],合計!A328,テーブル3[ポイント])</f>
        <v>0</v>
      </c>
      <c r="C328">
        <f>IFERROR(Table1[[#This Row],[名前2]],"")</f>
        <v>0</v>
      </c>
      <c r="D328">
        <f>IFERROR(Table1[[#This Row],[ニックネーム]],"")</f>
        <v>0</v>
      </c>
      <c r="E328" t="str">
        <f>IFERROR(_xlfn.CONCAT(Table1[[#This Row],[メールアドレス]:[メールアドレス２]]),"")</f>
        <v/>
      </c>
      <c r="F328">
        <f t="shared" si="5"/>
        <v>-3.2800000000000004E-3</v>
      </c>
      <c r="G328">
        <f>COUNTIFS(テーブル3[客番号], テーブル5[[#This Row],[客番号]], テーブル3[ポイント], "&gt;=0")</f>
        <v>0</v>
      </c>
      <c r="H328">
        <f>COUNTIFS(テーブル3[客番号], テーブル5[[#This Row],[客番号]], テーブル3[ポイント], "&lt;0")</f>
        <v>0</v>
      </c>
    </row>
    <row r="329" spans="1:8">
      <c r="A329">
        <v>328</v>
      </c>
      <c r="B329" s="5">
        <f>SUMIF(テーブル3[客番号],合計!A329,テーブル3[ポイント])</f>
        <v>0</v>
      </c>
      <c r="C329">
        <f>IFERROR(Table1[[#This Row],[名前2]],"")</f>
        <v>0</v>
      </c>
      <c r="D329">
        <f>IFERROR(Table1[[#This Row],[ニックネーム]],"")</f>
        <v>0</v>
      </c>
      <c r="E329" t="str">
        <f>IFERROR(_xlfn.CONCAT(Table1[[#This Row],[メールアドレス]:[メールアドレス２]]),"")</f>
        <v/>
      </c>
      <c r="F329">
        <f t="shared" si="5"/>
        <v>-3.2900000000000004E-3</v>
      </c>
      <c r="G329">
        <f>COUNTIFS(テーブル3[客番号], テーブル5[[#This Row],[客番号]], テーブル3[ポイント], "&gt;=0")</f>
        <v>0</v>
      </c>
      <c r="H329">
        <f>COUNTIFS(テーブル3[客番号], テーブル5[[#This Row],[客番号]], テーブル3[ポイント], "&lt;0")</f>
        <v>0</v>
      </c>
    </row>
    <row r="330" spans="1:8">
      <c r="A330">
        <v>329</v>
      </c>
      <c r="B330" s="5">
        <f>SUMIF(テーブル3[客番号],合計!A330,テーブル3[ポイント])</f>
        <v>0</v>
      </c>
      <c r="C330">
        <f>IFERROR(Table1[[#This Row],[名前2]],"")</f>
        <v>0</v>
      </c>
      <c r="D330">
        <f>IFERROR(Table1[[#This Row],[ニックネーム]],"")</f>
        <v>0</v>
      </c>
      <c r="E330" t="str">
        <f>IFERROR(_xlfn.CONCAT(Table1[[#This Row],[メールアドレス]:[メールアドレス２]]),"")</f>
        <v/>
      </c>
      <c r="F330">
        <f t="shared" si="5"/>
        <v>-3.3000000000000004E-3</v>
      </c>
      <c r="G330">
        <f>COUNTIFS(テーブル3[客番号], テーブル5[[#This Row],[客番号]], テーブル3[ポイント], "&gt;=0")</f>
        <v>0</v>
      </c>
      <c r="H330">
        <f>COUNTIFS(テーブル3[客番号], テーブル5[[#This Row],[客番号]], テーブル3[ポイント], "&lt;0")</f>
        <v>0</v>
      </c>
    </row>
    <row r="331" spans="1:8">
      <c r="A331">
        <v>330</v>
      </c>
      <c r="B331" s="5">
        <f>SUMIF(テーブル3[客番号],合計!A331,テーブル3[ポイント])</f>
        <v>0</v>
      </c>
      <c r="C331">
        <f>IFERROR(Table1[[#This Row],[名前2]],"")</f>
        <v>0</v>
      </c>
      <c r="D331">
        <f>IFERROR(Table1[[#This Row],[ニックネーム]],"")</f>
        <v>0</v>
      </c>
      <c r="E331" t="str">
        <f>IFERROR(_xlfn.CONCAT(Table1[[#This Row],[メールアドレス]:[メールアドレス２]]),"")</f>
        <v/>
      </c>
      <c r="F331">
        <f t="shared" si="5"/>
        <v>-3.3100000000000004E-3</v>
      </c>
      <c r="G331">
        <f>COUNTIFS(テーブル3[客番号], テーブル5[[#This Row],[客番号]], テーブル3[ポイント], "&gt;=0")</f>
        <v>0</v>
      </c>
      <c r="H331">
        <f>COUNTIFS(テーブル3[客番号], テーブル5[[#This Row],[客番号]], テーブル3[ポイント], "&lt;0")</f>
        <v>0</v>
      </c>
    </row>
    <row r="332" spans="1:8">
      <c r="A332">
        <v>331</v>
      </c>
      <c r="B332" s="5">
        <f>SUMIF(テーブル3[客番号],合計!A332,テーブル3[ポイント])</f>
        <v>0</v>
      </c>
      <c r="C332">
        <f>IFERROR(Table1[[#This Row],[名前2]],"")</f>
        <v>0</v>
      </c>
      <c r="D332">
        <f>IFERROR(Table1[[#This Row],[ニックネーム]],"")</f>
        <v>0</v>
      </c>
      <c r="E332" t="str">
        <f>IFERROR(_xlfn.CONCAT(Table1[[#This Row],[メールアドレス]:[メールアドレス２]]),"")</f>
        <v/>
      </c>
      <c r="F332">
        <f t="shared" si="5"/>
        <v>-3.3200000000000005E-3</v>
      </c>
      <c r="G332">
        <f>COUNTIFS(テーブル3[客番号], テーブル5[[#This Row],[客番号]], テーブル3[ポイント], "&gt;=0")</f>
        <v>0</v>
      </c>
      <c r="H332">
        <f>COUNTIFS(テーブル3[客番号], テーブル5[[#This Row],[客番号]], テーブル3[ポイント], "&lt;0")</f>
        <v>0</v>
      </c>
    </row>
    <row r="333" spans="1:8">
      <c r="A333">
        <v>332</v>
      </c>
      <c r="B333" s="5">
        <f>SUMIF(テーブル3[客番号],合計!A333,テーブル3[ポイント])</f>
        <v>0</v>
      </c>
      <c r="C333">
        <f>IFERROR(Table1[[#This Row],[名前2]],"")</f>
        <v>0</v>
      </c>
      <c r="D333">
        <f>IFERROR(Table1[[#This Row],[ニックネーム]],"")</f>
        <v>0</v>
      </c>
      <c r="E333" t="str">
        <f>IFERROR(_xlfn.CONCAT(Table1[[#This Row],[メールアドレス]:[メールアドレス２]]),"")</f>
        <v/>
      </c>
      <c r="F333">
        <f t="shared" si="5"/>
        <v>-3.3300000000000001E-3</v>
      </c>
      <c r="G333">
        <f>COUNTIFS(テーブル3[客番号], テーブル5[[#This Row],[客番号]], テーブル3[ポイント], "&gt;=0")</f>
        <v>0</v>
      </c>
      <c r="H333">
        <f>COUNTIFS(テーブル3[客番号], テーブル5[[#This Row],[客番号]], テーブル3[ポイント], "&lt;0")</f>
        <v>0</v>
      </c>
    </row>
    <row r="334" spans="1:8">
      <c r="A334">
        <v>333</v>
      </c>
      <c r="B334" s="5">
        <f>SUMIF(テーブル3[客番号],合計!A334,テーブル3[ポイント])</f>
        <v>0</v>
      </c>
      <c r="C334">
        <f>IFERROR(Table1[[#This Row],[名前2]],"")</f>
        <v>0</v>
      </c>
      <c r="D334">
        <f>IFERROR(Table1[[#This Row],[ニックネーム]],"")</f>
        <v>0</v>
      </c>
      <c r="E334" t="str">
        <f>IFERROR(_xlfn.CONCAT(Table1[[#This Row],[メールアドレス]:[メールアドレス２]]),"")</f>
        <v/>
      </c>
      <c r="F334">
        <f t="shared" si="5"/>
        <v>-3.3400000000000001E-3</v>
      </c>
      <c r="G334">
        <f>COUNTIFS(テーブル3[客番号], テーブル5[[#This Row],[客番号]], テーブル3[ポイント], "&gt;=0")</f>
        <v>0</v>
      </c>
      <c r="H334">
        <f>COUNTIFS(テーブル3[客番号], テーブル5[[#This Row],[客番号]], テーブル3[ポイント], "&lt;0")</f>
        <v>0</v>
      </c>
    </row>
    <row r="335" spans="1:8">
      <c r="A335">
        <v>334</v>
      </c>
      <c r="B335" s="5">
        <f>SUMIF(テーブル3[客番号],合計!A335,テーブル3[ポイント])</f>
        <v>0</v>
      </c>
      <c r="C335">
        <f>IFERROR(Table1[[#This Row],[名前2]],"")</f>
        <v>0</v>
      </c>
      <c r="D335">
        <f>IFERROR(Table1[[#This Row],[ニックネーム]],"")</f>
        <v>0</v>
      </c>
      <c r="E335" t="str">
        <f>IFERROR(_xlfn.CONCAT(Table1[[#This Row],[メールアドレス]:[メールアドレス２]]),"")</f>
        <v/>
      </c>
      <c r="F335">
        <f t="shared" si="5"/>
        <v>-3.3500000000000001E-3</v>
      </c>
      <c r="G335">
        <f>COUNTIFS(テーブル3[客番号], テーブル5[[#This Row],[客番号]], テーブル3[ポイント], "&gt;=0")</f>
        <v>0</v>
      </c>
      <c r="H335">
        <f>COUNTIFS(テーブル3[客番号], テーブル5[[#This Row],[客番号]], テーブル3[ポイント], "&lt;0")</f>
        <v>0</v>
      </c>
    </row>
    <row r="336" spans="1:8">
      <c r="A336">
        <v>335</v>
      </c>
      <c r="B336" s="5">
        <f>SUMIF(テーブル3[客番号],合計!A336,テーブル3[ポイント])</f>
        <v>0</v>
      </c>
      <c r="C336">
        <f>IFERROR(Table1[[#This Row],[名前2]],"")</f>
        <v>0</v>
      </c>
      <c r="D336">
        <f>IFERROR(Table1[[#This Row],[ニックネーム]],"")</f>
        <v>0</v>
      </c>
      <c r="E336" t="str">
        <f>IFERROR(_xlfn.CONCAT(Table1[[#This Row],[メールアドレス]:[メールアドレス２]]),"")</f>
        <v/>
      </c>
      <c r="F336">
        <f t="shared" si="5"/>
        <v>-3.3600000000000001E-3</v>
      </c>
      <c r="G336">
        <f>COUNTIFS(テーブル3[客番号], テーブル5[[#This Row],[客番号]], テーブル3[ポイント], "&gt;=0")</f>
        <v>0</v>
      </c>
      <c r="H336">
        <f>COUNTIFS(テーブル3[客番号], テーブル5[[#This Row],[客番号]], テーブル3[ポイント], "&lt;0")</f>
        <v>0</v>
      </c>
    </row>
    <row r="337" spans="1:8">
      <c r="A337">
        <v>336</v>
      </c>
      <c r="B337" s="5">
        <f>SUMIF(テーブル3[客番号],合計!A337,テーブル3[ポイント])</f>
        <v>0</v>
      </c>
      <c r="C337">
        <f>IFERROR(Table1[[#This Row],[名前2]],"")</f>
        <v>0</v>
      </c>
      <c r="D337">
        <f>IFERROR(Table1[[#This Row],[ニックネーム]],"")</f>
        <v>0</v>
      </c>
      <c r="E337" t="str">
        <f>IFERROR(_xlfn.CONCAT(Table1[[#This Row],[メールアドレス]:[メールアドレス２]]),"")</f>
        <v/>
      </c>
      <c r="F337">
        <f t="shared" si="5"/>
        <v>-3.3700000000000002E-3</v>
      </c>
      <c r="G337">
        <f>COUNTIFS(テーブル3[客番号], テーブル5[[#This Row],[客番号]], テーブル3[ポイント], "&gt;=0")</f>
        <v>0</v>
      </c>
      <c r="H337">
        <f>COUNTIFS(テーブル3[客番号], テーブル5[[#This Row],[客番号]], テーブル3[ポイント], "&lt;0")</f>
        <v>0</v>
      </c>
    </row>
    <row r="338" spans="1:8">
      <c r="A338">
        <v>337</v>
      </c>
      <c r="B338" s="5">
        <f>SUMIF(テーブル3[客番号],合計!A338,テーブル3[ポイント])</f>
        <v>0</v>
      </c>
      <c r="C338">
        <f>IFERROR(Table1[[#This Row],[名前2]],"")</f>
        <v>0</v>
      </c>
      <c r="D338">
        <f>IFERROR(Table1[[#This Row],[ニックネーム]],"")</f>
        <v>0</v>
      </c>
      <c r="E338" t="str">
        <f>IFERROR(_xlfn.CONCAT(Table1[[#This Row],[メールアドレス]:[メールアドレス２]]),"")</f>
        <v/>
      </c>
      <c r="F338">
        <f t="shared" si="5"/>
        <v>-3.3800000000000002E-3</v>
      </c>
      <c r="G338">
        <f>COUNTIFS(テーブル3[客番号], テーブル5[[#This Row],[客番号]], テーブル3[ポイント], "&gt;=0")</f>
        <v>0</v>
      </c>
      <c r="H338">
        <f>COUNTIFS(テーブル3[客番号], テーブル5[[#This Row],[客番号]], テーブル3[ポイント], "&lt;0")</f>
        <v>0</v>
      </c>
    </row>
    <row r="339" spans="1:8">
      <c r="A339">
        <v>338</v>
      </c>
      <c r="B339" s="5">
        <f>SUMIF(テーブル3[客番号],合計!A339,テーブル3[ポイント])</f>
        <v>0</v>
      </c>
      <c r="C339">
        <f>IFERROR(Table1[[#This Row],[名前2]],"")</f>
        <v>0</v>
      </c>
      <c r="D339">
        <f>IFERROR(Table1[[#This Row],[ニックネーム]],"")</f>
        <v>0</v>
      </c>
      <c r="E339" t="str">
        <f>IFERROR(_xlfn.CONCAT(Table1[[#This Row],[メールアドレス]:[メールアドレス２]]),"")</f>
        <v/>
      </c>
      <c r="F339">
        <f t="shared" si="5"/>
        <v>-3.3900000000000002E-3</v>
      </c>
      <c r="G339">
        <f>COUNTIFS(テーブル3[客番号], テーブル5[[#This Row],[客番号]], テーブル3[ポイント], "&gt;=0")</f>
        <v>0</v>
      </c>
      <c r="H339">
        <f>COUNTIFS(テーブル3[客番号], テーブル5[[#This Row],[客番号]], テーブル3[ポイント], "&lt;0")</f>
        <v>0</v>
      </c>
    </row>
    <row r="340" spans="1:8">
      <c r="A340">
        <v>339</v>
      </c>
      <c r="B340" s="5">
        <f>SUMIF(テーブル3[客番号],合計!A340,テーブル3[ポイント])</f>
        <v>0</v>
      </c>
      <c r="C340">
        <f>IFERROR(Table1[[#This Row],[名前2]],"")</f>
        <v>0</v>
      </c>
      <c r="D340">
        <f>IFERROR(Table1[[#This Row],[ニックネーム]],"")</f>
        <v>0</v>
      </c>
      <c r="E340" t="str">
        <f>IFERROR(_xlfn.CONCAT(Table1[[#This Row],[メールアドレス]:[メールアドレス２]]),"")</f>
        <v/>
      </c>
      <c r="F340">
        <f t="shared" si="5"/>
        <v>-3.4000000000000002E-3</v>
      </c>
      <c r="G340">
        <f>COUNTIFS(テーブル3[客番号], テーブル5[[#This Row],[客番号]], テーブル3[ポイント], "&gt;=0")</f>
        <v>0</v>
      </c>
      <c r="H340">
        <f>COUNTIFS(テーブル3[客番号], テーブル5[[#This Row],[客番号]], テーブル3[ポイント], "&lt;0")</f>
        <v>0</v>
      </c>
    </row>
    <row r="341" spans="1:8">
      <c r="A341">
        <v>340</v>
      </c>
      <c r="B341" s="5">
        <f>SUMIF(テーブル3[客番号],合計!A341,テーブル3[ポイント])</f>
        <v>0</v>
      </c>
      <c r="C341">
        <f>IFERROR(Table1[[#This Row],[名前2]],"")</f>
        <v>0</v>
      </c>
      <c r="D341">
        <f>IFERROR(Table1[[#This Row],[ニックネーム]],"")</f>
        <v>0</v>
      </c>
      <c r="E341" t="str">
        <f>IFERROR(_xlfn.CONCAT(Table1[[#This Row],[メールアドレス]:[メールアドレス２]]),"")</f>
        <v/>
      </c>
      <c r="F341">
        <f t="shared" si="5"/>
        <v>-3.4100000000000003E-3</v>
      </c>
      <c r="G341">
        <f>COUNTIFS(テーブル3[客番号], テーブル5[[#This Row],[客番号]], テーブル3[ポイント], "&gt;=0")</f>
        <v>0</v>
      </c>
      <c r="H341">
        <f>COUNTIFS(テーブル3[客番号], テーブル5[[#This Row],[客番号]], テーブル3[ポイント], "&lt;0")</f>
        <v>0</v>
      </c>
    </row>
    <row r="342" spans="1:8">
      <c r="A342">
        <v>341</v>
      </c>
      <c r="B342" s="5">
        <f>SUMIF(テーブル3[客番号],合計!A342,テーブル3[ポイント])</f>
        <v>0</v>
      </c>
      <c r="C342">
        <f>IFERROR(Table1[[#This Row],[名前2]],"")</f>
        <v>0</v>
      </c>
      <c r="D342">
        <f>IFERROR(Table1[[#This Row],[ニックネーム]],"")</f>
        <v>0</v>
      </c>
      <c r="E342" t="str">
        <f>IFERROR(_xlfn.CONCAT(Table1[[#This Row],[メールアドレス]:[メールアドレス２]]),"")</f>
        <v/>
      </c>
      <c r="F342">
        <f t="shared" si="5"/>
        <v>-3.4200000000000003E-3</v>
      </c>
      <c r="G342">
        <f>COUNTIFS(テーブル3[客番号], テーブル5[[#This Row],[客番号]], テーブル3[ポイント], "&gt;=0")</f>
        <v>0</v>
      </c>
      <c r="H342">
        <f>COUNTIFS(テーブル3[客番号], テーブル5[[#This Row],[客番号]], テーブル3[ポイント], "&lt;0")</f>
        <v>0</v>
      </c>
    </row>
    <row r="343" spans="1:8">
      <c r="A343">
        <v>342</v>
      </c>
      <c r="B343" s="5">
        <f>SUMIF(テーブル3[客番号],合計!A343,テーブル3[ポイント])</f>
        <v>0</v>
      </c>
      <c r="C343">
        <f>IFERROR(Table1[[#This Row],[名前2]],"")</f>
        <v>0</v>
      </c>
      <c r="D343">
        <f>IFERROR(Table1[[#This Row],[ニックネーム]],"")</f>
        <v>0</v>
      </c>
      <c r="E343" t="str">
        <f>IFERROR(_xlfn.CONCAT(Table1[[#This Row],[メールアドレス]:[メールアドレス２]]),"")</f>
        <v/>
      </c>
      <c r="F343">
        <f t="shared" si="5"/>
        <v>-3.4300000000000003E-3</v>
      </c>
      <c r="G343">
        <f>COUNTIFS(テーブル3[客番号], テーブル5[[#This Row],[客番号]], テーブル3[ポイント], "&gt;=0")</f>
        <v>0</v>
      </c>
      <c r="H343">
        <f>COUNTIFS(テーブル3[客番号], テーブル5[[#This Row],[客番号]], テーブル3[ポイント], "&lt;0")</f>
        <v>0</v>
      </c>
    </row>
    <row r="344" spans="1:8">
      <c r="A344">
        <v>343</v>
      </c>
      <c r="B344" s="5">
        <f>SUMIF(テーブル3[客番号],合計!A344,テーブル3[ポイント])</f>
        <v>0</v>
      </c>
      <c r="C344">
        <f>IFERROR(Table1[[#This Row],[名前2]],"")</f>
        <v>0</v>
      </c>
      <c r="D344">
        <f>IFERROR(Table1[[#This Row],[ニックネーム]],"")</f>
        <v>0</v>
      </c>
      <c r="E344" t="str">
        <f>IFERROR(_xlfn.CONCAT(Table1[[#This Row],[メールアドレス]:[メールアドレス２]]),"")</f>
        <v/>
      </c>
      <c r="F344">
        <f t="shared" si="5"/>
        <v>-3.4400000000000003E-3</v>
      </c>
      <c r="G344">
        <f>COUNTIFS(テーブル3[客番号], テーブル5[[#This Row],[客番号]], テーブル3[ポイント], "&gt;=0")</f>
        <v>0</v>
      </c>
      <c r="H344">
        <f>COUNTIFS(テーブル3[客番号], テーブル5[[#This Row],[客番号]], テーブル3[ポイント], "&lt;0")</f>
        <v>0</v>
      </c>
    </row>
    <row r="345" spans="1:8">
      <c r="A345">
        <v>344</v>
      </c>
      <c r="B345" s="5">
        <f>SUMIF(テーブル3[客番号],合計!A345,テーブル3[ポイント])</f>
        <v>0</v>
      </c>
      <c r="C345">
        <f>IFERROR(Table1[[#This Row],[名前2]],"")</f>
        <v>0</v>
      </c>
      <c r="D345">
        <f>IFERROR(Table1[[#This Row],[ニックネーム]],"")</f>
        <v>0</v>
      </c>
      <c r="E345" t="str">
        <f>IFERROR(_xlfn.CONCAT(Table1[[#This Row],[メールアドレス]:[メールアドレス２]]),"")</f>
        <v/>
      </c>
      <c r="F345">
        <f t="shared" si="5"/>
        <v>-3.4500000000000004E-3</v>
      </c>
      <c r="G345">
        <f>COUNTIFS(テーブル3[客番号], テーブル5[[#This Row],[客番号]], テーブル3[ポイント], "&gt;=0")</f>
        <v>0</v>
      </c>
      <c r="H345">
        <f>COUNTIFS(テーブル3[客番号], テーブル5[[#This Row],[客番号]], テーブル3[ポイント], "&lt;0")</f>
        <v>0</v>
      </c>
    </row>
    <row r="346" spans="1:8">
      <c r="A346">
        <v>345</v>
      </c>
      <c r="B346" s="5">
        <f>SUMIF(テーブル3[客番号],合計!A346,テーブル3[ポイント])</f>
        <v>0</v>
      </c>
      <c r="C346">
        <f>IFERROR(Table1[[#This Row],[名前2]],"")</f>
        <v>0</v>
      </c>
      <c r="D346">
        <f>IFERROR(Table1[[#This Row],[ニックネーム]],"")</f>
        <v>0</v>
      </c>
      <c r="E346" t="str">
        <f>IFERROR(_xlfn.CONCAT(Table1[[#This Row],[メールアドレス]:[メールアドレス２]]),"")</f>
        <v/>
      </c>
      <c r="F346">
        <f t="shared" si="5"/>
        <v>-3.4600000000000004E-3</v>
      </c>
      <c r="G346">
        <f>COUNTIFS(テーブル3[客番号], テーブル5[[#This Row],[客番号]], テーブル3[ポイント], "&gt;=0")</f>
        <v>0</v>
      </c>
      <c r="H346">
        <f>COUNTIFS(テーブル3[客番号], テーブル5[[#This Row],[客番号]], テーブル3[ポイント], "&lt;0")</f>
        <v>0</v>
      </c>
    </row>
    <row r="347" spans="1:8">
      <c r="A347">
        <v>346</v>
      </c>
      <c r="B347" s="5">
        <f>SUMIF(テーブル3[客番号],合計!A347,テーブル3[ポイント])</f>
        <v>0</v>
      </c>
      <c r="C347">
        <f>IFERROR(Table1[[#This Row],[名前2]],"")</f>
        <v>0</v>
      </c>
      <c r="D347">
        <f>IFERROR(Table1[[#This Row],[ニックネーム]],"")</f>
        <v>0</v>
      </c>
      <c r="E347" t="str">
        <f>IFERROR(_xlfn.CONCAT(Table1[[#This Row],[メールアドレス]:[メールアドレス２]]),"")</f>
        <v/>
      </c>
      <c r="F347">
        <f t="shared" si="5"/>
        <v>-3.4700000000000004E-3</v>
      </c>
      <c r="G347">
        <f>COUNTIFS(テーブル3[客番号], テーブル5[[#This Row],[客番号]], テーブル3[ポイント], "&gt;=0")</f>
        <v>0</v>
      </c>
      <c r="H347">
        <f>COUNTIFS(テーブル3[客番号], テーブル5[[#This Row],[客番号]], テーブル3[ポイント], "&lt;0")</f>
        <v>0</v>
      </c>
    </row>
    <row r="348" spans="1:8">
      <c r="A348">
        <v>347</v>
      </c>
      <c r="B348" s="5">
        <f>SUMIF(テーブル3[客番号],合計!A348,テーブル3[ポイント])</f>
        <v>0</v>
      </c>
      <c r="C348">
        <f>IFERROR(Table1[[#This Row],[名前2]],"")</f>
        <v>0</v>
      </c>
      <c r="D348">
        <f>IFERROR(Table1[[#This Row],[ニックネーム]],"")</f>
        <v>0</v>
      </c>
      <c r="E348" t="str">
        <f>IFERROR(_xlfn.CONCAT(Table1[[#This Row],[メールアドレス]:[メールアドレス２]]),"")</f>
        <v/>
      </c>
      <c r="F348">
        <f t="shared" si="5"/>
        <v>-3.4800000000000005E-3</v>
      </c>
      <c r="G348">
        <f>COUNTIFS(テーブル3[客番号], テーブル5[[#This Row],[客番号]], テーブル3[ポイント], "&gt;=0")</f>
        <v>0</v>
      </c>
      <c r="H348">
        <f>COUNTIFS(テーブル3[客番号], テーブル5[[#This Row],[客番号]], テーブル3[ポイント], "&lt;0")</f>
        <v>0</v>
      </c>
    </row>
    <row r="349" spans="1:8">
      <c r="A349">
        <v>348</v>
      </c>
      <c r="B349" s="5">
        <f>SUMIF(テーブル3[客番号],合計!A349,テーブル3[ポイント])</f>
        <v>0</v>
      </c>
      <c r="C349">
        <f>IFERROR(Table1[[#This Row],[名前2]],"")</f>
        <v>0</v>
      </c>
      <c r="D349">
        <f>IFERROR(Table1[[#This Row],[ニックネーム]],"")</f>
        <v>0</v>
      </c>
      <c r="E349" t="str">
        <f>IFERROR(_xlfn.CONCAT(Table1[[#This Row],[メールアドレス]:[メールアドレス２]]),"")</f>
        <v/>
      </c>
      <c r="F349">
        <f t="shared" si="5"/>
        <v>-3.4900000000000005E-3</v>
      </c>
      <c r="G349">
        <f>COUNTIFS(テーブル3[客番号], テーブル5[[#This Row],[客番号]], テーブル3[ポイント], "&gt;=0")</f>
        <v>0</v>
      </c>
      <c r="H349">
        <f>COUNTIFS(テーブル3[客番号], テーブル5[[#This Row],[客番号]], テーブル3[ポイント], "&lt;0")</f>
        <v>0</v>
      </c>
    </row>
    <row r="350" spans="1:8">
      <c r="A350">
        <v>349</v>
      </c>
      <c r="B350" s="5">
        <f>SUMIF(テーブル3[客番号],合計!A350,テーブル3[ポイント])</f>
        <v>0</v>
      </c>
      <c r="C350">
        <f>IFERROR(Table1[[#This Row],[名前2]],"")</f>
        <v>0</v>
      </c>
      <c r="D350">
        <f>IFERROR(Table1[[#This Row],[ニックネーム]],"")</f>
        <v>0</v>
      </c>
      <c r="E350" t="str">
        <f>IFERROR(_xlfn.CONCAT(Table1[[#This Row],[メールアドレス]:[メールアドレス２]]),"")</f>
        <v/>
      </c>
      <c r="F350">
        <f t="shared" si="5"/>
        <v>-3.5000000000000001E-3</v>
      </c>
      <c r="G350">
        <f>COUNTIFS(テーブル3[客番号], テーブル5[[#This Row],[客番号]], テーブル3[ポイント], "&gt;=0")</f>
        <v>0</v>
      </c>
      <c r="H350">
        <f>COUNTIFS(テーブル3[客番号], テーブル5[[#This Row],[客番号]], テーブル3[ポイント], "&lt;0")</f>
        <v>0</v>
      </c>
    </row>
    <row r="351" spans="1:8">
      <c r="A351">
        <v>350</v>
      </c>
      <c r="B351" s="5">
        <f>SUMIF(テーブル3[客番号],合計!A351,テーブル3[ポイント])</f>
        <v>0</v>
      </c>
      <c r="C351">
        <f>IFERROR(Table1[[#This Row],[名前2]],"")</f>
        <v>0</v>
      </c>
      <c r="D351">
        <f>IFERROR(Table1[[#This Row],[ニックネーム]],"")</f>
        <v>0</v>
      </c>
      <c r="E351" t="str">
        <f>IFERROR(_xlfn.CONCAT(Table1[[#This Row],[メールアドレス]:[メールアドレス２]]),"")</f>
        <v/>
      </c>
      <c r="F351">
        <f t="shared" si="5"/>
        <v>-3.5100000000000001E-3</v>
      </c>
      <c r="G351">
        <f>COUNTIFS(テーブル3[客番号], テーブル5[[#This Row],[客番号]], テーブル3[ポイント], "&gt;=0")</f>
        <v>0</v>
      </c>
      <c r="H351">
        <f>COUNTIFS(テーブル3[客番号], テーブル5[[#This Row],[客番号]], テーブル3[ポイント], "&lt;0")</f>
        <v>0</v>
      </c>
    </row>
    <row r="352" spans="1:8">
      <c r="A352">
        <v>351</v>
      </c>
      <c r="B352" s="5">
        <f>SUMIF(テーブル3[客番号],合計!A352,テーブル3[ポイント])</f>
        <v>0</v>
      </c>
      <c r="C352">
        <f>IFERROR(Table1[[#This Row],[名前2]],"")</f>
        <v>0</v>
      </c>
      <c r="D352">
        <f>IFERROR(Table1[[#This Row],[ニックネーム]],"")</f>
        <v>0</v>
      </c>
      <c r="E352" t="str">
        <f>IFERROR(_xlfn.CONCAT(Table1[[#This Row],[メールアドレス]:[メールアドレス２]]),"")</f>
        <v/>
      </c>
      <c r="F352">
        <f t="shared" si="5"/>
        <v>-3.5200000000000001E-3</v>
      </c>
      <c r="G352">
        <f>COUNTIFS(テーブル3[客番号], テーブル5[[#This Row],[客番号]], テーブル3[ポイント], "&gt;=0")</f>
        <v>0</v>
      </c>
      <c r="H352">
        <f>COUNTIFS(テーブル3[客番号], テーブル5[[#This Row],[客番号]], テーブル3[ポイント], "&lt;0")</f>
        <v>0</v>
      </c>
    </row>
    <row r="353" spans="1:8">
      <c r="A353">
        <v>352</v>
      </c>
      <c r="B353" s="5">
        <f>SUMIF(テーブル3[客番号],合計!A353,テーブル3[ポイント])</f>
        <v>0</v>
      </c>
      <c r="C353">
        <f>IFERROR(Table1[[#This Row],[名前2]],"")</f>
        <v>0</v>
      </c>
      <c r="D353">
        <f>IFERROR(Table1[[#This Row],[ニックネーム]],"")</f>
        <v>0</v>
      </c>
      <c r="E353" t="str">
        <f>IFERROR(_xlfn.CONCAT(Table1[[#This Row],[メールアドレス]:[メールアドレス２]]),"")</f>
        <v/>
      </c>
      <c r="F353">
        <f t="shared" si="5"/>
        <v>-3.5300000000000002E-3</v>
      </c>
      <c r="G353">
        <f>COUNTIFS(テーブル3[客番号], テーブル5[[#This Row],[客番号]], テーブル3[ポイント], "&gt;=0")</f>
        <v>0</v>
      </c>
      <c r="H353">
        <f>COUNTIFS(テーブル3[客番号], テーブル5[[#This Row],[客番号]], テーブル3[ポイント], "&lt;0")</f>
        <v>0</v>
      </c>
    </row>
    <row r="354" spans="1:8">
      <c r="A354">
        <v>353</v>
      </c>
      <c r="B354" s="5">
        <f>SUMIF(テーブル3[客番号],合計!A354,テーブル3[ポイント])</f>
        <v>0</v>
      </c>
      <c r="C354">
        <f>IFERROR(Table1[[#This Row],[名前2]],"")</f>
        <v>0</v>
      </c>
      <c r="D354">
        <f>IFERROR(Table1[[#This Row],[ニックネーム]],"")</f>
        <v>0</v>
      </c>
      <c r="E354" t="str">
        <f>IFERROR(_xlfn.CONCAT(Table1[[#This Row],[メールアドレス]:[メールアドレス２]]),"")</f>
        <v/>
      </c>
      <c r="F354">
        <f t="shared" si="5"/>
        <v>-3.5400000000000002E-3</v>
      </c>
      <c r="G354">
        <f>COUNTIFS(テーブル3[客番号], テーブル5[[#This Row],[客番号]], テーブル3[ポイント], "&gt;=0")</f>
        <v>0</v>
      </c>
      <c r="H354">
        <f>COUNTIFS(テーブル3[客番号], テーブル5[[#This Row],[客番号]], テーブル3[ポイント], "&lt;0")</f>
        <v>0</v>
      </c>
    </row>
    <row r="355" spans="1:8">
      <c r="A355">
        <v>354</v>
      </c>
      <c r="B355" s="5">
        <f>SUMIF(テーブル3[客番号],合計!A355,テーブル3[ポイント])</f>
        <v>0</v>
      </c>
      <c r="C355">
        <f>IFERROR(Table1[[#This Row],[名前2]],"")</f>
        <v>0</v>
      </c>
      <c r="D355">
        <f>IFERROR(Table1[[#This Row],[ニックネーム]],"")</f>
        <v>0</v>
      </c>
      <c r="E355" t="str">
        <f>IFERROR(_xlfn.CONCAT(Table1[[#This Row],[メールアドレス]:[メールアドレス２]]),"")</f>
        <v/>
      </c>
      <c r="F355">
        <f t="shared" si="5"/>
        <v>-3.5500000000000002E-3</v>
      </c>
      <c r="G355">
        <f>COUNTIFS(テーブル3[客番号], テーブル5[[#This Row],[客番号]], テーブル3[ポイント], "&gt;=0")</f>
        <v>0</v>
      </c>
      <c r="H355">
        <f>COUNTIFS(テーブル3[客番号], テーブル5[[#This Row],[客番号]], テーブル3[ポイント], "&lt;0")</f>
        <v>0</v>
      </c>
    </row>
    <row r="356" spans="1:8">
      <c r="A356">
        <v>355</v>
      </c>
      <c r="B356" s="5">
        <f>SUMIF(テーブル3[客番号],合計!A356,テーブル3[ポイント])</f>
        <v>0</v>
      </c>
      <c r="C356">
        <f>IFERROR(Table1[[#This Row],[名前2]],"")</f>
        <v>0</v>
      </c>
      <c r="D356">
        <f>IFERROR(Table1[[#This Row],[ニックネーム]],"")</f>
        <v>0</v>
      </c>
      <c r="E356" t="str">
        <f>IFERROR(_xlfn.CONCAT(Table1[[#This Row],[メールアドレス]:[メールアドレス２]]),"")</f>
        <v/>
      </c>
      <c r="F356">
        <f t="shared" si="5"/>
        <v>-3.5600000000000002E-3</v>
      </c>
      <c r="G356">
        <f>COUNTIFS(テーブル3[客番号], テーブル5[[#This Row],[客番号]], テーブル3[ポイント], "&gt;=0")</f>
        <v>0</v>
      </c>
      <c r="H356">
        <f>COUNTIFS(テーブル3[客番号], テーブル5[[#This Row],[客番号]], テーブル3[ポイント], "&lt;0")</f>
        <v>0</v>
      </c>
    </row>
    <row r="357" spans="1:8">
      <c r="A357">
        <v>356</v>
      </c>
      <c r="B357" s="5">
        <f>SUMIF(テーブル3[客番号],合計!A357,テーブル3[ポイント])</f>
        <v>0</v>
      </c>
      <c r="C357">
        <f>IFERROR(Table1[[#This Row],[名前2]],"")</f>
        <v>0</v>
      </c>
      <c r="D357">
        <f>IFERROR(Table1[[#This Row],[ニックネーム]],"")</f>
        <v>0</v>
      </c>
      <c r="E357" t="str">
        <f>IFERROR(_xlfn.CONCAT(Table1[[#This Row],[メールアドレス]:[メールアドレス２]]),"")</f>
        <v/>
      </c>
      <c r="F357">
        <f t="shared" si="5"/>
        <v>-3.5700000000000003E-3</v>
      </c>
      <c r="G357">
        <f>COUNTIFS(テーブル3[客番号], テーブル5[[#This Row],[客番号]], テーブル3[ポイント], "&gt;=0")</f>
        <v>0</v>
      </c>
      <c r="H357">
        <f>COUNTIFS(テーブル3[客番号], テーブル5[[#This Row],[客番号]], テーブル3[ポイント], "&lt;0")</f>
        <v>0</v>
      </c>
    </row>
    <row r="358" spans="1:8">
      <c r="A358">
        <v>357</v>
      </c>
      <c r="B358" s="5">
        <f>SUMIF(テーブル3[客番号],合計!A358,テーブル3[ポイント])</f>
        <v>0</v>
      </c>
      <c r="C358">
        <f>IFERROR(Table1[[#This Row],[名前2]],"")</f>
        <v>0</v>
      </c>
      <c r="D358">
        <f>IFERROR(Table1[[#This Row],[ニックネーム]],"")</f>
        <v>0</v>
      </c>
      <c r="E358" t="str">
        <f>IFERROR(_xlfn.CONCAT(Table1[[#This Row],[メールアドレス]:[メールアドレス２]]),"")</f>
        <v/>
      </c>
      <c r="F358">
        <f t="shared" si="5"/>
        <v>-3.5800000000000003E-3</v>
      </c>
      <c r="G358">
        <f>COUNTIFS(テーブル3[客番号], テーブル5[[#This Row],[客番号]], テーブル3[ポイント], "&gt;=0")</f>
        <v>0</v>
      </c>
      <c r="H358">
        <f>COUNTIFS(テーブル3[客番号], テーブル5[[#This Row],[客番号]], テーブル3[ポイント], "&lt;0")</f>
        <v>0</v>
      </c>
    </row>
    <row r="359" spans="1:8">
      <c r="A359">
        <v>358</v>
      </c>
      <c r="B359" s="5">
        <f>SUMIF(テーブル3[客番号],合計!A359,テーブル3[ポイント])</f>
        <v>0</v>
      </c>
      <c r="C359">
        <f>IFERROR(Table1[[#This Row],[名前2]],"")</f>
        <v>0</v>
      </c>
      <c r="D359">
        <f>IFERROR(Table1[[#This Row],[ニックネーム]],"")</f>
        <v>0</v>
      </c>
      <c r="E359" t="str">
        <f>IFERROR(_xlfn.CONCAT(Table1[[#This Row],[メールアドレス]:[メールアドレス２]]),"")</f>
        <v/>
      </c>
      <c r="F359">
        <f t="shared" si="5"/>
        <v>-3.5900000000000003E-3</v>
      </c>
      <c r="G359">
        <f>COUNTIFS(テーブル3[客番号], テーブル5[[#This Row],[客番号]], テーブル3[ポイント], "&gt;=0")</f>
        <v>0</v>
      </c>
      <c r="H359">
        <f>COUNTIFS(テーブル3[客番号], テーブル5[[#This Row],[客番号]], テーブル3[ポイント], "&lt;0")</f>
        <v>0</v>
      </c>
    </row>
    <row r="360" spans="1:8">
      <c r="A360">
        <v>359</v>
      </c>
      <c r="B360" s="5">
        <f>SUMIF(テーブル3[客番号],合計!A360,テーブル3[ポイント])</f>
        <v>0</v>
      </c>
      <c r="C360">
        <f>IFERROR(Table1[[#This Row],[名前2]],"")</f>
        <v>0</v>
      </c>
      <c r="D360">
        <f>IFERROR(Table1[[#This Row],[ニックネーム]],"")</f>
        <v>0</v>
      </c>
      <c r="E360" t="str">
        <f>IFERROR(_xlfn.CONCAT(Table1[[#This Row],[メールアドレス]:[メールアドレス２]]),"")</f>
        <v/>
      </c>
      <c r="F360">
        <f t="shared" si="5"/>
        <v>-3.6000000000000003E-3</v>
      </c>
      <c r="G360">
        <f>COUNTIFS(テーブル3[客番号], テーブル5[[#This Row],[客番号]], テーブル3[ポイント], "&gt;=0")</f>
        <v>0</v>
      </c>
      <c r="H360">
        <f>COUNTIFS(テーブル3[客番号], テーブル5[[#This Row],[客番号]], テーブル3[ポイント], "&lt;0")</f>
        <v>0</v>
      </c>
    </row>
    <row r="361" spans="1:8">
      <c r="A361">
        <v>360</v>
      </c>
      <c r="B361" s="5">
        <f>SUMIF(テーブル3[客番号],合計!A361,テーブル3[ポイント])</f>
        <v>0</v>
      </c>
      <c r="C361">
        <f>IFERROR(Table1[[#This Row],[名前2]],"")</f>
        <v>0</v>
      </c>
      <c r="D361">
        <f>IFERROR(Table1[[#This Row],[ニックネーム]],"")</f>
        <v>0</v>
      </c>
      <c r="E361" t="str">
        <f>IFERROR(_xlfn.CONCAT(Table1[[#This Row],[メールアドレス]:[メールアドレス２]]),"")</f>
        <v/>
      </c>
      <c r="F361">
        <f t="shared" si="5"/>
        <v>-3.6100000000000004E-3</v>
      </c>
      <c r="G361">
        <f>COUNTIFS(テーブル3[客番号], テーブル5[[#This Row],[客番号]], テーブル3[ポイント], "&gt;=0")</f>
        <v>0</v>
      </c>
      <c r="H361">
        <f>COUNTIFS(テーブル3[客番号], テーブル5[[#This Row],[客番号]], テーブル3[ポイント], "&lt;0")</f>
        <v>0</v>
      </c>
    </row>
    <row r="362" spans="1:8">
      <c r="A362">
        <v>361</v>
      </c>
      <c r="B362" s="5">
        <f>SUMIF(テーブル3[客番号],合計!A362,テーブル3[ポイント])</f>
        <v>0</v>
      </c>
      <c r="C362">
        <f>IFERROR(Table1[[#This Row],[名前2]],"")</f>
        <v>0</v>
      </c>
      <c r="D362">
        <f>IFERROR(Table1[[#This Row],[ニックネーム]],"")</f>
        <v>0</v>
      </c>
      <c r="E362" t="str">
        <f>IFERROR(_xlfn.CONCAT(Table1[[#This Row],[メールアドレス]:[メールアドレス２]]),"")</f>
        <v/>
      </c>
      <c r="F362">
        <f t="shared" si="5"/>
        <v>-3.6200000000000004E-3</v>
      </c>
      <c r="G362">
        <f>COUNTIFS(テーブル3[客番号], テーブル5[[#This Row],[客番号]], テーブル3[ポイント], "&gt;=0")</f>
        <v>0</v>
      </c>
      <c r="H362">
        <f>COUNTIFS(テーブル3[客番号], テーブル5[[#This Row],[客番号]], テーブル3[ポイント], "&lt;0")</f>
        <v>0</v>
      </c>
    </row>
    <row r="363" spans="1:8">
      <c r="A363">
        <v>362</v>
      </c>
      <c r="B363" s="5">
        <f>SUMIF(テーブル3[客番号],合計!A363,テーブル3[ポイント])</f>
        <v>0</v>
      </c>
      <c r="C363">
        <f>IFERROR(Table1[[#This Row],[名前2]],"")</f>
        <v>0</v>
      </c>
      <c r="D363">
        <f>IFERROR(Table1[[#This Row],[ニックネーム]],"")</f>
        <v>0</v>
      </c>
      <c r="E363" t="str">
        <f>IFERROR(_xlfn.CONCAT(Table1[[#This Row],[メールアドレス]:[メールアドレス２]]),"")</f>
        <v/>
      </c>
      <c r="F363">
        <f t="shared" si="5"/>
        <v>-3.6300000000000004E-3</v>
      </c>
      <c r="G363">
        <f>COUNTIFS(テーブル3[客番号], テーブル5[[#This Row],[客番号]], テーブル3[ポイント], "&gt;=0")</f>
        <v>0</v>
      </c>
      <c r="H363">
        <f>COUNTIFS(テーブル3[客番号], テーブル5[[#This Row],[客番号]], テーブル3[ポイント], "&lt;0")</f>
        <v>0</v>
      </c>
    </row>
    <row r="364" spans="1:8">
      <c r="A364">
        <v>363</v>
      </c>
      <c r="B364" s="5">
        <f>SUMIF(テーブル3[客番号],合計!A364,テーブル3[ポイント])</f>
        <v>0</v>
      </c>
      <c r="C364">
        <f>IFERROR(Table1[[#This Row],[名前2]],"")</f>
        <v>0</v>
      </c>
      <c r="D364">
        <f>IFERROR(Table1[[#This Row],[ニックネーム]],"")</f>
        <v>0</v>
      </c>
      <c r="E364" t="str">
        <f>IFERROR(_xlfn.CONCAT(Table1[[#This Row],[メールアドレス]:[メールアドレス２]]),"")</f>
        <v/>
      </c>
      <c r="F364">
        <f t="shared" si="5"/>
        <v>-3.6400000000000004E-3</v>
      </c>
      <c r="G364">
        <f>COUNTIFS(テーブル3[客番号], テーブル5[[#This Row],[客番号]], テーブル3[ポイント], "&gt;=0")</f>
        <v>0</v>
      </c>
      <c r="H364">
        <f>COUNTIFS(テーブル3[客番号], テーブル5[[#This Row],[客番号]], テーブル3[ポイント], "&lt;0")</f>
        <v>0</v>
      </c>
    </row>
    <row r="365" spans="1:8">
      <c r="A365">
        <v>364</v>
      </c>
      <c r="B365" s="5">
        <f>SUMIF(テーブル3[客番号],合計!A365,テーブル3[ポイント])</f>
        <v>0</v>
      </c>
      <c r="C365">
        <f>IFERROR(Table1[[#This Row],[名前2]],"")</f>
        <v>0</v>
      </c>
      <c r="D365">
        <f>IFERROR(Table1[[#This Row],[ニックネーム]],"")</f>
        <v>0</v>
      </c>
      <c r="E365" t="str">
        <f>IFERROR(_xlfn.CONCAT(Table1[[#This Row],[メールアドレス]:[メールアドレス２]]),"")</f>
        <v/>
      </c>
      <c r="F365">
        <f t="shared" si="5"/>
        <v>-3.6500000000000005E-3</v>
      </c>
      <c r="G365">
        <f>COUNTIFS(テーブル3[客番号], テーブル5[[#This Row],[客番号]], テーブル3[ポイント], "&gt;=0")</f>
        <v>0</v>
      </c>
      <c r="H365">
        <f>COUNTIFS(テーブル3[客番号], テーブル5[[#This Row],[客番号]], テーブル3[ポイント], "&lt;0")</f>
        <v>0</v>
      </c>
    </row>
    <row r="366" spans="1:8">
      <c r="A366">
        <v>365</v>
      </c>
      <c r="B366" s="5">
        <f>SUMIF(テーブル3[客番号],合計!A366,テーブル3[ポイント])</f>
        <v>0</v>
      </c>
      <c r="C366">
        <f>IFERROR(Table1[[#This Row],[名前2]],"")</f>
        <v>0</v>
      </c>
      <c r="D366">
        <f>IFERROR(Table1[[#This Row],[ニックネーム]],"")</f>
        <v>0</v>
      </c>
      <c r="E366" t="str">
        <f>IFERROR(_xlfn.CONCAT(Table1[[#This Row],[メールアドレス]:[メールアドレス２]]),"")</f>
        <v/>
      </c>
      <c r="F366">
        <f t="shared" si="5"/>
        <v>-3.6600000000000005E-3</v>
      </c>
      <c r="G366">
        <f>COUNTIFS(テーブル3[客番号], テーブル5[[#This Row],[客番号]], テーブル3[ポイント], "&gt;=0")</f>
        <v>0</v>
      </c>
      <c r="H366">
        <f>COUNTIFS(テーブル3[客番号], テーブル5[[#This Row],[客番号]], テーブル3[ポイント], "&lt;0")</f>
        <v>0</v>
      </c>
    </row>
    <row r="367" spans="1:8">
      <c r="A367">
        <v>366</v>
      </c>
      <c r="B367" s="5">
        <f>SUMIF(テーブル3[客番号],合計!A367,テーブル3[ポイント])</f>
        <v>0</v>
      </c>
      <c r="C367">
        <f>IFERROR(Table1[[#This Row],[名前2]],"")</f>
        <v>0</v>
      </c>
      <c r="D367">
        <f>IFERROR(Table1[[#This Row],[ニックネーム]],"")</f>
        <v>0</v>
      </c>
      <c r="E367" t="str">
        <f>IFERROR(_xlfn.CONCAT(Table1[[#This Row],[メールアドレス]:[メールアドレス２]]),"")</f>
        <v/>
      </c>
      <c r="F367">
        <f t="shared" si="5"/>
        <v>-3.6700000000000001E-3</v>
      </c>
      <c r="G367">
        <f>COUNTIFS(テーブル3[客番号], テーブル5[[#This Row],[客番号]], テーブル3[ポイント], "&gt;=0")</f>
        <v>0</v>
      </c>
      <c r="H367">
        <f>COUNTIFS(テーブル3[客番号], テーブル5[[#This Row],[客番号]], テーブル3[ポイント], "&lt;0")</f>
        <v>0</v>
      </c>
    </row>
    <row r="368" spans="1:8">
      <c r="A368">
        <v>367</v>
      </c>
      <c r="B368" s="5">
        <f>SUMIF(テーブル3[客番号],合計!A368,テーブル3[ポイント])</f>
        <v>0</v>
      </c>
      <c r="C368">
        <f>IFERROR(Table1[[#This Row],[名前2]],"")</f>
        <v>0</v>
      </c>
      <c r="D368">
        <f>IFERROR(Table1[[#This Row],[ニックネーム]],"")</f>
        <v>0</v>
      </c>
      <c r="E368" t="str">
        <f>IFERROR(_xlfn.CONCAT(Table1[[#This Row],[メールアドレス]:[メールアドレス２]]),"")</f>
        <v/>
      </c>
      <c r="F368">
        <f t="shared" si="5"/>
        <v>-3.6800000000000001E-3</v>
      </c>
      <c r="G368">
        <f>COUNTIFS(テーブル3[客番号], テーブル5[[#This Row],[客番号]], テーブル3[ポイント], "&gt;=0")</f>
        <v>0</v>
      </c>
      <c r="H368">
        <f>COUNTIFS(テーブル3[客番号], テーブル5[[#This Row],[客番号]], テーブル3[ポイント], "&lt;0")</f>
        <v>0</v>
      </c>
    </row>
    <row r="369" spans="1:8">
      <c r="A369">
        <v>368</v>
      </c>
      <c r="B369" s="5">
        <f>SUMIF(テーブル3[客番号],合計!A369,テーブル3[ポイント])</f>
        <v>0</v>
      </c>
      <c r="C369">
        <f>IFERROR(Table1[[#This Row],[名前2]],"")</f>
        <v>0</v>
      </c>
      <c r="D369">
        <f>IFERROR(Table1[[#This Row],[ニックネーム]],"")</f>
        <v>0</v>
      </c>
      <c r="E369" t="str">
        <f>IFERROR(_xlfn.CONCAT(Table1[[#This Row],[メールアドレス]:[メールアドレス２]]),"")</f>
        <v/>
      </c>
      <c r="F369">
        <f t="shared" si="5"/>
        <v>-3.6900000000000001E-3</v>
      </c>
      <c r="G369">
        <f>COUNTIFS(テーブル3[客番号], テーブル5[[#This Row],[客番号]], テーブル3[ポイント], "&gt;=0")</f>
        <v>0</v>
      </c>
      <c r="H369">
        <f>COUNTIFS(テーブル3[客番号], テーブル5[[#This Row],[客番号]], テーブル3[ポイント], "&lt;0")</f>
        <v>0</v>
      </c>
    </row>
    <row r="370" spans="1:8">
      <c r="A370">
        <v>369</v>
      </c>
      <c r="B370" s="5">
        <f>SUMIF(テーブル3[客番号],合計!A370,テーブル3[ポイント])</f>
        <v>0</v>
      </c>
      <c r="C370">
        <f>IFERROR(Table1[[#This Row],[名前2]],"")</f>
        <v>0</v>
      </c>
      <c r="D370">
        <f>IFERROR(Table1[[#This Row],[ニックネーム]],"")</f>
        <v>0</v>
      </c>
      <c r="E370" t="str">
        <f>IFERROR(_xlfn.CONCAT(Table1[[#This Row],[メールアドレス]:[メールアドレス２]]),"")</f>
        <v/>
      </c>
      <c r="F370">
        <f t="shared" si="5"/>
        <v>-3.7000000000000002E-3</v>
      </c>
      <c r="G370">
        <f>COUNTIFS(テーブル3[客番号], テーブル5[[#This Row],[客番号]], テーブル3[ポイント], "&gt;=0")</f>
        <v>0</v>
      </c>
      <c r="H370">
        <f>COUNTIFS(テーブル3[客番号], テーブル5[[#This Row],[客番号]], テーブル3[ポイント], "&lt;0")</f>
        <v>0</v>
      </c>
    </row>
    <row r="371" spans="1:8">
      <c r="A371">
        <v>370</v>
      </c>
      <c r="B371" s="5">
        <f>SUMIF(テーブル3[客番号],合計!A371,テーブル3[ポイント])</f>
        <v>0</v>
      </c>
      <c r="C371">
        <f>IFERROR(Table1[[#This Row],[名前2]],"")</f>
        <v>0</v>
      </c>
      <c r="D371">
        <f>IFERROR(Table1[[#This Row],[ニックネーム]],"")</f>
        <v>0</v>
      </c>
      <c r="E371" t="str">
        <f>IFERROR(_xlfn.CONCAT(Table1[[#This Row],[メールアドレス]:[メールアドレス２]]),"")</f>
        <v/>
      </c>
      <c r="F371">
        <f t="shared" si="5"/>
        <v>-3.7100000000000002E-3</v>
      </c>
      <c r="G371">
        <f>COUNTIFS(テーブル3[客番号], テーブル5[[#This Row],[客番号]], テーブル3[ポイント], "&gt;=0")</f>
        <v>0</v>
      </c>
      <c r="H371">
        <f>COUNTIFS(テーブル3[客番号], テーブル5[[#This Row],[客番号]], テーブル3[ポイント], "&lt;0")</f>
        <v>0</v>
      </c>
    </row>
    <row r="372" spans="1:8">
      <c r="A372">
        <v>371</v>
      </c>
      <c r="B372" s="5">
        <f>SUMIF(テーブル3[客番号],合計!A372,テーブル3[ポイント])</f>
        <v>0</v>
      </c>
      <c r="C372">
        <f>IFERROR(Table1[[#This Row],[名前2]],"")</f>
        <v>0</v>
      </c>
      <c r="D372">
        <f>IFERROR(Table1[[#This Row],[ニックネーム]],"")</f>
        <v>0</v>
      </c>
      <c r="E372" t="str">
        <f>IFERROR(_xlfn.CONCAT(Table1[[#This Row],[メールアドレス]:[メールアドレス２]]),"")</f>
        <v/>
      </c>
      <c r="F372">
        <f t="shared" si="5"/>
        <v>-3.7200000000000002E-3</v>
      </c>
      <c r="G372">
        <f>COUNTIFS(テーブル3[客番号], テーブル5[[#This Row],[客番号]], テーブル3[ポイント], "&gt;=0")</f>
        <v>0</v>
      </c>
      <c r="H372">
        <f>COUNTIFS(テーブル3[客番号], テーブル5[[#This Row],[客番号]], テーブル3[ポイント], "&lt;0")</f>
        <v>0</v>
      </c>
    </row>
    <row r="373" spans="1:8">
      <c r="A373">
        <v>372</v>
      </c>
      <c r="B373" s="5">
        <f>SUMIF(テーブル3[客番号],合計!A373,テーブル3[ポイント])</f>
        <v>0</v>
      </c>
      <c r="C373">
        <f>IFERROR(Table1[[#This Row],[名前2]],"")</f>
        <v>0</v>
      </c>
      <c r="D373">
        <f>IFERROR(Table1[[#This Row],[ニックネーム]],"")</f>
        <v>0</v>
      </c>
      <c r="E373" t="str">
        <f>IFERROR(_xlfn.CONCAT(Table1[[#This Row],[メールアドレス]:[メールアドレス２]]),"")</f>
        <v/>
      </c>
      <c r="F373">
        <f t="shared" si="5"/>
        <v>-3.7300000000000002E-3</v>
      </c>
      <c r="G373">
        <f>COUNTIFS(テーブル3[客番号], テーブル5[[#This Row],[客番号]], テーブル3[ポイント], "&gt;=0")</f>
        <v>0</v>
      </c>
      <c r="H373">
        <f>COUNTIFS(テーブル3[客番号], テーブル5[[#This Row],[客番号]], テーブル3[ポイント], "&lt;0")</f>
        <v>0</v>
      </c>
    </row>
    <row r="374" spans="1:8">
      <c r="A374">
        <v>373</v>
      </c>
      <c r="B374" s="5">
        <f>SUMIF(テーブル3[客番号],合計!A374,テーブル3[ポイント])</f>
        <v>0</v>
      </c>
      <c r="C374">
        <f>IFERROR(Table1[[#This Row],[名前2]],"")</f>
        <v>0</v>
      </c>
      <c r="D374">
        <f>IFERROR(Table1[[#This Row],[ニックネーム]],"")</f>
        <v>0</v>
      </c>
      <c r="E374" t="str">
        <f>IFERROR(_xlfn.CONCAT(Table1[[#This Row],[メールアドレス]:[メールアドレス２]]),"")</f>
        <v/>
      </c>
      <c r="F374">
        <f t="shared" si="5"/>
        <v>-3.7400000000000003E-3</v>
      </c>
      <c r="G374">
        <f>COUNTIFS(テーブル3[客番号], テーブル5[[#This Row],[客番号]], テーブル3[ポイント], "&gt;=0")</f>
        <v>0</v>
      </c>
      <c r="H374">
        <f>COUNTIFS(テーブル3[客番号], テーブル5[[#This Row],[客番号]], テーブル3[ポイント], "&lt;0")</f>
        <v>0</v>
      </c>
    </row>
    <row r="375" spans="1:8">
      <c r="A375">
        <v>374</v>
      </c>
      <c r="B375" s="5">
        <f>SUMIF(テーブル3[客番号],合計!A375,テーブル3[ポイント])</f>
        <v>0</v>
      </c>
      <c r="C375">
        <f>IFERROR(Table1[[#This Row],[名前2]],"")</f>
        <v>0</v>
      </c>
      <c r="D375">
        <f>IFERROR(Table1[[#This Row],[ニックネーム]],"")</f>
        <v>0</v>
      </c>
      <c r="E375" t="str">
        <f>IFERROR(_xlfn.CONCAT(Table1[[#This Row],[メールアドレス]:[メールアドレス２]]),"")</f>
        <v/>
      </c>
      <c r="F375">
        <f t="shared" si="5"/>
        <v>-3.7500000000000003E-3</v>
      </c>
      <c r="G375">
        <f>COUNTIFS(テーブル3[客番号], テーブル5[[#This Row],[客番号]], テーブル3[ポイント], "&gt;=0")</f>
        <v>0</v>
      </c>
      <c r="H375">
        <f>COUNTIFS(テーブル3[客番号], テーブル5[[#This Row],[客番号]], テーブル3[ポイント], "&lt;0")</f>
        <v>0</v>
      </c>
    </row>
    <row r="376" spans="1:8">
      <c r="A376">
        <v>375</v>
      </c>
      <c r="B376" s="5">
        <f>SUMIF(テーブル3[客番号],合計!A376,テーブル3[ポイント])</f>
        <v>0</v>
      </c>
      <c r="C376">
        <f>IFERROR(Table1[[#This Row],[名前2]],"")</f>
        <v>0</v>
      </c>
      <c r="D376">
        <f>IFERROR(Table1[[#This Row],[ニックネーム]],"")</f>
        <v>0</v>
      </c>
      <c r="E376" t="str">
        <f>IFERROR(_xlfn.CONCAT(Table1[[#This Row],[メールアドレス]:[メールアドレス２]]),"")</f>
        <v/>
      </c>
      <c r="F376">
        <f t="shared" si="5"/>
        <v>-3.7600000000000003E-3</v>
      </c>
      <c r="G376">
        <f>COUNTIFS(テーブル3[客番号], テーブル5[[#This Row],[客番号]], テーブル3[ポイント], "&gt;=0")</f>
        <v>0</v>
      </c>
      <c r="H376">
        <f>COUNTIFS(テーブル3[客番号], テーブル5[[#This Row],[客番号]], テーブル3[ポイント], "&lt;0")</f>
        <v>0</v>
      </c>
    </row>
    <row r="377" spans="1:8">
      <c r="A377">
        <v>376</v>
      </c>
      <c r="B377" s="5">
        <f>SUMIF(テーブル3[客番号],合計!A377,テーブル3[ポイント])</f>
        <v>0</v>
      </c>
      <c r="C377">
        <f>IFERROR(Table1[[#This Row],[名前2]],"")</f>
        <v>0</v>
      </c>
      <c r="D377">
        <f>IFERROR(Table1[[#This Row],[ニックネーム]],"")</f>
        <v>0</v>
      </c>
      <c r="E377" t="str">
        <f>IFERROR(_xlfn.CONCAT(Table1[[#This Row],[メールアドレス]:[メールアドレス２]]),"")</f>
        <v/>
      </c>
      <c r="F377">
        <f t="shared" si="5"/>
        <v>-3.7700000000000003E-3</v>
      </c>
      <c r="G377">
        <f>COUNTIFS(テーブル3[客番号], テーブル5[[#This Row],[客番号]], テーブル3[ポイント], "&gt;=0")</f>
        <v>0</v>
      </c>
      <c r="H377">
        <f>COUNTIFS(テーブル3[客番号], テーブル5[[#This Row],[客番号]], テーブル3[ポイント], "&lt;0")</f>
        <v>0</v>
      </c>
    </row>
    <row r="378" spans="1:8">
      <c r="A378">
        <v>377</v>
      </c>
      <c r="B378" s="5">
        <f>SUMIF(テーブル3[客番号],合計!A378,テーブル3[ポイント])</f>
        <v>0</v>
      </c>
      <c r="C378">
        <f>IFERROR(Table1[[#This Row],[名前2]],"")</f>
        <v>0</v>
      </c>
      <c r="D378">
        <f>IFERROR(Table1[[#This Row],[ニックネーム]],"")</f>
        <v>0</v>
      </c>
      <c r="E378" t="str">
        <f>IFERROR(_xlfn.CONCAT(Table1[[#This Row],[メールアドレス]:[メールアドレス２]]),"")</f>
        <v/>
      </c>
      <c r="F378">
        <f t="shared" si="5"/>
        <v>-3.7800000000000004E-3</v>
      </c>
      <c r="G378">
        <f>COUNTIFS(テーブル3[客番号], テーブル5[[#This Row],[客番号]], テーブル3[ポイント], "&gt;=0")</f>
        <v>0</v>
      </c>
      <c r="H378">
        <f>COUNTIFS(テーブル3[客番号], テーブル5[[#This Row],[客番号]], テーブル3[ポイント], "&lt;0")</f>
        <v>0</v>
      </c>
    </row>
    <row r="379" spans="1:8">
      <c r="A379">
        <v>378</v>
      </c>
      <c r="B379" s="5">
        <f>SUMIF(テーブル3[客番号],合計!A379,テーブル3[ポイント])</f>
        <v>0</v>
      </c>
      <c r="C379">
        <f>IFERROR(Table1[[#This Row],[名前2]],"")</f>
        <v>0</v>
      </c>
      <c r="D379">
        <f>IFERROR(Table1[[#This Row],[ニックネーム]],"")</f>
        <v>0</v>
      </c>
      <c r="E379" t="str">
        <f>IFERROR(_xlfn.CONCAT(Table1[[#This Row],[メールアドレス]:[メールアドレス２]]),"")</f>
        <v/>
      </c>
      <c r="F379">
        <f t="shared" si="5"/>
        <v>-3.7900000000000004E-3</v>
      </c>
      <c r="G379">
        <f>COUNTIFS(テーブル3[客番号], テーブル5[[#This Row],[客番号]], テーブル3[ポイント], "&gt;=0")</f>
        <v>0</v>
      </c>
      <c r="H379">
        <f>COUNTIFS(テーブル3[客番号], テーブル5[[#This Row],[客番号]], テーブル3[ポイント], "&lt;0")</f>
        <v>0</v>
      </c>
    </row>
    <row r="380" spans="1:8">
      <c r="A380">
        <v>379</v>
      </c>
      <c r="B380" s="5">
        <f>SUMIF(テーブル3[客番号],合計!A380,テーブル3[ポイント])</f>
        <v>0</v>
      </c>
      <c r="C380">
        <f>IFERROR(Table1[[#This Row],[名前2]],"")</f>
        <v>0</v>
      </c>
      <c r="D380">
        <f>IFERROR(Table1[[#This Row],[ニックネーム]],"")</f>
        <v>0</v>
      </c>
      <c r="E380" t="str">
        <f>IFERROR(_xlfn.CONCAT(Table1[[#This Row],[メールアドレス]:[メールアドレス２]]),"")</f>
        <v/>
      </c>
      <c r="F380">
        <f t="shared" si="5"/>
        <v>-3.8000000000000004E-3</v>
      </c>
      <c r="G380">
        <f>COUNTIFS(テーブル3[客番号], テーブル5[[#This Row],[客番号]], テーブル3[ポイント], "&gt;=0")</f>
        <v>0</v>
      </c>
      <c r="H380">
        <f>COUNTIFS(テーブル3[客番号], テーブル5[[#This Row],[客番号]], テーブル3[ポイント], "&lt;0")</f>
        <v>0</v>
      </c>
    </row>
    <row r="381" spans="1:8">
      <c r="A381">
        <v>380</v>
      </c>
      <c r="B381" s="5">
        <f>SUMIF(テーブル3[客番号],合計!A381,テーブル3[ポイント])</f>
        <v>0</v>
      </c>
      <c r="C381">
        <f>IFERROR(Table1[[#This Row],[名前2]],"")</f>
        <v>0</v>
      </c>
      <c r="D381">
        <f>IFERROR(Table1[[#This Row],[ニックネーム]],"")</f>
        <v>0</v>
      </c>
      <c r="E381" t="str">
        <f>IFERROR(_xlfn.CONCAT(Table1[[#This Row],[メールアドレス]:[メールアドレス２]]),"")</f>
        <v/>
      </c>
      <c r="F381">
        <f t="shared" si="5"/>
        <v>-3.8100000000000005E-3</v>
      </c>
      <c r="G381">
        <f>COUNTIFS(テーブル3[客番号], テーブル5[[#This Row],[客番号]], テーブル3[ポイント], "&gt;=0")</f>
        <v>0</v>
      </c>
      <c r="H381">
        <f>COUNTIFS(テーブル3[客番号], テーブル5[[#This Row],[客番号]], テーブル3[ポイント], "&lt;0")</f>
        <v>0</v>
      </c>
    </row>
    <row r="382" spans="1:8">
      <c r="A382">
        <v>381</v>
      </c>
      <c r="B382" s="5">
        <f>SUMIF(テーブル3[客番号],合計!A382,テーブル3[ポイント])</f>
        <v>0</v>
      </c>
      <c r="C382">
        <f>IFERROR(Table1[[#This Row],[名前2]],"")</f>
        <v>0</v>
      </c>
      <c r="D382">
        <f>IFERROR(Table1[[#This Row],[ニックネーム]],"")</f>
        <v>0</v>
      </c>
      <c r="E382" t="str">
        <f>IFERROR(_xlfn.CONCAT(Table1[[#This Row],[メールアドレス]:[メールアドレス２]]),"")</f>
        <v/>
      </c>
      <c r="F382">
        <f t="shared" si="5"/>
        <v>-3.8200000000000005E-3</v>
      </c>
      <c r="G382">
        <f>COUNTIFS(テーブル3[客番号], テーブル5[[#This Row],[客番号]], テーブル3[ポイント], "&gt;=0")</f>
        <v>0</v>
      </c>
      <c r="H382">
        <f>COUNTIFS(テーブル3[客番号], テーブル5[[#This Row],[客番号]], テーブル3[ポイント], "&lt;0")</f>
        <v>0</v>
      </c>
    </row>
    <row r="383" spans="1:8">
      <c r="A383">
        <v>382</v>
      </c>
      <c r="B383" s="5">
        <f>SUMIF(テーブル3[客番号],合計!A383,テーブル3[ポイント])</f>
        <v>0</v>
      </c>
      <c r="C383">
        <f>IFERROR(Table1[[#This Row],[名前2]],"")</f>
        <v>0</v>
      </c>
      <c r="D383">
        <f>IFERROR(Table1[[#This Row],[ニックネーム]],"")</f>
        <v>0</v>
      </c>
      <c r="E383" t="str">
        <f>IFERROR(_xlfn.CONCAT(Table1[[#This Row],[メールアドレス]:[メールアドレス２]]),"")</f>
        <v/>
      </c>
      <c r="F383">
        <f t="shared" si="5"/>
        <v>-3.8300000000000005E-3</v>
      </c>
      <c r="G383">
        <f>COUNTIFS(テーブル3[客番号], テーブル5[[#This Row],[客番号]], テーブル3[ポイント], "&gt;=0")</f>
        <v>0</v>
      </c>
      <c r="H383">
        <f>COUNTIFS(テーブル3[客番号], テーブル5[[#This Row],[客番号]], テーブル3[ポイント], "&lt;0")</f>
        <v>0</v>
      </c>
    </row>
    <row r="384" spans="1:8">
      <c r="A384">
        <v>383</v>
      </c>
      <c r="B384" s="5">
        <f>SUMIF(テーブル3[客番号],合計!A384,テーブル3[ポイント])</f>
        <v>0</v>
      </c>
      <c r="C384">
        <f>IFERROR(Table1[[#This Row],[名前2]],"")</f>
        <v>0</v>
      </c>
      <c r="D384">
        <f>IFERROR(Table1[[#This Row],[ニックネーム]],"")</f>
        <v>0</v>
      </c>
      <c r="E384" t="str">
        <f>IFERROR(_xlfn.CONCAT(Table1[[#This Row],[メールアドレス]:[メールアドレス２]]),"")</f>
        <v/>
      </c>
      <c r="F384">
        <f t="shared" si="5"/>
        <v>-3.8400000000000005E-3</v>
      </c>
      <c r="G384">
        <f>COUNTIFS(テーブル3[客番号], テーブル5[[#This Row],[客番号]], テーブル3[ポイント], "&gt;=0")</f>
        <v>0</v>
      </c>
      <c r="H384">
        <f>COUNTIFS(テーブル3[客番号], テーブル5[[#This Row],[客番号]], テーブル3[ポイント], "&lt;0")</f>
        <v>0</v>
      </c>
    </row>
    <row r="385" spans="1:8">
      <c r="A385">
        <v>384</v>
      </c>
      <c r="B385" s="5">
        <f>SUMIF(テーブル3[客番号],合計!A385,テーブル3[ポイント])</f>
        <v>0</v>
      </c>
      <c r="C385">
        <f>IFERROR(Table1[[#This Row],[名前2]],"")</f>
        <v>0</v>
      </c>
      <c r="D385">
        <f>IFERROR(Table1[[#This Row],[ニックネーム]],"")</f>
        <v>0</v>
      </c>
      <c r="E385" t="str">
        <f>IFERROR(_xlfn.CONCAT(Table1[[#This Row],[メールアドレス]:[メールアドレス２]]),"")</f>
        <v/>
      </c>
      <c r="F385">
        <f t="shared" si="5"/>
        <v>-3.8500000000000001E-3</v>
      </c>
      <c r="G385">
        <f>COUNTIFS(テーブル3[客番号], テーブル5[[#This Row],[客番号]], テーブル3[ポイント], "&gt;=0")</f>
        <v>0</v>
      </c>
      <c r="H385">
        <f>COUNTIFS(テーブル3[客番号], テーブル5[[#This Row],[客番号]], テーブル3[ポイント], "&lt;0")</f>
        <v>0</v>
      </c>
    </row>
    <row r="386" spans="1:8">
      <c r="A386">
        <v>385</v>
      </c>
      <c r="B386" s="5">
        <f>SUMIF(テーブル3[客番号],合計!A386,テーブル3[ポイント])</f>
        <v>0</v>
      </c>
      <c r="C386">
        <f>IFERROR(Table1[[#This Row],[名前2]],"")</f>
        <v>0</v>
      </c>
      <c r="D386">
        <f>IFERROR(Table1[[#This Row],[ニックネーム]],"")</f>
        <v>0</v>
      </c>
      <c r="E386" t="str">
        <f>IFERROR(_xlfn.CONCAT(Table1[[#This Row],[メールアドレス]:[メールアドレス２]]),"")</f>
        <v/>
      </c>
      <c r="F386">
        <f t="shared" ref="F386:F449" si="6">B386 - (ROW() * 0.00001)</f>
        <v>-3.8600000000000001E-3</v>
      </c>
      <c r="G386">
        <f>COUNTIFS(テーブル3[客番号], テーブル5[[#This Row],[客番号]], テーブル3[ポイント], "&gt;=0")</f>
        <v>0</v>
      </c>
      <c r="H386">
        <f>COUNTIFS(テーブル3[客番号], テーブル5[[#This Row],[客番号]], テーブル3[ポイント], "&lt;0")</f>
        <v>0</v>
      </c>
    </row>
    <row r="387" spans="1:8">
      <c r="A387">
        <v>386</v>
      </c>
      <c r="B387" s="5">
        <f>SUMIF(テーブル3[客番号],合計!A387,テーブル3[ポイント])</f>
        <v>0</v>
      </c>
      <c r="C387">
        <f>IFERROR(Table1[[#This Row],[名前2]],"")</f>
        <v>0</v>
      </c>
      <c r="D387">
        <f>IFERROR(Table1[[#This Row],[ニックネーム]],"")</f>
        <v>0</v>
      </c>
      <c r="E387" t="str">
        <f>IFERROR(_xlfn.CONCAT(Table1[[#This Row],[メールアドレス]:[メールアドレス２]]),"")</f>
        <v/>
      </c>
      <c r="F387">
        <f t="shared" si="6"/>
        <v>-3.8700000000000002E-3</v>
      </c>
      <c r="G387">
        <f>COUNTIFS(テーブル3[客番号], テーブル5[[#This Row],[客番号]], テーブル3[ポイント], "&gt;=0")</f>
        <v>0</v>
      </c>
      <c r="H387">
        <f>COUNTIFS(テーブル3[客番号], テーブル5[[#This Row],[客番号]], テーブル3[ポイント], "&lt;0")</f>
        <v>0</v>
      </c>
    </row>
    <row r="388" spans="1:8">
      <c r="A388">
        <v>387</v>
      </c>
      <c r="B388" s="5">
        <f>SUMIF(テーブル3[客番号],合計!A388,テーブル3[ポイント])</f>
        <v>0</v>
      </c>
      <c r="C388">
        <f>IFERROR(Table1[[#This Row],[名前2]],"")</f>
        <v>0</v>
      </c>
      <c r="D388">
        <f>IFERROR(Table1[[#This Row],[ニックネーム]],"")</f>
        <v>0</v>
      </c>
      <c r="E388" t="str">
        <f>IFERROR(_xlfn.CONCAT(Table1[[#This Row],[メールアドレス]:[メールアドレス２]]),"")</f>
        <v/>
      </c>
      <c r="F388">
        <f t="shared" si="6"/>
        <v>-3.8800000000000002E-3</v>
      </c>
      <c r="G388">
        <f>COUNTIFS(テーブル3[客番号], テーブル5[[#This Row],[客番号]], テーブル3[ポイント], "&gt;=0")</f>
        <v>0</v>
      </c>
      <c r="H388">
        <f>COUNTIFS(テーブル3[客番号], テーブル5[[#This Row],[客番号]], テーブル3[ポイント], "&lt;0")</f>
        <v>0</v>
      </c>
    </row>
    <row r="389" spans="1:8">
      <c r="A389">
        <v>388</v>
      </c>
      <c r="B389" s="5">
        <f>SUMIF(テーブル3[客番号],合計!A389,テーブル3[ポイント])</f>
        <v>0</v>
      </c>
      <c r="C389">
        <f>IFERROR(Table1[[#This Row],[名前2]],"")</f>
        <v>0</v>
      </c>
      <c r="D389">
        <f>IFERROR(Table1[[#This Row],[ニックネーム]],"")</f>
        <v>0</v>
      </c>
      <c r="E389" t="str">
        <f>IFERROR(_xlfn.CONCAT(Table1[[#This Row],[メールアドレス]:[メールアドレス２]]),"")</f>
        <v/>
      </c>
      <c r="F389">
        <f t="shared" si="6"/>
        <v>-3.8900000000000002E-3</v>
      </c>
      <c r="G389">
        <f>COUNTIFS(テーブル3[客番号], テーブル5[[#This Row],[客番号]], テーブル3[ポイント], "&gt;=0")</f>
        <v>0</v>
      </c>
      <c r="H389">
        <f>COUNTIFS(テーブル3[客番号], テーブル5[[#This Row],[客番号]], テーブル3[ポイント], "&lt;0")</f>
        <v>0</v>
      </c>
    </row>
    <row r="390" spans="1:8">
      <c r="A390">
        <v>389</v>
      </c>
      <c r="B390" s="5">
        <f>SUMIF(テーブル3[客番号],合計!A390,テーブル3[ポイント])</f>
        <v>0</v>
      </c>
      <c r="C390">
        <f>IFERROR(Table1[[#This Row],[名前2]],"")</f>
        <v>0</v>
      </c>
      <c r="D390">
        <f>IFERROR(Table1[[#This Row],[ニックネーム]],"")</f>
        <v>0</v>
      </c>
      <c r="E390" t="str">
        <f>IFERROR(_xlfn.CONCAT(Table1[[#This Row],[メールアドレス]:[メールアドレス２]]),"")</f>
        <v/>
      </c>
      <c r="F390">
        <f t="shared" si="6"/>
        <v>-3.9000000000000003E-3</v>
      </c>
      <c r="G390">
        <f>COUNTIFS(テーブル3[客番号], テーブル5[[#This Row],[客番号]], テーブル3[ポイント], "&gt;=0")</f>
        <v>0</v>
      </c>
      <c r="H390">
        <f>COUNTIFS(テーブル3[客番号], テーブル5[[#This Row],[客番号]], テーブル3[ポイント], "&lt;0")</f>
        <v>0</v>
      </c>
    </row>
    <row r="391" spans="1:8">
      <c r="A391">
        <v>390</v>
      </c>
      <c r="B391" s="5">
        <f>SUMIF(テーブル3[客番号],合計!A391,テーブル3[ポイント])</f>
        <v>0</v>
      </c>
      <c r="C391">
        <f>IFERROR(Table1[[#This Row],[名前2]],"")</f>
        <v>0</v>
      </c>
      <c r="D391">
        <f>IFERROR(Table1[[#This Row],[ニックネーム]],"")</f>
        <v>0</v>
      </c>
      <c r="E391" t="str">
        <f>IFERROR(_xlfn.CONCAT(Table1[[#This Row],[メールアドレス]:[メールアドレス２]]),"")</f>
        <v/>
      </c>
      <c r="F391">
        <f t="shared" si="6"/>
        <v>-3.9100000000000003E-3</v>
      </c>
      <c r="G391">
        <f>COUNTIFS(テーブル3[客番号], テーブル5[[#This Row],[客番号]], テーブル3[ポイント], "&gt;=0")</f>
        <v>0</v>
      </c>
      <c r="H391">
        <f>COUNTIFS(テーブル3[客番号], テーブル5[[#This Row],[客番号]], テーブル3[ポイント], "&lt;0")</f>
        <v>0</v>
      </c>
    </row>
    <row r="392" spans="1:8">
      <c r="A392">
        <v>391</v>
      </c>
      <c r="B392" s="5">
        <f>SUMIF(テーブル3[客番号],合計!A392,テーブル3[ポイント])</f>
        <v>0</v>
      </c>
      <c r="C392">
        <f>IFERROR(Table1[[#This Row],[名前2]],"")</f>
        <v>0</v>
      </c>
      <c r="D392">
        <f>IFERROR(Table1[[#This Row],[ニックネーム]],"")</f>
        <v>0</v>
      </c>
      <c r="E392" t="str">
        <f>IFERROR(_xlfn.CONCAT(Table1[[#This Row],[メールアドレス]:[メールアドレス２]]),"")</f>
        <v/>
      </c>
      <c r="F392">
        <f t="shared" si="6"/>
        <v>-3.9200000000000007E-3</v>
      </c>
      <c r="G392">
        <f>COUNTIFS(テーブル3[客番号], テーブル5[[#This Row],[客番号]], テーブル3[ポイント], "&gt;=0")</f>
        <v>0</v>
      </c>
      <c r="H392">
        <f>COUNTIFS(テーブル3[客番号], テーブル5[[#This Row],[客番号]], テーブル3[ポイント], "&lt;0")</f>
        <v>0</v>
      </c>
    </row>
    <row r="393" spans="1:8">
      <c r="A393">
        <v>392</v>
      </c>
      <c r="B393" s="5">
        <f>SUMIF(テーブル3[客番号],合計!A393,テーブル3[ポイント])</f>
        <v>0</v>
      </c>
      <c r="C393">
        <f>IFERROR(Table1[[#This Row],[名前2]],"")</f>
        <v>0</v>
      </c>
      <c r="D393">
        <f>IFERROR(Table1[[#This Row],[ニックネーム]],"")</f>
        <v>0</v>
      </c>
      <c r="E393" t="str">
        <f>IFERROR(_xlfn.CONCAT(Table1[[#This Row],[メールアドレス]:[メールアドレス２]]),"")</f>
        <v/>
      </c>
      <c r="F393">
        <f t="shared" si="6"/>
        <v>-3.9300000000000003E-3</v>
      </c>
      <c r="G393">
        <f>COUNTIFS(テーブル3[客番号], テーブル5[[#This Row],[客番号]], テーブル3[ポイント], "&gt;=0")</f>
        <v>0</v>
      </c>
      <c r="H393">
        <f>COUNTIFS(テーブル3[客番号], テーブル5[[#This Row],[客番号]], テーブル3[ポイント], "&lt;0")</f>
        <v>0</v>
      </c>
    </row>
    <row r="394" spans="1:8">
      <c r="A394">
        <v>393</v>
      </c>
      <c r="B394" s="5">
        <f>SUMIF(テーブル3[客番号],合計!A394,テーブル3[ポイント])</f>
        <v>0</v>
      </c>
      <c r="C394">
        <f>IFERROR(Table1[[#This Row],[名前2]],"")</f>
        <v>0</v>
      </c>
      <c r="D394">
        <f>IFERROR(Table1[[#This Row],[ニックネーム]],"")</f>
        <v>0</v>
      </c>
      <c r="E394" t="str">
        <f>IFERROR(_xlfn.CONCAT(Table1[[#This Row],[メールアドレス]:[メールアドレス２]]),"")</f>
        <v/>
      </c>
      <c r="F394">
        <f t="shared" si="6"/>
        <v>-3.9399999999999999E-3</v>
      </c>
      <c r="G394">
        <f>COUNTIFS(テーブル3[客番号], テーブル5[[#This Row],[客番号]], テーブル3[ポイント], "&gt;=0")</f>
        <v>0</v>
      </c>
      <c r="H394">
        <f>COUNTIFS(テーブル3[客番号], テーブル5[[#This Row],[客番号]], テーブル3[ポイント], "&lt;0")</f>
        <v>0</v>
      </c>
    </row>
    <row r="395" spans="1:8">
      <c r="A395">
        <v>394</v>
      </c>
      <c r="B395" s="5">
        <f>SUMIF(テーブル3[客番号],合計!A395,テーブル3[ポイント])</f>
        <v>0</v>
      </c>
      <c r="C395">
        <f>IFERROR(Table1[[#This Row],[名前2]],"")</f>
        <v>0</v>
      </c>
      <c r="D395">
        <f>IFERROR(Table1[[#This Row],[ニックネーム]],"")</f>
        <v>0</v>
      </c>
      <c r="E395" t="str">
        <f>IFERROR(_xlfn.CONCAT(Table1[[#This Row],[メールアドレス]:[メールアドレス２]]),"")</f>
        <v/>
      </c>
      <c r="F395">
        <f t="shared" si="6"/>
        <v>-3.9500000000000004E-3</v>
      </c>
      <c r="G395">
        <f>COUNTIFS(テーブル3[客番号], テーブル5[[#This Row],[客番号]], テーブル3[ポイント], "&gt;=0")</f>
        <v>0</v>
      </c>
      <c r="H395">
        <f>COUNTIFS(テーブル3[客番号], テーブル5[[#This Row],[客番号]], テーブル3[ポイント], "&lt;0")</f>
        <v>0</v>
      </c>
    </row>
    <row r="396" spans="1:8">
      <c r="A396">
        <v>395</v>
      </c>
      <c r="B396" s="5">
        <f>SUMIF(テーブル3[客番号],合計!A396,テーブル3[ポイント])</f>
        <v>0</v>
      </c>
      <c r="C396">
        <f>IFERROR(Table1[[#This Row],[名前2]],"")</f>
        <v>0</v>
      </c>
      <c r="D396">
        <f>IFERROR(Table1[[#This Row],[ニックネーム]],"")</f>
        <v>0</v>
      </c>
      <c r="E396" t="str">
        <f>IFERROR(_xlfn.CONCAT(Table1[[#This Row],[メールアドレス]:[メールアドレス２]]),"")</f>
        <v/>
      </c>
      <c r="F396">
        <f t="shared" si="6"/>
        <v>-3.96E-3</v>
      </c>
      <c r="G396">
        <f>COUNTIFS(テーブル3[客番号], テーブル5[[#This Row],[客番号]], テーブル3[ポイント], "&gt;=0")</f>
        <v>0</v>
      </c>
      <c r="H396">
        <f>COUNTIFS(テーブル3[客番号], テーブル5[[#This Row],[客番号]], テーブル3[ポイント], "&lt;0")</f>
        <v>0</v>
      </c>
    </row>
    <row r="397" spans="1:8">
      <c r="A397">
        <v>396</v>
      </c>
      <c r="B397" s="5">
        <f>SUMIF(テーブル3[客番号],合計!A397,テーブル3[ポイント])</f>
        <v>0</v>
      </c>
      <c r="C397">
        <f>IFERROR(Table1[[#This Row],[名前2]],"")</f>
        <v>0</v>
      </c>
      <c r="D397">
        <f>IFERROR(Table1[[#This Row],[ニックネーム]],"")</f>
        <v>0</v>
      </c>
      <c r="E397" t="str">
        <f>IFERROR(_xlfn.CONCAT(Table1[[#This Row],[メールアドレス]:[メールアドレス２]]),"")</f>
        <v/>
      </c>
      <c r="F397">
        <f t="shared" si="6"/>
        <v>-3.9700000000000004E-3</v>
      </c>
      <c r="G397">
        <f>COUNTIFS(テーブル3[客番号], テーブル5[[#This Row],[客番号]], テーブル3[ポイント], "&gt;=0")</f>
        <v>0</v>
      </c>
      <c r="H397">
        <f>COUNTIFS(テーブル3[客番号], テーブル5[[#This Row],[客番号]], テーブル3[ポイント], "&lt;0")</f>
        <v>0</v>
      </c>
    </row>
    <row r="398" spans="1:8">
      <c r="A398">
        <v>397</v>
      </c>
      <c r="B398" s="5">
        <f>SUMIF(テーブル3[客番号],合計!A398,テーブル3[ポイント])</f>
        <v>0</v>
      </c>
      <c r="C398">
        <f>IFERROR(Table1[[#This Row],[名前2]],"")</f>
        <v>0</v>
      </c>
      <c r="D398">
        <f>IFERROR(Table1[[#This Row],[ニックネーム]],"")</f>
        <v>0</v>
      </c>
      <c r="E398" t="str">
        <f>IFERROR(_xlfn.CONCAT(Table1[[#This Row],[メールアドレス]:[メールアドレス２]]),"")</f>
        <v/>
      </c>
      <c r="F398">
        <f t="shared" si="6"/>
        <v>-3.98E-3</v>
      </c>
      <c r="G398">
        <f>COUNTIFS(テーブル3[客番号], テーブル5[[#This Row],[客番号]], テーブル3[ポイント], "&gt;=0")</f>
        <v>0</v>
      </c>
      <c r="H398">
        <f>COUNTIFS(テーブル3[客番号], テーブル5[[#This Row],[客番号]], テーブル3[ポイント], "&lt;0")</f>
        <v>0</v>
      </c>
    </row>
    <row r="399" spans="1:8">
      <c r="A399">
        <v>398</v>
      </c>
      <c r="B399" s="5">
        <f>SUMIF(テーブル3[客番号],合計!A399,テーブル3[ポイント])</f>
        <v>0</v>
      </c>
      <c r="C399" t="str">
        <f>IFERROR(Table1[[#This Row],[名前2]],"")</f>
        <v/>
      </c>
      <c r="D399" t="str">
        <f>IFERROR(Table1[[#This Row],[ニックネーム]],"")</f>
        <v/>
      </c>
      <c r="E399" t="str">
        <f>IFERROR(_xlfn.CONCAT(Table1[[#This Row],[メールアドレス]:[メールアドレス２]]),"")</f>
        <v/>
      </c>
      <c r="F399">
        <f t="shared" si="6"/>
        <v>-3.9900000000000005E-3</v>
      </c>
      <c r="G399">
        <f>COUNTIFS(テーブル3[客番号], テーブル5[[#This Row],[客番号]], テーブル3[ポイント], "&gt;=0")</f>
        <v>0</v>
      </c>
      <c r="H399">
        <f>COUNTIFS(テーブル3[客番号], テーブル5[[#This Row],[客番号]], テーブル3[ポイント], "&lt;0")</f>
        <v>0</v>
      </c>
    </row>
    <row r="400" spans="1:8">
      <c r="A400">
        <v>399</v>
      </c>
      <c r="B400" s="5">
        <f>SUMIF(テーブル3[客番号],合計!A400,テーブル3[ポイント])</f>
        <v>0</v>
      </c>
      <c r="C400" t="str">
        <f>IFERROR(Table1[[#This Row],[名前2]],"")</f>
        <v/>
      </c>
      <c r="D400" t="str">
        <f>IFERROR(Table1[[#This Row],[ニックネーム]],"")</f>
        <v/>
      </c>
      <c r="E400" t="str">
        <f>IFERROR(_xlfn.CONCAT(Table1[[#This Row],[メールアドレス]:[メールアドレス２]]),"")</f>
        <v/>
      </c>
      <c r="F400">
        <f t="shared" si="6"/>
        <v>-4.0000000000000001E-3</v>
      </c>
      <c r="G400">
        <f>COUNTIFS(テーブル3[客番号], テーブル5[[#This Row],[客番号]], テーブル3[ポイント], "&gt;=0")</f>
        <v>0</v>
      </c>
      <c r="H400">
        <f>COUNTIFS(テーブル3[客番号], テーブル5[[#This Row],[客番号]], テーブル3[ポイント], "&lt;0")</f>
        <v>0</v>
      </c>
    </row>
    <row r="401" spans="1:8">
      <c r="A401">
        <v>400</v>
      </c>
      <c r="B401" s="5">
        <f>SUMIF(テーブル3[客番号],合計!A401,テーブル3[ポイント])</f>
        <v>0</v>
      </c>
      <c r="C401" t="str">
        <f>IFERROR(Table1[[#This Row],[名前2]],"")</f>
        <v/>
      </c>
      <c r="D401" t="str">
        <f>IFERROR(Table1[[#This Row],[ニックネーム]],"")</f>
        <v/>
      </c>
      <c r="E401" t="str">
        <f>IFERROR(_xlfn.CONCAT(Table1[[#This Row],[メールアドレス]:[メールアドレス２]]),"")</f>
        <v/>
      </c>
      <c r="F401">
        <f t="shared" si="6"/>
        <v>-4.0100000000000005E-3</v>
      </c>
      <c r="G401">
        <f>COUNTIFS(テーブル3[客番号], テーブル5[[#This Row],[客番号]], テーブル3[ポイント], "&gt;=0")</f>
        <v>0</v>
      </c>
      <c r="H401">
        <f>COUNTIFS(テーブル3[客番号], テーブル5[[#This Row],[客番号]], テーブル3[ポイント], "&lt;0")</f>
        <v>0</v>
      </c>
    </row>
    <row r="402" spans="1:8">
      <c r="A402">
        <v>401</v>
      </c>
      <c r="B402" s="5">
        <f>SUMIF(テーブル3[客番号],合計!A402,テーブル3[ポイント])</f>
        <v>0</v>
      </c>
      <c r="C402" t="str">
        <f>IFERROR(Table1[[#This Row],[名前2]],"")</f>
        <v/>
      </c>
      <c r="D402" t="str">
        <f>IFERROR(Table1[[#This Row],[ニックネーム]],"")</f>
        <v/>
      </c>
      <c r="E402" t="str">
        <f>IFERROR(_xlfn.CONCAT(Table1[[#This Row],[メールアドレス]:[メールアドレス２]]),"")</f>
        <v/>
      </c>
      <c r="F402">
        <f t="shared" si="6"/>
        <v>-4.0200000000000001E-3</v>
      </c>
      <c r="G402">
        <f>COUNTIFS(テーブル3[客番号], テーブル5[[#This Row],[客番号]], テーブル3[ポイント], "&gt;=0")</f>
        <v>0</v>
      </c>
      <c r="H402">
        <f>COUNTIFS(テーブル3[客番号], テーブル5[[#This Row],[客番号]], テーブル3[ポイント], "&lt;0")</f>
        <v>0</v>
      </c>
    </row>
    <row r="403" spans="1:8">
      <c r="A403">
        <v>402</v>
      </c>
      <c r="B403" s="5">
        <f>SUMIF(テーブル3[客番号],合計!A403,テーブル3[ポイント])</f>
        <v>0</v>
      </c>
      <c r="C403" t="str">
        <f>IFERROR(Table1[[#This Row],[名前2]],"")</f>
        <v/>
      </c>
      <c r="D403" t="str">
        <f>IFERROR(Table1[[#This Row],[ニックネーム]],"")</f>
        <v/>
      </c>
      <c r="E403" t="str">
        <f>IFERROR(_xlfn.CONCAT(Table1[[#This Row],[メールアドレス]:[メールアドレス２]]),"")</f>
        <v/>
      </c>
      <c r="F403">
        <f t="shared" si="6"/>
        <v>-4.0300000000000006E-3</v>
      </c>
      <c r="G403">
        <f>COUNTIFS(テーブル3[客番号], テーブル5[[#This Row],[客番号]], テーブル3[ポイント], "&gt;=0")</f>
        <v>0</v>
      </c>
      <c r="H403">
        <f>COUNTIFS(テーブル3[客番号], テーブル5[[#This Row],[客番号]], テーブル3[ポイント], "&lt;0")</f>
        <v>0</v>
      </c>
    </row>
    <row r="404" spans="1:8">
      <c r="A404">
        <v>403</v>
      </c>
      <c r="B404" s="5">
        <f>SUMIF(テーブル3[客番号],合計!A404,テーブル3[ポイント])</f>
        <v>0</v>
      </c>
      <c r="C404" t="str">
        <f>IFERROR(Table1[[#This Row],[名前2]],"")</f>
        <v/>
      </c>
      <c r="D404" t="str">
        <f>IFERROR(Table1[[#This Row],[ニックネーム]],"")</f>
        <v/>
      </c>
      <c r="E404" t="str">
        <f>IFERROR(_xlfn.CONCAT(Table1[[#This Row],[メールアドレス]:[メールアドレス２]]),"")</f>
        <v/>
      </c>
      <c r="F404">
        <f t="shared" si="6"/>
        <v>-4.0400000000000002E-3</v>
      </c>
      <c r="G404">
        <f>COUNTIFS(テーブル3[客番号], テーブル5[[#This Row],[客番号]], テーブル3[ポイント], "&gt;=0")</f>
        <v>0</v>
      </c>
      <c r="H404">
        <f>COUNTIFS(テーブル3[客番号], テーブル5[[#This Row],[客番号]], テーブル3[ポイント], "&lt;0")</f>
        <v>0</v>
      </c>
    </row>
    <row r="405" spans="1:8">
      <c r="A405">
        <v>404</v>
      </c>
      <c r="B405" s="5">
        <f>SUMIF(テーブル3[客番号],合計!A405,テーブル3[ポイント])</f>
        <v>0</v>
      </c>
      <c r="C405" t="str">
        <f>IFERROR(Table1[[#This Row],[名前2]],"")</f>
        <v/>
      </c>
      <c r="D405" t="str">
        <f>IFERROR(Table1[[#This Row],[ニックネーム]],"")</f>
        <v/>
      </c>
      <c r="E405" t="str">
        <f>IFERROR(_xlfn.CONCAT(Table1[[#This Row],[メールアドレス]:[メールアドレス２]]),"")</f>
        <v/>
      </c>
      <c r="F405">
        <f t="shared" si="6"/>
        <v>-4.0500000000000006E-3</v>
      </c>
      <c r="G405">
        <f>COUNTIFS(テーブル3[客番号], テーブル5[[#This Row],[客番号]], テーブル3[ポイント], "&gt;=0")</f>
        <v>0</v>
      </c>
      <c r="H405">
        <f>COUNTIFS(テーブル3[客番号], テーブル5[[#This Row],[客番号]], テーブル3[ポイント], "&lt;0")</f>
        <v>0</v>
      </c>
    </row>
    <row r="406" spans="1:8">
      <c r="A406">
        <v>405</v>
      </c>
      <c r="B406" s="5">
        <f>SUMIF(テーブル3[客番号],合計!A406,テーブル3[ポイント])</f>
        <v>0</v>
      </c>
      <c r="C406" t="str">
        <f>IFERROR(Table1[[#This Row],[名前2]],"")</f>
        <v/>
      </c>
      <c r="D406" t="str">
        <f>IFERROR(Table1[[#This Row],[ニックネーム]],"")</f>
        <v/>
      </c>
      <c r="E406" t="str">
        <f>IFERROR(_xlfn.CONCAT(Table1[[#This Row],[メールアドレス]:[メールアドレス２]]),"")</f>
        <v/>
      </c>
      <c r="F406">
        <f t="shared" si="6"/>
        <v>-4.0600000000000002E-3</v>
      </c>
      <c r="G406">
        <f>COUNTIFS(テーブル3[客番号], テーブル5[[#This Row],[客番号]], テーブル3[ポイント], "&gt;=0")</f>
        <v>0</v>
      </c>
      <c r="H406">
        <f>COUNTIFS(テーブル3[客番号], テーブル5[[#This Row],[客番号]], テーブル3[ポイント], "&lt;0")</f>
        <v>0</v>
      </c>
    </row>
    <row r="407" spans="1:8">
      <c r="A407">
        <v>406</v>
      </c>
      <c r="B407" s="5">
        <f>SUMIF(テーブル3[客番号],合計!A407,テーブル3[ポイント])</f>
        <v>0</v>
      </c>
      <c r="C407" t="str">
        <f>IFERROR(Table1[[#This Row],[名前2]],"")</f>
        <v/>
      </c>
      <c r="D407" t="str">
        <f>IFERROR(Table1[[#This Row],[ニックネーム]],"")</f>
        <v/>
      </c>
      <c r="E407" t="str">
        <f>IFERROR(_xlfn.CONCAT(Table1[[#This Row],[メールアドレス]:[メールアドレス２]]),"")</f>
        <v/>
      </c>
      <c r="F407">
        <f t="shared" si="6"/>
        <v>-4.0700000000000007E-3</v>
      </c>
      <c r="G407">
        <f>COUNTIFS(テーブル3[客番号], テーブル5[[#This Row],[客番号]], テーブル3[ポイント], "&gt;=0")</f>
        <v>0</v>
      </c>
      <c r="H407">
        <f>COUNTIFS(テーブル3[客番号], テーブル5[[#This Row],[客番号]], テーブル3[ポイント], "&lt;0")</f>
        <v>0</v>
      </c>
    </row>
    <row r="408" spans="1:8">
      <c r="A408">
        <v>407</v>
      </c>
      <c r="B408" s="5">
        <f>SUMIF(テーブル3[客番号],合計!A408,テーブル3[ポイント])</f>
        <v>0</v>
      </c>
      <c r="C408" t="str">
        <f>IFERROR(Table1[[#This Row],[名前2]],"")</f>
        <v/>
      </c>
      <c r="D408" t="str">
        <f>IFERROR(Table1[[#This Row],[ニックネーム]],"")</f>
        <v/>
      </c>
      <c r="E408" t="str">
        <f>IFERROR(_xlfn.CONCAT(Table1[[#This Row],[メールアドレス]:[メールアドレス２]]),"")</f>
        <v/>
      </c>
      <c r="F408">
        <f t="shared" si="6"/>
        <v>-4.0800000000000003E-3</v>
      </c>
      <c r="G408">
        <f>COUNTIFS(テーブル3[客番号], テーブル5[[#This Row],[客番号]], テーブル3[ポイント], "&gt;=0")</f>
        <v>0</v>
      </c>
      <c r="H408">
        <f>COUNTIFS(テーブル3[客番号], テーブル5[[#This Row],[客番号]], テーブル3[ポイント], "&lt;0")</f>
        <v>0</v>
      </c>
    </row>
    <row r="409" spans="1:8">
      <c r="A409">
        <v>408</v>
      </c>
      <c r="B409" s="5">
        <f>SUMIF(テーブル3[客番号],合計!A409,テーブル3[ポイント])</f>
        <v>0</v>
      </c>
      <c r="C409" t="str">
        <f>IFERROR(Table1[[#This Row],[名前2]],"")</f>
        <v/>
      </c>
      <c r="D409" t="str">
        <f>IFERROR(Table1[[#This Row],[ニックネーム]],"")</f>
        <v/>
      </c>
      <c r="E409" t="str">
        <f>IFERROR(_xlfn.CONCAT(Table1[[#This Row],[メールアドレス]:[メールアドレス２]]),"")</f>
        <v/>
      </c>
      <c r="F409">
        <f t="shared" si="6"/>
        <v>-4.0900000000000008E-3</v>
      </c>
      <c r="G409">
        <f>COUNTIFS(テーブル3[客番号], テーブル5[[#This Row],[客番号]], テーブル3[ポイント], "&gt;=0")</f>
        <v>0</v>
      </c>
      <c r="H409">
        <f>COUNTIFS(テーブル3[客番号], テーブル5[[#This Row],[客番号]], テーブル3[ポイント], "&lt;0")</f>
        <v>0</v>
      </c>
    </row>
    <row r="410" spans="1:8">
      <c r="A410">
        <v>409</v>
      </c>
      <c r="B410" s="5">
        <f>SUMIF(テーブル3[客番号],合計!A410,テーブル3[ポイント])</f>
        <v>0</v>
      </c>
      <c r="C410" t="str">
        <f>IFERROR(Table1[[#This Row],[名前2]],"")</f>
        <v/>
      </c>
      <c r="D410" t="str">
        <f>IFERROR(Table1[[#This Row],[ニックネーム]],"")</f>
        <v/>
      </c>
      <c r="E410" t="str">
        <f>IFERROR(_xlfn.CONCAT(Table1[[#This Row],[メールアドレス]:[メールアドレス２]]),"")</f>
        <v/>
      </c>
      <c r="F410">
        <f t="shared" si="6"/>
        <v>-4.1000000000000003E-3</v>
      </c>
      <c r="G410">
        <f>COUNTIFS(テーブル3[客番号], テーブル5[[#This Row],[客番号]], テーブル3[ポイント], "&gt;=0")</f>
        <v>0</v>
      </c>
      <c r="H410">
        <f>COUNTIFS(テーブル3[客番号], テーブル5[[#This Row],[客番号]], テーブル3[ポイント], "&lt;0")</f>
        <v>0</v>
      </c>
    </row>
    <row r="411" spans="1:8">
      <c r="A411">
        <v>410</v>
      </c>
      <c r="B411" s="5">
        <f>SUMIF(テーブル3[客番号],合計!A411,テーブル3[ポイント])</f>
        <v>0</v>
      </c>
      <c r="C411" t="str">
        <f>IFERROR(Table1[[#This Row],[名前2]],"")</f>
        <v/>
      </c>
      <c r="D411" t="str">
        <f>IFERROR(Table1[[#This Row],[ニックネーム]],"")</f>
        <v/>
      </c>
      <c r="E411" t="str">
        <f>IFERROR(_xlfn.CONCAT(Table1[[#This Row],[メールアドレス]:[メールアドレス２]]),"")</f>
        <v/>
      </c>
      <c r="F411">
        <f t="shared" si="6"/>
        <v>-4.1099999999999999E-3</v>
      </c>
      <c r="G411">
        <f>COUNTIFS(テーブル3[客番号], テーブル5[[#This Row],[客番号]], テーブル3[ポイント], "&gt;=0")</f>
        <v>0</v>
      </c>
      <c r="H411">
        <f>COUNTIFS(テーブル3[客番号], テーブル5[[#This Row],[客番号]], テーブル3[ポイント], "&lt;0")</f>
        <v>0</v>
      </c>
    </row>
    <row r="412" spans="1:8">
      <c r="A412">
        <v>411</v>
      </c>
      <c r="B412" s="5">
        <f>SUMIF(テーブル3[客番号],合計!A412,テーブル3[ポイント])</f>
        <v>0</v>
      </c>
      <c r="C412" t="str">
        <f>IFERROR(Table1[[#This Row],[名前2]],"")</f>
        <v/>
      </c>
      <c r="D412" t="str">
        <f>IFERROR(Table1[[#This Row],[ニックネーム]],"")</f>
        <v/>
      </c>
      <c r="E412" t="str">
        <f>IFERROR(_xlfn.CONCAT(Table1[[#This Row],[メールアドレス]:[メールアドレス２]]),"")</f>
        <v/>
      </c>
      <c r="F412">
        <f t="shared" si="6"/>
        <v>-4.1200000000000004E-3</v>
      </c>
      <c r="G412">
        <f>COUNTIFS(テーブル3[客番号], テーブル5[[#This Row],[客番号]], テーブル3[ポイント], "&gt;=0")</f>
        <v>0</v>
      </c>
      <c r="H412">
        <f>COUNTIFS(テーブル3[客番号], テーブル5[[#This Row],[客番号]], テーブル3[ポイント], "&lt;0")</f>
        <v>0</v>
      </c>
    </row>
    <row r="413" spans="1:8">
      <c r="A413">
        <v>412</v>
      </c>
      <c r="B413" s="5">
        <f>SUMIF(テーブル3[客番号],合計!A413,テーブル3[ポイント])</f>
        <v>0</v>
      </c>
      <c r="C413" t="str">
        <f>IFERROR(Table1[[#This Row],[名前2]],"")</f>
        <v/>
      </c>
      <c r="D413" t="str">
        <f>IFERROR(Table1[[#This Row],[ニックネーム]],"")</f>
        <v/>
      </c>
      <c r="E413" t="str">
        <f>IFERROR(_xlfn.CONCAT(Table1[[#This Row],[メールアドレス]:[メールアドレス２]]),"")</f>
        <v/>
      </c>
      <c r="F413">
        <f t="shared" si="6"/>
        <v>-4.13E-3</v>
      </c>
      <c r="G413">
        <f>COUNTIFS(テーブル3[客番号], テーブル5[[#This Row],[客番号]], テーブル3[ポイント], "&gt;=0")</f>
        <v>0</v>
      </c>
      <c r="H413">
        <f>COUNTIFS(テーブル3[客番号], テーブル5[[#This Row],[客番号]], テーブル3[ポイント], "&lt;0")</f>
        <v>0</v>
      </c>
    </row>
    <row r="414" spans="1:8">
      <c r="A414">
        <v>413</v>
      </c>
      <c r="B414" s="5">
        <f>SUMIF(テーブル3[客番号],合計!A414,テーブル3[ポイント])</f>
        <v>0</v>
      </c>
      <c r="C414" t="str">
        <f>IFERROR(Table1[[#This Row],[名前2]],"")</f>
        <v/>
      </c>
      <c r="D414" t="str">
        <f>IFERROR(Table1[[#This Row],[ニックネーム]],"")</f>
        <v/>
      </c>
      <c r="E414" t="str">
        <f>IFERROR(_xlfn.CONCAT(Table1[[#This Row],[メールアドレス]:[メールアドレス２]]),"")</f>
        <v/>
      </c>
      <c r="F414">
        <f t="shared" si="6"/>
        <v>-4.1400000000000005E-3</v>
      </c>
      <c r="G414">
        <f>COUNTIFS(テーブル3[客番号], テーブル5[[#This Row],[客番号]], テーブル3[ポイント], "&gt;=0")</f>
        <v>0</v>
      </c>
      <c r="H414">
        <f>COUNTIFS(テーブル3[客番号], テーブル5[[#This Row],[客番号]], テーブル3[ポイント], "&lt;0")</f>
        <v>0</v>
      </c>
    </row>
    <row r="415" spans="1:8">
      <c r="A415">
        <v>414</v>
      </c>
      <c r="B415" s="5">
        <f>SUMIF(テーブル3[客番号],合計!A415,テーブル3[ポイント])</f>
        <v>0</v>
      </c>
      <c r="C415" t="str">
        <f>IFERROR(Table1[[#This Row],[名前2]],"")</f>
        <v/>
      </c>
      <c r="D415" t="str">
        <f>IFERROR(Table1[[#This Row],[ニックネーム]],"")</f>
        <v/>
      </c>
      <c r="E415" t="str">
        <f>IFERROR(_xlfn.CONCAT(Table1[[#This Row],[メールアドレス]:[メールアドレス２]]),"")</f>
        <v/>
      </c>
      <c r="F415">
        <f t="shared" si="6"/>
        <v>-4.15E-3</v>
      </c>
      <c r="G415">
        <f>COUNTIFS(テーブル3[客番号], テーブル5[[#This Row],[客番号]], テーブル3[ポイント], "&gt;=0")</f>
        <v>0</v>
      </c>
      <c r="H415">
        <f>COUNTIFS(テーブル3[客番号], テーブル5[[#This Row],[客番号]], テーブル3[ポイント], "&lt;0")</f>
        <v>0</v>
      </c>
    </row>
    <row r="416" spans="1:8">
      <c r="A416">
        <v>415</v>
      </c>
      <c r="B416" s="5">
        <f>SUMIF(テーブル3[客番号],合計!A416,テーブル3[ポイント])</f>
        <v>0</v>
      </c>
      <c r="C416" t="str">
        <f>IFERROR(Table1[[#This Row],[名前2]],"")</f>
        <v/>
      </c>
      <c r="D416" t="str">
        <f>IFERROR(Table1[[#This Row],[ニックネーム]],"")</f>
        <v/>
      </c>
      <c r="E416" t="str">
        <f>IFERROR(_xlfn.CONCAT(Table1[[#This Row],[メールアドレス]:[メールアドレス２]]),"")</f>
        <v/>
      </c>
      <c r="F416">
        <f t="shared" si="6"/>
        <v>-4.1600000000000005E-3</v>
      </c>
      <c r="G416">
        <f>COUNTIFS(テーブル3[客番号], テーブル5[[#This Row],[客番号]], テーブル3[ポイント], "&gt;=0")</f>
        <v>0</v>
      </c>
      <c r="H416">
        <f>COUNTIFS(テーブル3[客番号], テーブル5[[#This Row],[客番号]], テーブル3[ポイント], "&lt;0")</f>
        <v>0</v>
      </c>
    </row>
    <row r="417" spans="1:8">
      <c r="A417">
        <v>416</v>
      </c>
      <c r="B417" s="5">
        <f>SUMIF(テーブル3[客番号],合計!A417,テーブル3[ポイント])</f>
        <v>0</v>
      </c>
      <c r="C417" t="str">
        <f>IFERROR(Table1[[#This Row],[名前2]],"")</f>
        <v/>
      </c>
      <c r="D417" t="str">
        <f>IFERROR(Table1[[#This Row],[ニックネーム]],"")</f>
        <v/>
      </c>
      <c r="E417" t="str">
        <f>IFERROR(_xlfn.CONCAT(Table1[[#This Row],[メールアドレス]:[メールアドレス２]]),"")</f>
        <v/>
      </c>
      <c r="F417">
        <f t="shared" si="6"/>
        <v>-4.1700000000000001E-3</v>
      </c>
      <c r="G417">
        <f>COUNTIFS(テーブル3[客番号], テーブル5[[#This Row],[客番号]], テーブル3[ポイント], "&gt;=0")</f>
        <v>0</v>
      </c>
      <c r="H417">
        <f>COUNTIFS(テーブル3[客番号], テーブル5[[#This Row],[客番号]], テーブル3[ポイント], "&lt;0")</f>
        <v>0</v>
      </c>
    </row>
    <row r="418" spans="1:8">
      <c r="A418">
        <v>417</v>
      </c>
      <c r="B418" s="5">
        <f>SUMIF(テーブル3[客番号],合計!A418,テーブル3[ポイント])</f>
        <v>0</v>
      </c>
      <c r="C418" t="str">
        <f>IFERROR(Table1[[#This Row],[名前2]],"")</f>
        <v/>
      </c>
      <c r="D418" t="str">
        <f>IFERROR(Table1[[#This Row],[ニックネーム]],"")</f>
        <v/>
      </c>
      <c r="E418" t="str">
        <f>IFERROR(_xlfn.CONCAT(Table1[[#This Row],[メールアドレス]:[メールアドレス２]]),"")</f>
        <v/>
      </c>
      <c r="F418">
        <f t="shared" si="6"/>
        <v>-4.1800000000000006E-3</v>
      </c>
      <c r="G418">
        <f>COUNTIFS(テーブル3[客番号], テーブル5[[#This Row],[客番号]], テーブル3[ポイント], "&gt;=0")</f>
        <v>0</v>
      </c>
      <c r="H418">
        <f>COUNTIFS(テーブル3[客番号], テーブル5[[#This Row],[客番号]], テーブル3[ポイント], "&lt;0")</f>
        <v>0</v>
      </c>
    </row>
    <row r="419" spans="1:8">
      <c r="A419">
        <v>418</v>
      </c>
      <c r="B419" s="5">
        <f>SUMIF(テーブル3[客番号],合計!A419,テーブル3[ポイント])</f>
        <v>0</v>
      </c>
      <c r="C419" t="str">
        <f>IFERROR(Table1[[#This Row],[名前2]],"")</f>
        <v/>
      </c>
      <c r="D419" t="str">
        <f>IFERROR(Table1[[#This Row],[ニックネーム]],"")</f>
        <v/>
      </c>
      <c r="E419" t="str">
        <f>IFERROR(_xlfn.CONCAT(Table1[[#This Row],[メールアドレス]:[メールアドレス２]]),"")</f>
        <v/>
      </c>
      <c r="F419">
        <f t="shared" si="6"/>
        <v>-4.1900000000000001E-3</v>
      </c>
      <c r="G419">
        <f>COUNTIFS(テーブル3[客番号], テーブル5[[#This Row],[客番号]], テーブル3[ポイント], "&gt;=0")</f>
        <v>0</v>
      </c>
      <c r="H419">
        <f>COUNTIFS(テーブル3[客番号], テーブル5[[#This Row],[客番号]], テーブル3[ポイント], "&lt;0")</f>
        <v>0</v>
      </c>
    </row>
    <row r="420" spans="1:8">
      <c r="A420">
        <v>419</v>
      </c>
      <c r="B420" s="5">
        <f>SUMIF(テーブル3[客番号],合計!A420,テーブル3[ポイント])</f>
        <v>0</v>
      </c>
      <c r="C420" t="str">
        <f>IFERROR(Table1[[#This Row],[名前2]],"")</f>
        <v/>
      </c>
      <c r="D420" t="str">
        <f>IFERROR(Table1[[#This Row],[ニックネーム]],"")</f>
        <v/>
      </c>
      <c r="E420" t="str">
        <f>IFERROR(_xlfn.CONCAT(Table1[[#This Row],[メールアドレス]:[メールアドレス２]]),"")</f>
        <v/>
      </c>
      <c r="F420">
        <f t="shared" si="6"/>
        <v>-4.2000000000000006E-3</v>
      </c>
      <c r="G420">
        <f>COUNTIFS(テーブル3[客番号], テーブル5[[#This Row],[客番号]], テーブル3[ポイント], "&gt;=0")</f>
        <v>0</v>
      </c>
      <c r="H420">
        <f>COUNTIFS(テーブル3[客番号], テーブル5[[#This Row],[客番号]], テーブル3[ポイント], "&lt;0")</f>
        <v>0</v>
      </c>
    </row>
    <row r="421" spans="1:8">
      <c r="A421">
        <v>420</v>
      </c>
      <c r="B421" s="5">
        <f>SUMIF(テーブル3[客番号],合計!A421,テーブル3[ポイント])</f>
        <v>0</v>
      </c>
      <c r="C421" t="str">
        <f>IFERROR(Table1[[#This Row],[名前2]],"")</f>
        <v/>
      </c>
      <c r="D421" t="str">
        <f>IFERROR(Table1[[#This Row],[ニックネーム]],"")</f>
        <v/>
      </c>
      <c r="E421" t="str">
        <f>IFERROR(_xlfn.CONCAT(Table1[[#This Row],[メールアドレス]:[メールアドレス２]]),"")</f>
        <v/>
      </c>
      <c r="F421">
        <f t="shared" si="6"/>
        <v>-4.2100000000000002E-3</v>
      </c>
      <c r="G421">
        <f>COUNTIFS(テーブル3[客番号], テーブル5[[#This Row],[客番号]], テーブル3[ポイント], "&gt;=0")</f>
        <v>0</v>
      </c>
      <c r="H421">
        <f>COUNTIFS(テーブル3[客番号], テーブル5[[#This Row],[客番号]], テーブル3[ポイント], "&lt;0")</f>
        <v>0</v>
      </c>
    </row>
    <row r="422" spans="1:8">
      <c r="A422">
        <v>421</v>
      </c>
      <c r="B422" s="5">
        <f>SUMIF(テーブル3[客番号],合計!A422,テーブル3[ポイント])</f>
        <v>0</v>
      </c>
      <c r="C422" t="str">
        <f>IFERROR(Table1[[#This Row],[名前2]],"")</f>
        <v/>
      </c>
      <c r="D422" t="str">
        <f>IFERROR(Table1[[#This Row],[ニックネーム]],"")</f>
        <v/>
      </c>
      <c r="E422" t="str">
        <f>IFERROR(_xlfn.CONCAT(Table1[[#This Row],[メールアドレス]:[メールアドレス２]]),"")</f>
        <v/>
      </c>
      <c r="F422">
        <f t="shared" si="6"/>
        <v>-4.2200000000000007E-3</v>
      </c>
      <c r="G422">
        <f>COUNTIFS(テーブル3[客番号], テーブル5[[#This Row],[客番号]], テーブル3[ポイント], "&gt;=0")</f>
        <v>0</v>
      </c>
      <c r="H422">
        <f>COUNTIFS(テーブル3[客番号], テーブル5[[#This Row],[客番号]], テーブル3[ポイント], "&lt;0")</f>
        <v>0</v>
      </c>
    </row>
    <row r="423" spans="1:8">
      <c r="A423">
        <v>422</v>
      </c>
      <c r="B423" s="5">
        <f>SUMIF(テーブル3[客番号],合計!A423,テーブル3[ポイント])</f>
        <v>0</v>
      </c>
      <c r="C423" t="str">
        <f>IFERROR(Table1[[#This Row],[名前2]],"")</f>
        <v/>
      </c>
      <c r="D423" t="str">
        <f>IFERROR(Table1[[#This Row],[ニックネーム]],"")</f>
        <v/>
      </c>
      <c r="E423" t="str">
        <f>IFERROR(_xlfn.CONCAT(Table1[[#This Row],[メールアドレス]:[メールアドレス２]]),"")</f>
        <v/>
      </c>
      <c r="F423">
        <f t="shared" si="6"/>
        <v>-4.2300000000000003E-3</v>
      </c>
      <c r="G423">
        <f>COUNTIFS(テーブル3[客番号], テーブル5[[#This Row],[客番号]], テーブル3[ポイント], "&gt;=0")</f>
        <v>0</v>
      </c>
      <c r="H423">
        <f>COUNTIFS(テーブル3[客番号], テーブル5[[#This Row],[客番号]], テーブル3[ポイント], "&lt;0")</f>
        <v>0</v>
      </c>
    </row>
    <row r="424" spans="1:8">
      <c r="A424">
        <v>423</v>
      </c>
      <c r="B424" s="5">
        <f>SUMIF(テーブル3[客番号],合計!A424,テーブル3[ポイント])</f>
        <v>0</v>
      </c>
      <c r="C424" t="str">
        <f>IFERROR(Table1[[#This Row],[名前2]],"")</f>
        <v/>
      </c>
      <c r="D424" t="str">
        <f>IFERROR(Table1[[#This Row],[ニックネーム]],"")</f>
        <v/>
      </c>
      <c r="E424" t="str">
        <f>IFERROR(_xlfn.CONCAT(Table1[[#This Row],[メールアドレス]:[メールアドレス２]]),"")</f>
        <v/>
      </c>
      <c r="F424">
        <f t="shared" si="6"/>
        <v>-4.2400000000000007E-3</v>
      </c>
      <c r="G424">
        <f>COUNTIFS(テーブル3[客番号], テーブル5[[#This Row],[客番号]], テーブル3[ポイント], "&gt;=0")</f>
        <v>0</v>
      </c>
      <c r="H424">
        <f>COUNTIFS(テーブル3[客番号], テーブル5[[#This Row],[客番号]], テーブル3[ポイント], "&lt;0")</f>
        <v>0</v>
      </c>
    </row>
    <row r="425" spans="1:8">
      <c r="A425">
        <v>424</v>
      </c>
      <c r="B425" s="5">
        <f>SUMIF(テーブル3[客番号],合計!A425,テーブル3[ポイント])</f>
        <v>0</v>
      </c>
      <c r="C425" t="str">
        <f>IFERROR(Table1[[#This Row],[名前2]],"")</f>
        <v/>
      </c>
      <c r="D425" t="str">
        <f>IFERROR(Table1[[#This Row],[ニックネーム]],"")</f>
        <v/>
      </c>
      <c r="E425" t="str">
        <f>IFERROR(_xlfn.CONCAT(Table1[[#This Row],[メールアドレス]:[メールアドレス２]]),"")</f>
        <v/>
      </c>
      <c r="F425">
        <f t="shared" si="6"/>
        <v>-4.2500000000000003E-3</v>
      </c>
      <c r="G425">
        <f>COUNTIFS(テーブル3[客番号], テーブル5[[#This Row],[客番号]], テーブル3[ポイント], "&gt;=0")</f>
        <v>0</v>
      </c>
      <c r="H425">
        <f>COUNTIFS(テーブル3[客番号], テーブル5[[#This Row],[客番号]], テーブル3[ポイント], "&lt;0")</f>
        <v>0</v>
      </c>
    </row>
    <row r="426" spans="1:8">
      <c r="A426">
        <v>425</v>
      </c>
      <c r="B426" s="5">
        <f>SUMIF(テーブル3[客番号],合計!A426,テーブル3[ポイント])</f>
        <v>0</v>
      </c>
      <c r="C426" t="str">
        <f>IFERROR(Table1[[#This Row],[名前2]],"")</f>
        <v/>
      </c>
      <c r="D426" t="str">
        <f>IFERROR(Table1[[#This Row],[ニックネーム]],"")</f>
        <v/>
      </c>
      <c r="E426" t="str">
        <f>IFERROR(_xlfn.CONCAT(Table1[[#This Row],[メールアドレス]:[メールアドレス２]]),"")</f>
        <v/>
      </c>
      <c r="F426">
        <f t="shared" si="6"/>
        <v>-4.2600000000000008E-3</v>
      </c>
      <c r="G426">
        <f>COUNTIFS(テーブル3[客番号], テーブル5[[#This Row],[客番号]], テーブル3[ポイント], "&gt;=0")</f>
        <v>0</v>
      </c>
      <c r="H426">
        <f>COUNTIFS(テーブル3[客番号], テーブル5[[#This Row],[客番号]], テーブル3[ポイント], "&lt;0")</f>
        <v>0</v>
      </c>
    </row>
    <row r="427" spans="1:8">
      <c r="A427">
        <v>426</v>
      </c>
      <c r="B427" s="5">
        <f>SUMIF(テーブル3[客番号],合計!A427,テーブル3[ポイント])</f>
        <v>0</v>
      </c>
      <c r="C427" t="str">
        <f>IFERROR(Table1[[#This Row],[名前2]],"")</f>
        <v/>
      </c>
      <c r="D427" t="str">
        <f>IFERROR(Table1[[#This Row],[ニックネーム]],"")</f>
        <v/>
      </c>
      <c r="E427" t="str">
        <f>IFERROR(_xlfn.CONCAT(Table1[[#This Row],[メールアドレス]:[メールアドレス２]]),"")</f>
        <v/>
      </c>
      <c r="F427">
        <f t="shared" si="6"/>
        <v>-4.2700000000000004E-3</v>
      </c>
      <c r="G427">
        <f>COUNTIFS(テーブル3[客番号], テーブル5[[#This Row],[客番号]], テーブル3[ポイント], "&gt;=0")</f>
        <v>0</v>
      </c>
      <c r="H427">
        <f>COUNTIFS(テーブル3[客番号], テーブル5[[#This Row],[客番号]], テーブル3[ポイント], "&lt;0")</f>
        <v>0</v>
      </c>
    </row>
    <row r="428" spans="1:8">
      <c r="A428">
        <v>427</v>
      </c>
      <c r="B428" s="5">
        <f>SUMIF(テーブル3[客番号],合計!A428,テーブル3[ポイント])</f>
        <v>0</v>
      </c>
      <c r="C428" t="str">
        <f>IFERROR(Table1[[#This Row],[名前2]],"")</f>
        <v/>
      </c>
      <c r="D428" t="str">
        <f>IFERROR(Table1[[#This Row],[ニックネーム]],"")</f>
        <v/>
      </c>
      <c r="E428" t="str">
        <f>IFERROR(_xlfn.CONCAT(Table1[[#This Row],[メールアドレス]:[メールアドレス２]]),"")</f>
        <v/>
      </c>
      <c r="F428">
        <f t="shared" si="6"/>
        <v>-4.28E-3</v>
      </c>
      <c r="G428">
        <f>COUNTIFS(テーブル3[客番号], テーブル5[[#This Row],[客番号]], テーブル3[ポイント], "&gt;=0")</f>
        <v>0</v>
      </c>
      <c r="H428">
        <f>COUNTIFS(テーブル3[客番号], テーブル5[[#This Row],[客番号]], テーブル3[ポイント], "&lt;0")</f>
        <v>0</v>
      </c>
    </row>
    <row r="429" spans="1:8">
      <c r="A429">
        <v>428</v>
      </c>
      <c r="B429" s="5">
        <f>SUMIF(テーブル3[客番号],合計!A429,テーブル3[ポイント])</f>
        <v>0</v>
      </c>
      <c r="C429" t="str">
        <f>IFERROR(Table1[[#This Row],[名前2]],"")</f>
        <v/>
      </c>
      <c r="D429" t="str">
        <f>IFERROR(Table1[[#This Row],[ニックネーム]],"")</f>
        <v/>
      </c>
      <c r="E429" t="str">
        <f>IFERROR(_xlfn.CONCAT(Table1[[#This Row],[メールアドレス]:[メールアドレス２]]),"")</f>
        <v/>
      </c>
      <c r="F429">
        <f t="shared" si="6"/>
        <v>-4.2900000000000004E-3</v>
      </c>
      <c r="G429">
        <f>COUNTIFS(テーブル3[客番号], テーブル5[[#This Row],[客番号]], テーブル3[ポイント], "&gt;=0")</f>
        <v>0</v>
      </c>
      <c r="H429">
        <f>COUNTIFS(テーブル3[客番号], テーブル5[[#This Row],[客番号]], テーブル3[ポイント], "&lt;0")</f>
        <v>0</v>
      </c>
    </row>
    <row r="430" spans="1:8">
      <c r="A430">
        <v>429</v>
      </c>
      <c r="B430" s="5">
        <f>SUMIF(テーブル3[客番号],合計!A430,テーブル3[ポイント])</f>
        <v>0</v>
      </c>
      <c r="C430" t="str">
        <f>IFERROR(Table1[[#This Row],[名前2]],"")</f>
        <v/>
      </c>
      <c r="D430" t="str">
        <f>IFERROR(Table1[[#This Row],[ニックネーム]],"")</f>
        <v/>
      </c>
      <c r="E430" t="str">
        <f>IFERROR(_xlfn.CONCAT(Table1[[#This Row],[メールアドレス]:[メールアドレス２]]),"")</f>
        <v/>
      </c>
      <c r="F430">
        <f t="shared" si="6"/>
        <v>-4.3E-3</v>
      </c>
      <c r="G430">
        <f>COUNTIFS(テーブル3[客番号], テーブル5[[#This Row],[客番号]], テーブル3[ポイント], "&gt;=0")</f>
        <v>0</v>
      </c>
      <c r="H430">
        <f>COUNTIFS(テーブル3[客番号], テーブル5[[#This Row],[客番号]], テーブル3[ポイント], "&lt;0")</f>
        <v>0</v>
      </c>
    </row>
    <row r="431" spans="1:8">
      <c r="A431">
        <v>430</v>
      </c>
      <c r="B431" s="5">
        <f>SUMIF(テーブル3[客番号],合計!A431,テーブル3[ポイント])</f>
        <v>0</v>
      </c>
      <c r="C431" t="str">
        <f>IFERROR(Table1[[#This Row],[名前2]],"")</f>
        <v/>
      </c>
      <c r="D431" t="str">
        <f>IFERROR(Table1[[#This Row],[ニックネーム]],"")</f>
        <v/>
      </c>
      <c r="E431" t="str">
        <f>IFERROR(_xlfn.CONCAT(Table1[[#This Row],[メールアドレス]:[メールアドレス２]]),"")</f>
        <v/>
      </c>
      <c r="F431">
        <f t="shared" si="6"/>
        <v>-4.3100000000000005E-3</v>
      </c>
      <c r="G431">
        <f>COUNTIFS(テーブル3[客番号], テーブル5[[#This Row],[客番号]], テーブル3[ポイント], "&gt;=0")</f>
        <v>0</v>
      </c>
      <c r="H431">
        <f>COUNTIFS(テーブル3[客番号], テーブル5[[#This Row],[客番号]], テーブル3[ポイント], "&lt;0")</f>
        <v>0</v>
      </c>
    </row>
    <row r="432" spans="1:8">
      <c r="A432">
        <v>431</v>
      </c>
      <c r="B432" s="5">
        <f>SUMIF(テーブル3[客番号],合計!A432,テーブル3[ポイント])</f>
        <v>0</v>
      </c>
      <c r="C432" t="str">
        <f>IFERROR(Table1[[#This Row],[名前2]],"")</f>
        <v/>
      </c>
      <c r="D432" t="str">
        <f>IFERROR(Table1[[#This Row],[ニックネーム]],"")</f>
        <v/>
      </c>
      <c r="E432" t="str">
        <f>IFERROR(_xlfn.CONCAT(Table1[[#This Row],[メールアドレス]:[メールアドレス２]]),"")</f>
        <v/>
      </c>
      <c r="F432">
        <f t="shared" si="6"/>
        <v>-4.3200000000000001E-3</v>
      </c>
      <c r="G432">
        <f>COUNTIFS(テーブル3[客番号], テーブル5[[#This Row],[客番号]], テーブル3[ポイント], "&gt;=0")</f>
        <v>0</v>
      </c>
      <c r="H432">
        <f>COUNTIFS(テーブル3[客番号], テーブル5[[#This Row],[客番号]], テーブル3[ポイント], "&lt;0")</f>
        <v>0</v>
      </c>
    </row>
    <row r="433" spans="1:8">
      <c r="A433">
        <v>432</v>
      </c>
      <c r="B433" s="5">
        <f>SUMIF(テーブル3[客番号],合計!A433,テーブル3[ポイント])</f>
        <v>0</v>
      </c>
      <c r="C433" t="str">
        <f>IFERROR(Table1[[#This Row],[名前2]],"")</f>
        <v/>
      </c>
      <c r="D433" t="str">
        <f>IFERROR(Table1[[#This Row],[ニックネーム]],"")</f>
        <v/>
      </c>
      <c r="E433" t="str">
        <f>IFERROR(_xlfn.CONCAT(Table1[[#This Row],[メールアドレス]:[メールアドレス２]]),"")</f>
        <v/>
      </c>
      <c r="F433">
        <f t="shared" si="6"/>
        <v>-4.3300000000000005E-3</v>
      </c>
      <c r="G433">
        <f>COUNTIFS(テーブル3[客番号], テーブル5[[#This Row],[客番号]], テーブル3[ポイント], "&gt;=0")</f>
        <v>0</v>
      </c>
      <c r="H433">
        <f>COUNTIFS(テーブル3[客番号], テーブル5[[#This Row],[客番号]], テーブル3[ポイント], "&lt;0")</f>
        <v>0</v>
      </c>
    </row>
    <row r="434" spans="1:8">
      <c r="A434">
        <v>433</v>
      </c>
      <c r="B434" s="5">
        <f>SUMIF(テーブル3[客番号],合計!A434,テーブル3[ポイント])</f>
        <v>0</v>
      </c>
      <c r="C434" t="str">
        <f>IFERROR(Table1[[#This Row],[名前2]],"")</f>
        <v/>
      </c>
      <c r="D434" t="str">
        <f>IFERROR(Table1[[#This Row],[ニックネーム]],"")</f>
        <v/>
      </c>
      <c r="E434" t="str">
        <f>IFERROR(_xlfn.CONCAT(Table1[[#This Row],[メールアドレス]:[メールアドレス２]]),"")</f>
        <v/>
      </c>
      <c r="F434">
        <f t="shared" si="6"/>
        <v>-4.3400000000000001E-3</v>
      </c>
      <c r="G434">
        <f>COUNTIFS(テーブル3[客番号], テーブル5[[#This Row],[客番号]], テーブル3[ポイント], "&gt;=0")</f>
        <v>0</v>
      </c>
      <c r="H434">
        <f>COUNTIFS(テーブル3[客番号], テーブル5[[#This Row],[客番号]], テーブル3[ポイント], "&lt;0")</f>
        <v>0</v>
      </c>
    </row>
    <row r="435" spans="1:8">
      <c r="A435">
        <v>434</v>
      </c>
      <c r="B435" s="5">
        <f>SUMIF(テーブル3[客番号],合計!A435,テーブル3[ポイント])</f>
        <v>0</v>
      </c>
      <c r="C435" t="str">
        <f>IFERROR(Table1[[#This Row],[名前2]],"")</f>
        <v/>
      </c>
      <c r="D435" t="str">
        <f>IFERROR(Table1[[#This Row],[ニックネーム]],"")</f>
        <v/>
      </c>
      <c r="E435" t="str">
        <f>IFERROR(_xlfn.CONCAT(Table1[[#This Row],[メールアドレス]:[メールアドレス２]]),"")</f>
        <v/>
      </c>
      <c r="F435">
        <f t="shared" si="6"/>
        <v>-4.3500000000000006E-3</v>
      </c>
      <c r="G435">
        <f>COUNTIFS(テーブル3[客番号], テーブル5[[#This Row],[客番号]], テーブル3[ポイント], "&gt;=0")</f>
        <v>0</v>
      </c>
      <c r="H435">
        <f>COUNTIFS(テーブル3[客番号], テーブル5[[#This Row],[客番号]], テーブル3[ポイント], "&lt;0")</f>
        <v>0</v>
      </c>
    </row>
    <row r="436" spans="1:8">
      <c r="A436">
        <v>435</v>
      </c>
      <c r="B436" s="5">
        <f>SUMIF(テーブル3[客番号],合計!A436,テーブル3[ポイント])</f>
        <v>0</v>
      </c>
      <c r="C436" t="str">
        <f>IFERROR(Table1[[#This Row],[名前2]],"")</f>
        <v/>
      </c>
      <c r="D436" t="str">
        <f>IFERROR(Table1[[#This Row],[ニックネーム]],"")</f>
        <v/>
      </c>
      <c r="E436" t="str">
        <f>IFERROR(_xlfn.CONCAT(Table1[[#This Row],[メールアドレス]:[メールアドレス２]]),"")</f>
        <v/>
      </c>
      <c r="F436">
        <f t="shared" si="6"/>
        <v>-4.3600000000000002E-3</v>
      </c>
      <c r="G436">
        <f>COUNTIFS(テーブル3[客番号], テーブル5[[#This Row],[客番号]], テーブル3[ポイント], "&gt;=0")</f>
        <v>0</v>
      </c>
      <c r="H436">
        <f>COUNTIFS(テーブル3[客番号], テーブル5[[#This Row],[客番号]], テーブル3[ポイント], "&lt;0")</f>
        <v>0</v>
      </c>
    </row>
    <row r="437" spans="1:8">
      <c r="A437">
        <v>436</v>
      </c>
      <c r="B437" s="5">
        <f>SUMIF(テーブル3[客番号],合計!A437,テーブル3[ポイント])</f>
        <v>0</v>
      </c>
      <c r="C437" t="str">
        <f>IFERROR(Table1[[#This Row],[名前2]],"")</f>
        <v/>
      </c>
      <c r="D437" t="str">
        <f>IFERROR(Table1[[#This Row],[ニックネーム]],"")</f>
        <v/>
      </c>
      <c r="E437" t="str">
        <f>IFERROR(_xlfn.CONCAT(Table1[[#This Row],[メールアドレス]:[メールアドレス２]]),"")</f>
        <v/>
      </c>
      <c r="F437">
        <f t="shared" si="6"/>
        <v>-4.3700000000000006E-3</v>
      </c>
      <c r="G437">
        <f>COUNTIFS(テーブル3[客番号], テーブル5[[#This Row],[客番号]], テーブル3[ポイント], "&gt;=0")</f>
        <v>0</v>
      </c>
      <c r="H437">
        <f>COUNTIFS(テーブル3[客番号], テーブル5[[#This Row],[客番号]], テーブル3[ポイント], "&lt;0")</f>
        <v>0</v>
      </c>
    </row>
    <row r="438" spans="1:8">
      <c r="A438">
        <v>437</v>
      </c>
      <c r="B438" s="5">
        <f>SUMIF(テーブル3[客番号],合計!A438,テーブル3[ポイント])</f>
        <v>0</v>
      </c>
      <c r="C438" t="str">
        <f>IFERROR(Table1[[#This Row],[名前2]],"")</f>
        <v/>
      </c>
      <c r="D438" t="str">
        <f>IFERROR(Table1[[#This Row],[ニックネーム]],"")</f>
        <v/>
      </c>
      <c r="E438" t="str">
        <f>IFERROR(_xlfn.CONCAT(Table1[[#This Row],[メールアドレス]:[メールアドレス２]]),"")</f>
        <v/>
      </c>
      <c r="F438">
        <f t="shared" si="6"/>
        <v>-4.3800000000000002E-3</v>
      </c>
      <c r="G438">
        <f>COUNTIFS(テーブル3[客番号], テーブル5[[#This Row],[客番号]], テーブル3[ポイント], "&gt;=0")</f>
        <v>0</v>
      </c>
      <c r="H438">
        <f>COUNTIFS(テーブル3[客番号], テーブル5[[#This Row],[客番号]], テーブル3[ポイント], "&lt;0")</f>
        <v>0</v>
      </c>
    </row>
    <row r="439" spans="1:8">
      <c r="A439">
        <v>438</v>
      </c>
      <c r="B439" s="5">
        <f>SUMIF(テーブル3[客番号],合計!A439,テーブル3[ポイント])</f>
        <v>0</v>
      </c>
      <c r="C439" t="str">
        <f>IFERROR(Table1[[#This Row],[名前2]],"")</f>
        <v/>
      </c>
      <c r="D439" t="str">
        <f>IFERROR(Table1[[#This Row],[ニックネーム]],"")</f>
        <v/>
      </c>
      <c r="E439" t="str">
        <f>IFERROR(_xlfn.CONCAT(Table1[[#This Row],[メールアドレス]:[メールアドレス２]]),"")</f>
        <v/>
      </c>
      <c r="F439">
        <f t="shared" si="6"/>
        <v>-4.3900000000000007E-3</v>
      </c>
      <c r="G439">
        <f>COUNTIFS(テーブル3[客番号], テーブル5[[#This Row],[客番号]], テーブル3[ポイント], "&gt;=0")</f>
        <v>0</v>
      </c>
      <c r="H439">
        <f>COUNTIFS(テーブル3[客番号], テーブル5[[#This Row],[客番号]], テーブル3[ポイント], "&lt;0")</f>
        <v>0</v>
      </c>
    </row>
    <row r="440" spans="1:8">
      <c r="A440">
        <v>439</v>
      </c>
      <c r="B440" s="5">
        <f>SUMIF(テーブル3[客番号],合計!A440,テーブル3[ポイント])</f>
        <v>0</v>
      </c>
      <c r="C440" t="str">
        <f>IFERROR(Table1[[#This Row],[名前2]],"")</f>
        <v/>
      </c>
      <c r="D440" t="str">
        <f>IFERROR(Table1[[#This Row],[ニックネーム]],"")</f>
        <v/>
      </c>
      <c r="E440" t="str">
        <f>IFERROR(_xlfn.CONCAT(Table1[[#This Row],[メールアドレス]:[メールアドレス２]]),"")</f>
        <v/>
      </c>
      <c r="F440">
        <f t="shared" si="6"/>
        <v>-4.4000000000000003E-3</v>
      </c>
      <c r="G440">
        <f>COUNTIFS(テーブル3[客番号], テーブル5[[#This Row],[客番号]], テーブル3[ポイント], "&gt;=0")</f>
        <v>0</v>
      </c>
      <c r="H440">
        <f>COUNTIFS(テーブル3[客番号], テーブル5[[#This Row],[客番号]], テーブル3[ポイント], "&lt;0")</f>
        <v>0</v>
      </c>
    </row>
    <row r="441" spans="1:8">
      <c r="A441">
        <v>440</v>
      </c>
      <c r="B441" s="5">
        <f>SUMIF(テーブル3[客番号],合計!A441,テーブル3[ポイント])</f>
        <v>0</v>
      </c>
      <c r="C441" t="str">
        <f>IFERROR(Table1[[#This Row],[名前2]],"")</f>
        <v/>
      </c>
      <c r="D441" t="str">
        <f>IFERROR(Table1[[#This Row],[ニックネーム]],"")</f>
        <v/>
      </c>
      <c r="E441" t="str">
        <f>IFERROR(_xlfn.CONCAT(Table1[[#This Row],[メールアドレス]:[メールアドレス２]]),"")</f>
        <v/>
      </c>
      <c r="F441">
        <f t="shared" si="6"/>
        <v>-4.4100000000000007E-3</v>
      </c>
      <c r="G441">
        <f>COUNTIFS(テーブル3[客番号], テーブル5[[#This Row],[客番号]], テーブル3[ポイント], "&gt;=0")</f>
        <v>0</v>
      </c>
      <c r="H441">
        <f>COUNTIFS(テーブル3[客番号], テーブル5[[#This Row],[客番号]], テーブル3[ポイント], "&lt;0")</f>
        <v>0</v>
      </c>
    </row>
    <row r="442" spans="1:8">
      <c r="A442">
        <v>441</v>
      </c>
      <c r="B442" s="5">
        <f>SUMIF(テーブル3[客番号],合計!A442,テーブル3[ポイント])</f>
        <v>0</v>
      </c>
      <c r="C442" t="str">
        <f>IFERROR(Table1[[#This Row],[名前2]],"")</f>
        <v/>
      </c>
      <c r="D442" t="str">
        <f>IFERROR(Table1[[#This Row],[ニックネーム]],"")</f>
        <v/>
      </c>
      <c r="E442" t="str">
        <f>IFERROR(_xlfn.CONCAT(Table1[[#This Row],[メールアドレス]:[メールアドレス２]]),"")</f>
        <v/>
      </c>
      <c r="F442">
        <f t="shared" si="6"/>
        <v>-4.4200000000000003E-3</v>
      </c>
      <c r="G442">
        <f>COUNTIFS(テーブル3[客番号], テーブル5[[#This Row],[客番号]], テーブル3[ポイント], "&gt;=0")</f>
        <v>0</v>
      </c>
      <c r="H442">
        <f>COUNTIFS(テーブル3[客番号], テーブル5[[#This Row],[客番号]], テーブル3[ポイント], "&lt;0")</f>
        <v>0</v>
      </c>
    </row>
    <row r="443" spans="1:8">
      <c r="A443">
        <v>442</v>
      </c>
      <c r="B443" s="5">
        <f>SUMIF(テーブル3[客番号],合計!A443,テーブル3[ポイント])</f>
        <v>0</v>
      </c>
      <c r="C443" t="str">
        <f>IFERROR(Table1[[#This Row],[名前2]],"")</f>
        <v/>
      </c>
      <c r="D443" t="str">
        <f>IFERROR(Table1[[#This Row],[ニックネーム]],"")</f>
        <v/>
      </c>
      <c r="E443" t="str">
        <f>IFERROR(_xlfn.CONCAT(Table1[[#This Row],[メールアドレス]:[メールアドレス２]]),"")</f>
        <v/>
      </c>
      <c r="F443">
        <f t="shared" si="6"/>
        <v>-4.4300000000000008E-3</v>
      </c>
      <c r="G443">
        <f>COUNTIFS(テーブル3[客番号], テーブル5[[#This Row],[客番号]], テーブル3[ポイント], "&gt;=0")</f>
        <v>0</v>
      </c>
      <c r="H443">
        <f>COUNTIFS(テーブル3[客番号], テーブル5[[#This Row],[客番号]], テーブル3[ポイント], "&lt;0")</f>
        <v>0</v>
      </c>
    </row>
    <row r="444" spans="1:8">
      <c r="A444">
        <v>443</v>
      </c>
      <c r="B444" s="5">
        <f>SUMIF(テーブル3[客番号],合計!A444,テーブル3[ポイント])</f>
        <v>0</v>
      </c>
      <c r="C444" t="str">
        <f>IFERROR(Table1[[#This Row],[名前2]],"")</f>
        <v/>
      </c>
      <c r="D444" t="str">
        <f>IFERROR(Table1[[#This Row],[ニックネーム]],"")</f>
        <v/>
      </c>
      <c r="E444" t="str">
        <f>IFERROR(_xlfn.CONCAT(Table1[[#This Row],[メールアドレス]:[メールアドレス２]]),"")</f>
        <v/>
      </c>
      <c r="F444">
        <f t="shared" si="6"/>
        <v>-4.4400000000000004E-3</v>
      </c>
      <c r="G444">
        <f>COUNTIFS(テーブル3[客番号], テーブル5[[#This Row],[客番号]], テーブル3[ポイント], "&gt;=0")</f>
        <v>0</v>
      </c>
      <c r="H444">
        <f>COUNTIFS(テーブル3[客番号], テーブル5[[#This Row],[客番号]], テーブル3[ポイント], "&lt;0")</f>
        <v>0</v>
      </c>
    </row>
    <row r="445" spans="1:8">
      <c r="A445">
        <v>444</v>
      </c>
      <c r="B445" s="5">
        <f>SUMIF(テーブル3[客番号],合計!A445,テーブル3[ポイント])</f>
        <v>0</v>
      </c>
      <c r="C445" t="str">
        <f>IFERROR(Table1[[#This Row],[名前2]],"")</f>
        <v/>
      </c>
      <c r="D445" t="str">
        <f>IFERROR(Table1[[#This Row],[ニックネーム]],"")</f>
        <v/>
      </c>
      <c r="E445" t="str">
        <f>IFERROR(_xlfn.CONCAT(Table1[[#This Row],[メールアドレス]:[メールアドレス２]]),"")</f>
        <v/>
      </c>
      <c r="F445">
        <f t="shared" si="6"/>
        <v>-4.45E-3</v>
      </c>
      <c r="G445">
        <f>COUNTIFS(テーブル3[客番号], テーブル5[[#This Row],[客番号]], テーブル3[ポイント], "&gt;=0")</f>
        <v>0</v>
      </c>
      <c r="H445">
        <f>COUNTIFS(テーブル3[客番号], テーブル5[[#This Row],[客番号]], テーブル3[ポイント], "&lt;0")</f>
        <v>0</v>
      </c>
    </row>
    <row r="446" spans="1:8">
      <c r="A446">
        <v>445</v>
      </c>
      <c r="B446" s="5">
        <f>SUMIF(テーブル3[客番号],合計!A446,テーブル3[ポイント])</f>
        <v>0</v>
      </c>
      <c r="C446" t="str">
        <f>IFERROR(Table1[[#This Row],[名前2]],"")</f>
        <v/>
      </c>
      <c r="D446" t="str">
        <f>IFERROR(Table1[[#This Row],[ニックネーム]],"")</f>
        <v/>
      </c>
      <c r="E446" t="str">
        <f>IFERROR(_xlfn.CONCAT(Table1[[#This Row],[メールアドレス]:[メールアドレス２]]),"")</f>
        <v/>
      </c>
      <c r="F446">
        <f t="shared" si="6"/>
        <v>-4.4600000000000004E-3</v>
      </c>
      <c r="G446">
        <f>COUNTIFS(テーブル3[客番号], テーブル5[[#This Row],[客番号]], テーブル3[ポイント], "&gt;=0")</f>
        <v>0</v>
      </c>
      <c r="H446">
        <f>COUNTIFS(テーブル3[客番号], テーブル5[[#This Row],[客番号]], テーブル3[ポイント], "&lt;0")</f>
        <v>0</v>
      </c>
    </row>
    <row r="447" spans="1:8">
      <c r="A447">
        <v>446</v>
      </c>
      <c r="B447" s="5">
        <f>SUMIF(テーブル3[客番号],合計!A447,テーブル3[ポイント])</f>
        <v>0</v>
      </c>
      <c r="C447" t="str">
        <f>IFERROR(Table1[[#This Row],[名前2]],"")</f>
        <v/>
      </c>
      <c r="D447" t="str">
        <f>IFERROR(Table1[[#This Row],[ニックネーム]],"")</f>
        <v/>
      </c>
      <c r="E447" t="str">
        <f>IFERROR(_xlfn.CONCAT(Table1[[#This Row],[メールアドレス]:[メールアドレス２]]),"")</f>
        <v/>
      </c>
      <c r="F447">
        <f t="shared" si="6"/>
        <v>-4.47E-3</v>
      </c>
      <c r="G447">
        <f>COUNTIFS(テーブル3[客番号], テーブル5[[#This Row],[客番号]], テーブル3[ポイント], "&gt;=0")</f>
        <v>0</v>
      </c>
      <c r="H447">
        <f>COUNTIFS(テーブル3[客番号], テーブル5[[#This Row],[客番号]], テーブル3[ポイント], "&lt;0")</f>
        <v>0</v>
      </c>
    </row>
    <row r="448" spans="1:8">
      <c r="A448">
        <v>447</v>
      </c>
      <c r="B448" s="5">
        <f>SUMIF(テーブル3[客番号],合計!A448,テーブル3[ポイント])</f>
        <v>0</v>
      </c>
      <c r="C448" t="str">
        <f>IFERROR(Table1[[#This Row],[名前2]],"")</f>
        <v/>
      </c>
      <c r="D448" t="str">
        <f>IFERROR(Table1[[#This Row],[ニックネーム]],"")</f>
        <v/>
      </c>
      <c r="E448" t="str">
        <f>IFERROR(_xlfn.CONCAT(Table1[[#This Row],[メールアドレス]:[メールアドレス２]]),"")</f>
        <v/>
      </c>
      <c r="F448">
        <f t="shared" si="6"/>
        <v>-4.4800000000000005E-3</v>
      </c>
      <c r="G448">
        <f>COUNTIFS(テーブル3[客番号], テーブル5[[#This Row],[客番号]], テーブル3[ポイント], "&gt;=0")</f>
        <v>0</v>
      </c>
      <c r="H448">
        <f>COUNTIFS(テーブル3[客番号], テーブル5[[#This Row],[客番号]], テーブル3[ポイント], "&lt;0")</f>
        <v>0</v>
      </c>
    </row>
    <row r="449" spans="1:8">
      <c r="A449">
        <v>448</v>
      </c>
      <c r="B449" s="5">
        <f>SUMIF(テーブル3[客番号],合計!A449,テーブル3[ポイント])</f>
        <v>0</v>
      </c>
      <c r="C449" t="str">
        <f>IFERROR(Table1[[#This Row],[名前2]],"")</f>
        <v/>
      </c>
      <c r="D449" t="str">
        <f>IFERROR(Table1[[#This Row],[ニックネーム]],"")</f>
        <v/>
      </c>
      <c r="E449" t="str">
        <f>IFERROR(_xlfn.CONCAT(Table1[[#This Row],[メールアドレス]:[メールアドレス２]]),"")</f>
        <v/>
      </c>
      <c r="F449">
        <f t="shared" si="6"/>
        <v>-4.4900000000000001E-3</v>
      </c>
      <c r="G449">
        <f>COUNTIFS(テーブル3[客番号], テーブル5[[#This Row],[客番号]], テーブル3[ポイント], "&gt;=0")</f>
        <v>0</v>
      </c>
      <c r="H449">
        <f>COUNTIFS(テーブル3[客番号], テーブル5[[#This Row],[客番号]], テーブル3[ポイント], "&lt;0")</f>
        <v>0</v>
      </c>
    </row>
    <row r="450" spans="1:8">
      <c r="A450">
        <v>449</v>
      </c>
      <c r="B450" s="5">
        <f>SUMIF(テーブル3[客番号],合計!A450,テーブル3[ポイント])</f>
        <v>0</v>
      </c>
      <c r="C450" t="str">
        <f>IFERROR(Table1[[#This Row],[名前2]],"")</f>
        <v/>
      </c>
      <c r="D450" t="str">
        <f>IFERROR(Table1[[#This Row],[ニックネーム]],"")</f>
        <v/>
      </c>
      <c r="E450" t="str">
        <f>IFERROR(_xlfn.CONCAT(Table1[[#This Row],[メールアドレス]:[メールアドレス２]]),"")</f>
        <v/>
      </c>
      <c r="F450">
        <f t="shared" ref="F450:F489" si="7">B450 - (ROW() * 0.00001)</f>
        <v>-4.5000000000000005E-3</v>
      </c>
      <c r="G450">
        <f>COUNTIFS(テーブル3[客番号], テーブル5[[#This Row],[客番号]], テーブル3[ポイント], "&gt;=0")</f>
        <v>0</v>
      </c>
      <c r="H450">
        <f>COUNTIFS(テーブル3[客番号], テーブル5[[#This Row],[客番号]], テーブル3[ポイント], "&lt;0")</f>
        <v>0</v>
      </c>
    </row>
    <row r="451" spans="1:8">
      <c r="A451">
        <v>450</v>
      </c>
      <c r="B451" s="5">
        <f>SUMIF(テーブル3[客番号],合計!A451,テーブル3[ポイント])</f>
        <v>0</v>
      </c>
      <c r="C451" t="str">
        <f>IFERROR(Table1[[#This Row],[名前2]],"")</f>
        <v/>
      </c>
      <c r="D451" t="str">
        <f>IFERROR(Table1[[#This Row],[ニックネーム]],"")</f>
        <v/>
      </c>
      <c r="E451" t="str">
        <f>IFERROR(_xlfn.CONCAT(Table1[[#This Row],[メールアドレス]:[メールアドレス２]]),"")</f>
        <v/>
      </c>
      <c r="F451">
        <f t="shared" si="7"/>
        <v>-4.5100000000000001E-3</v>
      </c>
      <c r="G451">
        <f>COUNTIFS(テーブル3[客番号], テーブル5[[#This Row],[客番号]], テーブル3[ポイント], "&gt;=0")</f>
        <v>0</v>
      </c>
      <c r="H451">
        <f>COUNTIFS(テーブル3[客番号], テーブル5[[#This Row],[客番号]], テーブル3[ポイント], "&lt;0")</f>
        <v>0</v>
      </c>
    </row>
    <row r="452" spans="1:8">
      <c r="A452">
        <v>451</v>
      </c>
      <c r="B452" s="5">
        <f>SUMIF(テーブル3[客番号],合計!A452,テーブル3[ポイント])</f>
        <v>0</v>
      </c>
      <c r="C452" t="str">
        <f>IFERROR(Table1[[#This Row],[名前2]],"")</f>
        <v/>
      </c>
      <c r="D452" t="str">
        <f>IFERROR(Table1[[#This Row],[ニックネーム]],"")</f>
        <v/>
      </c>
      <c r="E452" t="str">
        <f>IFERROR(_xlfn.CONCAT(Table1[[#This Row],[メールアドレス]:[メールアドレス２]]),"")</f>
        <v/>
      </c>
      <c r="F452">
        <f t="shared" si="7"/>
        <v>-4.5200000000000006E-3</v>
      </c>
      <c r="G452">
        <f>COUNTIFS(テーブル3[客番号], テーブル5[[#This Row],[客番号]], テーブル3[ポイント], "&gt;=0")</f>
        <v>0</v>
      </c>
      <c r="H452">
        <f>COUNTIFS(テーブル3[客番号], テーブル5[[#This Row],[客番号]], テーブル3[ポイント], "&lt;0")</f>
        <v>0</v>
      </c>
    </row>
    <row r="453" spans="1:8">
      <c r="A453">
        <v>452</v>
      </c>
      <c r="B453" s="5">
        <f>SUMIF(テーブル3[客番号],合計!A453,テーブル3[ポイント])</f>
        <v>0</v>
      </c>
      <c r="C453" t="str">
        <f>IFERROR(Table1[[#This Row],[名前2]],"")</f>
        <v/>
      </c>
      <c r="D453" t="str">
        <f>IFERROR(Table1[[#This Row],[ニックネーム]],"")</f>
        <v/>
      </c>
      <c r="E453" t="str">
        <f>IFERROR(_xlfn.CONCAT(Table1[[#This Row],[メールアドレス]:[メールアドレス２]]),"")</f>
        <v/>
      </c>
      <c r="F453">
        <f t="shared" si="7"/>
        <v>-4.5300000000000002E-3</v>
      </c>
      <c r="G453">
        <f>COUNTIFS(テーブル3[客番号], テーブル5[[#This Row],[客番号]], テーブル3[ポイント], "&gt;=0")</f>
        <v>0</v>
      </c>
      <c r="H453">
        <f>COUNTIFS(テーブル3[客番号], テーブル5[[#This Row],[客番号]], テーブル3[ポイント], "&lt;0")</f>
        <v>0</v>
      </c>
    </row>
    <row r="454" spans="1:8">
      <c r="A454">
        <v>453</v>
      </c>
      <c r="B454" s="5">
        <f>SUMIF(テーブル3[客番号],合計!A454,テーブル3[ポイント])</f>
        <v>0</v>
      </c>
      <c r="C454" t="str">
        <f>IFERROR(Table1[[#This Row],[名前2]],"")</f>
        <v/>
      </c>
      <c r="D454" t="str">
        <f>IFERROR(Table1[[#This Row],[ニックネーム]],"")</f>
        <v/>
      </c>
      <c r="E454" t="str">
        <f>IFERROR(_xlfn.CONCAT(Table1[[#This Row],[メールアドレス]:[メールアドレス２]]),"")</f>
        <v/>
      </c>
      <c r="F454">
        <f t="shared" si="7"/>
        <v>-4.5400000000000006E-3</v>
      </c>
      <c r="G454">
        <f>COUNTIFS(テーブル3[客番号], テーブル5[[#This Row],[客番号]], テーブル3[ポイント], "&gt;=0")</f>
        <v>0</v>
      </c>
      <c r="H454">
        <f>COUNTIFS(テーブル3[客番号], テーブル5[[#This Row],[客番号]], テーブル3[ポイント], "&lt;0")</f>
        <v>0</v>
      </c>
    </row>
    <row r="455" spans="1:8">
      <c r="A455">
        <v>454</v>
      </c>
      <c r="B455" s="5">
        <f>SUMIF(テーブル3[客番号],合計!A455,テーブル3[ポイント])</f>
        <v>0</v>
      </c>
      <c r="C455" t="str">
        <f>IFERROR(Table1[[#This Row],[名前2]],"")</f>
        <v/>
      </c>
      <c r="D455" t="str">
        <f>IFERROR(Table1[[#This Row],[ニックネーム]],"")</f>
        <v/>
      </c>
      <c r="E455" t="str">
        <f>IFERROR(_xlfn.CONCAT(Table1[[#This Row],[メールアドレス]:[メールアドレス２]]),"")</f>
        <v/>
      </c>
      <c r="F455">
        <f t="shared" si="7"/>
        <v>-4.5500000000000002E-3</v>
      </c>
      <c r="G455">
        <f>COUNTIFS(テーブル3[客番号], テーブル5[[#This Row],[客番号]], テーブル3[ポイント], "&gt;=0")</f>
        <v>0</v>
      </c>
      <c r="H455">
        <f>COUNTIFS(テーブル3[客番号], テーブル5[[#This Row],[客番号]], テーブル3[ポイント], "&lt;0")</f>
        <v>0</v>
      </c>
    </row>
    <row r="456" spans="1:8">
      <c r="A456">
        <v>455</v>
      </c>
      <c r="B456" s="5">
        <f>SUMIF(テーブル3[客番号],合計!A456,テーブル3[ポイント])</f>
        <v>0</v>
      </c>
      <c r="C456" t="str">
        <f>IFERROR(Table1[[#This Row],[名前2]],"")</f>
        <v/>
      </c>
      <c r="D456" t="str">
        <f>IFERROR(Table1[[#This Row],[ニックネーム]],"")</f>
        <v/>
      </c>
      <c r="E456" t="str">
        <f>IFERROR(_xlfn.CONCAT(Table1[[#This Row],[メールアドレス]:[メールアドレス２]]),"")</f>
        <v/>
      </c>
      <c r="F456">
        <f t="shared" si="7"/>
        <v>-4.5600000000000007E-3</v>
      </c>
      <c r="G456">
        <f>COUNTIFS(テーブル3[客番号], テーブル5[[#This Row],[客番号]], テーブル3[ポイント], "&gt;=0")</f>
        <v>0</v>
      </c>
      <c r="H456">
        <f>COUNTIFS(テーブル3[客番号], テーブル5[[#This Row],[客番号]], テーブル3[ポイント], "&lt;0")</f>
        <v>0</v>
      </c>
    </row>
    <row r="457" spans="1:8">
      <c r="A457">
        <v>456</v>
      </c>
      <c r="B457" s="5">
        <f>SUMIF(テーブル3[客番号],合計!A457,テーブル3[ポイント])</f>
        <v>0</v>
      </c>
      <c r="C457" t="str">
        <f>IFERROR(Table1[[#This Row],[名前2]],"")</f>
        <v/>
      </c>
      <c r="D457" t="str">
        <f>IFERROR(Table1[[#This Row],[ニックネーム]],"")</f>
        <v/>
      </c>
      <c r="E457" t="str">
        <f>IFERROR(_xlfn.CONCAT(Table1[[#This Row],[メールアドレス]:[メールアドレス２]]),"")</f>
        <v/>
      </c>
      <c r="F457">
        <f t="shared" si="7"/>
        <v>-4.5700000000000003E-3</v>
      </c>
      <c r="G457">
        <f>COUNTIFS(テーブル3[客番号], テーブル5[[#This Row],[客番号]], テーブル3[ポイント], "&gt;=0")</f>
        <v>0</v>
      </c>
      <c r="H457">
        <f>COUNTIFS(テーブル3[客番号], テーブル5[[#This Row],[客番号]], テーブル3[ポイント], "&lt;0")</f>
        <v>0</v>
      </c>
    </row>
    <row r="458" spans="1:8">
      <c r="A458">
        <v>457</v>
      </c>
      <c r="B458" s="5">
        <f>SUMIF(テーブル3[客番号],合計!A458,テーブル3[ポイント])</f>
        <v>0</v>
      </c>
      <c r="C458" t="str">
        <f>IFERROR(Table1[[#This Row],[名前2]],"")</f>
        <v/>
      </c>
      <c r="D458" t="str">
        <f>IFERROR(Table1[[#This Row],[ニックネーム]],"")</f>
        <v/>
      </c>
      <c r="E458" t="str">
        <f>IFERROR(_xlfn.CONCAT(Table1[[#This Row],[メールアドレス]:[メールアドレス２]]),"")</f>
        <v/>
      </c>
      <c r="F458">
        <f t="shared" si="7"/>
        <v>-4.5800000000000007E-3</v>
      </c>
      <c r="G458">
        <f>COUNTIFS(テーブル3[客番号], テーブル5[[#This Row],[客番号]], テーブル3[ポイント], "&gt;=0")</f>
        <v>0</v>
      </c>
      <c r="H458">
        <f>COUNTIFS(テーブル3[客番号], テーブル5[[#This Row],[客番号]], テーブル3[ポイント], "&lt;0")</f>
        <v>0</v>
      </c>
    </row>
    <row r="459" spans="1:8">
      <c r="A459">
        <v>458</v>
      </c>
      <c r="B459" s="5">
        <f>SUMIF(テーブル3[客番号],合計!A459,テーブル3[ポイント])</f>
        <v>0</v>
      </c>
      <c r="C459" t="str">
        <f>IFERROR(Table1[[#This Row],[名前2]],"")</f>
        <v/>
      </c>
      <c r="D459" t="str">
        <f>IFERROR(Table1[[#This Row],[ニックネーム]],"")</f>
        <v/>
      </c>
      <c r="E459" t="str">
        <f>IFERROR(_xlfn.CONCAT(Table1[[#This Row],[メールアドレス]:[メールアドレス２]]),"")</f>
        <v/>
      </c>
      <c r="F459">
        <f t="shared" si="7"/>
        <v>-4.5900000000000003E-3</v>
      </c>
      <c r="G459">
        <f>COUNTIFS(テーブル3[客番号], テーブル5[[#This Row],[客番号]], テーブル3[ポイント], "&gt;=0")</f>
        <v>0</v>
      </c>
      <c r="H459">
        <f>COUNTIFS(テーブル3[客番号], テーブル5[[#This Row],[客番号]], テーブル3[ポイント], "&lt;0")</f>
        <v>0</v>
      </c>
    </row>
    <row r="460" spans="1:8">
      <c r="A460">
        <v>459</v>
      </c>
      <c r="B460" s="5">
        <f>SUMIF(テーブル3[客番号],合計!A460,テーブル3[ポイント])</f>
        <v>0</v>
      </c>
      <c r="C460" t="str">
        <f>IFERROR(Table1[[#This Row],[名前2]],"")</f>
        <v/>
      </c>
      <c r="D460" t="str">
        <f>IFERROR(Table1[[#This Row],[ニックネーム]],"")</f>
        <v/>
      </c>
      <c r="E460" t="str">
        <f>IFERROR(_xlfn.CONCAT(Table1[[#This Row],[メールアドレス]:[メールアドレス２]]),"")</f>
        <v/>
      </c>
      <c r="F460">
        <f t="shared" si="7"/>
        <v>-4.6000000000000008E-3</v>
      </c>
      <c r="G460">
        <f>COUNTIFS(テーブル3[客番号], テーブル5[[#This Row],[客番号]], テーブル3[ポイント], "&gt;=0")</f>
        <v>0</v>
      </c>
      <c r="H460">
        <f>COUNTIFS(テーブル3[客番号], テーブル5[[#This Row],[客番号]], テーブル3[ポイント], "&lt;0")</f>
        <v>0</v>
      </c>
    </row>
    <row r="461" spans="1:8">
      <c r="A461">
        <v>460</v>
      </c>
      <c r="B461" s="5">
        <f>SUMIF(テーブル3[客番号],合計!A461,テーブル3[ポイント])</f>
        <v>0</v>
      </c>
      <c r="C461" t="str">
        <f>IFERROR(Table1[[#This Row],[名前2]],"")</f>
        <v/>
      </c>
      <c r="D461" t="str">
        <f>IFERROR(Table1[[#This Row],[ニックネーム]],"")</f>
        <v/>
      </c>
      <c r="E461" t="str">
        <f>IFERROR(_xlfn.CONCAT(Table1[[#This Row],[メールアドレス]:[メールアドレス２]]),"")</f>
        <v/>
      </c>
      <c r="F461">
        <f t="shared" si="7"/>
        <v>-4.6100000000000004E-3</v>
      </c>
      <c r="G461">
        <f>COUNTIFS(テーブル3[客番号], テーブル5[[#This Row],[客番号]], テーブル3[ポイント], "&gt;=0")</f>
        <v>0</v>
      </c>
      <c r="H461">
        <f>COUNTIFS(テーブル3[客番号], テーブル5[[#This Row],[客番号]], テーブル3[ポイント], "&lt;0")</f>
        <v>0</v>
      </c>
    </row>
    <row r="462" spans="1:8">
      <c r="A462">
        <v>461</v>
      </c>
      <c r="B462" s="5">
        <f>SUMIF(テーブル3[客番号],合計!A462,テーブル3[ポイント])</f>
        <v>0</v>
      </c>
      <c r="C462" t="str">
        <f>IFERROR(Table1[[#This Row],[名前2]],"")</f>
        <v/>
      </c>
      <c r="D462" t="str">
        <f>IFERROR(Table1[[#This Row],[ニックネーム]],"")</f>
        <v/>
      </c>
      <c r="E462" t="str">
        <f>IFERROR(_xlfn.CONCAT(Table1[[#This Row],[メールアドレス]:[メールアドレス２]]),"")</f>
        <v/>
      </c>
      <c r="F462">
        <f t="shared" si="7"/>
        <v>-4.62E-3</v>
      </c>
      <c r="G462">
        <f>COUNTIFS(テーブル3[客番号], テーブル5[[#This Row],[客番号]], テーブル3[ポイント], "&gt;=0")</f>
        <v>0</v>
      </c>
      <c r="H462">
        <f>COUNTIFS(テーブル3[客番号], テーブル5[[#This Row],[客番号]], テーブル3[ポイント], "&lt;0")</f>
        <v>0</v>
      </c>
    </row>
    <row r="463" spans="1:8">
      <c r="A463">
        <v>462</v>
      </c>
      <c r="B463" s="5">
        <f>SUMIF(テーブル3[客番号],合計!A463,テーブル3[ポイント])</f>
        <v>0</v>
      </c>
      <c r="C463" t="str">
        <f>IFERROR(Table1[[#This Row],[名前2]],"")</f>
        <v/>
      </c>
      <c r="D463" t="str">
        <f>IFERROR(Table1[[#This Row],[ニックネーム]],"")</f>
        <v/>
      </c>
      <c r="E463" t="str">
        <f>IFERROR(_xlfn.CONCAT(Table1[[#This Row],[メールアドレス]:[メールアドレス２]]),"")</f>
        <v/>
      </c>
      <c r="F463">
        <f t="shared" si="7"/>
        <v>-4.6300000000000004E-3</v>
      </c>
      <c r="G463">
        <f>COUNTIFS(テーブル3[客番号], テーブル5[[#This Row],[客番号]], テーブル3[ポイント], "&gt;=0")</f>
        <v>0</v>
      </c>
      <c r="H463">
        <f>COUNTIFS(テーブル3[客番号], テーブル5[[#This Row],[客番号]], テーブル3[ポイント], "&lt;0")</f>
        <v>0</v>
      </c>
    </row>
    <row r="464" spans="1:8">
      <c r="A464">
        <v>463</v>
      </c>
      <c r="B464" s="5">
        <f>SUMIF(テーブル3[客番号],合計!A464,テーブル3[ポイント])</f>
        <v>0</v>
      </c>
      <c r="C464" t="str">
        <f>IFERROR(Table1[[#This Row],[名前2]],"")</f>
        <v/>
      </c>
      <c r="D464" t="str">
        <f>IFERROR(Table1[[#This Row],[ニックネーム]],"")</f>
        <v/>
      </c>
      <c r="E464" t="str">
        <f>IFERROR(_xlfn.CONCAT(Table1[[#This Row],[メールアドレス]:[メールアドレス２]]),"")</f>
        <v/>
      </c>
      <c r="F464">
        <f t="shared" si="7"/>
        <v>-4.64E-3</v>
      </c>
      <c r="G464">
        <f>COUNTIFS(テーブル3[客番号], テーブル5[[#This Row],[客番号]], テーブル3[ポイント], "&gt;=0")</f>
        <v>0</v>
      </c>
      <c r="H464">
        <f>COUNTIFS(テーブル3[客番号], テーブル5[[#This Row],[客番号]], テーブル3[ポイント], "&lt;0")</f>
        <v>0</v>
      </c>
    </row>
    <row r="465" spans="1:8">
      <c r="A465">
        <v>464</v>
      </c>
      <c r="B465" s="5">
        <f>SUMIF(テーブル3[客番号],合計!A465,テーブル3[ポイント])</f>
        <v>0</v>
      </c>
      <c r="C465" t="str">
        <f>IFERROR(Table1[[#This Row],[名前2]],"")</f>
        <v/>
      </c>
      <c r="D465" t="str">
        <f>IFERROR(Table1[[#This Row],[ニックネーム]],"")</f>
        <v/>
      </c>
      <c r="E465" t="str">
        <f>IFERROR(_xlfn.CONCAT(Table1[[#This Row],[メールアドレス]:[メールアドレス２]]),"")</f>
        <v/>
      </c>
      <c r="F465">
        <f t="shared" si="7"/>
        <v>-4.6500000000000005E-3</v>
      </c>
      <c r="G465">
        <f>COUNTIFS(テーブル3[客番号], テーブル5[[#This Row],[客番号]], テーブル3[ポイント], "&gt;=0")</f>
        <v>0</v>
      </c>
      <c r="H465">
        <f>COUNTIFS(テーブル3[客番号], テーブル5[[#This Row],[客番号]], テーブル3[ポイント], "&lt;0")</f>
        <v>0</v>
      </c>
    </row>
    <row r="466" spans="1:8">
      <c r="A466">
        <v>465</v>
      </c>
      <c r="B466" s="5">
        <f>SUMIF(テーブル3[客番号],合計!A466,テーブル3[ポイント])</f>
        <v>0</v>
      </c>
      <c r="C466" t="str">
        <f>IFERROR(Table1[[#This Row],[名前2]],"")</f>
        <v/>
      </c>
      <c r="D466" t="str">
        <f>IFERROR(Table1[[#This Row],[ニックネーム]],"")</f>
        <v/>
      </c>
      <c r="E466" t="str">
        <f>IFERROR(_xlfn.CONCAT(Table1[[#This Row],[メールアドレス]:[メールアドレス２]]),"")</f>
        <v/>
      </c>
      <c r="F466">
        <f t="shared" si="7"/>
        <v>-4.6600000000000001E-3</v>
      </c>
      <c r="G466">
        <f>COUNTIFS(テーブル3[客番号], テーブル5[[#This Row],[客番号]], テーブル3[ポイント], "&gt;=0")</f>
        <v>0</v>
      </c>
      <c r="H466">
        <f>COUNTIFS(テーブル3[客番号], テーブル5[[#This Row],[客番号]], テーブル3[ポイント], "&lt;0")</f>
        <v>0</v>
      </c>
    </row>
    <row r="467" spans="1:8">
      <c r="A467">
        <v>466</v>
      </c>
      <c r="B467" s="5">
        <f>SUMIF(テーブル3[客番号],合計!A467,テーブル3[ポイント])</f>
        <v>0</v>
      </c>
      <c r="C467" t="str">
        <f>IFERROR(Table1[[#This Row],[名前2]],"")</f>
        <v/>
      </c>
      <c r="D467" t="str">
        <f>IFERROR(Table1[[#This Row],[ニックネーム]],"")</f>
        <v/>
      </c>
      <c r="E467" t="str">
        <f>IFERROR(_xlfn.CONCAT(Table1[[#This Row],[メールアドレス]:[メールアドレス２]]),"")</f>
        <v/>
      </c>
      <c r="F467">
        <f t="shared" si="7"/>
        <v>-4.6700000000000005E-3</v>
      </c>
      <c r="G467">
        <f>COUNTIFS(テーブル3[客番号], テーブル5[[#This Row],[客番号]], テーブル3[ポイント], "&gt;=0")</f>
        <v>0</v>
      </c>
      <c r="H467">
        <f>COUNTIFS(テーブル3[客番号], テーブル5[[#This Row],[客番号]], テーブル3[ポイント], "&lt;0")</f>
        <v>0</v>
      </c>
    </row>
    <row r="468" spans="1:8">
      <c r="A468">
        <v>467</v>
      </c>
      <c r="B468" s="5">
        <f>SUMIF(テーブル3[客番号],合計!A468,テーブル3[ポイント])</f>
        <v>0</v>
      </c>
      <c r="C468" t="str">
        <f>IFERROR(Table1[[#This Row],[名前2]],"")</f>
        <v/>
      </c>
      <c r="D468" t="str">
        <f>IFERROR(Table1[[#This Row],[ニックネーム]],"")</f>
        <v/>
      </c>
      <c r="E468" t="str">
        <f>IFERROR(_xlfn.CONCAT(Table1[[#This Row],[メールアドレス]:[メールアドレス２]]),"")</f>
        <v/>
      </c>
      <c r="F468">
        <f t="shared" si="7"/>
        <v>-4.6800000000000001E-3</v>
      </c>
      <c r="G468">
        <f>COUNTIFS(テーブル3[客番号], テーブル5[[#This Row],[客番号]], テーブル3[ポイント], "&gt;=0")</f>
        <v>0</v>
      </c>
      <c r="H468">
        <f>COUNTIFS(テーブル3[客番号], テーブル5[[#This Row],[客番号]], テーブル3[ポイント], "&lt;0")</f>
        <v>0</v>
      </c>
    </row>
    <row r="469" spans="1:8">
      <c r="A469">
        <v>468</v>
      </c>
      <c r="B469" s="5">
        <f>SUMIF(テーブル3[客番号],合計!A469,テーブル3[ポイント])</f>
        <v>0</v>
      </c>
      <c r="C469" t="str">
        <f>IFERROR(Table1[[#This Row],[名前2]],"")</f>
        <v/>
      </c>
      <c r="D469" t="str">
        <f>IFERROR(Table1[[#This Row],[ニックネーム]],"")</f>
        <v/>
      </c>
      <c r="E469" t="str">
        <f>IFERROR(_xlfn.CONCAT(Table1[[#This Row],[メールアドレス]:[メールアドレス２]]),"")</f>
        <v/>
      </c>
      <c r="F469">
        <f t="shared" si="7"/>
        <v>-4.6900000000000006E-3</v>
      </c>
      <c r="G469">
        <f>COUNTIFS(テーブル3[客番号], テーブル5[[#This Row],[客番号]], テーブル3[ポイント], "&gt;=0")</f>
        <v>0</v>
      </c>
      <c r="H469">
        <f>COUNTIFS(テーブル3[客番号], テーブル5[[#This Row],[客番号]], テーブル3[ポイント], "&lt;0")</f>
        <v>0</v>
      </c>
    </row>
    <row r="470" spans="1:8">
      <c r="A470">
        <v>469</v>
      </c>
      <c r="B470" s="5">
        <f>SUMIF(テーブル3[客番号],合計!A470,テーブル3[ポイント])</f>
        <v>0</v>
      </c>
      <c r="C470" t="str">
        <f>IFERROR(Table1[[#This Row],[名前2]],"")</f>
        <v/>
      </c>
      <c r="D470" t="str">
        <f>IFERROR(Table1[[#This Row],[ニックネーム]],"")</f>
        <v/>
      </c>
      <c r="E470" t="str">
        <f>IFERROR(_xlfn.CONCAT(Table1[[#This Row],[メールアドレス]:[メールアドレス２]]),"")</f>
        <v/>
      </c>
      <c r="F470">
        <f t="shared" si="7"/>
        <v>-4.7000000000000002E-3</v>
      </c>
      <c r="G470">
        <f>COUNTIFS(テーブル3[客番号], テーブル5[[#This Row],[客番号]], テーブル3[ポイント], "&gt;=0")</f>
        <v>0</v>
      </c>
      <c r="H470">
        <f>COUNTIFS(テーブル3[客番号], テーブル5[[#This Row],[客番号]], テーブル3[ポイント], "&lt;0")</f>
        <v>0</v>
      </c>
    </row>
    <row r="471" spans="1:8">
      <c r="A471">
        <v>470</v>
      </c>
      <c r="B471" s="5">
        <f>SUMIF(テーブル3[客番号],合計!A471,テーブル3[ポイント])</f>
        <v>0</v>
      </c>
      <c r="C471" t="str">
        <f>IFERROR(Table1[[#This Row],[名前2]],"")</f>
        <v/>
      </c>
      <c r="D471" t="str">
        <f>IFERROR(Table1[[#This Row],[ニックネーム]],"")</f>
        <v/>
      </c>
      <c r="E471" t="str">
        <f>IFERROR(_xlfn.CONCAT(Table1[[#This Row],[メールアドレス]:[メールアドレス２]]),"")</f>
        <v/>
      </c>
      <c r="F471">
        <f t="shared" si="7"/>
        <v>-4.7100000000000006E-3</v>
      </c>
      <c r="G471">
        <f>COUNTIFS(テーブル3[客番号], テーブル5[[#This Row],[客番号]], テーブル3[ポイント], "&gt;=0")</f>
        <v>0</v>
      </c>
      <c r="H471">
        <f>COUNTIFS(テーブル3[客番号], テーブル5[[#This Row],[客番号]], テーブル3[ポイント], "&lt;0")</f>
        <v>0</v>
      </c>
    </row>
    <row r="472" spans="1:8">
      <c r="A472">
        <v>471</v>
      </c>
      <c r="B472" s="5">
        <f>SUMIF(テーブル3[客番号],合計!A472,テーブル3[ポイント])</f>
        <v>0</v>
      </c>
      <c r="C472" t="str">
        <f>IFERROR(Table1[[#This Row],[名前2]],"")</f>
        <v/>
      </c>
      <c r="D472" t="str">
        <f>IFERROR(Table1[[#This Row],[ニックネーム]],"")</f>
        <v/>
      </c>
      <c r="E472" t="str">
        <f>IFERROR(_xlfn.CONCAT(Table1[[#This Row],[メールアドレス]:[メールアドレス２]]),"")</f>
        <v/>
      </c>
      <c r="F472">
        <f t="shared" si="7"/>
        <v>-4.7200000000000002E-3</v>
      </c>
      <c r="G472">
        <f>COUNTIFS(テーブル3[客番号], テーブル5[[#This Row],[客番号]], テーブル3[ポイント], "&gt;=0")</f>
        <v>0</v>
      </c>
      <c r="H472">
        <f>COUNTIFS(テーブル3[客番号], テーブル5[[#This Row],[客番号]], テーブル3[ポイント], "&lt;0")</f>
        <v>0</v>
      </c>
    </row>
    <row r="473" spans="1:8">
      <c r="A473">
        <v>472</v>
      </c>
      <c r="B473" s="5">
        <f>SUMIF(テーブル3[客番号],合計!A473,テーブル3[ポイント])</f>
        <v>0</v>
      </c>
      <c r="C473" t="str">
        <f>IFERROR(Table1[[#This Row],[名前2]],"")</f>
        <v/>
      </c>
      <c r="D473" t="str">
        <f>IFERROR(Table1[[#This Row],[ニックネーム]],"")</f>
        <v/>
      </c>
      <c r="E473" t="str">
        <f>IFERROR(_xlfn.CONCAT(Table1[[#This Row],[メールアドレス]:[メールアドレス２]]),"")</f>
        <v/>
      </c>
      <c r="F473">
        <f t="shared" si="7"/>
        <v>-4.7300000000000007E-3</v>
      </c>
      <c r="G473">
        <f>COUNTIFS(テーブル3[客番号], テーブル5[[#This Row],[客番号]], テーブル3[ポイント], "&gt;=0")</f>
        <v>0</v>
      </c>
      <c r="H473">
        <f>COUNTIFS(テーブル3[客番号], テーブル5[[#This Row],[客番号]], テーブル3[ポイント], "&lt;0")</f>
        <v>0</v>
      </c>
    </row>
    <row r="474" spans="1:8">
      <c r="A474">
        <v>473</v>
      </c>
      <c r="B474" s="5">
        <f>SUMIF(テーブル3[客番号],合計!A474,テーブル3[ポイント])</f>
        <v>0</v>
      </c>
      <c r="C474" t="str">
        <f>IFERROR(Table1[[#This Row],[名前2]],"")</f>
        <v/>
      </c>
      <c r="D474" t="str">
        <f>IFERROR(Table1[[#This Row],[ニックネーム]],"")</f>
        <v/>
      </c>
      <c r="E474" t="str">
        <f>IFERROR(_xlfn.CONCAT(Table1[[#This Row],[メールアドレス]:[メールアドレス２]]),"")</f>
        <v/>
      </c>
      <c r="F474">
        <f t="shared" si="7"/>
        <v>-4.7400000000000003E-3</v>
      </c>
      <c r="G474">
        <f>COUNTIFS(テーブル3[客番号], テーブル5[[#This Row],[客番号]], テーブル3[ポイント], "&gt;=0")</f>
        <v>0</v>
      </c>
      <c r="H474">
        <f>COUNTIFS(テーブル3[客番号], テーブル5[[#This Row],[客番号]], テーブル3[ポイント], "&lt;0")</f>
        <v>0</v>
      </c>
    </row>
    <row r="475" spans="1:8">
      <c r="A475">
        <v>474</v>
      </c>
      <c r="B475" s="5">
        <f>SUMIF(テーブル3[客番号],合計!A475,テーブル3[ポイント])</f>
        <v>0</v>
      </c>
      <c r="C475" t="str">
        <f>IFERROR(Table1[[#This Row],[名前2]],"")</f>
        <v/>
      </c>
      <c r="D475" t="str">
        <f>IFERROR(Table1[[#This Row],[ニックネーム]],"")</f>
        <v/>
      </c>
      <c r="E475" t="str">
        <f>IFERROR(_xlfn.CONCAT(Table1[[#This Row],[メールアドレス]:[メールアドレス２]]),"")</f>
        <v/>
      </c>
      <c r="F475">
        <f t="shared" si="7"/>
        <v>-4.7500000000000007E-3</v>
      </c>
      <c r="G475">
        <f>COUNTIFS(テーブル3[客番号], テーブル5[[#This Row],[客番号]], テーブル3[ポイント], "&gt;=0")</f>
        <v>0</v>
      </c>
      <c r="H475">
        <f>COUNTIFS(テーブル3[客番号], テーブル5[[#This Row],[客番号]], テーブル3[ポイント], "&lt;0")</f>
        <v>0</v>
      </c>
    </row>
    <row r="476" spans="1:8">
      <c r="A476">
        <v>475</v>
      </c>
      <c r="B476" s="5">
        <f>SUMIF(テーブル3[客番号],合計!A476,テーブル3[ポイント])</f>
        <v>0</v>
      </c>
      <c r="C476" t="str">
        <f>IFERROR(Table1[[#This Row],[名前2]],"")</f>
        <v/>
      </c>
      <c r="D476" t="str">
        <f>IFERROR(Table1[[#This Row],[ニックネーム]],"")</f>
        <v/>
      </c>
      <c r="E476" t="str">
        <f>IFERROR(_xlfn.CONCAT(Table1[[#This Row],[メールアドレス]:[メールアドレス２]]),"")</f>
        <v/>
      </c>
      <c r="F476">
        <f t="shared" si="7"/>
        <v>-4.7600000000000003E-3</v>
      </c>
      <c r="G476">
        <f>COUNTIFS(テーブル3[客番号], テーブル5[[#This Row],[客番号]], テーブル3[ポイント], "&gt;=0")</f>
        <v>0</v>
      </c>
      <c r="H476">
        <f>COUNTIFS(テーブル3[客番号], テーブル5[[#This Row],[客番号]], テーブル3[ポイント], "&lt;0")</f>
        <v>0</v>
      </c>
    </row>
    <row r="477" spans="1:8">
      <c r="A477">
        <v>476</v>
      </c>
      <c r="B477" s="5">
        <f>SUMIF(テーブル3[客番号],合計!A477,テーブル3[ポイント])</f>
        <v>0</v>
      </c>
      <c r="C477" t="str">
        <f>IFERROR(Table1[[#This Row],[名前2]],"")</f>
        <v/>
      </c>
      <c r="D477" t="str">
        <f>IFERROR(Table1[[#This Row],[ニックネーム]],"")</f>
        <v/>
      </c>
      <c r="E477" t="str">
        <f>IFERROR(_xlfn.CONCAT(Table1[[#This Row],[メールアドレス]:[メールアドレス２]]),"")</f>
        <v/>
      </c>
      <c r="F477">
        <f t="shared" si="7"/>
        <v>-4.7700000000000008E-3</v>
      </c>
      <c r="G477">
        <f>COUNTIFS(テーブル3[客番号], テーブル5[[#This Row],[客番号]], テーブル3[ポイント], "&gt;=0")</f>
        <v>0</v>
      </c>
      <c r="H477">
        <f>COUNTIFS(テーブル3[客番号], テーブル5[[#This Row],[客番号]], テーブル3[ポイント], "&lt;0")</f>
        <v>0</v>
      </c>
    </row>
    <row r="478" spans="1:8">
      <c r="A478">
        <v>477</v>
      </c>
      <c r="B478" s="5">
        <f>SUMIF(テーブル3[客番号],合計!A478,テーブル3[ポイント])</f>
        <v>0</v>
      </c>
      <c r="C478" t="str">
        <f>IFERROR(Table1[[#This Row],[名前2]],"")</f>
        <v/>
      </c>
      <c r="D478" t="str">
        <f>IFERROR(Table1[[#This Row],[ニックネーム]],"")</f>
        <v/>
      </c>
      <c r="E478" t="str">
        <f>IFERROR(_xlfn.CONCAT(Table1[[#This Row],[メールアドレス]:[メールアドレス２]]),"")</f>
        <v/>
      </c>
      <c r="F478">
        <f t="shared" si="7"/>
        <v>-4.7800000000000004E-3</v>
      </c>
      <c r="G478">
        <f>COUNTIFS(テーブル3[客番号], テーブル5[[#This Row],[客番号]], テーブル3[ポイント], "&gt;=0")</f>
        <v>0</v>
      </c>
      <c r="H478">
        <f>COUNTIFS(テーブル3[客番号], テーブル5[[#This Row],[客番号]], テーブル3[ポイント], "&lt;0")</f>
        <v>0</v>
      </c>
    </row>
    <row r="479" spans="1:8">
      <c r="A479">
        <v>478</v>
      </c>
      <c r="B479" s="5">
        <f>SUMIF(テーブル3[客番号],合計!A479,テーブル3[ポイント])</f>
        <v>0</v>
      </c>
      <c r="C479" t="str">
        <f>IFERROR(Table1[[#This Row],[名前2]],"")</f>
        <v/>
      </c>
      <c r="D479" t="str">
        <f>IFERROR(Table1[[#This Row],[ニックネーム]],"")</f>
        <v/>
      </c>
      <c r="E479" t="str">
        <f>IFERROR(_xlfn.CONCAT(Table1[[#This Row],[メールアドレス]:[メールアドレス２]]),"")</f>
        <v/>
      </c>
      <c r="F479">
        <f t="shared" si="7"/>
        <v>-4.79E-3</v>
      </c>
      <c r="G479">
        <f>COUNTIFS(テーブル3[客番号], テーブル5[[#This Row],[客番号]], テーブル3[ポイント], "&gt;=0")</f>
        <v>0</v>
      </c>
      <c r="H479">
        <f>COUNTIFS(テーブル3[客番号], テーブル5[[#This Row],[客番号]], テーブル3[ポイント], "&lt;0")</f>
        <v>0</v>
      </c>
    </row>
    <row r="480" spans="1:8">
      <c r="A480">
        <v>479</v>
      </c>
      <c r="B480" s="5">
        <f>SUMIF(テーブル3[客番号],合計!A480,テーブル3[ポイント])</f>
        <v>0</v>
      </c>
      <c r="C480" t="str">
        <f>IFERROR(Table1[[#This Row],[名前2]],"")</f>
        <v/>
      </c>
      <c r="D480" t="str">
        <f>IFERROR(Table1[[#This Row],[ニックネーム]],"")</f>
        <v/>
      </c>
      <c r="E480" t="str">
        <f>IFERROR(_xlfn.CONCAT(Table1[[#This Row],[メールアドレス]:[メールアドレス２]]),"")</f>
        <v/>
      </c>
      <c r="F480">
        <f t="shared" si="7"/>
        <v>-4.8000000000000004E-3</v>
      </c>
      <c r="G480">
        <f>COUNTIFS(テーブル3[客番号], テーブル5[[#This Row],[客番号]], テーブル3[ポイント], "&gt;=0")</f>
        <v>0</v>
      </c>
      <c r="H480">
        <f>COUNTIFS(テーブル3[客番号], テーブル5[[#This Row],[客番号]], テーブル3[ポイント], "&lt;0")</f>
        <v>0</v>
      </c>
    </row>
    <row r="481" spans="1:8">
      <c r="A481">
        <v>480</v>
      </c>
      <c r="B481" s="5">
        <f>SUMIF(テーブル3[客番号],合計!A481,テーブル3[ポイント])</f>
        <v>0</v>
      </c>
      <c r="C481" t="str">
        <f>IFERROR(Table1[[#This Row],[名前2]],"")</f>
        <v/>
      </c>
      <c r="D481" t="str">
        <f>IFERROR(Table1[[#This Row],[ニックネーム]],"")</f>
        <v/>
      </c>
      <c r="E481" t="str">
        <f>IFERROR(_xlfn.CONCAT(Table1[[#This Row],[メールアドレス]:[メールアドレス２]]),"")</f>
        <v/>
      </c>
      <c r="F481">
        <f t="shared" si="7"/>
        <v>-4.81E-3</v>
      </c>
      <c r="G481">
        <f>COUNTIFS(テーブル3[客番号], テーブル5[[#This Row],[客番号]], テーブル3[ポイント], "&gt;=0")</f>
        <v>0</v>
      </c>
      <c r="H481">
        <f>COUNTIFS(テーブル3[客番号], テーブル5[[#This Row],[客番号]], テーブル3[ポイント], "&lt;0")</f>
        <v>0</v>
      </c>
    </row>
    <row r="482" spans="1:8">
      <c r="A482">
        <v>481</v>
      </c>
      <c r="B482" s="5">
        <f>SUMIF(テーブル3[客番号],合計!A482,テーブル3[ポイント])</f>
        <v>0</v>
      </c>
      <c r="C482" t="str">
        <f>IFERROR(Table1[[#This Row],[名前2]],"")</f>
        <v/>
      </c>
      <c r="D482" t="str">
        <f>IFERROR(Table1[[#This Row],[ニックネーム]],"")</f>
        <v/>
      </c>
      <c r="E482" t="str">
        <f>IFERROR(_xlfn.CONCAT(Table1[[#This Row],[メールアドレス]:[メールアドレス２]]),"")</f>
        <v/>
      </c>
      <c r="F482">
        <f t="shared" si="7"/>
        <v>-4.8200000000000005E-3</v>
      </c>
      <c r="G482">
        <f>COUNTIFS(テーブル3[客番号], テーブル5[[#This Row],[客番号]], テーブル3[ポイント], "&gt;=0")</f>
        <v>0</v>
      </c>
      <c r="H482">
        <f>COUNTIFS(テーブル3[客番号], テーブル5[[#This Row],[客番号]], テーブル3[ポイント], "&lt;0")</f>
        <v>0</v>
      </c>
    </row>
    <row r="483" spans="1:8">
      <c r="A483">
        <v>482</v>
      </c>
      <c r="B483" s="5">
        <f>SUMIF(テーブル3[客番号],合計!A483,テーブル3[ポイント])</f>
        <v>0</v>
      </c>
      <c r="C483" t="str">
        <f>IFERROR(Table1[[#This Row],[名前2]],"")</f>
        <v/>
      </c>
      <c r="D483" t="str">
        <f>IFERROR(Table1[[#This Row],[ニックネーム]],"")</f>
        <v/>
      </c>
      <c r="E483" t="str">
        <f>IFERROR(_xlfn.CONCAT(Table1[[#This Row],[メールアドレス]:[メールアドレス２]]),"")</f>
        <v/>
      </c>
      <c r="F483">
        <f t="shared" si="7"/>
        <v>-4.8300000000000001E-3</v>
      </c>
      <c r="G483">
        <f>COUNTIFS(テーブル3[客番号], テーブル5[[#This Row],[客番号]], テーブル3[ポイント], "&gt;=0")</f>
        <v>0</v>
      </c>
      <c r="H483">
        <f>COUNTIFS(テーブル3[客番号], テーブル5[[#This Row],[客番号]], テーブル3[ポイント], "&lt;0")</f>
        <v>0</v>
      </c>
    </row>
    <row r="484" spans="1:8">
      <c r="A484">
        <v>483</v>
      </c>
      <c r="B484" s="5">
        <f>SUMIF(テーブル3[客番号],合計!A484,テーブル3[ポイント])</f>
        <v>0</v>
      </c>
      <c r="C484" t="str">
        <f>IFERROR(Table1[[#This Row],[名前2]],"")</f>
        <v/>
      </c>
      <c r="D484" t="str">
        <f>IFERROR(Table1[[#This Row],[ニックネーム]],"")</f>
        <v/>
      </c>
      <c r="E484" t="str">
        <f>IFERROR(_xlfn.CONCAT(Table1[[#This Row],[メールアドレス]:[メールアドレス２]]),"")</f>
        <v/>
      </c>
      <c r="F484">
        <f t="shared" si="7"/>
        <v>-4.8400000000000006E-3</v>
      </c>
      <c r="G484">
        <f>COUNTIFS(テーブル3[客番号], テーブル5[[#This Row],[客番号]], テーブル3[ポイント], "&gt;=0")</f>
        <v>0</v>
      </c>
      <c r="H484">
        <f>COUNTIFS(テーブル3[客番号], テーブル5[[#This Row],[客番号]], テーブル3[ポイント], "&lt;0")</f>
        <v>0</v>
      </c>
    </row>
    <row r="485" spans="1:8">
      <c r="A485">
        <v>484</v>
      </c>
      <c r="B485" s="5">
        <f>SUMIF(テーブル3[客番号],合計!A485,テーブル3[ポイント])</f>
        <v>0</v>
      </c>
      <c r="C485" t="str">
        <f>IFERROR(Table1[[#This Row],[名前2]],"")</f>
        <v/>
      </c>
      <c r="D485" t="str">
        <f>IFERROR(Table1[[#This Row],[ニックネーム]],"")</f>
        <v/>
      </c>
      <c r="E485" t="str">
        <f>IFERROR(_xlfn.CONCAT(Table1[[#This Row],[メールアドレス]:[メールアドレス２]]),"")</f>
        <v/>
      </c>
      <c r="F485">
        <f t="shared" si="7"/>
        <v>-4.8500000000000001E-3</v>
      </c>
      <c r="G485">
        <f>COUNTIFS(テーブル3[客番号], テーブル5[[#This Row],[客番号]], テーブル3[ポイント], "&gt;=0")</f>
        <v>0</v>
      </c>
      <c r="H485">
        <f>COUNTIFS(テーブル3[客番号], テーブル5[[#This Row],[客番号]], テーブル3[ポイント], "&lt;0")</f>
        <v>0</v>
      </c>
    </row>
    <row r="486" spans="1:8">
      <c r="A486">
        <v>485</v>
      </c>
      <c r="B486" s="5">
        <f>SUMIF(テーブル3[客番号],合計!A486,テーブル3[ポイント])</f>
        <v>0</v>
      </c>
      <c r="C486" t="str">
        <f>IFERROR(Table1[[#This Row],[名前2]],"")</f>
        <v/>
      </c>
      <c r="D486" t="str">
        <f>IFERROR(Table1[[#This Row],[ニックネーム]],"")</f>
        <v/>
      </c>
      <c r="E486" t="str">
        <f>IFERROR(_xlfn.CONCAT(Table1[[#This Row],[メールアドレス]:[メールアドレス２]]),"")</f>
        <v/>
      </c>
      <c r="F486">
        <f t="shared" si="7"/>
        <v>-4.8600000000000006E-3</v>
      </c>
      <c r="G486">
        <f>COUNTIFS(テーブル3[客番号], テーブル5[[#This Row],[客番号]], テーブル3[ポイント], "&gt;=0")</f>
        <v>0</v>
      </c>
      <c r="H486">
        <f>COUNTIFS(テーブル3[客番号], テーブル5[[#This Row],[客番号]], テーブル3[ポイント], "&lt;0")</f>
        <v>0</v>
      </c>
    </row>
    <row r="487" spans="1:8">
      <c r="A487">
        <v>486</v>
      </c>
      <c r="B487" s="5">
        <f>SUMIF(テーブル3[客番号],合計!A487,テーブル3[ポイント])</f>
        <v>0</v>
      </c>
      <c r="C487" t="str">
        <f>IFERROR(Table1[[#This Row],[名前2]],"")</f>
        <v/>
      </c>
      <c r="D487" t="str">
        <f>IFERROR(Table1[[#This Row],[ニックネーム]],"")</f>
        <v/>
      </c>
      <c r="E487" t="str">
        <f>IFERROR(_xlfn.CONCAT(Table1[[#This Row],[メールアドレス]:[メールアドレス２]]),"")</f>
        <v/>
      </c>
      <c r="F487">
        <f t="shared" si="7"/>
        <v>-4.8700000000000002E-3</v>
      </c>
      <c r="G487">
        <f>COUNTIFS(テーブル3[客番号], テーブル5[[#This Row],[客番号]], テーブル3[ポイント], "&gt;=0")</f>
        <v>0</v>
      </c>
      <c r="H487">
        <f>COUNTIFS(テーブル3[客番号], テーブル5[[#This Row],[客番号]], テーブル3[ポイント], "&lt;0")</f>
        <v>0</v>
      </c>
    </row>
    <row r="488" spans="1:8">
      <c r="A488">
        <v>487</v>
      </c>
      <c r="B488" s="5">
        <f>SUMIF(テーブル3[客番号],合計!A488,テーブル3[ポイント])</f>
        <v>0</v>
      </c>
      <c r="C488" t="str">
        <f>IFERROR(Table1[[#This Row],[名前2]],"")</f>
        <v/>
      </c>
      <c r="D488" t="str">
        <f>IFERROR(Table1[[#This Row],[ニックネーム]],"")</f>
        <v/>
      </c>
      <c r="E488" t="str">
        <f>IFERROR(_xlfn.CONCAT(Table1[[#This Row],[メールアドレス]:[メールアドレス２]]),"")</f>
        <v/>
      </c>
      <c r="F488">
        <f t="shared" si="7"/>
        <v>-4.8800000000000007E-3</v>
      </c>
      <c r="G488">
        <f>COUNTIFS(テーブル3[客番号], テーブル5[[#This Row],[客番号]], テーブル3[ポイント], "&gt;=0")</f>
        <v>0</v>
      </c>
      <c r="H488">
        <f>COUNTIFS(テーブル3[客番号], テーブル5[[#This Row],[客番号]], テーブル3[ポイント], "&lt;0")</f>
        <v>0</v>
      </c>
    </row>
    <row r="489" spans="1:8">
      <c r="A489">
        <v>488</v>
      </c>
      <c r="B489" s="5">
        <f>SUMIF(テーブル3[客番号],合計!A489,テーブル3[ポイント])</f>
        <v>0</v>
      </c>
      <c r="C489" t="str">
        <f>IFERROR(Table1[[#This Row],[名前2]],"")</f>
        <v/>
      </c>
      <c r="D489" t="str">
        <f>IFERROR(Table1[[#This Row],[ニックネーム]],"")</f>
        <v/>
      </c>
      <c r="E489" t="str">
        <f>IFERROR(_xlfn.CONCAT(Table1[[#This Row],[メールアドレス]:[メールアドレス２]]),"")</f>
        <v/>
      </c>
      <c r="F489">
        <f t="shared" si="7"/>
        <v>-4.8900000000000002E-3</v>
      </c>
      <c r="G489">
        <f>COUNTIFS(テーブル3[客番号], テーブル5[[#This Row],[客番号]], テーブル3[ポイント], "&gt;=0")</f>
        <v>0</v>
      </c>
      <c r="H489">
        <f>COUNTIFS(テーブル3[客番号], テーブル5[[#This Row],[客番号]], テーブル3[ポイント], "&lt;0")</f>
        <v>0</v>
      </c>
    </row>
  </sheetData>
  <mergeCells count="6">
    <mergeCell ref="O10:Q10"/>
    <mergeCell ref="O6:Q6"/>
    <mergeCell ref="O14:Q16"/>
    <mergeCell ref="K5:M7"/>
    <mergeCell ref="K2:M2"/>
    <mergeCell ref="O2:Q2"/>
  </mergeCells>
  <phoneticPr fontId="1"/>
  <hyperlinks>
    <hyperlink ref="O12" r:id="rId1" xr:uid="{D78CBA79-4F08-4DE9-9B84-732A062275B3}"/>
  </hyperlinks>
  <pageMargins left="0.7" right="0.7" top="0.75" bottom="0.75" header="0.3" footer="0.3"/>
  <pageSetup paperSize="9" orientation="portrait" horizontalDpi="1200" verticalDpi="1200"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C7C5-7F63-4E4F-9402-AFD4E9ABE2D2}">
  <dimension ref="A1:D5"/>
  <sheetViews>
    <sheetView workbookViewId="0">
      <selection activeCell="F16" sqref="F16"/>
    </sheetView>
  </sheetViews>
  <sheetFormatPr defaultRowHeight="15"/>
  <cols>
    <col min="1" max="1" width="3.42578125" customWidth="1"/>
    <col min="2" max="2" width="13.140625" customWidth="1"/>
    <col min="3" max="3" width="5.85546875" customWidth="1"/>
    <col min="4" max="4" width="0" hidden="1" customWidth="1"/>
  </cols>
  <sheetData>
    <row r="1" spans="1:4">
      <c r="A1" s="6">
        <v>1</v>
      </c>
      <c r="B1" s="6" t="str">
        <f>INDEX(テーブル5[ニックネーム], MATCH(LARGE(合計!F:F, ランキング!A1), テーブル5[列1], 0))</f>
        <v>ぽかぽかびいむ</v>
      </c>
      <c r="C1" s="7">
        <f>IF(D1&gt;0,ROUNDUP(D1,0),"")</f>
        <v>327</v>
      </c>
      <c r="D1" s="4">
        <f>LARGE(テーブル5[列1], ランキング!A1)</f>
        <v>326.99950999999999</v>
      </c>
    </row>
    <row r="2" spans="1:4">
      <c r="A2" s="6">
        <v>2</v>
      </c>
      <c r="B2" s="6" t="str">
        <f>INDEX(テーブル5[ニックネーム], MATCH(LARGE(合計!F:F, ランキング!A2), テーブル5[列1], 0))</f>
        <v>はやなや3</v>
      </c>
      <c r="C2" s="7">
        <f t="shared" ref="C2:C5" si="0">IF(D2&gt;0,ROUNDUP(D2,0),"")</f>
        <v>250</v>
      </c>
      <c r="D2" s="4">
        <f>LARGE(テーブル5[列1], ランキング!A2)</f>
        <v>249.99978999999999</v>
      </c>
    </row>
    <row r="3" spans="1:4">
      <c r="A3" s="6">
        <v>3</v>
      </c>
      <c r="B3" s="6" t="str">
        <f>INDEX(テーブル5[ニックネーム], MATCH(LARGE(合計!F:F, ランキング!A3), テーブル5[列1], 0))</f>
        <v xml:space="preserve">Aung Myat Oo </v>
      </c>
      <c r="C3" s="7">
        <f t="shared" si="0"/>
        <v>135</v>
      </c>
      <c r="D3" s="4">
        <f>LARGE(テーブル5[列1], ランキング!A3)</f>
        <v>134.99981</v>
      </c>
    </row>
    <row r="4" spans="1:4">
      <c r="A4" s="6">
        <v>4</v>
      </c>
      <c r="B4" s="6" t="str">
        <f>INDEX(テーブル5[ニックネーム], MATCH(LARGE(合計!F:F, ランキング!A4), テーブル5[列1], 0))</f>
        <v>たこやき</v>
      </c>
      <c r="C4" s="7">
        <f t="shared" si="0"/>
        <v>97</v>
      </c>
      <c r="D4" s="4">
        <f>LARGE(テーブル5[列1], ランキング!A4)</f>
        <v>96.999560000000002</v>
      </c>
    </row>
    <row r="5" spans="1:4">
      <c r="A5" s="6">
        <v>5</v>
      </c>
      <c r="B5" s="6" t="str">
        <f>INDEX(テーブル5[ニックネーム], MATCH(LARGE(合計!F:F, ランキング!A5), テーブル5[列1], 0))</f>
        <v>あ</v>
      </c>
      <c r="C5" s="7">
        <f t="shared" si="0"/>
        <v>94</v>
      </c>
      <c r="D5" s="4">
        <f>LARGE(テーブル5[列1], ランキング!A5)</f>
        <v>93.999489999999994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客情報</vt:lpstr>
      <vt:lpstr>ポイント</vt:lpstr>
      <vt:lpstr>合計</vt:lpstr>
      <vt:lpstr>ランキング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レイハン　ジェッスロ　オンゴ</cp:lastModifiedBy>
  <dcterms:created xsi:type="dcterms:W3CDTF">2024-11-20T04:37:06Z</dcterms:created>
  <dcterms:modified xsi:type="dcterms:W3CDTF">2025-01-28T14:42:05Z</dcterms:modified>
</cp:coreProperties>
</file>