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c\Downloads\"/>
    </mc:Choice>
  </mc:AlternateContent>
  <xr:revisionPtr revIDLastSave="0" documentId="13_ncr:1_{3A248A57-B5EE-4967-9F1E-3AB2076CE47E}" xr6:coauthVersionLast="47" xr6:coauthVersionMax="47" xr10:uidLastSave="{00000000-0000-0000-0000-000000000000}"/>
  <bookViews>
    <workbookView xWindow="-108" yWindow="-108" windowWidth="23256" windowHeight="12456" activeTab="2" xr2:uid="{FB1381EF-A720-4EF3-9ABC-20ECDA63CB02}"/>
  </bookViews>
  <sheets>
    <sheet name="Task 2" sheetId="1" r:id="rId1"/>
    <sheet name="Task 3" sheetId="2" r:id="rId2"/>
    <sheet name="Sheet1" sheetId="4" r:id="rId3"/>
  </sheets>
  <externalReferences>
    <externalReference r:id="rId4"/>
  </externalReferences>
  <definedNames>
    <definedName name="_xlnm._FilterDatabase" localSheetId="2" hidden="1">Sheet1!$C$1:$C$109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E2" i="4"/>
  <c r="D108" i="4" s="1"/>
  <c r="D34" i="4" l="1"/>
  <c r="D58" i="4"/>
  <c r="D70" i="4"/>
  <c r="D94" i="4"/>
  <c r="D23" i="4"/>
  <c r="D47" i="4"/>
  <c r="D71" i="4"/>
  <c r="D83" i="4"/>
  <c r="D2" i="4"/>
  <c r="D24" i="4"/>
  <c r="D60" i="4"/>
  <c r="D84" i="4"/>
  <c r="D13" i="4"/>
  <c r="D37" i="4"/>
  <c r="D97" i="4"/>
  <c r="D38" i="4"/>
  <c r="D74" i="4"/>
  <c r="D51" i="4"/>
  <c r="D4" i="4"/>
  <c r="D100" i="4"/>
  <c r="D101" i="4"/>
  <c r="D102" i="4"/>
  <c r="D22" i="4"/>
  <c r="D46" i="4"/>
  <c r="D82" i="4"/>
  <c r="D11" i="4"/>
  <c r="D35" i="4"/>
  <c r="D59" i="4"/>
  <c r="D95" i="4"/>
  <c r="D12" i="4"/>
  <c r="D36" i="4"/>
  <c r="D48" i="4"/>
  <c r="D72" i="4"/>
  <c r="D96" i="4"/>
  <c r="D61" i="4"/>
  <c r="D14" i="4"/>
  <c r="D50" i="4"/>
  <c r="D86" i="4"/>
  <c r="D39" i="4"/>
  <c r="D87" i="4"/>
  <c r="D40" i="4"/>
  <c r="D88" i="4"/>
  <c r="D17" i="4"/>
  <c r="D65" i="4"/>
  <c r="D6" i="4"/>
  <c r="D42" i="4"/>
  <c r="D78" i="4"/>
  <c r="D7" i="4"/>
  <c r="D19" i="4"/>
  <c r="D31" i="4"/>
  <c r="D43" i="4"/>
  <c r="D55" i="4"/>
  <c r="D67" i="4"/>
  <c r="D79" i="4"/>
  <c r="D91" i="4"/>
  <c r="D103" i="4"/>
  <c r="D62" i="4"/>
  <c r="D3" i="4"/>
  <c r="D27" i="4"/>
  <c r="D75" i="4"/>
  <c r="D99" i="4"/>
  <c r="D52" i="4"/>
  <c r="D76" i="4"/>
  <c r="D5" i="4"/>
  <c r="D41" i="4"/>
  <c r="D77" i="4"/>
  <c r="D18" i="4"/>
  <c r="D54" i="4"/>
  <c r="D90" i="4"/>
  <c r="D8" i="4"/>
  <c r="D20" i="4"/>
  <c r="D32" i="4"/>
  <c r="D44" i="4"/>
  <c r="D56" i="4"/>
  <c r="D68" i="4"/>
  <c r="D80" i="4"/>
  <c r="D92" i="4"/>
  <c r="D104" i="4"/>
  <c r="D25" i="4"/>
  <c r="D49" i="4"/>
  <c r="D73" i="4"/>
  <c r="D85" i="4"/>
  <c r="D26" i="4"/>
  <c r="D98" i="4"/>
  <c r="D15" i="4"/>
  <c r="D63" i="4"/>
  <c r="D16" i="4"/>
  <c r="D28" i="4"/>
  <c r="D64" i="4"/>
  <c r="D29" i="4"/>
  <c r="D53" i="4"/>
  <c r="D89" i="4"/>
  <c r="D30" i="4"/>
  <c r="D66" i="4"/>
  <c r="D9" i="4"/>
  <c r="D21" i="4"/>
  <c r="D33" i="4"/>
  <c r="D45" i="4"/>
  <c r="D57" i="4"/>
  <c r="D69" i="4"/>
  <c r="D81" i="4"/>
  <c r="D93" i="4"/>
  <c r="D105" i="4"/>
  <c r="D10" i="4"/>
  <c r="D106" i="4"/>
  <c r="D107" i="4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22" i="2"/>
  <c r="D49" i="2"/>
  <c r="D2" i="2"/>
  <c r="U2" i="2"/>
  <c r="R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3" i="2"/>
  <c r="S3" i="2" s="1"/>
  <c r="Q16" i="2"/>
  <c r="S16" i="2" s="1"/>
  <c r="Q15" i="2"/>
  <c r="Q2" i="2"/>
  <c r="Q3" i="2"/>
  <c r="Q14" i="2"/>
  <c r="Q13" i="2"/>
  <c r="Q12" i="2"/>
  <c r="Q11" i="2"/>
  <c r="Q10" i="2"/>
  <c r="Q9" i="2"/>
  <c r="Q8" i="2"/>
  <c r="Q7" i="2"/>
  <c r="Q6" i="2"/>
  <c r="Q5" i="2"/>
  <c r="Q4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J3" i="1"/>
  <c r="I3" i="1"/>
  <c r="E3" i="1"/>
  <c r="C3" i="1" s="1" a="1"/>
  <c r="C3" i="1" s="1"/>
  <c r="D3" i="1"/>
  <c r="S9" i="2" l="1"/>
  <c r="T2" i="2"/>
  <c r="S10" i="2"/>
  <c r="S11" i="2"/>
  <c r="S12" i="2"/>
  <c r="S8" i="2"/>
  <c r="S13" i="2"/>
  <c r="S7" i="2"/>
  <c r="S14" i="2"/>
  <c r="S6" i="2"/>
  <c r="S15" i="2"/>
  <c r="S5" i="2"/>
  <c r="S4" i="2"/>
  <c r="S2" i="2"/>
  <c r="Q18" i="2" s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<sst xmlns="http://schemas.openxmlformats.org/spreadsheetml/2006/main" count="177" uniqueCount="149">
  <si>
    <t>PRODUCER A</t>
  </si>
  <si>
    <t>PRODUCER B</t>
  </si>
  <si>
    <t xml:space="preserve">Normal Distribution </t>
  </si>
  <si>
    <t>Standard Deviation</t>
  </si>
  <si>
    <t>Average</t>
  </si>
  <si>
    <t>Surveys</t>
  </si>
  <si>
    <t>Data Set</t>
  </si>
  <si>
    <t>X</t>
  </si>
  <si>
    <t>Y</t>
  </si>
  <si>
    <t>Pearson Coefficient</t>
  </si>
  <si>
    <t>(°C)</t>
  </si>
  <si>
    <t>(kPa)</t>
  </si>
  <si>
    <t>(atm)</t>
  </si>
  <si>
    <t>(l)</t>
  </si>
  <si>
    <t>Mollier Table</t>
  </si>
  <si>
    <t>T</t>
  </si>
  <si>
    <t>Psat</t>
  </si>
  <si>
    <t>Vg</t>
  </si>
  <si>
    <t>di^2</t>
  </si>
  <si>
    <t>di^2 summary</t>
  </si>
  <si>
    <t>Rank "T"</t>
  </si>
  <si>
    <t>Vl</t>
  </si>
  <si>
    <t>Rank " Vl"</t>
  </si>
  <si>
    <t>Spearman Rank</t>
  </si>
  <si>
    <t>lun</t>
  </si>
  <si>
    <t>mar</t>
  </si>
  <si>
    <t>mer</t>
  </si>
  <si>
    <t>gio</t>
  </si>
  <si>
    <t>ven</t>
  </si>
  <si>
    <t>sab</t>
  </si>
  <si>
    <t>dom</t>
  </si>
  <si>
    <t>Day</t>
  </si>
  <si>
    <t>Traffic Index</t>
  </si>
  <si>
    <t>Traffic in Milan</t>
  </si>
  <si>
    <t>Autocorrelazione</t>
  </si>
  <si>
    <t>Popolazione residente per età e sesso al 1° gennaio 2025 (dati provvisori)</t>
  </si>
  <si>
    <t>Provincia</t>
  </si>
  <si>
    <t>Totale</t>
  </si>
  <si>
    <t>x-mu/sigma</t>
  </si>
  <si>
    <t>Mean</t>
  </si>
  <si>
    <t>STDDV</t>
  </si>
  <si>
    <t>Codice provincia</t>
  </si>
  <si>
    <t>Roma</t>
  </si>
  <si>
    <t>Milano</t>
  </si>
  <si>
    <t>Napoli</t>
  </si>
  <si>
    <t>Torino</t>
  </si>
  <si>
    <t>Brescia</t>
  </si>
  <si>
    <t>Bari</t>
  </si>
  <si>
    <t>Palermo</t>
  </si>
  <si>
    <t>Bergamo</t>
  </si>
  <si>
    <t>Catania</t>
  </si>
  <si>
    <t>Salerno</t>
  </si>
  <si>
    <t>Bologna</t>
  </si>
  <si>
    <t>Firenze</t>
  </si>
  <si>
    <t>Padova</t>
  </si>
  <si>
    <t>Verona</t>
  </si>
  <si>
    <t>Caserta</t>
  </si>
  <si>
    <t>Varese</t>
  </si>
  <si>
    <t>Monza e della Brianza</t>
  </si>
  <si>
    <t>Treviso</t>
  </si>
  <si>
    <t>Vicenza</t>
  </si>
  <si>
    <t>Venezia</t>
  </si>
  <si>
    <t>Genova</t>
  </si>
  <si>
    <t>Lecce</t>
  </si>
  <si>
    <t>Modena</t>
  </si>
  <si>
    <t>Cosenza</t>
  </si>
  <si>
    <t>Perugia</t>
  </si>
  <si>
    <t>Como</t>
  </si>
  <si>
    <t>Messina</t>
  </si>
  <si>
    <t>Foggia</t>
  </si>
  <si>
    <t>Cuneo</t>
  </si>
  <si>
    <t>Latina</t>
  </si>
  <si>
    <t>Taranto</t>
  </si>
  <si>
    <t>Trento</t>
  </si>
  <si>
    <t>Pavia</t>
  </si>
  <si>
    <t>Bolzano/Bozen</t>
  </si>
  <si>
    <t>Reggio nell'Emilia</t>
  </si>
  <si>
    <t>Udine</t>
  </si>
  <si>
    <t>Reggio di Calabria</t>
  </si>
  <si>
    <t>Sassari</t>
  </si>
  <si>
    <t>Frosinone</t>
  </si>
  <si>
    <t>Ancona</t>
  </si>
  <si>
    <t>Parma</t>
  </si>
  <si>
    <t>Pisa</t>
  </si>
  <si>
    <t>Cagliari</t>
  </si>
  <si>
    <t>Trapani</t>
  </si>
  <si>
    <t>Agrigento</t>
  </si>
  <si>
    <t>Mantova</t>
  </si>
  <si>
    <t>Alessandria</t>
  </si>
  <si>
    <t>Avellino</t>
  </si>
  <si>
    <t>Forlì-Cesena</t>
  </si>
  <si>
    <t>Ravenna</t>
  </si>
  <si>
    <t>Siracusa</t>
  </si>
  <si>
    <t>Lucca</t>
  </si>
  <si>
    <t>Barletta-Andria-Trani</t>
  </si>
  <si>
    <t>Brindisi</t>
  </si>
  <si>
    <t>Chieti</t>
  </si>
  <si>
    <t>Novara</t>
  </si>
  <si>
    <t>Cremona</t>
  </si>
  <si>
    <t>Pesaro e Urbino</t>
  </si>
  <si>
    <t>Potenza</t>
  </si>
  <si>
    <t>Rimini</t>
  </si>
  <si>
    <t>Ferrara</t>
  </si>
  <si>
    <t>Catanzaro</t>
  </si>
  <si>
    <t>Lecco</t>
  </si>
  <si>
    <t>Arezzo</t>
  </si>
  <si>
    <t>Sud Sardegna</t>
  </si>
  <si>
    <t>Livorno</t>
  </si>
  <si>
    <t>Ragusa</t>
  </si>
  <si>
    <t>Pescara</t>
  </si>
  <si>
    <t>Pordenone</t>
  </si>
  <si>
    <t>Viterbo</t>
  </si>
  <si>
    <t>Macerata</t>
  </si>
  <si>
    <t>Teramo</t>
  </si>
  <si>
    <t>Pistoia</t>
  </si>
  <si>
    <t>Piacenza</t>
  </si>
  <si>
    <t>L'Aquila</t>
  </si>
  <si>
    <t>Savona</t>
  </si>
  <si>
    <t>Prato</t>
  </si>
  <si>
    <t>Siena</t>
  </si>
  <si>
    <t>Benevento</t>
  </si>
  <si>
    <t>Caltanissetta</t>
  </si>
  <si>
    <t>Lodi</t>
  </si>
  <si>
    <t>Trieste</t>
  </si>
  <si>
    <t>Rovigo</t>
  </si>
  <si>
    <t>Terni</t>
  </si>
  <si>
    <t>Grosseto</t>
  </si>
  <si>
    <t>La Spezia</t>
  </si>
  <si>
    <t>Campobasso</t>
  </si>
  <si>
    <t>Imperia</t>
  </si>
  <si>
    <t>Asti</t>
  </si>
  <si>
    <t>Ascoli Piceno</t>
  </si>
  <si>
    <t>Belluno</t>
  </si>
  <si>
    <t>Nuoro</t>
  </si>
  <si>
    <t>Matera</t>
  </si>
  <si>
    <t>Massa-Carrara</t>
  </si>
  <si>
    <t>Sondrio</t>
  </si>
  <si>
    <t>Biella</t>
  </si>
  <si>
    <t>Fermo</t>
  </si>
  <si>
    <t>Vercelli</t>
  </si>
  <si>
    <t>Crotone</t>
  </si>
  <si>
    <t>Verbano-Cusio-Ossola</t>
  </si>
  <si>
    <t>Enna</t>
  </si>
  <si>
    <t>Vibo Valentia</t>
  </si>
  <si>
    <t>Rieti</t>
  </si>
  <si>
    <t>Oristano</t>
  </si>
  <si>
    <t>Gorizia</t>
  </si>
  <si>
    <t>Valle d'Aosta/Vallée d'Aoste</t>
  </si>
  <si>
    <t>Isernia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</si>
</sst>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3" borderId="1" xfId="0" applyFont="1" applyFill="1" applyBorder="1"/>
    <xf numFmtId="0" fontId="4" fillId="4" borderId="1" xfId="0" applyFont="1" applyFill="1" applyBorder="1"/>
    <xf numFmtId="0" fontId="0" fillId="4" borderId="0" xfId="0" applyFill="1"/>
    <xf numFmtId="0" fontId="0" fillId="7" borderId="0" xfId="0" applyFill="1"/>
    <xf numFmtId="0" fontId="5" fillId="4" borderId="1" xfId="0" applyFont="1" applyFill="1" applyBorder="1"/>
    <xf numFmtId="164" fontId="4" fillId="4" borderId="1" xfId="0" applyNumberFormat="1" applyFont="1" applyFill="1" applyBorder="1"/>
    <xf numFmtId="1" fontId="4" fillId="4" borderId="1" xfId="0" applyNumberFormat="1" applyFont="1" applyFill="1" applyBorder="1"/>
    <xf numFmtId="165" fontId="0" fillId="0" borderId="0" xfId="0" applyNumberFormat="1"/>
    <xf numFmtId="0" fontId="2" fillId="8" borderId="1" xfId="0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/>
    <xf numFmtId="0" fontId="2" fillId="8" borderId="6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2" fontId="5" fillId="4" borderId="6" xfId="0" applyNumberFormat="1" applyFont="1" applyFill="1" applyBorder="1" applyAlignment="1">
      <alignment horizontal="right"/>
    </xf>
    <xf numFmtId="2" fontId="5" fillId="4" borderId="7" xfId="0" applyNumberFormat="1" applyFont="1" applyFill="1" applyBorder="1" applyAlignment="1">
      <alignment horizontal="right"/>
    </xf>
    <xf numFmtId="2" fontId="5" fillId="4" borderId="8" xfId="0" applyNumberFormat="1" applyFont="1" applyFill="1" applyBorder="1" applyAlignment="1">
      <alignment horizontal="right"/>
    </xf>
    <xf numFmtId="0" fontId="7" fillId="0" borderId="0" xfId="0" applyFont="1" applyAlignment="1">
      <alignment wrapText="1"/>
    </xf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Battery</a:t>
            </a:r>
            <a:r>
              <a:rPr lang="it-IT" baseline="0"/>
              <a:t> Life Distribution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'Task 2'!$B$3:$B$17</c:f>
              <c:numCache>
                <c:formatCode>General</c:formatCode>
                <c:ptCount val="15"/>
                <c:pt idx="0">
                  <c:v>85</c:v>
                </c:pt>
                <c:pt idx="1">
                  <c:v>85</c:v>
                </c:pt>
                <c:pt idx="2">
                  <c:v>80</c:v>
                </c:pt>
                <c:pt idx="3">
                  <c:v>70</c:v>
                </c:pt>
                <c:pt idx="4">
                  <c:v>70</c:v>
                </c:pt>
                <c:pt idx="5">
                  <c:v>60</c:v>
                </c:pt>
                <c:pt idx="6">
                  <c:v>55</c:v>
                </c:pt>
                <c:pt idx="7">
                  <c:v>50</c:v>
                </c:pt>
                <c:pt idx="8">
                  <c:v>40</c:v>
                </c:pt>
                <c:pt idx="9">
                  <c:v>40</c:v>
                </c:pt>
                <c:pt idx="10">
                  <c:v>30</c:v>
                </c:pt>
                <c:pt idx="11">
                  <c:v>30</c:v>
                </c:pt>
                <c:pt idx="12">
                  <c:v>20</c:v>
                </c:pt>
                <c:pt idx="13">
                  <c:v>20</c:v>
                </c:pt>
                <c:pt idx="14">
                  <c:v>10</c:v>
                </c:pt>
              </c:numCache>
            </c:numRef>
          </c:xVal>
          <c:yVal>
            <c:numRef>
              <c:f>'Task 2'!$C$3:$C$17</c:f>
              <c:numCache>
                <c:formatCode>General</c:formatCode>
                <c:ptCount val="15"/>
                <c:pt idx="0">
                  <c:v>5.6366134077554036E-3</c:v>
                </c:pt>
                <c:pt idx="1">
                  <c:v>5.6366134077554036E-3</c:v>
                </c:pt>
                <c:pt idx="2">
                  <c:v>7.4872355491360483E-3</c:v>
                </c:pt>
                <c:pt idx="3">
                  <c:v>1.1603701748296084E-2</c:v>
                </c:pt>
                <c:pt idx="4">
                  <c:v>1.1603701748296084E-2</c:v>
                </c:pt>
                <c:pt idx="5">
                  <c:v>1.5127356504362744E-2</c:v>
                </c:pt>
                <c:pt idx="6">
                  <c:v>1.6187529314154132E-2</c:v>
                </c:pt>
                <c:pt idx="7">
                  <c:v>1.658902836025896E-2</c:v>
                </c:pt>
                <c:pt idx="8">
                  <c:v>1.5302778088743715E-2</c:v>
                </c:pt>
                <c:pt idx="9">
                  <c:v>1.5302778088743715E-2</c:v>
                </c:pt>
                <c:pt idx="10">
                  <c:v>1.1874382501323381E-2</c:v>
                </c:pt>
                <c:pt idx="11">
                  <c:v>1.1874382501323381E-2</c:v>
                </c:pt>
                <c:pt idx="12">
                  <c:v>7.7507407675010305E-3</c:v>
                </c:pt>
                <c:pt idx="13">
                  <c:v>7.7507407675010305E-3</c:v>
                </c:pt>
                <c:pt idx="14">
                  <c:v>4.2556589095960294E-3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C7-4583-8AEC-E0D21A323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547183"/>
        <c:axId val="359545743"/>
      </c:scatterChart>
      <c:valAx>
        <c:axId val="35954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Battery Life</a:t>
                </a:r>
                <a:r>
                  <a:rPr lang="it-IT" baseline="0"/>
                  <a:t> (in hours)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545743"/>
        <c:crosses val="autoZero"/>
        <c:crossBetween val="midCat"/>
      </c:valAx>
      <c:valAx>
        <c:axId val="35954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Probability</a:t>
                </a:r>
                <a:r>
                  <a:rPr lang="it-IT" baseline="0"/>
                  <a:t> Density Function (PDF)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54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317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Battery Life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'Task 2'!$G$3:$G$17</c:f>
              <c:numCache>
                <c:formatCode>General</c:formatCode>
                <c:ptCount val="1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49</c:v>
                </c:pt>
              </c:numCache>
            </c:numRef>
          </c:xVal>
          <c:yVal>
            <c:numRef>
              <c:f>'Task 2'!$H$3:$H$17</c:f>
              <c:numCache>
                <c:formatCode>General</c:formatCode>
                <c:ptCount val="15"/>
                <c:pt idx="0">
                  <c:v>1.5432162573368895</c:v>
                </c:pt>
                <c:pt idx="1">
                  <c:v>1.5432162573368895</c:v>
                </c:pt>
                <c:pt idx="2">
                  <c:v>1.5432162573368895</c:v>
                </c:pt>
                <c:pt idx="3">
                  <c:v>1.5432162573368895</c:v>
                </c:pt>
                <c:pt idx="4">
                  <c:v>1.5432162573368895</c:v>
                </c:pt>
                <c:pt idx="5">
                  <c:v>1.5432162573368895</c:v>
                </c:pt>
                <c:pt idx="6">
                  <c:v>1.5432162573368895</c:v>
                </c:pt>
                <c:pt idx="7">
                  <c:v>1.5432162573368895</c:v>
                </c:pt>
                <c:pt idx="8">
                  <c:v>1.5432162573368895</c:v>
                </c:pt>
                <c:pt idx="9">
                  <c:v>1.5432162573368895</c:v>
                </c:pt>
                <c:pt idx="10">
                  <c:v>1.5432162573368895</c:v>
                </c:pt>
                <c:pt idx="11">
                  <c:v>1.5432162573368895</c:v>
                </c:pt>
                <c:pt idx="12">
                  <c:v>1.5432162573368895</c:v>
                </c:pt>
                <c:pt idx="13">
                  <c:v>1.5432162573368895</c:v>
                </c:pt>
                <c:pt idx="14">
                  <c:v>1.458397575688788E-3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2-426B-B701-2BDDBFF63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122863"/>
        <c:axId val="355122383"/>
      </c:scatterChart>
      <c:valAx>
        <c:axId val="355122863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Battery Life (in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5122383"/>
        <c:crosses val="autoZero"/>
        <c:crossBetween val="midCat"/>
      </c:valAx>
      <c:valAx>
        <c:axId val="35512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Probability Density Function (PDF)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512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Absolute</a:t>
            </a:r>
            <a:r>
              <a:rPr lang="it-IT" baseline="0"/>
              <a:t> Value (Y = |X|)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'Task 3'!$B$3:$B$15</c:f>
              <c:numCache>
                <c:formatCode>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'Task 3'!$C$3:$C$15</c:f>
              <c:numCache>
                <c:formatCode>0</c:formatCode>
                <c:ptCount val="13"/>
                <c:pt idx="0">
                  <c:v>3</c:v>
                </c:pt>
                <c:pt idx="1">
                  <c:v>2.5</c:v>
                </c:pt>
                <c:pt idx="2">
                  <c:v>2</c:v>
                </c:pt>
                <c:pt idx="3">
                  <c:v>1.5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9-4518-9F95-9F88825E5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562623"/>
        <c:axId val="1219565503"/>
      </c:scatterChart>
      <c:valAx>
        <c:axId val="121956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9565503"/>
        <c:crosses val="autoZero"/>
        <c:crossBetween val="midCat"/>
      </c:valAx>
      <c:valAx>
        <c:axId val="121956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956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'Task 3'!$L$4:$L$18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374</c:v>
                </c:pt>
              </c:numCache>
            </c:numRef>
          </c:xVal>
          <c:yVal>
            <c:numRef>
              <c:f>'Task 3'!$O$4:$O$18</c:f>
              <c:numCache>
                <c:formatCode>0.0000</c:formatCode>
                <c:ptCount val="15"/>
                <c:pt idx="0">
                  <c:v>1.7899999999999999E-2</c:v>
                </c:pt>
                <c:pt idx="1">
                  <c:v>1.7899999999999999E-2</c:v>
                </c:pt>
                <c:pt idx="2">
                  <c:v>1.7899999999999999E-2</c:v>
                </c:pt>
                <c:pt idx="3">
                  <c:v>1.7899999999999999E-2</c:v>
                </c:pt>
                <c:pt idx="4">
                  <c:v>1.7899999999999999E-2</c:v>
                </c:pt>
                <c:pt idx="5">
                  <c:v>1.7999999999999999E-2</c:v>
                </c:pt>
                <c:pt idx="6">
                  <c:v>1.7999999999999999E-2</c:v>
                </c:pt>
                <c:pt idx="7">
                  <c:v>1.83E-2</c:v>
                </c:pt>
                <c:pt idx="8">
                  <c:v>1.8499999999999999E-2</c:v>
                </c:pt>
                <c:pt idx="9">
                  <c:v>1.8700000000000001E-2</c:v>
                </c:pt>
                <c:pt idx="10">
                  <c:v>1.9599999999999999E-2</c:v>
                </c:pt>
                <c:pt idx="11">
                  <c:v>0.20699999999999999</c:v>
                </c:pt>
                <c:pt idx="12">
                  <c:v>2.24E-2</c:v>
                </c:pt>
                <c:pt idx="13">
                  <c:v>2.52E-2</c:v>
                </c:pt>
                <c:pt idx="14">
                  <c:v>5.7000000000000002E-2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1-4198-A758-8068362DD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888720"/>
        <c:axId val="1502885360"/>
      </c:scatterChart>
      <c:valAx>
        <c:axId val="150288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85360"/>
        <c:crosses val="autoZero"/>
        <c:crossBetween val="midCat"/>
      </c:valAx>
      <c:valAx>
        <c:axId val="150288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8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Auto-Correlation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'Task 3'!$D$22:$D$45</c:f>
              <c:numCache>
                <c:formatCode>General</c:formatCode>
                <c:ptCount val="24"/>
                <c:pt idx="0">
                  <c:v>6.187655334066635E-2</c:v>
                </c:pt>
                <c:pt idx="1">
                  <c:v>-0.47457660885017</c:v>
                </c:pt>
                <c:pt idx="2">
                  <c:v>7.3933350374516191E-2</c:v>
                </c:pt>
                <c:pt idx="3">
                  <c:v>4.757531855882987E-2</c:v>
                </c:pt>
                <c:pt idx="4">
                  <c:v>-0.55100509324078284</c:v>
                </c:pt>
                <c:pt idx="5">
                  <c:v>-0.12858311314681573</c:v>
                </c:pt>
                <c:pt idx="6">
                  <c:v>0.97323687465407682</c:v>
                </c:pt>
                <c:pt idx="7">
                  <c:v>5.905850836872114E-2</c:v>
                </c:pt>
                <c:pt idx="8">
                  <c:v>-0.44994111917098006</c:v>
                </c:pt>
                <c:pt idx="9">
                  <c:v>0.12170275358323542</c:v>
                </c:pt>
                <c:pt idx="10">
                  <c:v>7.483064493417764E-2</c:v>
                </c:pt>
                <c:pt idx="11">
                  <c:v>-0.51748003883447191</c:v>
                </c:pt>
                <c:pt idx="12">
                  <c:v>-0.12205242118086981</c:v>
                </c:pt>
                <c:pt idx="13">
                  <c:v>0.99106757438338222</c:v>
                </c:pt>
                <c:pt idx="14">
                  <c:v>0.15485216259701254</c:v>
                </c:pt>
                <c:pt idx="15">
                  <c:v>-0.44609390074970695</c:v>
                </c:pt>
                <c:pt idx="16">
                  <c:v>8.3769657883918547E-2</c:v>
                </c:pt>
                <c:pt idx="17">
                  <c:v>-1.0895364792367827E-2</c:v>
                </c:pt>
                <c:pt idx="18">
                  <c:v>-0.58322196477180765</c:v>
                </c:pt>
                <c:pt idx="19">
                  <c:v>-0.20345564425754065</c:v>
                </c:pt>
                <c:pt idx="20">
                  <c:v>0.99460055657802726</c:v>
                </c:pt>
                <c:pt idx="21">
                  <c:v>0.6497983230676313</c:v>
                </c:pt>
                <c:pt idx="22">
                  <c:v>5.1315800579078544E-2</c:v>
                </c:pt>
                <c:pt idx="23">
                  <c:v>0.82205045921810882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6B1-4324-B762-17107CB8E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2306464"/>
        <c:axId val="1252305984"/>
      </c:lineChart>
      <c:catAx>
        <c:axId val="12523064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Shift</a:t>
                </a:r>
                <a:r>
                  <a:rPr lang="it-IT" baseline="0"/>
                  <a:t> Value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2305984"/>
        <c:crosses val="autoZero"/>
        <c:auto val="1"/>
        <c:lblAlgn val="ctr"/>
        <c:lblOffset val="100"/>
        <c:noMultiLvlLbl val="0"/>
      </c:catAx>
      <c:valAx>
        <c:axId val="1252305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Auto-Correlation</a:t>
                </a:r>
                <a:r>
                  <a:rPr lang="it-IT" baseline="0"/>
                  <a:t>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230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Traffic in Milan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'Task 3'!$C$22:$C$49</c:f>
              <c:numCache>
                <c:formatCode>0</c:formatCode>
                <c:ptCount val="28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80</c:v>
                </c:pt>
                <c:pt idx="4">
                  <c:v>90</c:v>
                </c:pt>
                <c:pt idx="5">
                  <c:v>60</c:v>
                </c:pt>
                <c:pt idx="6">
                  <c:v>40</c:v>
                </c:pt>
                <c:pt idx="7">
                  <c:v>105</c:v>
                </c:pt>
                <c:pt idx="8">
                  <c:v>95</c:v>
                </c:pt>
                <c:pt idx="9">
                  <c:v>80</c:v>
                </c:pt>
                <c:pt idx="10">
                  <c:v>85</c:v>
                </c:pt>
                <c:pt idx="11">
                  <c:v>95</c:v>
                </c:pt>
                <c:pt idx="12">
                  <c:v>60</c:v>
                </c:pt>
                <c:pt idx="13">
                  <c:v>35</c:v>
                </c:pt>
                <c:pt idx="14">
                  <c:v>100</c:v>
                </c:pt>
                <c:pt idx="15">
                  <c:v>90</c:v>
                </c:pt>
                <c:pt idx="16">
                  <c:v>75</c:v>
                </c:pt>
                <c:pt idx="17">
                  <c:v>80</c:v>
                </c:pt>
                <c:pt idx="18">
                  <c:v>90</c:v>
                </c:pt>
                <c:pt idx="19">
                  <c:v>65</c:v>
                </c:pt>
                <c:pt idx="20">
                  <c:v>40</c:v>
                </c:pt>
                <c:pt idx="21">
                  <c:v>105</c:v>
                </c:pt>
                <c:pt idx="22">
                  <c:v>90</c:v>
                </c:pt>
                <c:pt idx="23">
                  <c:v>80</c:v>
                </c:pt>
                <c:pt idx="24">
                  <c:v>85</c:v>
                </c:pt>
                <c:pt idx="25">
                  <c:v>90</c:v>
                </c:pt>
                <c:pt idx="26">
                  <c:v>55</c:v>
                </c:pt>
                <c:pt idx="2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A-4636-BF9F-4CD104E7C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8928976"/>
        <c:axId val="1898928016"/>
      </c:lineChart>
      <c:catAx>
        <c:axId val="18989289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</a:t>
                </a:r>
                <a:r>
                  <a:rPr lang="it-IT" baseline="0"/>
                  <a:t>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8928016"/>
        <c:crosses val="autoZero"/>
        <c:auto val="1"/>
        <c:lblAlgn val="ctr"/>
        <c:lblOffset val="100"/>
        <c:tickLblSkip val="1"/>
        <c:noMultiLvlLbl val="0"/>
      </c:catAx>
      <c:valAx>
        <c:axId val="18989280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Traffic</a:t>
                </a:r>
                <a:r>
                  <a:rPr lang="it-IT" baseline="0"/>
                  <a:t> Index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8928976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Popolazione con scala lineare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Sheet1!$B$2:$B$108</c:f>
              <c:strCache>
                <c:ptCount val="107"/>
                <c:pt idx="0">
                  <c:v>Roma</c:v>
                </c:pt>
                <c:pt idx="1">
                  <c:v>Milano</c:v>
                </c:pt>
                <c:pt idx="2">
                  <c:v>Napoli</c:v>
                </c:pt>
                <c:pt idx="3">
                  <c:v>Torino</c:v>
                </c:pt>
                <c:pt idx="4">
                  <c:v>Brescia</c:v>
                </c:pt>
                <c:pt idx="5">
                  <c:v>Bari</c:v>
                </c:pt>
                <c:pt idx="6">
                  <c:v>Palermo</c:v>
                </c:pt>
                <c:pt idx="7">
                  <c:v>Bergamo</c:v>
                </c:pt>
                <c:pt idx="8">
                  <c:v>Catania</c:v>
                </c:pt>
                <c:pt idx="9">
                  <c:v>Salerno</c:v>
                </c:pt>
                <c:pt idx="10">
                  <c:v>Bologna</c:v>
                </c:pt>
                <c:pt idx="11">
                  <c:v>Firenze</c:v>
                </c:pt>
                <c:pt idx="12">
                  <c:v>Padova</c:v>
                </c:pt>
                <c:pt idx="13">
                  <c:v>Verona</c:v>
                </c:pt>
                <c:pt idx="14">
                  <c:v>Caserta</c:v>
                </c:pt>
                <c:pt idx="15">
                  <c:v>Varese</c:v>
                </c:pt>
                <c:pt idx="16">
                  <c:v>Monza e della Brianza</c:v>
                </c:pt>
                <c:pt idx="17">
                  <c:v>Treviso</c:v>
                </c:pt>
                <c:pt idx="18">
                  <c:v>Vicenza</c:v>
                </c:pt>
                <c:pt idx="19">
                  <c:v>Venezia</c:v>
                </c:pt>
                <c:pt idx="20">
                  <c:v>Genova</c:v>
                </c:pt>
                <c:pt idx="21">
                  <c:v>Lecce</c:v>
                </c:pt>
                <c:pt idx="22">
                  <c:v>Modena</c:v>
                </c:pt>
                <c:pt idx="23">
                  <c:v>Cosenza</c:v>
                </c:pt>
                <c:pt idx="24">
                  <c:v>Perugia</c:v>
                </c:pt>
                <c:pt idx="25">
                  <c:v>Como</c:v>
                </c:pt>
                <c:pt idx="26">
                  <c:v>Messina</c:v>
                </c:pt>
                <c:pt idx="27">
                  <c:v>Foggia</c:v>
                </c:pt>
                <c:pt idx="28">
                  <c:v>Cuneo</c:v>
                </c:pt>
                <c:pt idx="29">
                  <c:v>Latina</c:v>
                </c:pt>
                <c:pt idx="30">
                  <c:v>Taranto</c:v>
                </c:pt>
                <c:pt idx="31">
                  <c:v>Trento</c:v>
                </c:pt>
                <c:pt idx="32">
                  <c:v>Pavia</c:v>
                </c:pt>
                <c:pt idx="33">
                  <c:v>Bolzano/Bozen</c:v>
                </c:pt>
                <c:pt idx="34">
                  <c:v>Reggio nell'Emilia</c:v>
                </c:pt>
                <c:pt idx="35">
                  <c:v>Udine</c:v>
                </c:pt>
                <c:pt idx="36">
                  <c:v>Reggio di Calabria</c:v>
                </c:pt>
                <c:pt idx="37">
                  <c:v>Sassari</c:v>
                </c:pt>
                <c:pt idx="38">
                  <c:v>Frosinone</c:v>
                </c:pt>
                <c:pt idx="39">
                  <c:v>Ancona</c:v>
                </c:pt>
                <c:pt idx="40">
                  <c:v>Parma</c:v>
                </c:pt>
                <c:pt idx="41">
                  <c:v>Pisa</c:v>
                </c:pt>
                <c:pt idx="42">
                  <c:v>Cagliari</c:v>
                </c:pt>
                <c:pt idx="43">
                  <c:v>Trapani</c:v>
                </c:pt>
                <c:pt idx="44">
                  <c:v>Agrigento</c:v>
                </c:pt>
                <c:pt idx="45">
                  <c:v>Mantova</c:v>
                </c:pt>
                <c:pt idx="46">
                  <c:v>Alessandria</c:v>
                </c:pt>
                <c:pt idx="47">
                  <c:v>Avellino</c:v>
                </c:pt>
                <c:pt idx="48">
                  <c:v>Forlì-Cesena</c:v>
                </c:pt>
                <c:pt idx="49">
                  <c:v>Ravenna</c:v>
                </c:pt>
                <c:pt idx="50">
                  <c:v>Siracusa</c:v>
                </c:pt>
                <c:pt idx="51">
                  <c:v>Lucca</c:v>
                </c:pt>
                <c:pt idx="52">
                  <c:v>Barletta-Andria-Trani</c:v>
                </c:pt>
                <c:pt idx="53">
                  <c:v>Brindisi</c:v>
                </c:pt>
                <c:pt idx="54">
                  <c:v>Chieti</c:v>
                </c:pt>
                <c:pt idx="55">
                  <c:v>Novara</c:v>
                </c:pt>
                <c:pt idx="56">
                  <c:v>Cremona</c:v>
                </c:pt>
                <c:pt idx="57">
                  <c:v>Pesaro e Urbino</c:v>
                </c:pt>
                <c:pt idx="58">
                  <c:v>Potenza</c:v>
                </c:pt>
                <c:pt idx="59">
                  <c:v>Rimini</c:v>
                </c:pt>
                <c:pt idx="60">
                  <c:v>Ferrara</c:v>
                </c:pt>
                <c:pt idx="61">
                  <c:v>Catanzaro</c:v>
                </c:pt>
                <c:pt idx="62">
                  <c:v>Lecco</c:v>
                </c:pt>
                <c:pt idx="63">
                  <c:v>Arezzo</c:v>
                </c:pt>
                <c:pt idx="64">
                  <c:v>Sud Sardegna</c:v>
                </c:pt>
                <c:pt idx="65">
                  <c:v>Livorno</c:v>
                </c:pt>
                <c:pt idx="66">
                  <c:v>Ragusa</c:v>
                </c:pt>
                <c:pt idx="67">
                  <c:v>Pescara</c:v>
                </c:pt>
                <c:pt idx="68">
                  <c:v>Pordenone</c:v>
                </c:pt>
                <c:pt idx="69">
                  <c:v>Viterbo</c:v>
                </c:pt>
                <c:pt idx="70">
                  <c:v>Macerata</c:v>
                </c:pt>
                <c:pt idx="71">
                  <c:v>Teramo</c:v>
                </c:pt>
                <c:pt idx="72">
                  <c:v>Pistoia</c:v>
                </c:pt>
                <c:pt idx="73">
                  <c:v>Piacenza</c:v>
                </c:pt>
                <c:pt idx="74">
                  <c:v>L'Aquila</c:v>
                </c:pt>
                <c:pt idx="75">
                  <c:v>Savona</c:v>
                </c:pt>
                <c:pt idx="76">
                  <c:v>Prato</c:v>
                </c:pt>
                <c:pt idx="77">
                  <c:v>Siena</c:v>
                </c:pt>
                <c:pt idx="78">
                  <c:v>Benevento</c:v>
                </c:pt>
                <c:pt idx="79">
                  <c:v>Caltanissetta</c:v>
                </c:pt>
                <c:pt idx="80">
                  <c:v>Lodi</c:v>
                </c:pt>
                <c:pt idx="81">
                  <c:v>Trieste</c:v>
                </c:pt>
                <c:pt idx="82">
                  <c:v>Rovigo</c:v>
                </c:pt>
                <c:pt idx="83">
                  <c:v>Terni</c:v>
                </c:pt>
                <c:pt idx="84">
                  <c:v>Grosseto</c:v>
                </c:pt>
                <c:pt idx="85">
                  <c:v>La Spezia</c:v>
                </c:pt>
                <c:pt idx="86">
                  <c:v>Campobasso</c:v>
                </c:pt>
                <c:pt idx="87">
                  <c:v>Imperia</c:v>
                </c:pt>
                <c:pt idx="88">
                  <c:v>Asti</c:v>
                </c:pt>
                <c:pt idx="89">
                  <c:v>Ascoli Piceno</c:v>
                </c:pt>
                <c:pt idx="90">
                  <c:v>Belluno</c:v>
                </c:pt>
                <c:pt idx="91">
                  <c:v>Nuoro</c:v>
                </c:pt>
                <c:pt idx="92">
                  <c:v>Matera</c:v>
                </c:pt>
                <c:pt idx="93">
                  <c:v>Massa-Carrara</c:v>
                </c:pt>
                <c:pt idx="94">
                  <c:v>Sondrio</c:v>
                </c:pt>
                <c:pt idx="95">
                  <c:v>Biella</c:v>
                </c:pt>
                <c:pt idx="96">
                  <c:v>Fermo</c:v>
                </c:pt>
                <c:pt idx="97">
                  <c:v>Vercelli</c:v>
                </c:pt>
                <c:pt idx="98">
                  <c:v>Crotone</c:v>
                </c:pt>
                <c:pt idx="99">
                  <c:v>Verbano-Cusio-Ossola</c:v>
                </c:pt>
                <c:pt idx="100">
                  <c:v>Enna</c:v>
                </c:pt>
                <c:pt idx="101">
                  <c:v>Vibo Valentia</c:v>
                </c:pt>
                <c:pt idx="102">
                  <c:v>Rieti</c:v>
                </c:pt>
                <c:pt idx="103">
                  <c:v>Oristano</c:v>
                </c:pt>
                <c:pt idx="104">
                  <c:v>Gorizia</c:v>
                </c:pt>
                <c:pt idx="105">
                  <c:v>Valle d'Aosta/Vallée d'Aoste</c:v>
                </c:pt>
                <c:pt idx="106">
                  <c:v>Isernia</c:v>
                </c:pt>
              </c:strCache>
            </c:strRef>
          </c:xVal>
          <c:yVal>
            <c:numRef>
              <c:f>Sheet1!$C$2:$C$108</c:f>
              <c:numCache>
                <c:formatCode>General</c:formatCode>
                <c:ptCount val="107"/>
                <c:pt idx="0">
                  <c:v>4223885</c:v>
                </c:pt>
                <c:pt idx="1">
                  <c:v>3247623</c:v>
                </c:pt>
                <c:pt idx="2">
                  <c:v>2958410</c:v>
                </c:pt>
                <c:pt idx="3">
                  <c:v>2207873</c:v>
                </c:pt>
                <c:pt idx="4">
                  <c:v>1266138</c:v>
                </c:pt>
                <c:pt idx="5">
                  <c:v>1218191</c:v>
                </c:pt>
                <c:pt idx="6">
                  <c:v>1194439</c:v>
                </c:pt>
                <c:pt idx="7">
                  <c:v>1115037</c:v>
                </c:pt>
                <c:pt idx="8">
                  <c:v>1068563</c:v>
                </c:pt>
                <c:pt idx="9">
                  <c:v>1054766</c:v>
                </c:pt>
                <c:pt idx="10">
                  <c:v>1020865</c:v>
                </c:pt>
                <c:pt idx="11">
                  <c:v>989460</c:v>
                </c:pt>
                <c:pt idx="12">
                  <c:v>932704</c:v>
                </c:pt>
                <c:pt idx="13">
                  <c:v>928907</c:v>
                </c:pt>
                <c:pt idx="14">
                  <c:v>907442</c:v>
                </c:pt>
                <c:pt idx="15">
                  <c:v>881907</c:v>
                </c:pt>
                <c:pt idx="16">
                  <c:v>879752</c:v>
                </c:pt>
                <c:pt idx="17">
                  <c:v>877565</c:v>
                </c:pt>
                <c:pt idx="18">
                  <c:v>854131</c:v>
                </c:pt>
                <c:pt idx="19">
                  <c:v>833934</c:v>
                </c:pt>
                <c:pt idx="20">
                  <c:v>818651</c:v>
                </c:pt>
                <c:pt idx="21">
                  <c:v>763778</c:v>
                </c:pt>
                <c:pt idx="22">
                  <c:v>709149</c:v>
                </c:pt>
                <c:pt idx="23">
                  <c:v>669239</c:v>
                </c:pt>
                <c:pt idx="24">
                  <c:v>636531</c:v>
                </c:pt>
                <c:pt idx="25">
                  <c:v>598333</c:v>
                </c:pt>
                <c:pt idx="26">
                  <c:v>595948</c:v>
                </c:pt>
                <c:pt idx="27">
                  <c:v>590304</c:v>
                </c:pt>
                <c:pt idx="28">
                  <c:v>581676</c:v>
                </c:pt>
                <c:pt idx="29">
                  <c:v>566671</c:v>
                </c:pt>
                <c:pt idx="30">
                  <c:v>550046</c:v>
                </c:pt>
                <c:pt idx="31">
                  <c:v>546709</c:v>
                </c:pt>
                <c:pt idx="32">
                  <c:v>542082</c:v>
                </c:pt>
                <c:pt idx="33">
                  <c:v>539386</c:v>
                </c:pt>
                <c:pt idx="34">
                  <c:v>531113</c:v>
                </c:pt>
                <c:pt idx="35">
                  <c:v>516443</c:v>
                </c:pt>
                <c:pt idx="36">
                  <c:v>511935</c:v>
                </c:pt>
                <c:pt idx="37">
                  <c:v>471653</c:v>
                </c:pt>
                <c:pt idx="38">
                  <c:v>462363</c:v>
                </c:pt>
                <c:pt idx="39">
                  <c:v>461645</c:v>
                </c:pt>
                <c:pt idx="40">
                  <c:v>456015</c:v>
                </c:pt>
                <c:pt idx="41">
                  <c:v>418561</c:v>
                </c:pt>
                <c:pt idx="42">
                  <c:v>417079</c:v>
                </c:pt>
                <c:pt idx="43">
                  <c:v>411396</c:v>
                </c:pt>
                <c:pt idx="44">
                  <c:v>408059</c:v>
                </c:pt>
                <c:pt idx="45">
                  <c:v>407312</c:v>
                </c:pt>
                <c:pt idx="46">
                  <c:v>407029</c:v>
                </c:pt>
                <c:pt idx="47">
                  <c:v>394759</c:v>
                </c:pt>
                <c:pt idx="48">
                  <c:v>393628</c:v>
                </c:pt>
                <c:pt idx="49">
                  <c:v>387501</c:v>
                </c:pt>
                <c:pt idx="50">
                  <c:v>382690</c:v>
                </c:pt>
                <c:pt idx="51">
                  <c:v>380693</c:v>
                </c:pt>
                <c:pt idx="52">
                  <c:v>376561</c:v>
                </c:pt>
                <c:pt idx="53">
                  <c:v>375286</c:v>
                </c:pt>
                <c:pt idx="54">
                  <c:v>370127</c:v>
                </c:pt>
                <c:pt idx="55">
                  <c:v>364478</c:v>
                </c:pt>
                <c:pt idx="56">
                  <c:v>353995</c:v>
                </c:pt>
                <c:pt idx="57">
                  <c:v>349798</c:v>
                </c:pt>
                <c:pt idx="58">
                  <c:v>340799</c:v>
                </c:pt>
                <c:pt idx="59">
                  <c:v>340665</c:v>
                </c:pt>
                <c:pt idx="60">
                  <c:v>339999</c:v>
                </c:pt>
                <c:pt idx="61">
                  <c:v>339297</c:v>
                </c:pt>
                <c:pt idx="62">
                  <c:v>333804</c:v>
                </c:pt>
                <c:pt idx="63">
                  <c:v>333646</c:v>
                </c:pt>
                <c:pt idx="64">
                  <c:v>329276</c:v>
                </c:pt>
                <c:pt idx="65">
                  <c:v>325431</c:v>
                </c:pt>
                <c:pt idx="66">
                  <c:v>320976</c:v>
                </c:pt>
                <c:pt idx="67">
                  <c:v>311826</c:v>
                </c:pt>
                <c:pt idx="68">
                  <c:v>310967</c:v>
                </c:pt>
                <c:pt idx="69">
                  <c:v>307430</c:v>
                </c:pt>
                <c:pt idx="70">
                  <c:v>302309</c:v>
                </c:pt>
                <c:pt idx="71">
                  <c:v>299796</c:v>
                </c:pt>
                <c:pt idx="72">
                  <c:v>290036</c:v>
                </c:pt>
                <c:pt idx="73">
                  <c:v>286743</c:v>
                </c:pt>
                <c:pt idx="74">
                  <c:v>286681</c:v>
                </c:pt>
                <c:pt idx="75">
                  <c:v>267119</c:v>
                </c:pt>
                <c:pt idx="76">
                  <c:v>261094</c:v>
                </c:pt>
                <c:pt idx="77">
                  <c:v>259826</c:v>
                </c:pt>
                <c:pt idx="78">
                  <c:v>259648</c:v>
                </c:pt>
                <c:pt idx="79">
                  <c:v>244913</c:v>
                </c:pt>
                <c:pt idx="80">
                  <c:v>230447</c:v>
                </c:pt>
                <c:pt idx="81">
                  <c:v>228049</c:v>
                </c:pt>
                <c:pt idx="82">
                  <c:v>227052</c:v>
                </c:pt>
                <c:pt idx="83">
                  <c:v>215423</c:v>
                </c:pt>
                <c:pt idx="84">
                  <c:v>215328</c:v>
                </c:pt>
                <c:pt idx="85">
                  <c:v>214986</c:v>
                </c:pt>
                <c:pt idx="86">
                  <c:v>209207</c:v>
                </c:pt>
                <c:pt idx="87">
                  <c:v>209152</c:v>
                </c:pt>
                <c:pt idx="88">
                  <c:v>207310</c:v>
                </c:pt>
                <c:pt idx="89">
                  <c:v>200400</c:v>
                </c:pt>
                <c:pt idx="90">
                  <c:v>197558</c:v>
                </c:pt>
                <c:pt idx="91">
                  <c:v>195437</c:v>
                </c:pt>
                <c:pt idx="92">
                  <c:v>189098</c:v>
                </c:pt>
                <c:pt idx="93">
                  <c:v>186759</c:v>
                </c:pt>
                <c:pt idx="94">
                  <c:v>179051</c:v>
                </c:pt>
                <c:pt idx="95">
                  <c:v>168257</c:v>
                </c:pt>
                <c:pt idx="96">
                  <c:v>167100</c:v>
                </c:pt>
                <c:pt idx="97">
                  <c:v>165878</c:v>
                </c:pt>
                <c:pt idx="98">
                  <c:v>161479</c:v>
                </c:pt>
                <c:pt idx="99">
                  <c:v>153201</c:v>
                </c:pt>
                <c:pt idx="100">
                  <c:v>152387</c:v>
                </c:pt>
                <c:pt idx="101">
                  <c:v>150197</c:v>
                </c:pt>
                <c:pt idx="102">
                  <c:v>149923</c:v>
                </c:pt>
                <c:pt idx="103">
                  <c:v>147894</c:v>
                </c:pt>
                <c:pt idx="104">
                  <c:v>138636</c:v>
                </c:pt>
                <c:pt idx="105">
                  <c:v>122714</c:v>
                </c:pt>
                <c:pt idx="106">
                  <c:v>78759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BD-4F66-83BE-FB0A337B1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203335"/>
        <c:axId val="991205383"/>
      </c:scatterChart>
      <c:valAx>
        <c:axId val="991203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05383"/>
        <c:crosses val="autoZero"/>
        <c:crossBetween val="midCat"/>
      </c:valAx>
      <c:valAx>
        <c:axId val="991205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03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Popolazione con scala logarimica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Sheet1!$B$2:$B$108</c:f>
              <c:strCache>
                <c:ptCount val="107"/>
                <c:pt idx="0">
                  <c:v>Roma</c:v>
                </c:pt>
                <c:pt idx="1">
                  <c:v>Milano</c:v>
                </c:pt>
                <c:pt idx="2">
                  <c:v>Napoli</c:v>
                </c:pt>
                <c:pt idx="3">
                  <c:v>Torino</c:v>
                </c:pt>
                <c:pt idx="4">
                  <c:v>Brescia</c:v>
                </c:pt>
                <c:pt idx="5">
                  <c:v>Bari</c:v>
                </c:pt>
                <c:pt idx="6">
                  <c:v>Palermo</c:v>
                </c:pt>
                <c:pt idx="7">
                  <c:v>Bergamo</c:v>
                </c:pt>
                <c:pt idx="8">
                  <c:v>Catania</c:v>
                </c:pt>
                <c:pt idx="9">
                  <c:v>Salerno</c:v>
                </c:pt>
                <c:pt idx="10">
                  <c:v>Bologna</c:v>
                </c:pt>
                <c:pt idx="11">
                  <c:v>Firenze</c:v>
                </c:pt>
                <c:pt idx="12">
                  <c:v>Padova</c:v>
                </c:pt>
                <c:pt idx="13">
                  <c:v>Verona</c:v>
                </c:pt>
                <c:pt idx="14">
                  <c:v>Caserta</c:v>
                </c:pt>
                <c:pt idx="15">
                  <c:v>Varese</c:v>
                </c:pt>
                <c:pt idx="16">
                  <c:v>Monza e della Brianza</c:v>
                </c:pt>
                <c:pt idx="17">
                  <c:v>Treviso</c:v>
                </c:pt>
                <c:pt idx="18">
                  <c:v>Vicenza</c:v>
                </c:pt>
                <c:pt idx="19">
                  <c:v>Venezia</c:v>
                </c:pt>
                <c:pt idx="20">
                  <c:v>Genova</c:v>
                </c:pt>
                <c:pt idx="21">
                  <c:v>Lecce</c:v>
                </c:pt>
                <c:pt idx="22">
                  <c:v>Modena</c:v>
                </c:pt>
                <c:pt idx="23">
                  <c:v>Cosenza</c:v>
                </c:pt>
                <c:pt idx="24">
                  <c:v>Perugia</c:v>
                </c:pt>
                <c:pt idx="25">
                  <c:v>Como</c:v>
                </c:pt>
                <c:pt idx="26">
                  <c:v>Messina</c:v>
                </c:pt>
                <c:pt idx="27">
                  <c:v>Foggia</c:v>
                </c:pt>
                <c:pt idx="28">
                  <c:v>Cuneo</c:v>
                </c:pt>
                <c:pt idx="29">
                  <c:v>Latina</c:v>
                </c:pt>
                <c:pt idx="30">
                  <c:v>Taranto</c:v>
                </c:pt>
                <c:pt idx="31">
                  <c:v>Trento</c:v>
                </c:pt>
                <c:pt idx="32">
                  <c:v>Pavia</c:v>
                </c:pt>
                <c:pt idx="33">
                  <c:v>Bolzano/Bozen</c:v>
                </c:pt>
                <c:pt idx="34">
                  <c:v>Reggio nell'Emilia</c:v>
                </c:pt>
                <c:pt idx="35">
                  <c:v>Udine</c:v>
                </c:pt>
                <c:pt idx="36">
                  <c:v>Reggio di Calabria</c:v>
                </c:pt>
                <c:pt idx="37">
                  <c:v>Sassari</c:v>
                </c:pt>
                <c:pt idx="38">
                  <c:v>Frosinone</c:v>
                </c:pt>
                <c:pt idx="39">
                  <c:v>Ancona</c:v>
                </c:pt>
                <c:pt idx="40">
                  <c:v>Parma</c:v>
                </c:pt>
                <c:pt idx="41">
                  <c:v>Pisa</c:v>
                </c:pt>
                <c:pt idx="42">
                  <c:v>Cagliari</c:v>
                </c:pt>
                <c:pt idx="43">
                  <c:v>Trapani</c:v>
                </c:pt>
                <c:pt idx="44">
                  <c:v>Agrigento</c:v>
                </c:pt>
                <c:pt idx="45">
                  <c:v>Mantova</c:v>
                </c:pt>
                <c:pt idx="46">
                  <c:v>Alessandria</c:v>
                </c:pt>
                <c:pt idx="47">
                  <c:v>Avellino</c:v>
                </c:pt>
                <c:pt idx="48">
                  <c:v>Forlì-Cesena</c:v>
                </c:pt>
                <c:pt idx="49">
                  <c:v>Ravenna</c:v>
                </c:pt>
                <c:pt idx="50">
                  <c:v>Siracusa</c:v>
                </c:pt>
                <c:pt idx="51">
                  <c:v>Lucca</c:v>
                </c:pt>
                <c:pt idx="52">
                  <c:v>Barletta-Andria-Trani</c:v>
                </c:pt>
                <c:pt idx="53">
                  <c:v>Brindisi</c:v>
                </c:pt>
                <c:pt idx="54">
                  <c:v>Chieti</c:v>
                </c:pt>
                <c:pt idx="55">
                  <c:v>Novara</c:v>
                </c:pt>
                <c:pt idx="56">
                  <c:v>Cremona</c:v>
                </c:pt>
                <c:pt idx="57">
                  <c:v>Pesaro e Urbino</c:v>
                </c:pt>
                <c:pt idx="58">
                  <c:v>Potenza</c:v>
                </c:pt>
                <c:pt idx="59">
                  <c:v>Rimini</c:v>
                </c:pt>
                <c:pt idx="60">
                  <c:v>Ferrara</c:v>
                </c:pt>
                <c:pt idx="61">
                  <c:v>Catanzaro</c:v>
                </c:pt>
                <c:pt idx="62">
                  <c:v>Lecco</c:v>
                </c:pt>
                <c:pt idx="63">
                  <c:v>Arezzo</c:v>
                </c:pt>
                <c:pt idx="64">
                  <c:v>Sud Sardegna</c:v>
                </c:pt>
                <c:pt idx="65">
                  <c:v>Livorno</c:v>
                </c:pt>
                <c:pt idx="66">
                  <c:v>Ragusa</c:v>
                </c:pt>
                <c:pt idx="67">
                  <c:v>Pescara</c:v>
                </c:pt>
                <c:pt idx="68">
                  <c:v>Pordenone</c:v>
                </c:pt>
                <c:pt idx="69">
                  <c:v>Viterbo</c:v>
                </c:pt>
                <c:pt idx="70">
                  <c:v>Macerata</c:v>
                </c:pt>
                <c:pt idx="71">
                  <c:v>Teramo</c:v>
                </c:pt>
                <c:pt idx="72">
                  <c:v>Pistoia</c:v>
                </c:pt>
                <c:pt idx="73">
                  <c:v>Piacenza</c:v>
                </c:pt>
                <c:pt idx="74">
                  <c:v>L'Aquila</c:v>
                </c:pt>
                <c:pt idx="75">
                  <c:v>Savona</c:v>
                </c:pt>
                <c:pt idx="76">
                  <c:v>Prato</c:v>
                </c:pt>
                <c:pt idx="77">
                  <c:v>Siena</c:v>
                </c:pt>
                <c:pt idx="78">
                  <c:v>Benevento</c:v>
                </c:pt>
                <c:pt idx="79">
                  <c:v>Caltanissetta</c:v>
                </c:pt>
                <c:pt idx="80">
                  <c:v>Lodi</c:v>
                </c:pt>
                <c:pt idx="81">
                  <c:v>Trieste</c:v>
                </c:pt>
                <c:pt idx="82">
                  <c:v>Rovigo</c:v>
                </c:pt>
                <c:pt idx="83">
                  <c:v>Terni</c:v>
                </c:pt>
                <c:pt idx="84">
                  <c:v>Grosseto</c:v>
                </c:pt>
                <c:pt idx="85">
                  <c:v>La Spezia</c:v>
                </c:pt>
                <c:pt idx="86">
                  <c:v>Campobasso</c:v>
                </c:pt>
                <c:pt idx="87">
                  <c:v>Imperia</c:v>
                </c:pt>
                <c:pt idx="88">
                  <c:v>Asti</c:v>
                </c:pt>
                <c:pt idx="89">
                  <c:v>Ascoli Piceno</c:v>
                </c:pt>
                <c:pt idx="90">
                  <c:v>Belluno</c:v>
                </c:pt>
                <c:pt idx="91">
                  <c:v>Nuoro</c:v>
                </c:pt>
                <c:pt idx="92">
                  <c:v>Matera</c:v>
                </c:pt>
                <c:pt idx="93">
                  <c:v>Massa-Carrara</c:v>
                </c:pt>
                <c:pt idx="94">
                  <c:v>Sondrio</c:v>
                </c:pt>
                <c:pt idx="95">
                  <c:v>Biella</c:v>
                </c:pt>
                <c:pt idx="96">
                  <c:v>Fermo</c:v>
                </c:pt>
                <c:pt idx="97">
                  <c:v>Vercelli</c:v>
                </c:pt>
                <c:pt idx="98">
                  <c:v>Crotone</c:v>
                </c:pt>
                <c:pt idx="99">
                  <c:v>Verbano-Cusio-Ossola</c:v>
                </c:pt>
                <c:pt idx="100">
                  <c:v>Enna</c:v>
                </c:pt>
                <c:pt idx="101">
                  <c:v>Vibo Valentia</c:v>
                </c:pt>
                <c:pt idx="102">
                  <c:v>Rieti</c:v>
                </c:pt>
                <c:pt idx="103">
                  <c:v>Oristano</c:v>
                </c:pt>
                <c:pt idx="104">
                  <c:v>Gorizia</c:v>
                </c:pt>
                <c:pt idx="105">
                  <c:v>Valle d'Aosta/Vallée d'Aoste</c:v>
                </c:pt>
                <c:pt idx="106">
                  <c:v>Isernia</c:v>
                </c:pt>
              </c:strCache>
            </c:strRef>
          </c:xVal>
          <c:yVal>
            <c:numRef>
              <c:f>Sheet1!$C$2:$C$108</c:f>
              <c:numCache>
                <c:formatCode>General</c:formatCode>
                <c:ptCount val="107"/>
                <c:pt idx="0">
                  <c:v>4223885</c:v>
                </c:pt>
                <c:pt idx="1">
                  <c:v>3247623</c:v>
                </c:pt>
                <c:pt idx="2">
                  <c:v>2958410</c:v>
                </c:pt>
                <c:pt idx="3">
                  <c:v>2207873</c:v>
                </c:pt>
                <c:pt idx="4">
                  <c:v>1266138</c:v>
                </c:pt>
                <c:pt idx="5">
                  <c:v>1218191</c:v>
                </c:pt>
                <c:pt idx="6">
                  <c:v>1194439</c:v>
                </c:pt>
                <c:pt idx="7">
                  <c:v>1115037</c:v>
                </c:pt>
                <c:pt idx="8">
                  <c:v>1068563</c:v>
                </c:pt>
                <c:pt idx="9">
                  <c:v>1054766</c:v>
                </c:pt>
                <c:pt idx="10">
                  <c:v>1020865</c:v>
                </c:pt>
                <c:pt idx="11">
                  <c:v>989460</c:v>
                </c:pt>
                <c:pt idx="12">
                  <c:v>932704</c:v>
                </c:pt>
                <c:pt idx="13">
                  <c:v>928907</c:v>
                </c:pt>
                <c:pt idx="14">
                  <c:v>907442</c:v>
                </c:pt>
                <c:pt idx="15">
                  <c:v>881907</c:v>
                </c:pt>
                <c:pt idx="16">
                  <c:v>879752</c:v>
                </c:pt>
                <c:pt idx="17">
                  <c:v>877565</c:v>
                </c:pt>
                <c:pt idx="18">
                  <c:v>854131</c:v>
                </c:pt>
                <c:pt idx="19">
                  <c:v>833934</c:v>
                </c:pt>
                <c:pt idx="20">
                  <c:v>818651</c:v>
                </c:pt>
                <c:pt idx="21">
                  <c:v>763778</c:v>
                </c:pt>
                <c:pt idx="22">
                  <c:v>709149</c:v>
                </c:pt>
                <c:pt idx="23">
                  <c:v>669239</c:v>
                </c:pt>
                <c:pt idx="24">
                  <c:v>636531</c:v>
                </c:pt>
                <c:pt idx="25">
                  <c:v>598333</c:v>
                </c:pt>
                <c:pt idx="26">
                  <c:v>595948</c:v>
                </c:pt>
                <c:pt idx="27">
                  <c:v>590304</c:v>
                </c:pt>
                <c:pt idx="28">
                  <c:v>581676</c:v>
                </c:pt>
                <c:pt idx="29">
                  <c:v>566671</c:v>
                </c:pt>
                <c:pt idx="30">
                  <c:v>550046</c:v>
                </c:pt>
                <c:pt idx="31">
                  <c:v>546709</c:v>
                </c:pt>
                <c:pt idx="32">
                  <c:v>542082</c:v>
                </c:pt>
                <c:pt idx="33">
                  <c:v>539386</c:v>
                </c:pt>
                <c:pt idx="34">
                  <c:v>531113</c:v>
                </c:pt>
                <c:pt idx="35">
                  <c:v>516443</c:v>
                </c:pt>
                <c:pt idx="36">
                  <c:v>511935</c:v>
                </c:pt>
                <c:pt idx="37">
                  <c:v>471653</c:v>
                </c:pt>
                <c:pt idx="38">
                  <c:v>462363</c:v>
                </c:pt>
                <c:pt idx="39">
                  <c:v>461645</c:v>
                </c:pt>
                <c:pt idx="40">
                  <c:v>456015</c:v>
                </c:pt>
                <c:pt idx="41">
                  <c:v>418561</c:v>
                </c:pt>
                <c:pt idx="42">
                  <c:v>417079</c:v>
                </c:pt>
                <c:pt idx="43">
                  <c:v>411396</c:v>
                </c:pt>
                <c:pt idx="44">
                  <c:v>408059</c:v>
                </c:pt>
                <c:pt idx="45">
                  <c:v>407312</c:v>
                </c:pt>
                <c:pt idx="46">
                  <c:v>407029</c:v>
                </c:pt>
                <c:pt idx="47">
                  <c:v>394759</c:v>
                </c:pt>
                <c:pt idx="48">
                  <c:v>393628</c:v>
                </c:pt>
                <c:pt idx="49">
                  <c:v>387501</c:v>
                </c:pt>
                <c:pt idx="50">
                  <c:v>382690</c:v>
                </c:pt>
                <c:pt idx="51">
                  <c:v>380693</c:v>
                </c:pt>
                <c:pt idx="52">
                  <c:v>376561</c:v>
                </c:pt>
                <c:pt idx="53">
                  <c:v>375286</c:v>
                </c:pt>
                <c:pt idx="54">
                  <c:v>370127</c:v>
                </c:pt>
                <c:pt idx="55">
                  <c:v>364478</c:v>
                </c:pt>
                <c:pt idx="56">
                  <c:v>353995</c:v>
                </c:pt>
                <c:pt idx="57">
                  <c:v>349798</c:v>
                </c:pt>
                <c:pt idx="58">
                  <c:v>340799</c:v>
                </c:pt>
                <c:pt idx="59">
                  <c:v>340665</c:v>
                </c:pt>
                <c:pt idx="60">
                  <c:v>339999</c:v>
                </c:pt>
                <c:pt idx="61">
                  <c:v>339297</c:v>
                </c:pt>
                <c:pt idx="62">
                  <c:v>333804</c:v>
                </c:pt>
                <c:pt idx="63">
                  <c:v>333646</c:v>
                </c:pt>
                <c:pt idx="64">
                  <c:v>329276</c:v>
                </c:pt>
                <c:pt idx="65">
                  <c:v>325431</c:v>
                </c:pt>
                <c:pt idx="66">
                  <c:v>320976</c:v>
                </c:pt>
                <c:pt idx="67">
                  <c:v>311826</c:v>
                </c:pt>
                <c:pt idx="68">
                  <c:v>310967</c:v>
                </c:pt>
                <c:pt idx="69">
                  <c:v>307430</c:v>
                </c:pt>
                <c:pt idx="70">
                  <c:v>302309</c:v>
                </c:pt>
                <c:pt idx="71">
                  <c:v>299796</c:v>
                </c:pt>
                <c:pt idx="72">
                  <c:v>290036</c:v>
                </c:pt>
                <c:pt idx="73">
                  <c:v>286743</c:v>
                </c:pt>
                <c:pt idx="74">
                  <c:v>286681</c:v>
                </c:pt>
                <c:pt idx="75">
                  <c:v>267119</c:v>
                </c:pt>
                <c:pt idx="76">
                  <c:v>261094</c:v>
                </c:pt>
                <c:pt idx="77">
                  <c:v>259826</c:v>
                </c:pt>
                <c:pt idx="78">
                  <c:v>259648</c:v>
                </c:pt>
                <c:pt idx="79">
                  <c:v>244913</c:v>
                </c:pt>
                <c:pt idx="80">
                  <c:v>230447</c:v>
                </c:pt>
                <c:pt idx="81">
                  <c:v>228049</c:v>
                </c:pt>
                <c:pt idx="82">
                  <c:v>227052</c:v>
                </c:pt>
                <c:pt idx="83">
                  <c:v>215423</c:v>
                </c:pt>
                <c:pt idx="84">
                  <c:v>215328</c:v>
                </c:pt>
                <c:pt idx="85">
                  <c:v>214986</c:v>
                </c:pt>
                <c:pt idx="86">
                  <c:v>209207</c:v>
                </c:pt>
                <c:pt idx="87">
                  <c:v>209152</c:v>
                </c:pt>
                <c:pt idx="88">
                  <c:v>207310</c:v>
                </c:pt>
                <c:pt idx="89">
                  <c:v>200400</c:v>
                </c:pt>
                <c:pt idx="90">
                  <c:v>197558</c:v>
                </c:pt>
                <c:pt idx="91">
                  <c:v>195437</c:v>
                </c:pt>
                <c:pt idx="92">
                  <c:v>189098</c:v>
                </c:pt>
                <c:pt idx="93">
                  <c:v>186759</c:v>
                </c:pt>
                <c:pt idx="94">
                  <c:v>179051</c:v>
                </c:pt>
                <c:pt idx="95">
                  <c:v>168257</c:v>
                </c:pt>
                <c:pt idx="96">
                  <c:v>167100</c:v>
                </c:pt>
                <c:pt idx="97">
                  <c:v>165878</c:v>
                </c:pt>
                <c:pt idx="98">
                  <c:v>161479</c:v>
                </c:pt>
                <c:pt idx="99">
                  <c:v>153201</c:v>
                </c:pt>
                <c:pt idx="100">
                  <c:v>152387</c:v>
                </c:pt>
                <c:pt idx="101">
                  <c:v>150197</c:v>
                </c:pt>
                <c:pt idx="102">
                  <c:v>149923</c:v>
                </c:pt>
                <c:pt idx="103">
                  <c:v>147894</c:v>
                </c:pt>
                <c:pt idx="104">
                  <c:v>138636</c:v>
                </c:pt>
                <c:pt idx="105">
                  <c:v>122714</c:v>
                </c:pt>
                <c:pt idx="106">
                  <c:v>78759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8D-4C79-8C41-AA0150F15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203335"/>
        <c:axId val="991205383"/>
      </c:scatterChart>
      <c:valAx>
        <c:axId val="991203335"/>
        <c:scaling>
          <c:logBase val="10"/>
          <c:orientation val="minMax"/>
          <c:max val="110"/>
          <c:min val="1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05383"/>
        <c:crosses val="autoZero"/>
        <c:crossBetween val="midCat"/>
      </c:valAx>
      <c:valAx>
        <c:axId val="991205383"/>
        <c:scaling>
          <c:logBase val="10"/>
          <c:orientation val="minMax"/>
          <c:max val="10000000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03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2640</xdr:colOff>
      <xdr:row>3</xdr:row>
      <xdr:rowOff>4980</xdr:rowOff>
    </xdr:from>
    <xdr:to>
      <xdr:col>4</xdr:col>
      <xdr:colOff>2213246</xdr:colOff>
      <xdr:row>16</xdr:row>
      <xdr:rowOff>180240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25F9AC5-0349-4C8E-9666-85A87301B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3</xdr:row>
      <xdr:rowOff>3810</xdr:rowOff>
    </xdr:from>
    <xdr:to>
      <xdr:col>10</xdr:col>
      <xdr:colOff>0</xdr:colOff>
      <xdr:row>16</xdr:row>
      <xdr:rowOff>175260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13F969B-1E56-F9C0-C2D5-FF91624A0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7620</xdr:rowOff>
    </xdr:from>
    <xdr:to>
      <xdr:col>10</xdr:col>
      <xdr:colOff>0</xdr:colOff>
      <xdr:row>15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12941ED-7502-21DC-27F3-02CB60BBE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7620</xdr:colOff>
      <xdr:row>2</xdr:row>
      <xdr:rowOff>3810</xdr:rowOff>
    </xdr:from>
    <xdr:to>
      <xdr:col>21</xdr:col>
      <xdr:colOff>0</xdr:colOff>
      <xdr:row>17</xdr:row>
      <xdr:rowOff>175260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19C4BF-4D77-7BC6-DA78-091002CF9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9407</xdr:colOff>
      <xdr:row>34</xdr:row>
      <xdr:rowOff>44215</xdr:rowOff>
    </xdr:from>
    <xdr:to>
      <xdr:col>12</xdr:col>
      <xdr:colOff>718704</xdr:colOff>
      <xdr:row>49</xdr:row>
      <xdr:rowOff>9407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FC06AEE-6F01-F918-3C7A-17B273FDE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9407</xdr:colOff>
      <xdr:row>19</xdr:row>
      <xdr:rowOff>6584</xdr:rowOff>
    </xdr:from>
    <xdr:to>
      <xdr:col>12</xdr:col>
      <xdr:colOff>718705</xdr:colOff>
      <xdr:row>34</xdr:row>
      <xdr:rowOff>68673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DE3225F-BAA8-B326-563F-7E8303A9C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733425</xdr:rowOff>
    </xdr:from>
    <xdr:to>
      <xdr:col>20</xdr:col>
      <xdr:colOff>257175</xdr:colOff>
      <xdr:row>19</xdr:row>
      <xdr:rowOff>47625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F9B1463F-3799-4FF8-8BBB-904405CDB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20</xdr:row>
      <xdr:rowOff>47625</xdr:rowOff>
    </xdr:from>
    <xdr:to>
      <xdr:col>20</xdr:col>
      <xdr:colOff>238125</xdr:colOff>
      <xdr:row>39</xdr:row>
      <xdr:rowOff>142875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D350C615-ADE4-43E8-B555-421C69707337}"/>
            </a:ext>
            <a:ext uri="{147F2762-F138-4A5C-976F-8EAC2B608ADB}">
              <a16:predDERef xmlns:a16="http://schemas.microsoft.com/office/drawing/2014/main" pred="{B02C4F4C-9792-B774-1984-A78B2BE89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nsubria365-my.sharepoint.com/personal/estefanazzi_studenti_uninsubria_it/Documents/Dataset_Province_pop.xlsx" TargetMode="External"/><Relationship Id="rId1" Type="http://schemas.openxmlformats.org/officeDocument/2006/relationships/externalLinkPath" Target="https://uninsubria365-my.sharepoint.com/personal/estefanazzi_studenti_uninsubria_it/Documents/Dataset_Province_p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 (2)"/>
      <sheetName val="Sheet1"/>
    </sheetNames>
    <sheetDataSet>
      <sheetData sheetId="0"/>
      <sheetData sheetId="1">
        <row r="2">
          <cell r="B2" t="str">
            <v>Roma</v>
          </cell>
          <cell r="C2">
            <v>4223885</v>
          </cell>
          <cell r="D2">
            <v>6.1146545221835806</v>
          </cell>
        </row>
        <row r="3">
          <cell r="B3" t="str">
            <v>Milano</v>
          </cell>
          <cell r="C3">
            <v>3247623</v>
          </cell>
          <cell r="D3">
            <v>4.4894584704866078</v>
          </cell>
        </row>
        <row r="4">
          <cell r="B4" t="str">
            <v>Napoli</v>
          </cell>
          <cell r="C4">
            <v>2958410</v>
          </cell>
          <cell r="D4">
            <v>4.0080018269836994</v>
          </cell>
        </row>
        <row r="5">
          <cell r="B5" t="str">
            <v>Torino</v>
          </cell>
          <cell r="C5">
            <v>2207873</v>
          </cell>
          <cell r="D5">
            <v>2.7585731192674401</v>
          </cell>
        </row>
        <row r="6">
          <cell r="B6" t="str">
            <v>Brescia</v>
          </cell>
          <cell r="C6">
            <v>1266138</v>
          </cell>
          <cell r="D6">
            <v>1.1908546136359108</v>
          </cell>
        </row>
        <row r="7">
          <cell r="B7" t="str">
            <v>Bari</v>
          </cell>
          <cell r="C7">
            <v>1218191</v>
          </cell>
          <cell r="D7">
            <v>1.1110366189882499</v>
          </cell>
        </row>
        <row r="8">
          <cell r="B8" t="str">
            <v>Palermo</v>
          </cell>
          <cell r="C8">
            <v>1194439</v>
          </cell>
          <cell r="D8">
            <v>1.0714963555959367</v>
          </cell>
        </row>
        <row r="9">
          <cell r="B9" t="str">
            <v>Bergamo</v>
          </cell>
          <cell r="C9">
            <v>1115037</v>
          </cell>
          <cell r="D9">
            <v>0.9393148132468101</v>
          </cell>
        </row>
        <row r="10">
          <cell r="B10" t="str">
            <v>Catania</v>
          </cell>
          <cell r="C10">
            <v>1068563</v>
          </cell>
          <cell r="D10">
            <v>0.86194894086156404</v>
          </cell>
        </row>
        <row r="11">
          <cell r="B11" t="str">
            <v>Salerno</v>
          </cell>
          <cell r="C11">
            <v>1054766</v>
          </cell>
          <cell r="D11">
            <v>0.83898089547491261</v>
          </cell>
        </row>
        <row r="12">
          <cell r="B12" t="str">
            <v>Bologna</v>
          </cell>
          <cell r="C12">
            <v>1020865</v>
          </cell>
          <cell r="D12">
            <v>0.7825454597531708</v>
          </cell>
        </row>
        <row r="13">
          <cell r="B13" t="str">
            <v>Firenze</v>
          </cell>
          <cell r="C13">
            <v>989460</v>
          </cell>
          <cell r="D13">
            <v>0.73026514770216056</v>
          </cell>
        </row>
        <row r="14">
          <cell r="B14" t="str">
            <v>Padova</v>
          </cell>
          <cell r="C14">
            <v>932704</v>
          </cell>
          <cell r="D14">
            <v>0.63578269615727467</v>
          </cell>
        </row>
        <row r="15">
          <cell r="B15" t="str">
            <v>Verona</v>
          </cell>
          <cell r="C15">
            <v>928907</v>
          </cell>
          <cell r="D15">
            <v>0.6294617808616948</v>
          </cell>
        </row>
        <row r="16">
          <cell r="B16" t="str">
            <v>Caserta</v>
          </cell>
          <cell r="C16">
            <v>907442</v>
          </cell>
          <cell r="D16">
            <v>0.59372871612120959</v>
          </cell>
        </row>
        <row r="17">
          <cell r="B17" t="str">
            <v>Varese</v>
          </cell>
          <cell r="C17">
            <v>881907</v>
          </cell>
          <cell r="D17">
            <v>0.55122026943365832</v>
          </cell>
        </row>
        <row r="18">
          <cell r="B18" t="str">
            <v>Monza e della Brianza</v>
          </cell>
          <cell r="C18">
            <v>879752</v>
          </cell>
          <cell r="D18">
            <v>0.54763281289903243</v>
          </cell>
        </row>
        <row r="19">
          <cell r="B19" t="str">
            <v>Treviso</v>
          </cell>
          <cell r="C19">
            <v>877565</v>
          </cell>
          <cell r="D19">
            <v>0.54399208554811507</v>
          </cell>
        </row>
        <row r="20">
          <cell r="B20" t="str">
            <v>Vicenza</v>
          </cell>
          <cell r="C20">
            <v>854131</v>
          </cell>
          <cell r="D20">
            <v>0.50498120089269793</v>
          </cell>
        </row>
        <row r="21">
          <cell r="B21" t="str">
            <v>Venezia</v>
          </cell>
          <cell r="C21">
            <v>833934</v>
          </cell>
          <cell r="D21">
            <v>0.47135899224776062</v>
          </cell>
        </row>
        <row r="22">
          <cell r="B22" t="str">
            <v>Genova</v>
          </cell>
          <cell r="C22">
            <v>818651</v>
          </cell>
          <cell r="D22">
            <v>0.44591718332957592</v>
          </cell>
        </row>
        <row r="23">
          <cell r="B23" t="str">
            <v>Lecce</v>
          </cell>
          <cell r="C23">
            <v>763778</v>
          </cell>
          <cell r="D23">
            <v>0.35456938638083885</v>
          </cell>
        </row>
        <row r="24">
          <cell r="B24" t="str">
            <v>Modena</v>
          </cell>
          <cell r="C24">
            <v>709149</v>
          </cell>
          <cell r="D24">
            <v>0.26362777940632393</v>
          </cell>
        </row>
        <row r="25">
          <cell r="B25" t="str">
            <v>Cosenza</v>
          </cell>
          <cell r="C25">
            <v>669239</v>
          </cell>
          <cell r="D25">
            <v>0.19718908321285722</v>
          </cell>
        </row>
        <row r="26">
          <cell r="B26" t="str">
            <v>Perugia</v>
          </cell>
          <cell r="C26">
            <v>636531</v>
          </cell>
          <cell r="D26">
            <v>0.14273965011098028</v>
          </cell>
        </row>
        <row r="27">
          <cell r="B27" t="str">
            <v>Como</v>
          </cell>
          <cell r="C27">
            <v>598333</v>
          </cell>
          <cell r="D27">
            <v>7.9150942589105058E-2</v>
          </cell>
        </row>
        <row r="28">
          <cell r="B28" t="str">
            <v>Messina</v>
          </cell>
          <cell r="C28">
            <v>595948</v>
          </cell>
          <cell r="D28">
            <v>7.5180602062384486E-2</v>
          </cell>
        </row>
        <row r="29">
          <cell r="B29" t="str">
            <v>Foggia</v>
          </cell>
          <cell r="C29">
            <v>590304</v>
          </cell>
          <cell r="D29">
            <v>6.5784961838983691E-2</v>
          </cell>
        </row>
        <row r="30">
          <cell r="B30" t="str">
            <v>Cuneo</v>
          </cell>
          <cell r="C30">
            <v>581676</v>
          </cell>
          <cell r="D30">
            <v>5.1421817996407125E-2</v>
          </cell>
        </row>
        <row r="31">
          <cell r="B31" t="str">
            <v>Latina</v>
          </cell>
          <cell r="C31">
            <v>566671</v>
          </cell>
          <cell r="D31">
            <v>2.6442799294754214E-2</v>
          </cell>
        </row>
        <row r="32">
          <cell r="B32" t="str">
            <v>Taranto</v>
          </cell>
          <cell r="C32">
            <v>550046</v>
          </cell>
          <cell r="D32">
            <v>-1.2330544816522896E-3</v>
          </cell>
        </row>
        <row r="33">
          <cell r="B33" t="str">
            <v>Trento</v>
          </cell>
          <cell r="C33">
            <v>546709</v>
          </cell>
          <cell r="D33">
            <v>-6.7882017930428768E-3</v>
          </cell>
        </row>
        <row r="34">
          <cell r="B34" t="str">
            <v>Pavia</v>
          </cell>
          <cell r="C34">
            <v>542082</v>
          </cell>
          <cell r="D34">
            <v>-1.4490828886181698E-2</v>
          </cell>
        </row>
        <row r="35">
          <cell r="B35" t="str">
            <v>Bolzano/Bozen</v>
          </cell>
          <cell r="C35">
            <v>539386</v>
          </cell>
          <cell r="D35">
            <v>-1.8978895158734597E-2</v>
          </cell>
        </row>
        <row r="36">
          <cell r="B36" t="str">
            <v>Reggio nell'Emilia</v>
          </cell>
          <cell r="C36">
            <v>531113</v>
          </cell>
          <cell r="D36">
            <v>-3.2751065883078113E-2</v>
          </cell>
        </row>
        <row r="37">
          <cell r="B37" t="str">
            <v>Udine</v>
          </cell>
          <cell r="C37">
            <v>516443</v>
          </cell>
          <cell r="D37">
            <v>-5.7172405726680128E-2</v>
          </cell>
        </row>
        <row r="38">
          <cell r="B38" t="str">
            <v>Reggio di Calabria</v>
          </cell>
          <cell r="C38">
            <v>511935</v>
          </cell>
          <cell r="D38">
            <v>-6.4676931971735199E-2</v>
          </cell>
        </row>
        <row r="39">
          <cell r="B39" t="str">
            <v>Sassari</v>
          </cell>
          <cell r="C39">
            <v>471653</v>
          </cell>
          <cell r="D39">
            <v>-0.13173490140458974</v>
          </cell>
        </row>
        <row r="40">
          <cell r="B40" t="str">
            <v>Frosinone</v>
          </cell>
          <cell r="C40">
            <v>462363</v>
          </cell>
          <cell r="D40">
            <v>-0.14720008525919523</v>
          </cell>
        </row>
        <row r="41">
          <cell r="B41" t="str">
            <v>Ancona</v>
          </cell>
          <cell r="C41">
            <v>461645</v>
          </cell>
          <cell r="D41">
            <v>-0.14839534919973418</v>
          </cell>
        </row>
        <row r="42">
          <cell r="B42" t="str">
            <v>Parma</v>
          </cell>
          <cell r="C42">
            <v>456015</v>
          </cell>
          <cell r="D42">
            <v>-0.15776768344100747</v>
          </cell>
        </row>
        <row r="43">
          <cell r="B43" t="str">
            <v>Pisa</v>
          </cell>
          <cell r="C43">
            <v>418561</v>
          </cell>
          <cell r="D43">
            <v>-0.22011784448410698</v>
          </cell>
        </row>
        <row r="44">
          <cell r="B44" t="str">
            <v>Cagliari</v>
          </cell>
          <cell r="C44">
            <v>417079</v>
          </cell>
          <cell r="D44">
            <v>-0.2225849491636038</v>
          </cell>
        </row>
        <row r="45">
          <cell r="B45" t="str">
            <v>Trapani</v>
          </cell>
          <cell r="C45">
            <v>411396</v>
          </cell>
          <cell r="D45">
            <v>-0.23204551319435976</v>
          </cell>
        </row>
        <row r="46">
          <cell r="B46" t="str">
            <v>Agrigento</v>
          </cell>
          <cell r="C46">
            <v>408059</v>
          </cell>
          <cell r="D46">
            <v>-0.23760066050575035</v>
          </cell>
        </row>
        <row r="47">
          <cell r="B47" t="str">
            <v>Mantova</v>
          </cell>
          <cell r="C47">
            <v>407312</v>
          </cell>
          <cell r="D47">
            <v>-0.2388442011235534</v>
          </cell>
        </row>
        <row r="48">
          <cell r="B48" t="str">
            <v>Alessandria</v>
          </cell>
          <cell r="C48">
            <v>407029</v>
          </cell>
          <cell r="D48">
            <v>-0.23931531490513072</v>
          </cell>
        </row>
        <row r="49">
          <cell r="B49" t="str">
            <v>Avellino</v>
          </cell>
          <cell r="C49">
            <v>394759</v>
          </cell>
          <cell r="D49">
            <v>-0.25974134352687556</v>
          </cell>
        </row>
        <row r="50">
          <cell r="B50" t="str">
            <v>Forlì-Cesena</v>
          </cell>
          <cell r="C50">
            <v>393628</v>
          </cell>
          <cell r="D50">
            <v>-0.26162413394017575</v>
          </cell>
        </row>
        <row r="51">
          <cell r="B51" t="str">
            <v>Ravenna</v>
          </cell>
          <cell r="C51">
            <v>387501</v>
          </cell>
          <cell r="D51">
            <v>-0.27182383054697534</v>
          </cell>
        </row>
        <row r="52">
          <cell r="B52" t="str">
            <v>Siracusa</v>
          </cell>
          <cell r="C52">
            <v>382690</v>
          </cell>
          <cell r="D52">
            <v>-0.27983276483378988</v>
          </cell>
        </row>
        <row r="53">
          <cell r="B53" t="str">
            <v>Lucca</v>
          </cell>
          <cell r="C53">
            <v>380693</v>
          </cell>
          <cell r="D53">
            <v>-0.28315719671297684</v>
          </cell>
        </row>
        <row r="54">
          <cell r="B54" t="str">
            <v>Barletta-Andria-Trani</v>
          </cell>
          <cell r="C54">
            <v>376561</v>
          </cell>
          <cell r="D54">
            <v>-0.29003579086660763</v>
          </cell>
        </row>
        <row r="55">
          <cell r="B55" t="str">
            <v>Brindisi</v>
          </cell>
          <cell r="C55">
            <v>375286</v>
          </cell>
          <cell r="D55">
            <v>-0.29215829995321924</v>
          </cell>
        </row>
        <row r="56">
          <cell r="B56" t="str">
            <v>Chieti</v>
          </cell>
          <cell r="C56">
            <v>370127</v>
          </cell>
          <cell r="D56">
            <v>-0.3007465543672031</v>
          </cell>
        </row>
        <row r="57">
          <cell r="B57" t="str">
            <v>Novara</v>
          </cell>
          <cell r="C57">
            <v>364478</v>
          </cell>
          <cell r="D57">
            <v>-0.31015051815564942</v>
          </cell>
        </row>
        <row r="58">
          <cell r="B58" t="str">
            <v>Cremona</v>
          </cell>
          <cell r="C58">
            <v>353995</v>
          </cell>
          <cell r="D58">
            <v>-0.32760170463011978</v>
          </cell>
        </row>
        <row r="59">
          <cell r="B59" t="str">
            <v>Pesaro e Urbino</v>
          </cell>
          <cell r="C59">
            <v>349798</v>
          </cell>
          <cell r="D59">
            <v>-0.33458850512934252</v>
          </cell>
        </row>
        <row r="60">
          <cell r="B60" t="str">
            <v>Potenza</v>
          </cell>
          <cell r="C60">
            <v>340799</v>
          </cell>
          <cell r="D60">
            <v>-0.34956925749829781</v>
          </cell>
        </row>
        <row r="61">
          <cell r="B61" t="str">
            <v>Rimini</v>
          </cell>
          <cell r="C61">
            <v>340665</v>
          </cell>
          <cell r="D61">
            <v>-0.34979232904151819</v>
          </cell>
        </row>
        <row r="62">
          <cell r="B62" t="str">
            <v>Ferrara</v>
          </cell>
          <cell r="C62">
            <v>339999</v>
          </cell>
          <cell r="D62">
            <v>-0.35090102790558353</v>
          </cell>
        </row>
        <row r="63">
          <cell r="B63" t="str">
            <v>Catanzaro</v>
          </cell>
          <cell r="C63">
            <v>339297</v>
          </cell>
          <cell r="D63">
            <v>-0.35206965643797677</v>
          </cell>
        </row>
        <row r="64">
          <cell r="B64" t="str">
            <v>Lecco</v>
          </cell>
          <cell r="C64">
            <v>333804</v>
          </cell>
          <cell r="D64">
            <v>-0.36121392499700239</v>
          </cell>
        </row>
        <row r="65">
          <cell r="B65" t="str">
            <v>Arezzo</v>
          </cell>
          <cell r="C65">
            <v>333646</v>
          </cell>
          <cell r="D65">
            <v>-0.36147694965244132</v>
          </cell>
        </row>
        <row r="66">
          <cell r="B66" t="str">
            <v>Sud Sardegna</v>
          </cell>
          <cell r="C66">
            <v>329276</v>
          </cell>
          <cell r="D66">
            <v>-0.3687517455022396</v>
          </cell>
        </row>
        <row r="67">
          <cell r="B67" t="str">
            <v>Livorno</v>
          </cell>
          <cell r="C67">
            <v>325431</v>
          </cell>
          <cell r="D67">
            <v>-0.37515256702225663</v>
          </cell>
        </row>
        <row r="68">
          <cell r="B68" t="str">
            <v>Ragusa</v>
          </cell>
          <cell r="C68">
            <v>320976</v>
          </cell>
          <cell r="D68">
            <v>-0.38256886347782904</v>
          </cell>
        </row>
        <row r="69">
          <cell r="B69" t="str">
            <v>Pescara</v>
          </cell>
          <cell r="C69">
            <v>311826</v>
          </cell>
          <cell r="D69">
            <v>-0.3978009875111595</v>
          </cell>
        </row>
        <row r="70">
          <cell r="B70" t="str">
            <v>Pordenone</v>
          </cell>
          <cell r="C70">
            <v>310967</v>
          </cell>
          <cell r="D70">
            <v>-0.39923097598598256</v>
          </cell>
        </row>
        <row r="71">
          <cell r="B71" t="str">
            <v>Viterbo</v>
          </cell>
          <cell r="C71">
            <v>307430</v>
          </cell>
          <cell r="D71">
            <v>-0.40511906589919461</v>
          </cell>
        </row>
        <row r="72">
          <cell r="B72" t="str">
            <v>Macerata</v>
          </cell>
          <cell r="C72">
            <v>302309</v>
          </cell>
          <cell r="D72">
            <v>-0.41364406121883235</v>
          </cell>
        </row>
        <row r="73">
          <cell r="B73" t="str">
            <v>Teramo</v>
          </cell>
          <cell r="C73">
            <v>299796</v>
          </cell>
          <cell r="D73">
            <v>-0.41782748501071865</v>
          </cell>
        </row>
        <row r="74">
          <cell r="B74" t="str">
            <v>Pistoia</v>
          </cell>
          <cell r="C74">
            <v>290036</v>
          </cell>
          <cell r="D74">
            <v>-0.43407508397960448</v>
          </cell>
        </row>
        <row r="75">
          <cell r="B75" t="str">
            <v>Piacenza</v>
          </cell>
          <cell r="C75">
            <v>286743</v>
          </cell>
          <cell r="D75">
            <v>-0.43955698391859438</v>
          </cell>
        </row>
        <row r="76">
          <cell r="B76" t="str">
            <v>L'Aquila</v>
          </cell>
          <cell r="C76">
            <v>286681</v>
          </cell>
          <cell r="D76">
            <v>-0.439660196125159</v>
          </cell>
        </row>
        <row r="77">
          <cell r="B77" t="str">
            <v>Savona</v>
          </cell>
          <cell r="C77">
            <v>267119</v>
          </cell>
          <cell r="D77">
            <v>-0.47222531200931323</v>
          </cell>
        </row>
        <row r="78">
          <cell r="B78" t="str">
            <v>Prato</v>
          </cell>
          <cell r="C78">
            <v>261094</v>
          </cell>
          <cell r="D78">
            <v>-0.48225520788918386</v>
          </cell>
        </row>
        <row r="79">
          <cell r="B79" t="str">
            <v>Siena</v>
          </cell>
          <cell r="C79">
            <v>259826</v>
          </cell>
          <cell r="D79">
            <v>-0.48436606398473175</v>
          </cell>
        </row>
        <row r="80">
          <cell r="B80" t="str">
            <v>Benevento</v>
          </cell>
          <cell r="C80">
            <v>259648</v>
          </cell>
          <cell r="D80">
            <v>-0.4846623829003528</v>
          </cell>
        </row>
        <row r="81">
          <cell r="B81" t="str">
            <v>Caltanissetta</v>
          </cell>
          <cell r="C81">
            <v>244913</v>
          </cell>
          <cell r="D81">
            <v>-0.5091919290895468</v>
          </cell>
        </row>
        <row r="82">
          <cell r="B82" t="str">
            <v>Lodi</v>
          </cell>
          <cell r="C82">
            <v>230447</v>
          </cell>
          <cell r="D82">
            <v>-0.53327366747929095</v>
          </cell>
        </row>
        <row r="83">
          <cell r="B83" t="str">
            <v>Trieste</v>
          </cell>
          <cell r="C83">
            <v>228049</v>
          </cell>
          <cell r="D83">
            <v>-0.53726564927512988</v>
          </cell>
        </row>
        <row r="84">
          <cell r="B84" t="str">
            <v>Rovigo</v>
          </cell>
          <cell r="C84">
            <v>227052</v>
          </cell>
          <cell r="D84">
            <v>-0.53892536814520975</v>
          </cell>
        </row>
        <row r="85">
          <cell r="B85" t="str">
            <v>Terni</v>
          </cell>
          <cell r="C85">
            <v>215423</v>
          </cell>
          <cell r="D85">
            <v>-0.55828431572811688</v>
          </cell>
        </row>
        <row r="86">
          <cell r="B86" t="str">
            <v>Grosseto</v>
          </cell>
          <cell r="C86">
            <v>215328</v>
          </cell>
          <cell r="D86">
            <v>-0.55844246346398208</v>
          </cell>
        </row>
        <row r="87">
          <cell r="B87" t="str">
            <v>La Spezia</v>
          </cell>
          <cell r="C87">
            <v>214986</v>
          </cell>
          <cell r="D87">
            <v>-0.55901179531309675</v>
          </cell>
        </row>
        <row r="88">
          <cell r="B88" t="str">
            <v>Campobasso</v>
          </cell>
          <cell r="C88">
            <v>209207</v>
          </cell>
          <cell r="D88">
            <v>-0.56863217179272696</v>
          </cell>
        </row>
        <row r="89">
          <cell r="B89" t="str">
            <v>Imperia</v>
          </cell>
          <cell r="C89">
            <v>209152</v>
          </cell>
          <cell r="D89">
            <v>-0.56872373100822793</v>
          </cell>
        </row>
        <row r="90">
          <cell r="B90" t="str">
            <v>Asti</v>
          </cell>
          <cell r="C90">
            <v>207310</v>
          </cell>
          <cell r="D90">
            <v>-0.57179013237100329</v>
          </cell>
        </row>
        <row r="91">
          <cell r="B91" t="str">
            <v>Ascoli Piceno</v>
          </cell>
          <cell r="C91">
            <v>200400</v>
          </cell>
          <cell r="D91">
            <v>-0.5832932992639337</v>
          </cell>
        </row>
        <row r="92">
          <cell r="B92" t="str">
            <v>Belluno</v>
          </cell>
          <cell r="C92">
            <v>197558</v>
          </cell>
          <cell r="D92">
            <v>-0.58802441363581626</v>
          </cell>
        </row>
        <row r="93">
          <cell r="B93" t="str">
            <v>Nuoro</v>
          </cell>
          <cell r="C93">
            <v>195437</v>
          </cell>
          <cell r="D93">
            <v>-0.59155526992813257</v>
          </cell>
        </row>
        <row r="94">
          <cell r="B94" t="str">
            <v>Matera</v>
          </cell>
          <cell r="C94">
            <v>189098</v>
          </cell>
          <cell r="D94">
            <v>-0.60210788569286278</v>
          </cell>
        </row>
        <row r="95">
          <cell r="B95" t="str">
            <v>Massa-Carrara</v>
          </cell>
          <cell r="C95">
            <v>186759</v>
          </cell>
          <cell r="D95">
            <v>-0.60600164942116441</v>
          </cell>
        </row>
        <row r="96">
          <cell r="B96" t="str">
            <v>Sondrio</v>
          </cell>
          <cell r="C96">
            <v>179051</v>
          </cell>
          <cell r="D96">
            <v>-0.61883325729536243</v>
          </cell>
        </row>
        <row r="97">
          <cell r="B97" t="str">
            <v>Biella</v>
          </cell>
          <cell r="C97">
            <v>168257</v>
          </cell>
          <cell r="D97">
            <v>-0.63680216951566515</v>
          </cell>
        </row>
        <row r="98">
          <cell r="B98" t="str">
            <v>Fermo</v>
          </cell>
          <cell r="C98">
            <v>167100</v>
          </cell>
          <cell r="D98">
            <v>-0.63872824246720206</v>
          </cell>
        </row>
        <row r="99">
          <cell r="B99" t="str">
            <v>Vercelli</v>
          </cell>
          <cell r="C99">
            <v>165878</v>
          </cell>
          <cell r="D99">
            <v>-0.64076252176433102</v>
          </cell>
        </row>
        <row r="100">
          <cell r="B100" t="str">
            <v>Crotone</v>
          </cell>
          <cell r="C100">
            <v>161479</v>
          </cell>
          <cell r="D100">
            <v>-0.64808559429139345</v>
          </cell>
        </row>
        <row r="101">
          <cell r="B101" t="str">
            <v>Verbano-Cusio-Ossola</v>
          </cell>
          <cell r="C101">
            <v>153201</v>
          </cell>
          <cell r="D101">
            <v>-0.66186608858078244</v>
          </cell>
        </row>
        <row r="102">
          <cell r="B102" t="str">
            <v>Enna</v>
          </cell>
          <cell r="C102">
            <v>152387</v>
          </cell>
          <cell r="D102">
            <v>-0.66322116497019568</v>
          </cell>
        </row>
        <row r="103">
          <cell r="B103" t="str">
            <v>Vibo Valentia</v>
          </cell>
          <cell r="C103">
            <v>150197</v>
          </cell>
          <cell r="D103">
            <v>-0.66686688646014036</v>
          </cell>
        </row>
        <row r="104">
          <cell r="B104" t="str">
            <v>Rieti</v>
          </cell>
          <cell r="C104">
            <v>149923</v>
          </cell>
          <cell r="D104">
            <v>-0.66732301782463577</v>
          </cell>
        </row>
        <row r="105">
          <cell r="B105" t="str">
            <v>Oristano</v>
          </cell>
          <cell r="C105">
            <v>147894</v>
          </cell>
          <cell r="D105">
            <v>-0.6707007205201142</v>
          </cell>
        </row>
        <row r="106">
          <cell r="B106" t="str">
            <v>Gorizia</v>
          </cell>
          <cell r="C106">
            <v>138636</v>
          </cell>
          <cell r="D106">
            <v>-0.68611263355842822</v>
          </cell>
        </row>
        <row r="107">
          <cell r="B107" t="str">
            <v>Valle d'Aosta/Vallée d'Aoste</v>
          </cell>
          <cell r="C107">
            <v>122714</v>
          </cell>
          <cell r="D107">
            <v>-0.71261819408943239</v>
          </cell>
        </row>
        <row r="108">
          <cell r="B108" t="str">
            <v>Isernia</v>
          </cell>
          <cell r="C108">
            <v>78759</v>
          </cell>
          <cell r="D108">
            <v>-0.7857906544047375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A3B0-38A3-4AAD-BE89-000CB793464D}">
  <dimension ref="A1:K18"/>
  <sheetViews>
    <sheetView zoomScale="92" workbookViewId="0">
      <selection activeCell="D23" sqref="D23"/>
    </sheetView>
  </sheetViews>
  <sheetFormatPr defaultRowHeight="14.4" x14ac:dyDescent="0.3"/>
  <cols>
    <col min="2" max="2" width="14.44140625" customWidth="1"/>
    <col min="3" max="3" width="32.5546875" customWidth="1"/>
    <col min="4" max="4" width="21.88671875" customWidth="1"/>
    <col min="5" max="5" width="32.33203125" customWidth="1"/>
    <col min="7" max="7" width="13.6640625" customWidth="1"/>
    <col min="8" max="8" width="33.5546875" customWidth="1"/>
    <col min="9" max="9" width="20" customWidth="1"/>
    <col min="10" max="10" width="31" customWidth="1"/>
  </cols>
  <sheetData>
    <row r="1" spans="1:11" x14ac:dyDescent="0.3">
      <c r="A1" s="8"/>
      <c r="B1" s="17" t="s">
        <v>0</v>
      </c>
      <c r="C1" s="18"/>
      <c r="D1" s="18"/>
      <c r="E1" s="19"/>
      <c r="F1" s="7"/>
      <c r="G1" s="20" t="s">
        <v>1</v>
      </c>
      <c r="H1" s="21"/>
      <c r="I1" s="21"/>
      <c r="J1" s="21"/>
      <c r="K1" s="8"/>
    </row>
    <row r="2" spans="1:11" x14ac:dyDescent="0.3">
      <c r="A2" s="8"/>
      <c r="B2" s="5" t="s">
        <v>5</v>
      </c>
      <c r="C2" s="5" t="s">
        <v>2</v>
      </c>
      <c r="D2" s="5" t="s">
        <v>4</v>
      </c>
      <c r="E2" s="5" t="s">
        <v>3</v>
      </c>
      <c r="F2" s="7"/>
      <c r="G2" s="5" t="s">
        <v>5</v>
      </c>
      <c r="H2" s="5" t="s">
        <v>2</v>
      </c>
      <c r="I2" s="5" t="s">
        <v>4</v>
      </c>
      <c r="J2" s="5" t="s">
        <v>3</v>
      </c>
      <c r="K2" s="8"/>
    </row>
    <row r="3" spans="1:11" x14ac:dyDescent="0.3">
      <c r="A3" s="8"/>
      <c r="B3" s="6">
        <v>85</v>
      </c>
      <c r="C3" s="6" cm="1">
        <f t="array" ref="C3:C17">NORMDIST(B3:B17,D3,E3,)</f>
        <v>5.6366134077554036E-3</v>
      </c>
      <c r="D3" s="6">
        <f>AVERAGE(B3:B17)</f>
        <v>49.666666666666664</v>
      </c>
      <c r="E3" s="6">
        <f>_xlfn.STDEV.P(B3:B17)</f>
        <v>24.046251729161909</v>
      </c>
      <c r="F3" s="7"/>
      <c r="G3" s="6">
        <v>50</v>
      </c>
      <c r="H3" s="6" cm="1">
        <f t="array" ref="H3:H17">NORMDIST(G3:G17,I3,J3,)</f>
        <v>1.5432162573368895</v>
      </c>
      <c r="I3" s="6">
        <f>AVERAGE(G3:G17)</f>
        <v>49.93333333333333</v>
      </c>
      <c r="J3" s="6">
        <f>_xlfn.STDEV.P(G3:G17)</f>
        <v>0.24944382578492943</v>
      </c>
      <c r="K3" s="8"/>
    </row>
    <row r="4" spans="1:11" x14ac:dyDescent="0.3">
      <c r="A4" s="8"/>
      <c r="B4" s="6">
        <v>85</v>
      </c>
      <c r="C4" s="6">
        <v>5.6366134077554036E-3</v>
      </c>
      <c r="D4" s="3"/>
      <c r="E4" s="1"/>
      <c r="F4" s="7"/>
      <c r="G4" s="6">
        <v>50</v>
      </c>
      <c r="H4" s="6">
        <v>1.5432162573368895</v>
      </c>
      <c r="I4" s="3"/>
      <c r="J4" s="1"/>
      <c r="K4" s="8"/>
    </row>
    <row r="5" spans="1:11" x14ac:dyDescent="0.3">
      <c r="A5" s="8"/>
      <c r="B5" s="6">
        <v>80</v>
      </c>
      <c r="C5" s="6">
        <v>7.4872355491360483E-3</v>
      </c>
      <c r="D5" s="3"/>
      <c r="E5" s="1"/>
      <c r="F5" s="7"/>
      <c r="G5" s="6">
        <v>50</v>
      </c>
      <c r="H5" s="6">
        <v>1.5432162573368895</v>
      </c>
      <c r="I5" s="3"/>
      <c r="J5" s="1"/>
      <c r="K5" s="8"/>
    </row>
    <row r="6" spans="1:11" x14ac:dyDescent="0.3">
      <c r="A6" s="8"/>
      <c r="B6" s="6">
        <v>70</v>
      </c>
      <c r="C6" s="6">
        <v>1.1603701748296084E-2</v>
      </c>
      <c r="D6" s="3"/>
      <c r="E6" s="1"/>
      <c r="F6" s="7"/>
      <c r="G6" s="6">
        <v>50</v>
      </c>
      <c r="H6" s="6">
        <v>1.5432162573368895</v>
      </c>
      <c r="I6" s="3"/>
      <c r="J6" s="1"/>
      <c r="K6" s="8"/>
    </row>
    <row r="7" spans="1:11" x14ac:dyDescent="0.3">
      <c r="A7" s="8"/>
      <c r="B7" s="6">
        <v>70</v>
      </c>
      <c r="C7" s="6">
        <v>1.1603701748296084E-2</v>
      </c>
      <c r="D7" s="3"/>
      <c r="E7" s="1"/>
      <c r="F7" s="7"/>
      <c r="G7" s="6">
        <v>50</v>
      </c>
      <c r="H7" s="6">
        <v>1.5432162573368895</v>
      </c>
      <c r="I7" s="3"/>
      <c r="J7" s="1"/>
      <c r="K7" s="8"/>
    </row>
    <row r="8" spans="1:11" x14ac:dyDescent="0.3">
      <c r="A8" s="8"/>
      <c r="B8" s="6">
        <v>60</v>
      </c>
      <c r="C8" s="6">
        <v>1.5127356504362744E-2</v>
      </c>
      <c r="D8" s="3"/>
      <c r="E8" s="1"/>
      <c r="F8" s="7"/>
      <c r="G8" s="6">
        <v>50</v>
      </c>
      <c r="H8" s="6">
        <v>1.5432162573368895</v>
      </c>
      <c r="I8" s="3"/>
      <c r="J8" s="1"/>
      <c r="K8" s="8"/>
    </row>
    <row r="9" spans="1:11" x14ac:dyDescent="0.3">
      <c r="A9" s="8"/>
      <c r="B9" s="6">
        <v>55</v>
      </c>
      <c r="C9" s="6">
        <v>1.6187529314154132E-2</v>
      </c>
      <c r="D9" s="3"/>
      <c r="E9" s="1"/>
      <c r="F9" s="7"/>
      <c r="G9" s="6">
        <v>50</v>
      </c>
      <c r="H9" s="6">
        <v>1.5432162573368895</v>
      </c>
      <c r="I9" s="3"/>
      <c r="J9" s="1"/>
      <c r="K9" s="8"/>
    </row>
    <row r="10" spans="1:11" x14ac:dyDescent="0.3">
      <c r="A10" s="8"/>
      <c r="B10" s="6">
        <v>50</v>
      </c>
      <c r="C10" s="6">
        <v>1.658902836025896E-2</v>
      </c>
      <c r="D10" s="3"/>
      <c r="E10" s="1"/>
      <c r="F10" s="7"/>
      <c r="G10" s="6">
        <v>50</v>
      </c>
      <c r="H10" s="6">
        <v>1.5432162573368895</v>
      </c>
      <c r="I10" s="3"/>
      <c r="J10" s="1"/>
      <c r="K10" s="8"/>
    </row>
    <row r="11" spans="1:11" x14ac:dyDescent="0.3">
      <c r="A11" s="8"/>
      <c r="B11" s="6">
        <v>40</v>
      </c>
      <c r="C11" s="6">
        <v>1.5302778088743715E-2</v>
      </c>
      <c r="D11" s="3"/>
      <c r="E11" s="1"/>
      <c r="F11" s="7"/>
      <c r="G11" s="6">
        <v>50</v>
      </c>
      <c r="H11" s="6">
        <v>1.5432162573368895</v>
      </c>
      <c r="I11" s="3"/>
      <c r="J11" s="1"/>
      <c r="K11" s="8"/>
    </row>
    <row r="12" spans="1:11" x14ac:dyDescent="0.3">
      <c r="A12" s="8"/>
      <c r="B12" s="6">
        <v>40</v>
      </c>
      <c r="C12" s="6">
        <v>1.5302778088743715E-2</v>
      </c>
      <c r="D12" s="3"/>
      <c r="E12" s="1"/>
      <c r="F12" s="7"/>
      <c r="G12" s="6">
        <v>50</v>
      </c>
      <c r="H12" s="6">
        <v>1.5432162573368895</v>
      </c>
      <c r="I12" s="3"/>
      <c r="J12" s="1"/>
      <c r="K12" s="8"/>
    </row>
    <row r="13" spans="1:11" x14ac:dyDescent="0.3">
      <c r="A13" s="8"/>
      <c r="B13" s="6">
        <v>30</v>
      </c>
      <c r="C13" s="6">
        <v>1.1874382501323381E-2</v>
      </c>
      <c r="D13" s="3"/>
      <c r="E13" s="1"/>
      <c r="F13" s="7"/>
      <c r="G13" s="6">
        <v>50</v>
      </c>
      <c r="H13" s="6">
        <v>1.5432162573368895</v>
      </c>
      <c r="I13" s="3"/>
      <c r="J13" s="1"/>
      <c r="K13" s="8"/>
    </row>
    <row r="14" spans="1:11" x14ac:dyDescent="0.3">
      <c r="A14" s="8"/>
      <c r="B14" s="6">
        <v>30</v>
      </c>
      <c r="C14" s="6">
        <v>1.1874382501323381E-2</v>
      </c>
      <c r="D14" s="3"/>
      <c r="E14" s="1"/>
      <c r="F14" s="7"/>
      <c r="G14" s="6">
        <v>50</v>
      </c>
      <c r="H14" s="6">
        <v>1.5432162573368895</v>
      </c>
      <c r="I14" s="3"/>
      <c r="J14" s="1"/>
      <c r="K14" s="8"/>
    </row>
    <row r="15" spans="1:11" x14ac:dyDescent="0.3">
      <c r="A15" s="8"/>
      <c r="B15" s="6">
        <v>20</v>
      </c>
      <c r="C15" s="6">
        <v>7.7507407675010305E-3</v>
      </c>
      <c r="D15" s="3"/>
      <c r="E15" s="1"/>
      <c r="F15" s="7"/>
      <c r="G15" s="6">
        <v>50</v>
      </c>
      <c r="H15" s="6">
        <v>1.5432162573368895</v>
      </c>
      <c r="I15" s="3"/>
      <c r="J15" s="1"/>
      <c r="K15" s="8"/>
    </row>
    <row r="16" spans="1:11" x14ac:dyDescent="0.3">
      <c r="A16" s="8"/>
      <c r="B16" s="6">
        <v>20</v>
      </c>
      <c r="C16" s="6">
        <v>7.7507407675010305E-3</v>
      </c>
      <c r="D16" s="3"/>
      <c r="E16" s="1"/>
      <c r="F16" s="7"/>
      <c r="G16" s="6">
        <v>50</v>
      </c>
      <c r="H16" s="6">
        <v>1.5432162573368895</v>
      </c>
      <c r="I16" s="3"/>
      <c r="J16" s="1"/>
      <c r="K16" s="8"/>
    </row>
    <row r="17" spans="1:11" x14ac:dyDescent="0.3">
      <c r="A17" s="8"/>
      <c r="B17" s="6">
        <v>10</v>
      </c>
      <c r="C17" s="6">
        <v>4.2556589095960294E-3</v>
      </c>
      <c r="D17" s="4"/>
      <c r="E17" s="2"/>
      <c r="F17" s="7"/>
      <c r="G17" s="6">
        <v>49</v>
      </c>
      <c r="H17" s="6">
        <v>1.458397575688788E-3</v>
      </c>
      <c r="I17" s="4"/>
      <c r="J17" s="2"/>
      <c r="K17" s="8"/>
    </row>
    <row r="18" spans="1:11" ht="29.4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32CA-6ABB-4F87-B2DB-A82D106C6D41}">
  <dimension ref="A1:V50"/>
  <sheetViews>
    <sheetView topLeftCell="E1" zoomScale="126" workbookViewId="0">
      <selection activeCell="N45" sqref="N45"/>
    </sheetView>
  </sheetViews>
  <sheetFormatPr defaultRowHeight="14.4" x14ac:dyDescent="0.3"/>
  <cols>
    <col min="1" max="1" width="5.77734375" customWidth="1"/>
    <col min="2" max="2" width="15.6640625" customWidth="1"/>
    <col min="3" max="3" width="17.5546875" customWidth="1"/>
    <col min="4" max="4" width="16.6640625" customWidth="1"/>
    <col min="5" max="5" width="16.109375" customWidth="1"/>
    <col min="6" max="6" width="17.109375" customWidth="1"/>
    <col min="13" max="13" width="10.5546875" bestFit="1" customWidth="1"/>
    <col min="16" max="16" width="9.5546875" bestFit="1" customWidth="1"/>
    <col min="17" max="17" width="8.88671875" customWidth="1"/>
    <col min="18" max="18" width="10.21875" customWidth="1"/>
    <col min="20" max="20" width="30.5546875" customWidth="1"/>
    <col min="21" max="21" width="32.109375" customWidth="1"/>
    <col min="22" max="22" width="6" customWidth="1"/>
  </cols>
  <sheetData>
    <row r="1" spans="1:22" x14ac:dyDescent="0.3">
      <c r="A1" s="8"/>
      <c r="B1" s="22" t="s">
        <v>6</v>
      </c>
      <c r="C1" s="23"/>
      <c r="D1" s="27" t="s">
        <v>9</v>
      </c>
      <c r="E1" s="28"/>
      <c r="F1" s="28"/>
      <c r="G1" s="28"/>
      <c r="H1" s="28"/>
      <c r="I1" s="28"/>
      <c r="J1" s="29"/>
      <c r="K1" s="8"/>
      <c r="L1" s="22" t="s">
        <v>14</v>
      </c>
      <c r="M1" s="23"/>
      <c r="N1" s="23"/>
      <c r="O1" s="23"/>
      <c r="P1" s="23"/>
      <c r="Q1" s="5" t="s">
        <v>20</v>
      </c>
      <c r="R1" s="5" t="s">
        <v>22</v>
      </c>
      <c r="S1" s="5" t="s">
        <v>18</v>
      </c>
      <c r="T1" s="5" t="s">
        <v>23</v>
      </c>
      <c r="U1" s="5" t="s">
        <v>9</v>
      </c>
      <c r="V1" s="8"/>
    </row>
    <row r="2" spans="1:22" x14ac:dyDescent="0.3">
      <c r="A2" s="8"/>
      <c r="B2" s="5" t="s">
        <v>7</v>
      </c>
      <c r="C2" s="5" t="s">
        <v>8</v>
      </c>
      <c r="D2" s="30">
        <f>ROUND(CORREL(B3:B15,C3:C15), 10)</f>
        <v>0</v>
      </c>
      <c r="E2" s="31"/>
      <c r="F2" s="31"/>
      <c r="G2" s="31"/>
      <c r="H2" s="31"/>
      <c r="I2" s="31"/>
      <c r="J2" s="32"/>
      <c r="K2" s="8"/>
      <c r="L2" s="5" t="s">
        <v>15</v>
      </c>
      <c r="M2" s="5" t="s">
        <v>16</v>
      </c>
      <c r="N2" s="5" t="s">
        <v>16</v>
      </c>
      <c r="O2" s="5" t="s">
        <v>21</v>
      </c>
      <c r="P2" s="5" t="s">
        <v>17</v>
      </c>
      <c r="Q2" s="6">
        <f>RANK(L4,L4:L18,1)</f>
        <v>1</v>
      </c>
      <c r="R2" s="6">
        <f>RANK(O4,$O$4:$O$18,1)</f>
        <v>1</v>
      </c>
      <c r="S2" s="6">
        <f>(Q2-R2)^2</f>
        <v>0</v>
      </c>
      <c r="T2" s="15">
        <f>CORREL(Q2:Q16,R2:R16)</f>
        <v>0.95948629960365839</v>
      </c>
      <c r="U2" s="15">
        <f>CORREL(L4:L18,O4:O18)</f>
        <v>0.36232374757359986</v>
      </c>
      <c r="V2" s="8"/>
    </row>
    <row r="3" spans="1:22" x14ac:dyDescent="0.3">
      <c r="A3" s="8"/>
      <c r="B3" s="11">
        <v>-3</v>
      </c>
      <c r="C3" s="11">
        <f>ABS(B3)</f>
        <v>3</v>
      </c>
      <c r="K3" s="8"/>
      <c r="L3" s="9" t="s">
        <v>10</v>
      </c>
      <c r="M3" s="9" t="s">
        <v>11</v>
      </c>
      <c r="N3" s="9" t="s">
        <v>12</v>
      </c>
      <c r="O3" s="9" t="s">
        <v>13</v>
      </c>
      <c r="P3" s="9" t="s">
        <v>13</v>
      </c>
      <c r="Q3" s="6">
        <f>RANK(L5,L4:L18,1)</f>
        <v>2</v>
      </c>
      <c r="R3" s="6">
        <f>RANK(O5,$O$4:$O$18,1)</f>
        <v>1</v>
      </c>
      <c r="S3" s="6">
        <f t="shared" ref="S3:S16" si="0">(Q3-R3)^2</f>
        <v>1</v>
      </c>
      <c r="V3" s="8"/>
    </row>
    <row r="4" spans="1:22" x14ac:dyDescent="0.3">
      <c r="A4" s="8"/>
      <c r="B4" s="11">
        <v>-2.5</v>
      </c>
      <c r="C4" s="11">
        <f t="shared" ref="C4:C15" si="1">ABS(B4)</f>
        <v>2.5</v>
      </c>
      <c r="K4" s="8"/>
      <c r="L4" s="6">
        <v>0</v>
      </c>
      <c r="M4" s="10">
        <v>0.61</v>
      </c>
      <c r="N4" s="10">
        <v>6.3E-3</v>
      </c>
      <c r="O4" s="10">
        <v>1.7899999999999999E-2</v>
      </c>
      <c r="P4" s="10">
        <v>3700</v>
      </c>
      <c r="Q4" s="6">
        <f>RANK(L6,L4:L18,1)</f>
        <v>3</v>
      </c>
      <c r="R4" s="6">
        <f t="shared" ref="R4:R16" si="2">RANK(O6,$O$4:$O$18,1)</f>
        <v>1</v>
      </c>
      <c r="S4" s="6">
        <f t="shared" si="0"/>
        <v>4</v>
      </c>
      <c r="V4" s="8"/>
    </row>
    <row r="5" spans="1:22" x14ac:dyDescent="0.3">
      <c r="A5" s="8"/>
      <c r="B5" s="11">
        <v>-2</v>
      </c>
      <c r="C5" s="11">
        <f t="shared" si="1"/>
        <v>2</v>
      </c>
      <c r="K5" s="8"/>
      <c r="L5" s="6">
        <v>5</v>
      </c>
      <c r="M5" s="10">
        <v>0.87</v>
      </c>
      <c r="N5" s="10">
        <v>6.3E-3</v>
      </c>
      <c r="O5" s="10">
        <v>1.7899999999999999E-2</v>
      </c>
      <c r="P5" s="10">
        <v>2640</v>
      </c>
      <c r="Q5" s="6">
        <f>RANK(L7,L4:L18,1)</f>
        <v>4</v>
      </c>
      <c r="R5" s="6">
        <f t="shared" si="2"/>
        <v>1</v>
      </c>
      <c r="S5" s="6">
        <f t="shared" si="0"/>
        <v>9</v>
      </c>
      <c r="V5" s="8"/>
    </row>
    <row r="6" spans="1:22" x14ac:dyDescent="0.3">
      <c r="A6" s="8"/>
      <c r="B6" s="11">
        <v>-1.5</v>
      </c>
      <c r="C6" s="11">
        <f t="shared" si="1"/>
        <v>1.5</v>
      </c>
      <c r="K6" s="8"/>
      <c r="L6" s="6">
        <v>10</v>
      </c>
      <c r="M6" s="10">
        <v>1.23</v>
      </c>
      <c r="N6" s="10">
        <v>1.21E-2</v>
      </c>
      <c r="O6" s="10">
        <v>1.7899999999999999E-2</v>
      </c>
      <c r="P6" s="10">
        <v>1910</v>
      </c>
      <c r="Q6" s="6">
        <f>RANK(L8,L4:L18,1)</f>
        <v>5</v>
      </c>
      <c r="R6" s="6">
        <f t="shared" si="2"/>
        <v>1</v>
      </c>
      <c r="S6" s="6">
        <f t="shared" si="0"/>
        <v>16</v>
      </c>
      <c r="V6" s="8"/>
    </row>
    <row r="7" spans="1:22" x14ac:dyDescent="0.3">
      <c r="A7" s="8"/>
      <c r="B7" s="11">
        <v>-1</v>
      </c>
      <c r="C7" s="11">
        <f t="shared" si="1"/>
        <v>1</v>
      </c>
      <c r="K7" s="8"/>
      <c r="L7" s="6">
        <v>15</v>
      </c>
      <c r="M7" s="10">
        <v>1.7</v>
      </c>
      <c r="N7" s="10">
        <v>1.6799999999999999E-2</v>
      </c>
      <c r="O7" s="10">
        <v>1.7899999999999999E-2</v>
      </c>
      <c r="P7" s="10">
        <v>1400</v>
      </c>
      <c r="Q7" s="6">
        <f>RANK(L9,L4:L18,1)</f>
        <v>6</v>
      </c>
      <c r="R7" s="6">
        <f t="shared" si="2"/>
        <v>6</v>
      </c>
      <c r="S7" s="6">
        <f t="shared" si="0"/>
        <v>0</v>
      </c>
      <c r="V7" s="8"/>
    </row>
    <row r="8" spans="1:22" x14ac:dyDescent="0.3">
      <c r="A8" s="8"/>
      <c r="B8" s="11">
        <v>-0.5</v>
      </c>
      <c r="C8" s="11">
        <f t="shared" si="1"/>
        <v>0.5</v>
      </c>
      <c r="K8" s="8"/>
      <c r="L8" s="6">
        <v>20</v>
      </c>
      <c r="M8" s="10">
        <v>2.33</v>
      </c>
      <c r="N8" s="10">
        <v>2.3E-2</v>
      </c>
      <c r="O8" s="10">
        <v>1.7899999999999999E-2</v>
      </c>
      <c r="P8" s="10">
        <v>1004</v>
      </c>
      <c r="Q8" s="6">
        <f>RANK(L10,L4:L18,1)</f>
        <v>7</v>
      </c>
      <c r="R8" s="6">
        <f t="shared" si="2"/>
        <v>6</v>
      </c>
      <c r="S8" s="6">
        <f t="shared" si="0"/>
        <v>1</v>
      </c>
      <c r="V8" s="8"/>
    </row>
    <row r="9" spans="1:22" x14ac:dyDescent="0.3">
      <c r="A9" s="8"/>
      <c r="B9" s="11">
        <v>0</v>
      </c>
      <c r="C9" s="11">
        <f t="shared" si="1"/>
        <v>0</v>
      </c>
      <c r="K9" s="8"/>
      <c r="L9" s="6">
        <v>30</v>
      </c>
      <c r="M9" s="10">
        <v>4.2300000000000004</v>
      </c>
      <c r="N9" s="10">
        <v>4.1799999999999997E-2</v>
      </c>
      <c r="O9" s="10">
        <v>1.7999999999999999E-2</v>
      </c>
      <c r="P9" s="10">
        <v>590</v>
      </c>
      <c r="Q9" s="6">
        <f>RANK(L11,L4:L18,1)</f>
        <v>8</v>
      </c>
      <c r="R9" s="6">
        <f t="shared" si="2"/>
        <v>8</v>
      </c>
      <c r="S9" s="6">
        <f t="shared" si="0"/>
        <v>0</v>
      </c>
      <c r="V9" s="8"/>
    </row>
    <row r="10" spans="1:22" x14ac:dyDescent="0.3">
      <c r="A10" s="8"/>
      <c r="B10" s="11">
        <v>0.5</v>
      </c>
      <c r="C10" s="11">
        <f t="shared" si="1"/>
        <v>0.5</v>
      </c>
      <c r="K10" s="8"/>
      <c r="L10" s="6">
        <v>40</v>
      </c>
      <c r="M10" s="10">
        <v>7.37</v>
      </c>
      <c r="N10" s="10">
        <v>7.2800000000000004E-2</v>
      </c>
      <c r="O10" s="10">
        <v>1.7999999999999999E-2</v>
      </c>
      <c r="P10" s="10">
        <v>350</v>
      </c>
      <c r="Q10" s="6">
        <f>RANK(L12,L4:L18,1)</f>
        <v>9</v>
      </c>
      <c r="R10" s="6">
        <f t="shared" si="2"/>
        <v>9</v>
      </c>
      <c r="S10" s="6">
        <f t="shared" si="0"/>
        <v>0</v>
      </c>
      <c r="V10" s="8"/>
    </row>
    <row r="11" spans="1:22" x14ac:dyDescent="0.3">
      <c r="A11" s="8"/>
      <c r="B11" s="11">
        <v>1</v>
      </c>
      <c r="C11" s="11">
        <f t="shared" si="1"/>
        <v>1</v>
      </c>
      <c r="K11" s="8"/>
      <c r="L11" s="6">
        <v>60</v>
      </c>
      <c r="M11" s="10">
        <v>19.850000000000001</v>
      </c>
      <c r="N11" s="10">
        <v>0.19600000000000001</v>
      </c>
      <c r="O11" s="10">
        <v>1.83E-2</v>
      </c>
      <c r="P11" s="10">
        <v>138</v>
      </c>
      <c r="Q11" s="6">
        <f>RANK(L13,L4:L18,1)</f>
        <v>10</v>
      </c>
      <c r="R11" s="6">
        <f t="shared" si="2"/>
        <v>10</v>
      </c>
      <c r="S11" s="6">
        <f t="shared" si="0"/>
        <v>0</v>
      </c>
      <c r="T11" s="12"/>
      <c r="V11" s="8"/>
    </row>
    <row r="12" spans="1:22" x14ac:dyDescent="0.3">
      <c r="A12" s="8"/>
      <c r="B12" s="11">
        <v>1.5</v>
      </c>
      <c r="C12" s="11">
        <f t="shared" si="1"/>
        <v>1.5</v>
      </c>
      <c r="K12" s="8"/>
      <c r="L12" s="6">
        <v>80</v>
      </c>
      <c r="M12" s="10">
        <v>47.2</v>
      </c>
      <c r="N12" s="10">
        <v>0.46600000000000003</v>
      </c>
      <c r="O12" s="10">
        <v>1.8499999999999999E-2</v>
      </c>
      <c r="P12" s="10">
        <v>61.1</v>
      </c>
      <c r="Q12" s="6">
        <f>RANK(L14,L4:L18,1)</f>
        <v>11</v>
      </c>
      <c r="R12" s="6">
        <f t="shared" si="2"/>
        <v>11</v>
      </c>
      <c r="S12" s="6">
        <f t="shared" si="0"/>
        <v>0</v>
      </c>
      <c r="T12" s="12"/>
      <c r="V12" s="8"/>
    </row>
    <row r="13" spans="1:22" x14ac:dyDescent="0.3">
      <c r="A13" s="8"/>
      <c r="B13" s="11">
        <v>2</v>
      </c>
      <c r="C13" s="11">
        <f t="shared" si="1"/>
        <v>2</v>
      </c>
      <c r="K13" s="8"/>
      <c r="L13" s="6">
        <v>100</v>
      </c>
      <c r="M13" s="10">
        <v>101.3</v>
      </c>
      <c r="N13" s="10">
        <v>1</v>
      </c>
      <c r="O13" s="10">
        <v>1.8700000000000001E-2</v>
      </c>
      <c r="P13" s="10">
        <v>30</v>
      </c>
      <c r="Q13" s="6">
        <f>RANK(L15,L4:L18,1)</f>
        <v>12</v>
      </c>
      <c r="R13" s="9">
        <f t="shared" si="2"/>
        <v>15</v>
      </c>
      <c r="S13" s="6">
        <f t="shared" si="0"/>
        <v>9</v>
      </c>
      <c r="V13" s="8"/>
    </row>
    <row r="14" spans="1:22" x14ac:dyDescent="0.3">
      <c r="A14" s="8"/>
      <c r="B14" s="11">
        <v>2.5</v>
      </c>
      <c r="C14" s="11">
        <f t="shared" si="1"/>
        <v>2.5</v>
      </c>
      <c r="K14" s="8"/>
      <c r="L14" s="6">
        <v>150</v>
      </c>
      <c r="M14" s="10">
        <v>475.8</v>
      </c>
      <c r="N14" s="10">
        <v>4.6900000000000004</v>
      </c>
      <c r="O14" s="10">
        <v>1.9599999999999999E-2</v>
      </c>
      <c r="P14" s="10">
        <v>7.04</v>
      </c>
      <c r="Q14" s="6">
        <f>RANK(L16,L4:L18,1)</f>
        <v>13</v>
      </c>
      <c r="R14" s="6">
        <f t="shared" si="2"/>
        <v>12</v>
      </c>
      <c r="S14" s="6">
        <f t="shared" si="0"/>
        <v>1</v>
      </c>
      <c r="V14" s="8"/>
    </row>
    <row r="15" spans="1:22" x14ac:dyDescent="0.3">
      <c r="A15" s="8"/>
      <c r="B15" s="11">
        <v>3</v>
      </c>
      <c r="C15" s="11">
        <f t="shared" si="1"/>
        <v>3</v>
      </c>
      <c r="K15" s="8"/>
      <c r="L15" s="6">
        <v>200</v>
      </c>
      <c r="M15" s="10">
        <v>1554</v>
      </c>
      <c r="N15" s="10">
        <v>15.3</v>
      </c>
      <c r="O15" s="15">
        <v>0.20699999999999999</v>
      </c>
      <c r="P15" s="10">
        <v>2.2799999999999998</v>
      </c>
      <c r="Q15" s="6">
        <f>RANK(L17,L4:L18,1)</f>
        <v>14</v>
      </c>
      <c r="R15" s="6">
        <f t="shared" si="2"/>
        <v>13</v>
      </c>
      <c r="S15" s="6">
        <f t="shared" si="0"/>
        <v>1</v>
      </c>
      <c r="V15" s="8"/>
    </row>
    <row r="16" spans="1:2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6">
        <v>250</v>
      </c>
      <c r="M16" s="10">
        <v>3973</v>
      </c>
      <c r="N16" s="10">
        <v>39.200000000000003</v>
      </c>
      <c r="O16" s="10">
        <v>2.24E-2</v>
      </c>
      <c r="P16" s="10">
        <v>0.879</v>
      </c>
      <c r="Q16" s="6">
        <f>RANK(L18,L4:L18,1)</f>
        <v>15</v>
      </c>
      <c r="R16" s="6">
        <f t="shared" si="2"/>
        <v>14</v>
      </c>
      <c r="S16" s="6">
        <f t="shared" si="0"/>
        <v>1</v>
      </c>
      <c r="V16" s="8"/>
    </row>
    <row r="17" spans="1:2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6">
        <v>300</v>
      </c>
      <c r="M17" s="10">
        <v>8581</v>
      </c>
      <c r="N17" s="10">
        <v>84.8</v>
      </c>
      <c r="O17" s="10">
        <v>2.52E-2</v>
      </c>
      <c r="P17" s="10">
        <v>0.38900000000000001</v>
      </c>
      <c r="Q17" s="27" t="s">
        <v>19</v>
      </c>
      <c r="R17" s="28"/>
      <c r="S17" s="29"/>
      <c r="V17" s="8"/>
    </row>
    <row r="18" spans="1:2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6">
        <v>374</v>
      </c>
      <c r="M18" s="10">
        <v>22113.8</v>
      </c>
      <c r="N18" s="10">
        <v>218.3</v>
      </c>
      <c r="O18" s="10">
        <v>5.7000000000000002E-2</v>
      </c>
      <c r="P18" s="10">
        <v>5.7000000000000002E-2</v>
      </c>
      <c r="Q18" s="24">
        <f>SUM(S2:S16)</f>
        <v>43</v>
      </c>
      <c r="R18" s="25"/>
      <c r="S18" s="26"/>
      <c r="V18" s="8"/>
    </row>
    <row r="19" spans="1:22" ht="29.4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3">
      <c r="A20" s="8"/>
      <c r="B20" s="22" t="s">
        <v>33</v>
      </c>
      <c r="C20" s="23"/>
      <c r="D20" s="23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3">
      <c r="A21" s="8"/>
      <c r="B21" s="13" t="s">
        <v>31</v>
      </c>
      <c r="C21" s="16" t="s">
        <v>32</v>
      </c>
      <c r="D21" s="16" t="s">
        <v>34</v>
      </c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3">
      <c r="A22" s="8"/>
      <c r="B22" s="14" t="s">
        <v>24</v>
      </c>
      <c r="C22" s="11">
        <v>100</v>
      </c>
      <c r="D22" s="6">
        <f>CORREL($C$22:$C$49,C23:C50)</f>
        <v>6.187655334066635E-2</v>
      </c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3">
      <c r="A23" s="8"/>
      <c r="B23" s="14" t="s">
        <v>25</v>
      </c>
      <c r="C23" s="11">
        <v>90</v>
      </c>
      <c r="D23" s="6">
        <f t="shared" ref="D23:D48" si="3">CORREL($C$22:$C$49,C24:C51)</f>
        <v>-0.47457660885017</v>
      </c>
      <c r="N23" s="8"/>
      <c r="O23" s="8"/>
      <c r="P23" s="8"/>
      <c r="Q23" s="8"/>
      <c r="R23" s="8"/>
      <c r="S23" s="8"/>
      <c r="T23" s="8"/>
      <c r="U23" s="8"/>
      <c r="V23" s="8"/>
    </row>
    <row r="24" spans="1:22" x14ac:dyDescent="0.3">
      <c r="A24" s="8"/>
      <c r="B24" s="14" t="s">
        <v>26</v>
      </c>
      <c r="C24" s="11">
        <v>80</v>
      </c>
      <c r="D24" s="6">
        <f t="shared" si="3"/>
        <v>7.3933350374516191E-2</v>
      </c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3">
      <c r="A25" s="8"/>
      <c r="B25" s="14" t="s">
        <v>27</v>
      </c>
      <c r="C25" s="11">
        <v>80</v>
      </c>
      <c r="D25" s="6">
        <f t="shared" si="3"/>
        <v>4.757531855882987E-2</v>
      </c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3">
      <c r="A26" s="8"/>
      <c r="B26" s="14" t="s">
        <v>28</v>
      </c>
      <c r="C26" s="11">
        <v>90</v>
      </c>
      <c r="D26" s="6">
        <f t="shared" si="3"/>
        <v>-0.55100509324078284</v>
      </c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3">
      <c r="A27" s="8"/>
      <c r="B27" s="14" t="s">
        <v>29</v>
      </c>
      <c r="C27" s="11">
        <v>60</v>
      </c>
      <c r="D27" s="6">
        <f t="shared" si="3"/>
        <v>-0.12858311314681573</v>
      </c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3">
      <c r="A28" s="8"/>
      <c r="B28" s="14" t="s">
        <v>30</v>
      </c>
      <c r="C28" s="11">
        <v>40</v>
      </c>
      <c r="D28" s="6">
        <f t="shared" si="3"/>
        <v>0.97323687465407682</v>
      </c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3">
      <c r="A29" s="8"/>
      <c r="B29" s="14" t="s">
        <v>24</v>
      </c>
      <c r="C29" s="11">
        <v>105</v>
      </c>
      <c r="D29" s="6">
        <f t="shared" si="3"/>
        <v>5.905850836872114E-2</v>
      </c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3">
      <c r="A30" s="8"/>
      <c r="B30" s="14" t="s">
        <v>25</v>
      </c>
      <c r="C30" s="11">
        <v>95</v>
      </c>
      <c r="D30" s="6">
        <f t="shared" si="3"/>
        <v>-0.44994111917098006</v>
      </c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3">
      <c r="A31" s="8"/>
      <c r="B31" s="14" t="s">
        <v>26</v>
      </c>
      <c r="C31" s="11">
        <v>80</v>
      </c>
      <c r="D31" s="6">
        <f t="shared" si="3"/>
        <v>0.12170275358323542</v>
      </c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3">
      <c r="A32" s="8"/>
      <c r="B32" s="14" t="s">
        <v>27</v>
      </c>
      <c r="C32" s="11">
        <v>85</v>
      </c>
      <c r="D32" s="6">
        <f t="shared" si="3"/>
        <v>7.483064493417764E-2</v>
      </c>
      <c r="N32" s="8"/>
      <c r="O32" s="8"/>
      <c r="P32" s="8"/>
      <c r="Q32" s="8"/>
      <c r="R32" s="8"/>
      <c r="S32" s="8"/>
      <c r="T32" s="8"/>
      <c r="U32" s="8"/>
      <c r="V32" s="8"/>
    </row>
    <row r="33" spans="1:22" x14ac:dyDescent="0.3">
      <c r="A33" s="8"/>
      <c r="B33" s="14" t="s">
        <v>28</v>
      </c>
      <c r="C33" s="11">
        <v>95</v>
      </c>
      <c r="D33" s="6">
        <f t="shared" si="3"/>
        <v>-0.51748003883447191</v>
      </c>
      <c r="N33" s="8"/>
      <c r="O33" s="8"/>
      <c r="P33" s="8"/>
      <c r="Q33" s="8"/>
      <c r="R33" s="8"/>
      <c r="S33" s="8"/>
      <c r="T33" s="8"/>
      <c r="U33" s="8"/>
      <c r="V33" s="8"/>
    </row>
    <row r="34" spans="1:22" x14ac:dyDescent="0.3">
      <c r="A34" s="8"/>
      <c r="B34" s="14" t="s">
        <v>29</v>
      </c>
      <c r="C34" s="11">
        <v>60</v>
      </c>
      <c r="D34" s="6">
        <f t="shared" si="3"/>
        <v>-0.12205242118086981</v>
      </c>
      <c r="N34" s="8"/>
      <c r="O34" s="8"/>
      <c r="P34" s="8"/>
      <c r="Q34" s="8"/>
      <c r="R34" s="8"/>
      <c r="S34" s="8"/>
      <c r="T34" s="8"/>
      <c r="U34" s="8"/>
      <c r="V34" s="8"/>
    </row>
    <row r="35" spans="1:22" x14ac:dyDescent="0.3">
      <c r="A35" s="8"/>
      <c r="B35" s="14" t="s">
        <v>30</v>
      </c>
      <c r="C35" s="11">
        <v>35</v>
      </c>
      <c r="D35" s="6">
        <f t="shared" si="3"/>
        <v>0.99106757438338222</v>
      </c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3">
      <c r="A36" s="8"/>
      <c r="B36" s="14" t="s">
        <v>24</v>
      </c>
      <c r="C36" s="11">
        <v>100</v>
      </c>
      <c r="D36" s="6">
        <f t="shared" si="3"/>
        <v>0.15485216259701254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3">
      <c r="A37" s="8"/>
      <c r="B37" s="14" t="s">
        <v>25</v>
      </c>
      <c r="C37" s="11">
        <v>90</v>
      </c>
      <c r="D37" s="6">
        <f t="shared" si="3"/>
        <v>-0.44609390074970695</v>
      </c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3">
      <c r="A38" s="8"/>
      <c r="B38" s="14" t="s">
        <v>26</v>
      </c>
      <c r="C38" s="11">
        <v>75</v>
      </c>
      <c r="D38" s="6">
        <f t="shared" si="3"/>
        <v>8.3769657883918547E-2</v>
      </c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3">
      <c r="A39" s="8"/>
      <c r="B39" s="14" t="s">
        <v>27</v>
      </c>
      <c r="C39" s="11">
        <v>80</v>
      </c>
      <c r="D39" s="6">
        <f t="shared" si="3"/>
        <v>-1.0895364792367827E-2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3">
      <c r="A40" s="8"/>
      <c r="B40" s="14" t="s">
        <v>28</v>
      </c>
      <c r="C40" s="11">
        <v>90</v>
      </c>
      <c r="D40" s="6">
        <f t="shared" si="3"/>
        <v>-0.58322196477180765</v>
      </c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3">
      <c r="A41" s="8"/>
      <c r="B41" s="14" t="s">
        <v>29</v>
      </c>
      <c r="C41" s="11">
        <v>65</v>
      </c>
      <c r="D41" s="6">
        <f t="shared" si="3"/>
        <v>-0.20345564425754065</v>
      </c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3">
      <c r="A42" s="8"/>
      <c r="B42" s="14" t="s">
        <v>30</v>
      </c>
      <c r="C42" s="11">
        <v>40</v>
      </c>
      <c r="D42" s="6">
        <f t="shared" si="3"/>
        <v>0.99460055657802726</v>
      </c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3">
      <c r="A43" s="8"/>
      <c r="B43" s="14" t="s">
        <v>24</v>
      </c>
      <c r="C43" s="11">
        <v>105</v>
      </c>
      <c r="D43" s="6">
        <f t="shared" si="3"/>
        <v>0.6497983230676313</v>
      </c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3">
      <c r="A44" s="8"/>
      <c r="B44" s="14" t="s">
        <v>25</v>
      </c>
      <c r="C44" s="11">
        <v>90</v>
      </c>
      <c r="D44" s="6">
        <f t="shared" si="3"/>
        <v>5.1315800579078544E-2</v>
      </c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3">
      <c r="A45" s="8"/>
      <c r="B45" s="14" t="s">
        <v>26</v>
      </c>
      <c r="C45" s="11">
        <v>80</v>
      </c>
      <c r="D45" s="6">
        <f t="shared" si="3"/>
        <v>0.82205045921810882</v>
      </c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3">
      <c r="A46" s="8"/>
      <c r="B46" s="14" t="s">
        <v>27</v>
      </c>
      <c r="C46" s="11">
        <v>85</v>
      </c>
      <c r="D46" s="6">
        <f t="shared" si="3"/>
        <v>0.98782916114726194</v>
      </c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3">
      <c r="A47" s="8"/>
      <c r="B47" s="14" t="s">
        <v>28</v>
      </c>
      <c r="C47" s="11">
        <v>90</v>
      </c>
      <c r="D47" s="6">
        <f t="shared" si="3"/>
        <v>1</v>
      </c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3">
      <c r="A48" s="8"/>
      <c r="B48" s="14" t="s">
        <v>29</v>
      </c>
      <c r="C48" s="11">
        <v>55</v>
      </c>
      <c r="D48" s="6" t="e">
        <f t="shared" si="3"/>
        <v>#DIV/0!</v>
      </c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3">
      <c r="A49" s="8"/>
      <c r="B49" s="14" t="s">
        <v>30</v>
      </c>
      <c r="C49" s="11">
        <v>35</v>
      </c>
      <c r="D49" s="6" t="e">
        <f t="shared" ref="D49" si="4">CORREL($C$22:$C$49,B50:B77)</f>
        <v>#DIV/0!</v>
      </c>
      <c r="N49" s="8"/>
      <c r="O49" s="8"/>
      <c r="P49" s="8"/>
      <c r="Q49" s="8"/>
      <c r="R49" s="8"/>
      <c r="S49" s="8"/>
      <c r="T49" s="8"/>
      <c r="U49" s="8"/>
      <c r="V49" s="8"/>
    </row>
    <row r="50" spans="1:22" ht="28.2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</sheetData>
  <mergeCells count="7">
    <mergeCell ref="L1:P1"/>
    <mergeCell ref="Q18:S18"/>
    <mergeCell ref="Q17:S17"/>
    <mergeCell ref="B20:D20"/>
    <mergeCell ref="B1:C1"/>
    <mergeCell ref="D2:J2"/>
    <mergeCell ref="D1:J1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B69E-D6A5-4BBC-A33C-BD78DD3D40D7}">
  <dimension ref="A1:F109"/>
  <sheetViews>
    <sheetView tabSelected="1" workbookViewId="0">
      <selection activeCell="D1" sqref="D1"/>
    </sheetView>
  </sheetViews>
  <sheetFormatPr defaultRowHeight="14.4" x14ac:dyDescent="0.3"/>
  <cols>
    <col min="1" max="1" width="23.6640625" customWidth="1"/>
    <col min="2" max="2" width="24.109375" bestFit="1" customWidth="1"/>
    <col min="4" max="4" width="18.44140625" customWidth="1"/>
    <col min="7" max="7" width="11" bestFit="1" customWidth="1"/>
  </cols>
  <sheetData>
    <row r="1" spans="1:6" ht="76.5" customHeight="1" x14ac:dyDescent="0.3">
      <c r="A1" s="33" t="s">
        <v>35</v>
      </c>
      <c r="B1" s="34" t="s">
        <v>36</v>
      </c>
      <c r="C1" s="34" t="s">
        <v>37</v>
      </c>
      <c r="D1" t="s">
        <v>38</v>
      </c>
      <c r="E1" t="s">
        <v>39</v>
      </c>
      <c r="F1" t="s">
        <v>40</v>
      </c>
    </row>
    <row r="2" spans="1:6" x14ac:dyDescent="0.3">
      <c r="A2" s="33" t="s">
        <v>41</v>
      </c>
      <c r="B2" s="34" t="s">
        <v>42</v>
      </c>
      <c r="C2" s="34">
        <v>4223885</v>
      </c>
      <c r="D2">
        <f>(C2-E$2)/F$2</f>
        <v>6.1146545221835806</v>
      </c>
      <c r="E2">
        <f>AVERAGE(C2:C108)</f>
        <v>550786.70093457948</v>
      </c>
      <c r="F2">
        <f>STDEVP(C2:C108)</f>
        <v>600704.14211296022</v>
      </c>
    </row>
    <row r="3" spans="1:6" x14ac:dyDescent="0.3">
      <c r="A3" s="33">
        <v>84</v>
      </c>
      <c r="B3" s="34" t="s">
        <v>43</v>
      </c>
      <c r="C3" s="34">
        <v>3247623</v>
      </c>
      <c r="D3">
        <f t="shared" ref="D3:D66" si="0">(C3-E$2)/F$2</f>
        <v>4.4894584704866078</v>
      </c>
    </row>
    <row r="4" spans="1:6" x14ac:dyDescent="0.3">
      <c r="A4" s="33">
        <v>6</v>
      </c>
      <c r="B4" s="34" t="s">
        <v>44</v>
      </c>
      <c r="C4" s="34">
        <v>2958410</v>
      </c>
      <c r="D4">
        <f t="shared" si="0"/>
        <v>4.0080018269836994</v>
      </c>
    </row>
    <row r="5" spans="1:6" x14ac:dyDescent="0.3">
      <c r="A5" s="33">
        <v>42</v>
      </c>
      <c r="B5" s="34" t="s">
        <v>45</v>
      </c>
      <c r="C5" s="34">
        <v>2207873</v>
      </c>
      <c r="D5">
        <f t="shared" si="0"/>
        <v>2.7585731192674401</v>
      </c>
    </row>
    <row r="6" spans="1:6" x14ac:dyDescent="0.3">
      <c r="A6" s="33">
        <v>51</v>
      </c>
      <c r="B6" s="34" t="s">
        <v>46</v>
      </c>
      <c r="C6" s="34">
        <v>1266138</v>
      </c>
      <c r="D6">
        <f t="shared" si="0"/>
        <v>1.1908546136359108</v>
      </c>
    </row>
    <row r="7" spans="1:6" x14ac:dyDescent="0.3">
      <c r="A7" s="33">
        <v>44</v>
      </c>
      <c r="B7" s="34" t="s">
        <v>47</v>
      </c>
      <c r="C7" s="34">
        <v>1218191</v>
      </c>
      <c r="D7">
        <f t="shared" si="0"/>
        <v>1.1110366189882499</v>
      </c>
    </row>
    <row r="8" spans="1:6" x14ac:dyDescent="0.3">
      <c r="A8" s="33">
        <v>5</v>
      </c>
      <c r="B8" s="34" t="s">
        <v>48</v>
      </c>
      <c r="C8" s="34">
        <v>1194439</v>
      </c>
      <c r="D8">
        <f t="shared" si="0"/>
        <v>1.0714963555959367</v>
      </c>
    </row>
    <row r="9" spans="1:6" x14ac:dyDescent="0.3">
      <c r="A9" s="33">
        <v>64</v>
      </c>
      <c r="B9" s="34" t="s">
        <v>49</v>
      </c>
      <c r="C9" s="34">
        <v>1115037</v>
      </c>
      <c r="D9">
        <f t="shared" si="0"/>
        <v>0.9393148132468101</v>
      </c>
    </row>
    <row r="10" spans="1:6" x14ac:dyDescent="0.3">
      <c r="A10" s="33">
        <v>72</v>
      </c>
      <c r="B10" s="34" t="s">
        <v>50</v>
      </c>
      <c r="C10" s="34">
        <v>1068563</v>
      </c>
      <c r="D10">
        <f t="shared" si="0"/>
        <v>0.86194894086156404</v>
      </c>
    </row>
    <row r="11" spans="1:6" x14ac:dyDescent="0.3">
      <c r="A11" s="33">
        <v>110</v>
      </c>
      <c r="B11" s="34" t="s">
        <v>51</v>
      </c>
      <c r="C11" s="34">
        <v>1054766</v>
      </c>
      <c r="D11">
        <f t="shared" si="0"/>
        <v>0.83898089547491261</v>
      </c>
    </row>
    <row r="12" spans="1:6" x14ac:dyDescent="0.3">
      <c r="A12" s="33">
        <v>25</v>
      </c>
      <c r="B12" s="34" t="s">
        <v>52</v>
      </c>
      <c r="C12" s="34">
        <v>1020865</v>
      </c>
      <c r="D12">
        <f t="shared" si="0"/>
        <v>0.7825454597531708</v>
      </c>
    </row>
    <row r="13" spans="1:6" x14ac:dyDescent="0.3">
      <c r="A13" s="33">
        <v>62</v>
      </c>
      <c r="B13" s="34" t="s">
        <v>53</v>
      </c>
      <c r="C13" s="34">
        <v>989460</v>
      </c>
      <c r="D13">
        <f t="shared" si="0"/>
        <v>0.73026514770216056</v>
      </c>
    </row>
    <row r="14" spans="1:6" x14ac:dyDescent="0.3">
      <c r="A14" s="33">
        <v>16</v>
      </c>
      <c r="B14" s="34" t="s">
        <v>54</v>
      </c>
      <c r="C14" s="34">
        <v>932704</v>
      </c>
      <c r="D14">
        <f t="shared" si="0"/>
        <v>0.63578269615727467</v>
      </c>
    </row>
    <row r="15" spans="1:6" x14ac:dyDescent="0.3">
      <c r="A15" s="33">
        <v>96</v>
      </c>
      <c r="B15" s="34" t="s">
        <v>55</v>
      </c>
      <c r="C15" s="34">
        <v>928907</v>
      </c>
      <c r="D15">
        <f t="shared" si="0"/>
        <v>0.6294617808616948</v>
      </c>
    </row>
    <row r="16" spans="1:6" x14ac:dyDescent="0.3">
      <c r="A16" s="33">
        <v>37</v>
      </c>
      <c r="B16" s="34" t="s">
        <v>56</v>
      </c>
      <c r="C16" s="34">
        <v>907442</v>
      </c>
      <c r="D16">
        <f t="shared" si="0"/>
        <v>0.59372871612120959</v>
      </c>
    </row>
    <row r="17" spans="1:4" x14ac:dyDescent="0.3">
      <c r="A17" s="33">
        <v>21</v>
      </c>
      <c r="B17" s="34" t="s">
        <v>57</v>
      </c>
      <c r="C17" s="34">
        <v>881907</v>
      </c>
      <c r="D17">
        <f t="shared" si="0"/>
        <v>0.55122026943365832</v>
      </c>
    </row>
    <row r="18" spans="1:4" x14ac:dyDescent="0.3">
      <c r="A18" s="33">
        <v>17</v>
      </c>
      <c r="B18" s="34" t="s">
        <v>58</v>
      </c>
      <c r="C18" s="34">
        <v>879752</v>
      </c>
      <c r="D18">
        <f t="shared" si="0"/>
        <v>0.54763281289903243</v>
      </c>
    </row>
    <row r="19" spans="1:4" x14ac:dyDescent="0.3">
      <c r="A19" s="33">
        <v>74</v>
      </c>
      <c r="B19" s="34" t="s">
        <v>59</v>
      </c>
      <c r="C19" s="34">
        <v>877565</v>
      </c>
      <c r="D19">
        <f t="shared" si="0"/>
        <v>0.54399208554811507</v>
      </c>
    </row>
    <row r="20" spans="1:4" x14ac:dyDescent="0.3">
      <c r="A20" s="33">
        <v>92</v>
      </c>
      <c r="B20" s="34" t="s">
        <v>60</v>
      </c>
      <c r="C20" s="34">
        <v>854131</v>
      </c>
      <c r="D20">
        <f t="shared" si="0"/>
        <v>0.50498120089269793</v>
      </c>
    </row>
    <row r="21" spans="1:4" x14ac:dyDescent="0.3">
      <c r="A21" s="33">
        <v>85</v>
      </c>
      <c r="B21" s="34" t="s">
        <v>61</v>
      </c>
      <c r="C21" s="34">
        <v>833934</v>
      </c>
      <c r="D21">
        <f t="shared" si="0"/>
        <v>0.47135899224776062</v>
      </c>
    </row>
    <row r="22" spans="1:4" x14ac:dyDescent="0.3">
      <c r="A22" s="33">
        <v>70</v>
      </c>
      <c r="B22" s="34" t="s">
        <v>62</v>
      </c>
      <c r="C22" s="34">
        <v>818651</v>
      </c>
      <c r="D22">
        <f t="shared" si="0"/>
        <v>0.44591718332957592</v>
      </c>
    </row>
    <row r="23" spans="1:4" x14ac:dyDescent="0.3">
      <c r="A23" s="33">
        <v>61</v>
      </c>
      <c r="B23" s="34" t="s">
        <v>63</v>
      </c>
      <c r="C23" s="34">
        <v>763778</v>
      </c>
      <c r="D23">
        <f t="shared" si="0"/>
        <v>0.35456938638083885</v>
      </c>
    </row>
    <row r="24" spans="1:4" x14ac:dyDescent="0.3">
      <c r="A24" s="33">
        <v>87</v>
      </c>
      <c r="B24" s="34" t="s">
        <v>64</v>
      </c>
      <c r="C24" s="34">
        <v>709149</v>
      </c>
      <c r="D24">
        <f t="shared" si="0"/>
        <v>0.26362777940632393</v>
      </c>
    </row>
    <row r="25" spans="1:4" x14ac:dyDescent="0.3">
      <c r="A25" s="33">
        <v>79</v>
      </c>
      <c r="B25" s="34" t="s">
        <v>65</v>
      </c>
      <c r="C25" s="34">
        <v>669239</v>
      </c>
      <c r="D25">
        <f t="shared" si="0"/>
        <v>0.19718908321285722</v>
      </c>
    </row>
    <row r="26" spans="1:4" x14ac:dyDescent="0.3">
      <c r="A26" s="33">
        <v>69</v>
      </c>
      <c r="B26" s="34" t="s">
        <v>66</v>
      </c>
      <c r="C26" s="34">
        <v>636531</v>
      </c>
      <c r="D26">
        <f t="shared" si="0"/>
        <v>0.14273965011098028</v>
      </c>
    </row>
    <row r="27" spans="1:4" x14ac:dyDescent="0.3">
      <c r="A27" s="33">
        <v>13</v>
      </c>
      <c r="B27" s="34" t="s">
        <v>67</v>
      </c>
      <c r="C27" s="34">
        <v>598333</v>
      </c>
      <c r="D27">
        <f t="shared" si="0"/>
        <v>7.9150942589105058E-2</v>
      </c>
    </row>
    <row r="28" spans="1:4" x14ac:dyDescent="0.3">
      <c r="A28" s="33">
        <v>78</v>
      </c>
      <c r="B28" s="34" t="s">
        <v>68</v>
      </c>
      <c r="C28" s="34">
        <v>595948</v>
      </c>
      <c r="D28">
        <f t="shared" si="0"/>
        <v>7.5180602062384486E-2</v>
      </c>
    </row>
    <row r="29" spans="1:4" x14ac:dyDescent="0.3">
      <c r="A29" s="33">
        <v>19</v>
      </c>
      <c r="B29" s="34" t="s">
        <v>69</v>
      </c>
      <c r="C29" s="34">
        <v>590304</v>
      </c>
      <c r="D29">
        <f t="shared" si="0"/>
        <v>6.5784961838983691E-2</v>
      </c>
    </row>
    <row r="30" spans="1:4" x14ac:dyDescent="0.3">
      <c r="A30" s="33">
        <v>101</v>
      </c>
      <c r="B30" s="34" t="s">
        <v>70</v>
      </c>
      <c r="C30" s="34">
        <v>581676</v>
      </c>
      <c r="D30">
        <f t="shared" si="0"/>
        <v>5.1421817996407125E-2</v>
      </c>
    </row>
    <row r="31" spans="1:4" x14ac:dyDescent="0.3">
      <c r="A31" s="33">
        <v>4</v>
      </c>
      <c r="B31" s="34" t="s">
        <v>71</v>
      </c>
      <c r="C31" s="34">
        <v>566671</v>
      </c>
      <c r="D31">
        <f t="shared" si="0"/>
        <v>2.6442799294754214E-2</v>
      </c>
    </row>
    <row r="32" spans="1:4" x14ac:dyDescent="0.3">
      <c r="A32" s="33">
        <v>86</v>
      </c>
      <c r="B32" s="34" t="s">
        <v>72</v>
      </c>
      <c r="C32" s="34">
        <v>550046</v>
      </c>
      <c r="D32">
        <f t="shared" si="0"/>
        <v>-1.2330544816522896E-3</v>
      </c>
    </row>
    <row r="33" spans="1:4" x14ac:dyDescent="0.3">
      <c r="A33" s="33">
        <v>109</v>
      </c>
      <c r="B33" s="34" t="s">
        <v>73</v>
      </c>
      <c r="C33" s="34">
        <v>546709</v>
      </c>
      <c r="D33">
        <f t="shared" si="0"/>
        <v>-6.7882017930428768E-3</v>
      </c>
    </row>
    <row r="34" spans="1:4" x14ac:dyDescent="0.3">
      <c r="A34" s="33">
        <v>38</v>
      </c>
      <c r="B34" s="34" t="s">
        <v>74</v>
      </c>
      <c r="C34" s="34">
        <v>542082</v>
      </c>
      <c r="D34">
        <f t="shared" si="0"/>
        <v>-1.4490828886181698E-2</v>
      </c>
    </row>
    <row r="35" spans="1:4" x14ac:dyDescent="0.3">
      <c r="A35" s="33">
        <v>48</v>
      </c>
      <c r="B35" s="34" t="s">
        <v>75</v>
      </c>
      <c r="C35" s="34">
        <v>539386</v>
      </c>
      <c r="D35">
        <f t="shared" si="0"/>
        <v>-1.8978895158734597E-2</v>
      </c>
    </row>
    <row r="36" spans="1:4" x14ac:dyDescent="0.3">
      <c r="A36" s="33">
        <v>71</v>
      </c>
      <c r="B36" s="34" t="s">
        <v>76</v>
      </c>
      <c r="C36" s="34">
        <v>531113</v>
      </c>
      <c r="D36">
        <f t="shared" si="0"/>
        <v>-3.2751065883078113E-2</v>
      </c>
    </row>
    <row r="37" spans="1:4" x14ac:dyDescent="0.3">
      <c r="A37" s="33">
        <v>40</v>
      </c>
      <c r="B37" s="34" t="s">
        <v>77</v>
      </c>
      <c r="C37" s="34">
        <v>516443</v>
      </c>
      <c r="D37">
        <f t="shared" si="0"/>
        <v>-5.7172405726680128E-2</v>
      </c>
    </row>
    <row r="38" spans="1:4" x14ac:dyDescent="0.3">
      <c r="A38" s="33">
        <v>60</v>
      </c>
      <c r="B38" s="34" t="s">
        <v>78</v>
      </c>
      <c r="C38" s="34">
        <v>511935</v>
      </c>
      <c r="D38">
        <f t="shared" si="0"/>
        <v>-6.4676931971735199E-2</v>
      </c>
    </row>
    <row r="39" spans="1:4" x14ac:dyDescent="0.3">
      <c r="A39" s="33">
        <v>10</v>
      </c>
      <c r="B39" s="34" t="s">
        <v>79</v>
      </c>
      <c r="C39" s="34">
        <v>471653</v>
      </c>
      <c r="D39">
        <f t="shared" si="0"/>
        <v>-0.13173490140458974</v>
      </c>
    </row>
    <row r="40" spans="1:4" x14ac:dyDescent="0.3">
      <c r="A40" s="33">
        <v>31</v>
      </c>
      <c r="B40" s="34" t="s">
        <v>80</v>
      </c>
      <c r="C40" s="34">
        <v>462363</v>
      </c>
      <c r="D40">
        <f t="shared" si="0"/>
        <v>-0.14720008525919523</v>
      </c>
    </row>
    <row r="41" spans="1:4" x14ac:dyDescent="0.3">
      <c r="A41" s="33">
        <v>53</v>
      </c>
      <c r="B41" s="34" t="s">
        <v>81</v>
      </c>
      <c r="C41" s="34">
        <v>461645</v>
      </c>
      <c r="D41">
        <f t="shared" si="0"/>
        <v>-0.14839534919973418</v>
      </c>
    </row>
    <row r="42" spans="1:4" x14ac:dyDescent="0.3">
      <c r="A42" s="33">
        <v>8</v>
      </c>
      <c r="B42" s="34" t="s">
        <v>82</v>
      </c>
      <c r="C42" s="34">
        <v>456015</v>
      </c>
      <c r="D42">
        <f t="shared" si="0"/>
        <v>-0.15776768344100747</v>
      </c>
    </row>
    <row r="43" spans="1:4" x14ac:dyDescent="0.3">
      <c r="A43" s="33">
        <v>94</v>
      </c>
      <c r="B43" s="34" t="s">
        <v>83</v>
      </c>
      <c r="C43" s="34">
        <v>418561</v>
      </c>
      <c r="D43">
        <f t="shared" si="0"/>
        <v>-0.22011784448410698</v>
      </c>
    </row>
    <row r="44" spans="1:4" x14ac:dyDescent="0.3">
      <c r="A44" s="33">
        <v>66</v>
      </c>
      <c r="B44" s="34" t="s">
        <v>84</v>
      </c>
      <c r="C44" s="34">
        <v>417079</v>
      </c>
      <c r="D44">
        <f t="shared" si="0"/>
        <v>-0.2225849491636038</v>
      </c>
    </row>
    <row r="45" spans="1:4" x14ac:dyDescent="0.3">
      <c r="A45" s="33">
        <v>11</v>
      </c>
      <c r="B45" s="34" t="s">
        <v>85</v>
      </c>
      <c r="C45" s="34">
        <v>411396</v>
      </c>
      <c r="D45">
        <f t="shared" si="0"/>
        <v>-0.23204551319435976</v>
      </c>
    </row>
    <row r="46" spans="1:4" x14ac:dyDescent="0.3">
      <c r="A46" s="33">
        <v>59</v>
      </c>
      <c r="B46" s="34" t="s">
        <v>86</v>
      </c>
      <c r="C46" s="34">
        <v>408059</v>
      </c>
      <c r="D46">
        <f t="shared" si="0"/>
        <v>-0.23760066050575035</v>
      </c>
    </row>
    <row r="47" spans="1:4" x14ac:dyDescent="0.3">
      <c r="A47" s="33">
        <v>75</v>
      </c>
      <c r="B47" s="34" t="s">
        <v>87</v>
      </c>
      <c r="C47" s="34">
        <v>407312</v>
      </c>
      <c r="D47">
        <f t="shared" si="0"/>
        <v>-0.2388442011235534</v>
      </c>
    </row>
    <row r="48" spans="1:4" x14ac:dyDescent="0.3">
      <c r="A48" s="33">
        <v>97</v>
      </c>
      <c r="B48" s="34" t="s">
        <v>88</v>
      </c>
      <c r="C48" s="34">
        <v>407029</v>
      </c>
      <c r="D48">
        <f t="shared" si="0"/>
        <v>-0.23931531490513072</v>
      </c>
    </row>
    <row r="49" spans="1:4" x14ac:dyDescent="0.3">
      <c r="A49" s="33">
        <v>49</v>
      </c>
      <c r="B49" s="34" t="s">
        <v>89</v>
      </c>
      <c r="C49" s="34">
        <v>394759</v>
      </c>
      <c r="D49">
        <f t="shared" si="0"/>
        <v>-0.25974134352687556</v>
      </c>
    </row>
    <row r="50" spans="1:4" x14ac:dyDescent="0.3">
      <c r="A50" s="33">
        <v>98</v>
      </c>
      <c r="B50" s="34" t="s">
        <v>90</v>
      </c>
      <c r="C50" s="34">
        <v>393628</v>
      </c>
      <c r="D50">
        <f t="shared" si="0"/>
        <v>-0.26162413394017575</v>
      </c>
    </row>
    <row r="51" spans="1:4" x14ac:dyDescent="0.3">
      <c r="A51" s="33">
        <v>46</v>
      </c>
      <c r="B51" s="34" t="s">
        <v>91</v>
      </c>
      <c r="C51" s="34">
        <v>387501</v>
      </c>
      <c r="D51">
        <f t="shared" si="0"/>
        <v>-0.27182383054697534</v>
      </c>
    </row>
    <row r="52" spans="1:4" x14ac:dyDescent="0.3">
      <c r="A52" s="33">
        <v>43</v>
      </c>
      <c r="B52" s="34" t="s">
        <v>92</v>
      </c>
      <c r="C52" s="34">
        <v>382690</v>
      </c>
      <c r="D52">
        <f t="shared" si="0"/>
        <v>-0.27983276483378988</v>
      </c>
    </row>
    <row r="53" spans="1:4" x14ac:dyDescent="0.3">
      <c r="A53" s="33">
        <v>20</v>
      </c>
      <c r="B53" s="34" t="s">
        <v>93</v>
      </c>
      <c r="C53" s="34">
        <v>380693</v>
      </c>
      <c r="D53">
        <f t="shared" si="0"/>
        <v>-0.28315719671297684</v>
      </c>
    </row>
    <row r="54" spans="1:4" x14ac:dyDescent="0.3">
      <c r="A54" s="33">
        <v>45</v>
      </c>
      <c r="B54" s="34" t="s">
        <v>94</v>
      </c>
      <c r="C54" s="34">
        <v>376561</v>
      </c>
      <c r="D54">
        <f t="shared" si="0"/>
        <v>-0.29003579086660763</v>
      </c>
    </row>
    <row r="55" spans="1:4" x14ac:dyDescent="0.3">
      <c r="A55" s="33">
        <v>77</v>
      </c>
      <c r="B55" s="34" t="s">
        <v>95</v>
      </c>
      <c r="C55" s="34">
        <v>375286</v>
      </c>
      <c r="D55">
        <f t="shared" si="0"/>
        <v>-0.29215829995321924</v>
      </c>
    </row>
    <row r="56" spans="1:4" x14ac:dyDescent="0.3">
      <c r="A56" s="33">
        <v>83</v>
      </c>
      <c r="B56" s="34" t="s">
        <v>96</v>
      </c>
      <c r="C56" s="34">
        <v>370127</v>
      </c>
      <c r="D56">
        <f t="shared" si="0"/>
        <v>-0.3007465543672031</v>
      </c>
    </row>
    <row r="57" spans="1:4" x14ac:dyDescent="0.3">
      <c r="A57" s="33">
        <v>15</v>
      </c>
      <c r="B57" s="34" t="s">
        <v>97</v>
      </c>
      <c r="C57" s="34">
        <v>364478</v>
      </c>
      <c r="D57">
        <f t="shared" si="0"/>
        <v>-0.31015051815564942</v>
      </c>
    </row>
    <row r="58" spans="1:4" x14ac:dyDescent="0.3">
      <c r="A58" s="33">
        <v>36</v>
      </c>
      <c r="B58" s="34" t="s">
        <v>98</v>
      </c>
      <c r="C58" s="34">
        <v>353995</v>
      </c>
      <c r="D58">
        <f t="shared" si="0"/>
        <v>-0.32760170463011978</v>
      </c>
    </row>
    <row r="59" spans="1:4" x14ac:dyDescent="0.3">
      <c r="A59" s="33">
        <v>108</v>
      </c>
      <c r="B59" s="34" t="s">
        <v>99</v>
      </c>
      <c r="C59" s="34">
        <v>349798</v>
      </c>
      <c r="D59">
        <f t="shared" si="0"/>
        <v>-0.33458850512934252</v>
      </c>
    </row>
    <row r="60" spans="1:4" x14ac:dyDescent="0.3">
      <c r="A60" s="33">
        <v>63</v>
      </c>
      <c r="B60" s="34" t="s">
        <v>100</v>
      </c>
      <c r="C60" s="34">
        <v>340799</v>
      </c>
      <c r="D60">
        <f t="shared" si="0"/>
        <v>-0.34956925749829781</v>
      </c>
    </row>
    <row r="61" spans="1:4" x14ac:dyDescent="0.3">
      <c r="A61" s="33">
        <v>3</v>
      </c>
      <c r="B61" s="34" t="s">
        <v>101</v>
      </c>
      <c r="C61" s="34">
        <v>340665</v>
      </c>
      <c r="D61">
        <f t="shared" si="0"/>
        <v>-0.34979232904151819</v>
      </c>
    </row>
    <row r="62" spans="1:4" x14ac:dyDescent="0.3">
      <c r="A62" s="33">
        <v>91</v>
      </c>
      <c r="B62" s="34" t="s">
        <v>102</v>
      </c>
      <c r="C62" s="34">
        <v>339999</v>
      </c>
      <c r="D62">
        <f t="shared" si="0"/>
        <v>-0.35090102790558353</v>
      </c>
    </row>
    <row r="63" spans="1:4" x14ac:dyDescent="0.3">
      <c r="A63" s="33">
        <v>95</v>
      </c>
      <c r="B63" s="34" t="s">
        <v>103</v>
      </c>
      <c r="C63" s="34">
        <v>339297</v>
      </c>
      <c r="D63">
        <f t="shared" si="0"/>
        <v>-0.35206965643797677</v>
      </c>
    </row>
    <row r="64" spans="1:4" x14ac:dyDescent="0.3">
      <c r="A64" s="33">
        <v>28</v>
      </c>
      <c r="B64" s="34" t="s">
        <v>104</v>
      </c>
      <c r="C64" s="34">
        <v>333804</v>
      </c>
      <c r="D64">
        <f t="shared" si="0"/>
        <v>-0.36121392499700239</v>
      </c>
    </row>
    <row r="65" spans="1:4" x14ac:dyDescent="0.3">
      <c r="A65" s="33">
        <v>82</v>
      </c>
      <c r="B65" s="34" t="s">
        <v>105</v>
      </c>
      <c r="C65" s="34">
        <v>333646</v>
      </c>
      <c r="D65">
        <f t="shared" si="0"/>
        <v>-0.36147694965244132</v>
      </c>
    </row>
    <row r="66" spans="1:4" x14ac:dyDescent="0.3">
      <c r="A66" s="33">
        <v>34</v>
      </c>
      <c r="B66" s="34" t="s">
        <v>106</v>
      </c>
      <c r="C66" s="34">
        <v>329276</v>
      </c>
      <c r="D66">
        <f t="shared" si="0"/>
        <v>-0.3687517455022396</v>
      </c>
    </row>
    <row r="67" spans="1:4" x14ac:dyDescent="0.3">
      <c r="A67" s="33">
        <v>18</v>
      </c>
      <c r="B67" s="34" t="s">
        <v>107</v>
      </c>
      <c r="C67" s="34">
        <v>325431</v>
      </c>
      <c r="D67">
        <f t="shared" ref="D67:D108" si="1">(C67-E$2)/F$2</f>
        <v>-0.37515256702225663</v>
      </c>
    </row>
    <row r="68" spans="1:4" x14ac:dyDescent="0.3">
      <c r="A68" s="33">
        <v>54</v>
      </c>
      <c r="B68" s="34" t="s">
        <v>108</v>
      </c>
      <c r="C68" s="34">
        <v>320976</v>
      </c>
      <c r="D68">
        <f t="shared" si="1"/>
        <v>-0.38256886347782904</v>
      </c>
    </row>
    <row r="69" spans="1:4" x14ac:dyDescent="0.3">
      <c r="A69" s="33">
        <v>41</v>
      </c>
      <c r="B69" s="34" t="s">
        <v>109</v>
      </c>
      <c r="C69" s="34">
        <v>311826</v>
      </c>
      <c r="D69">
        <f t="shared" si="1"/>
        <v>-0.3978009875111595</v>
      </c>
    </row>
    <row r="70" spans="1:4" x14ac:dyDescent="0.3">
      <c r="A70" s="33">
        <v>68</v>
      </c>
      <c r="B70" s="34" t="s">
        <v>110</v>
      </c>
      <c r="C70" s="34">
        <v>310967</v>
      </c>
      <c r="D70">
        <f t="shared" si="1"/>
        <v>-0.39923097598598256</v>
      </c>
    </row>
    <row r="71" spans="1:4" x14ac:dyDescent="0.3">
      <c r="A71" s="33">
        <v>33</v>
      </c>
      <c r="B71" s="34" t="s">
        <v>111</v>
      </c>
      <c r="C71" s="34">
        <v>307430</v>
      </c>
      <c r="D71">
        <f t="shared" si="1"/>
        <v>-0.40511906589919461</v>
      </c>
    </row>
    <row r="72" spans="1:4" x14ac:dyDescent="0.3">
      <c r="A72" s="33">
        <v>50</v>
      </c>
      <c r="B72" s="34" t="s">
        <v>112</v>
      </c>
      <c r="C72" s="34">
        <v>302309</v>
      </c>
      <c r="D72">
        <f t="shared" si="1"/>
        <v>-0.41364406121883235</v>
      </c>
    </row>
    <row r="73" spans="1:4" x14ac:dyDescent="0.3">
      <c r="A73" s="33">
        <v>47</v>
      </c>
      <c r="B73" s="34" t="s">
        <v>113</v>
      </c>
      <c r="C73" s="34">
        <v>299796</v>
      </c>
      <c r="D73">
        <f t="shared" si="1"/>
        <v>-0.41782748501071865</v>
      </c>
    </row>
    <row r="74" spans="1:4" x14ac:dyDescent="0.3">
      <c r="A74" s="33">
        <v>93</v>
      </c>
      <c r="B74" s="34" t="s">
        <v>114</v>
      </c>
      <c r="C74" s="34">
        <v>290036</v>
      </c>
      <c r="D74">
        <f t="shared" si="1"/>
        <v>-0.43407508397960448</v>
      </c>
    </row>
    <row r="75" spans="1:4" x14ac:dyDescent="0.3">
      <c r="A75" s="33">
        <v>76</v>
      </c>
      <c r="B75" s="34" t="s">
        <v>115</v>
      </c>
      <c r="C75" s="34">
        <v>286743</v>
      </c>
      <c r="D75">
        <f t="shared" si="1"/>
        <v>-0.43955698391859438</v>
      </c>
    </row>
    <row r="76" spans="1:4" x14ac:dyDescent="0.3">
      <c r="A76" s="33">
        <v>100</v>
      </c>
      <c r="B76" s="34" t="s">
        <v>116</v>
      </c>
      <c r="C76" s="34">
        <v>286681</v>
      </c>
      <c r="D76">
        <f t="shared" si="1"/>
        <v>-0.439660196125159</v>
      </c>
    </row>
    <row r="77" spans="1:4" x14ac:dyDescent="0.3">
      <c r="A77" s="33">
        <v>88</v>
      </c>
      <c r="B77" s="34" t="s">
        <v>117</v>
      </c>
      <c r="C77" s="34">
        <v>267119</v>
      </c>
      <c r="D77">
        <f t="shared" si="1"/>
        <v>-0.47222531200931323</v>
      </c>
    </row>
    <row r="78" spans="1:4" x14ac:dyDescent="0.3">
      <c r="A78" s="33">
        <v>39</v>
      </c>
      <c r="B78" s="34" t="s">
        <v>118</v>
      </c>
      <c r="C78" s="34">
        <v>261094</v>
      </c>
      <c r="D78">
        <f t="shared" si="1"/>
        <v>-0.48225520788918386</v>
      </c>
    </row>
    <row r="79" spans="1:4" x14ac:dyDescent="0.3">
      <c r="A79" s="33">
        <v>80</v>
      </c>
      <c r="B79" s="34" t="s">
        <v>119</v>
      </c>
      <c r="C79" s="34">
        <v>259826</v>
      </c>
      <c r="D79">
        <f t="shared" si="1"/>
        <v>-0.48436606398473175</v>
      </c>
    </row>
    <row r="80" spans="1:4" x14ac:dyDescent="0.3">
      <c r="A80" s="33">
        <v>35</v>
      </c>
      <c r="B80" s="34" t="s">
        <v>120</v>
      </c>
      <c r="C80" s="34">
        <v>259648</v>
      </c>
      <c r="D80">
        <f t="shared" si="1"/>
        <v>-0.4846623829003528</v>
      </c>
    </row>
    <row r="81" spans="1:4" x14ac:dyDescent="0.3">
      <c r="A81" s="33">
        <v>57</v>
      </c>
      <c r="B81" s="34" t="s">
        <v>121</v>
      </c>
      <c r="C81" s="34">
        <v>244913</v>
      </c>
      <c r="D81">
        <f t="shared" si="1"/>
        <v>-0.5091919290895468</v>
      </c>
    </row>
    <row r="82" spans="1:4" x14ac:dyDescent="0.3">
      <c r="A82" s="33">
        <v>99</v>
      </c>
      <c r="B82" s="34" t="s">
        <v>122</v>
      </c>
      <c r="C82" s="34">
        <v>230447</v>
      </c>
      <c r="D82">
        <f t="shared" si="1"/>
        <v>-0.53327366747929095</v>
      </c>
    </row>
    <row r="83" spans="1:4" x14ac:dyDescent="0.3">
      <c r="A83" s="33">
        <v>58</v>
      </c>
      <c r="B83" s="34" t="s">
        <v>123</v>
      </c>
      <c r="C83" s="34">
        <v>228049</v>
      </c>
      <c r="D83">
        <f t="shared" si="1"/>
        <v>-0.53726564927512988</v>
      </c>
    </row>
    <row r="84" spans="1:4" x14ac:dyDescent="0.3">
      <c r="A84" s="33">
        <v>29</v>
      </c>
      <c r="B84" s="34" t="s">
        <v>124</v>
      </c>
      <c r="C84" s="34">
        <v>227052</v>
      </c>
      <c r="D84">
        <f t="shared" si="1"/>
        <v>-0.53892536814520975</v>
      </c>
    </row>
    <row r="85" spans="1:4" x14ac:dyDescent="0.3">
      <c r="A85" s="33">
        <v>65</v>
      </c>
      <c r="B85" s="34" t="s">
        <v>125</v>
      </c>
      <c r="C85" s="34">
        <v>215423</v>
      </c>
      <c r="D85">
        <f t="shared" si="1"/>
        <v>-0.55828431572811688</v>
      </c>
    </row>
    <row r="86" spans="1:4" x14ac:dyDescent="0.3">
      <c r="A86" s="33">
        <v>90</v>
      </c>
      <c r="B86" s="34" t="s">
        <v>126</v>
      </c>
      <c r="C86" s="34">
        <v>215328</v>
      </c>
      <c r="D86">
        <f t="shared" si="1"/>
        <v>-0.55844246346398208</v>
      </c>
    </row>
    <row r="87" spans="1:4" x14ac:dyDescent="0.3">
      <c r="A87" s="33">
        <v>9</v>
      </c>
      <c r="B87" s="34" t="s">
        <v>127</v>
      </c>
      <c r="C87" s="34">
        <v>214986</v>
      </c>
      <c r="D87">
        <f t="shared" si="1"/>
        <v>-0.55901179531309675</v>
      </c>
    </row>
    <row r="88" spans="1:4" x14ac:dyDescent="0.3">
      <c r="A88" s="33">
        <v>52</v>
      </c>
      <c r="B88" s="34" t="s">
        <v>128</v>
      </c>
      <c r="C88" s="34">
        <v>209207</v>
      </c>
      <c r="D88">
        <f t="shared" si="1"/>
        <v>-0.56863217179272696</v>
      </c>
    </row>
    <row r="89" spans="1:4" x14ac:dyDescent="0.3">
      <c r="A89" s="33">
        <v>89</v>
      </c>
      <c r="B89" s="34" t="s">
        <v>129</v>
      </c>
      <c r="C89" s="34">
        <v>209152</v>
      </c>
      <c r="D89">
        <f t="shared" si="1"/>
        <v>-0.56872373100822793</v>
      </c>
    </row>
    <row r="90" spans="1:4" x14ac:dyDescent="0.3">
      <c r="A90" s="33">
        <v>14</v>
      </c>
      <c r="B90" s="34" t="s">
        <v>130</v>
      </c>
      <c r="C90" s="34">
        <v>207310</v>
      </c>
      <c r="D90">
        <f t="shared" si="1"/>
        <v>-0.57179013237100329</v>
      </c>
    </row>
    <row r="91" spans="1:4" x14ac:dyDescent="0.3">
      <c r="A91" s="33">
        <v>111</v>
      </c>
      <c r="B91" s="34" t="s">
        <v>131</v>
      </c>
      <c r="C91" s="34">
        <v>200400</v>
      </c>
      <c r="D91">
        <f t="shared" si="1"/>
        <v>-0.5832932992639337</v>
      </c>
    </row>
    <row r="92" spans="1:4" x14ac:dyDescent="0.3">
      <c r="A92" s="33">
        <v>73</v>
      </c>
      <c r="B92" s="34" t="s">
        <v>132</v>
      </c>
      <c r="C92" s="34">
        <v>197558</v>
      </c>
      <c r="D92">
        <f t="shared" si="1"/>
        <v>-0.58802441363581626</v>
      </c>
    </row>
    <row r="93" spans="1:4" x14ac:dyDescent="0.3">
      <c r="A93" s="33">
        <v>67</v>
      </c>
      <c r="B93" s="34" t="s">
        <v>133</v>
      </c>
      <c r="C93" s="34">
        <v>195437</v>
      </c>
      <c r="D93">
        <f t="shared" si="1"/>
        <v>-0.59155526992813257</v>
      </c>
    </row>
    <row r="94" spans="1:4" x14ac:dyDescent="0.3">
      <c r="A94" s="33">
        <v>55</v>
      </c>
      <c r="B94" s="34" t="s">
        <v>134</v>
      </c>
      <c r="C94" s="34">
        <v>189098</v>
      </c>
      <c r="D94">
        <f t="shared" si="1"/>
        <v>-0.60210788569286278</v>
      </c>
    </row>
    <row r="95" spans="1:4" x14ac:dyDescent="0.3">
      <c r="A95" s="33">
        <v>1</v>
      </c>
      <c r="B95" s="34" t="s">
        <v>135</v>
      </c>
      <c r="C95" s="34">
        <v>186759</v>
      </c>
      <c r="D95">
        <f t="shared" si="1"/>
        <v>-0.60600164942116441</v>
      </c>
    </row>
    <row r="96" spans="1:4" x14ac:dyDescent="0.3">
      <c r="A96" s="33">
        <v>81</v>
      </c>
      <c r="B96" s="34" t="s">
        <v>136</v>
      </c>
      <c r="C96" s="34">
        <v>179051</v>
      </c>
      <c r="D96">
        <f t="shared" si="1"/>
        <v>-0.61883325729536243</v>
      </c>
    </row>
    <row r="97" spans="1:4" x14ac:dyDescent="0.3">
      <c r="A97" s="33">
        <v>22</v>
      </c>
      <c r="B97" s="34" t="s">
        <v>137</v>
      </c>
      <c r="C97" s="34">
        <v>168257</v>
      </c>
      <c r="D97">
        <f t="shared" si="1"/>
        <v>-0.63680216951566515</v>
      </c>
    </row>
    <row r="98" spans="1:4" x14ac:dyDescent="0.3">
      <c r="A98" s="33">
        <v>26</v>
      </c>
      <c r="B98" s="34" t="s">
        <v>138</v>
      </c>
      <c r="C98" s="34">
        <v>167100</v>
      </c>
      <c r="D98">
        <f t="shared" si="1"/>
        <v>-0.63872824246720206</v>
      </c>
    </row>
    <row r="99" spans="1:4" x14ac:dyDescent="0.3">
      <c r="A99" s="33">
        <v>32</v>
      </c>
      <c r="B99" s="34" t="s">
        <v>139</v>
      </c>
      <c r="C99" s="34">
        <v>165878</v>
      </c>
      <c r="D99">
        <f t="shared" si="1"/>
        <v>-0.64076252176433102</v>
      </c>
    </row>
    <row r="100" spans="1:4" x14ac:dyDescent="0.3">
      <c r="A100" s="33">
        <v>30</v>
      </c>
      <c r="B100" s="34" t="s">
        <v>140</v>
      </c>
      <c r="C100" s="34">
        <v>161479</v>
      </c>
      <c r="D100">
        <f t="shared" si="1"/>
        <v>-0.64808559429139345</v>
      </c>
    </row>
    <row r="101" spans="1:4" x14ac:dyDescent="0.3">
      <c r="A101" s="33">
        <v>7</v>
      </c>
      <c r="B101" s="34" t="s">
        <v>141</v>
      </c>
      <c r="C101" s="34">
        <v>153201</v>
      </c>
      <c r="D101">
        <f t="shared" si="1"/>
        <v>-0.66186608858078244</v>
      </c>
    </row>
    <row r="102" spans="1:4" x14ac:dyDescent="0.3">
      <c r="A102" s="33">
        <v>12</v>
      </c>
      <c r="B102" s="34" t="s">
        <v>142</v>
      </c>
      <c r="C102" s="34">
        <v>152387</v>
      </c>
      <c r="D102">
        <f t="shared" si="1"/>
        <v>-0.66322116497019568</v>
      </c>
    </row>
    <row r="103" spans="1:4" x14ac:dyDescent="0.3">
      <c r="A103" s="33">
        <v>27</v>
      </c>
      <c r="B103" s="34" t="s">
        <v>143</v>
      </c>
      <c r="C103" s="34">
        <v>150197</v>
      </c>
      <c r="D103">
        <f t="shared" si="1"/>
        <v>-0.66686688646014036</v>
      </c>
    </row>
    <row r="104" spans="1:4" x14ac:dyDescent="0.3">
      <c r="A104" s="33">
        <v>103</v>
      </c>
      <c r="B104" s="34" t="s">
        <v>144</v>
      </c>
      <c r="C104" s="34">
        <v>149923</v>
      </c>
      <c r="D104">
        <f t="shared" si="1"/>
        <v>-0.66732301782463577</v>
      </c>
    </row>
    <row r="105" spans="1:4" x14ac:dyDescent="0.3">
      <c r="A105" s="33">
        <v>2</v>
      </c>
      <c r="B105" s="34" t="s">
        <v>145</v>
      </c>
      <c r="C105" s="34">
        <v>147894</v>
      </c>
      <c r="D105">
        <f t="shared" si="1"/>
        <v>-0.6707007205201142</v>
      </c>
    </row>
    <row r="106" spans="1:4" x14ac:dyDescent="0.3">
      <c r="A106" s="33">
        <v>23</v>
      </c>
      <c r="B106" s="34" t="s">
        <v>146</v>
      </c>
      <c r="C106" s="34">
        <v>138636</v>
      </c>
      <c r="D106">
        <f t="shared" si="1"/>
        <v>-0.68611263355842822</v>
      </c>
    </row>
    <row r="107" spans="1:4" x14ac:dyDescent="0.3">
      <c r="A107" s="33">
        <v>102</v>
      </c>
      <c r="B107" s="34" t="s">
        <v>147</v>
      </c>
      <c r="C107" s="34">
        <v>122714</v>
      </c>
      <c r="D107">
        <f t="shared" si="1"/>
        <v>-0.71261819408943239</v>
      </c>
    </row>
    <row r="108" spans="1:4" x14ac:dyDescent="0.3">
      <c r="A108" s="33">
        <v>24</v>
      </c>
      <c r="B108" s="34" t="s">
        <v>148</v>
      </c>
      <c r="C108" s="34">
        <v>78759</v>
      </c>
      <c r="D108">
        <f t="shared" si="1"/>
        <v>-0.7857906544047375</v>
      </c>
    </row>
    <row r="109" spans="1:4" x14ac:dyDescent="0.3">
      <c r="A109" s="33">
        <v>56</v>
      </c>
      <c r="B109" s="34"/>
      <c r="C109" s="34"/>
    </row>
  </sheetData>
  <autoFilter ref="C1:C109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Task 2</vt:lpstr>
      <vt:lpstr>Task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stefanello</dc:creator>
  <cp:lastModifiedBy>STEFANAZZI ENRICO</cp:lastModifiedBy>
  <dcterms:created xsi:type="dcterms:W3CDTF">2025-02-28T09:07:54Z</dcterms:created>
  <dcterms:modified xsi:type="dcterms:W3CDTF">2025-04-04T08:09:17Z</dcterms:modified>
</cp:coreProperties>
</file>