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140" yWindow="2540" windowWidth="47440" windowHeight="18380" tabRatio="500" activeTab="1"/>
  </bookViews>
  <sheets>
    <sheet name="Summary" sheetId="4" r:id="rId1"/>
    <sheet name="Primitives" sheetId="1" r:id="rId2"/>
    <sheet name="Common" sheetId="2" r:id="rId3"/>
    <sheet name="Arrays" sheetId="3" r:id="rId4"/>
  </sheets>
  <definedNames>
    <definedName name="TESTRANGE">Common!$J$10:$K$10</definedName>
    <definedName name="TOTAL_ERRORS">Summary!$B$7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4" l="1"/>
  <c r="B7" i="4"/>
  <c r="E2" i="3"/>
  <c r="E20" i="3"/>
  <c r="B6" i="4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I19" i="3"/>
  <c r="I18" i="3"/>
  <c r="I17" i="3"/>
  <c r="I16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0" i="3"/>
  <c r="F19" i="3"/>
  <c r="F18" i="3"/>
  <c r="F17" i="3"/>
  <c r="F16" i="3"/>
  <c r="I15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R2" i="3"/>
  <c r="R20" i="3"/>
  <c r="O2" i="3"/>
  <c r="O20" i="3"/>
  <c r="L2" i="3"/>
  <c r="L20" i="3"/>
  <c r="P2" i="3"/>
  <c r="Q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2" i="2"/>
  <c r="C8" i="2"/>
  <c r="B5" i="4"/>
  <c r="C2" i="1"/>
  <c r="C14" i="1"/>
  <c r="B4" i="4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2" i="3"/>
  <c r="K3" i="3"/>
  <c r="K4" i="3"/>
  <c r="K5" i="3"/>
  <c r="K6" i="3"/>
  <c r="C7" i="2"/>
  <c r="K2" i="2"/>
  <c r="K8" i="2"/>
  <c r="I2" i="2"/>
  <c r="I8" i="2"/>
  <c r="G2" i="2"/>
  <c r="G8" i="2"/>
  <c r="E2" i="2"/>
  <c r="E8" i="2"/>
  <c r="I2" i="1"/>
  <c r="I14" i="1"/>
  <c r="G2" i="1"/>
  <c r="G14" i="1"/>
  <c r="E2" i="1"/>
  <c r="E14" i="1"/>
  <c r="E7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D8" i="3"/>
  <c r="D9" i="3"/>
  <c r="D10" i="3"/>
  <c r="D11" i="3"/>
  <c r="D12" i="3"/>
  <c r="D13" i="3"/>
  <c r="D14" i="3"/>
  <c r="D15" i="3"/>
  <c r="D16" i="3"/>
  <c r="D17" i="3"/>
  <c r="D18" i="3"/>
  <c r="D19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D7" i="3"/>
  <c r="C7" i="3"/>
  <c r="D6" i="3"/>
  <c r="C6" i="3"/>
  <c r="D5" i="3"/>
  <c r="C5" i="3"/>
  <c r="D4" i="3"/>
  <c r="C4" i="3"/>
  <c r="D3" i="3"/>
  <c r="C3" i="3"/>
  <c r="C2" i="3"/>
  <c r="D2" i="3"/>
  <c r="E6" i="3"/>
  <c r="E5" i="3"/>
  <c r="E4" i="3"/>
  <c r="E3" i="3"/>
  <c r="J7" i="2"/>
  <c r="J6" i="2"/>
  <c r="J5" i="2"/>
  <c r="J4" i="2"/>
  <c r="J3" i="2"/>
  <c r="J2" i="2"/>
  <c r="K7" i="2"/>
  <c r="K6" i="2"/>
  <c r="K5" i="2"/>
  <c r="K4" i="2"/>
  <c r="K3" i="2"/>
  <c r="H7" i="2"/>
  <c r="H6" i="2"/>
  <c r="H5" i="2"/>
  <c r="H4" i="2"/>
  <c r="H3" i="2"/>
  <c r="H2" i="2"/>
  <c r="F7" i="2"/>
  <c r="F6" i="2"/>
  <c r="F5" i="2"/>
  <c r="F4" i="2"/>
  <c r="F3" i="2"/>
  <c r="E7" i="2"/>
  <c r="E6" i="2"/>
  <c r="D7" i="2"/>
  <c r="D6" i="2"/>
  <c r="D4" i="2"/>
  <c r="D5" i="2"/>
  <c r="B5" i="2"/>
  <c r="B7" i="2"/>
  <c r="B6" i="2"/>
  <c r="B4" i="2"/>
  <c r="D3" i="2"/>
  <c r="D2" i="2"/>
  <c r="F2" i="2"/>
  <c r="B3" i="2"/>
  <c r="B2" i="2"/>
  <c r="I7" i="2"/>
  <c r="G7" i="2"/>
  <c r="I6" i="2"/>
  <c r="G6" i="2"/>
  <c r="C6" i="2"/>
  <c r="I5" i="2"/>
  <c r="G5" i="2"/>
  <c r="E5" i="2"/>
  <c r="C5" i="2"/>
  <c r="I4" i="2"/>
  <c r="G4" i="2"/>
  <c r="E4" i="2"/>
  <c r="C4" i="2"/>
  <c r="I3" i="2"/>
  <c r="G3" i="2"/>
  <c r="E3" i="2"/>
  <c r="C3" i="2"/>
  <c r="B10" i="1"/>
  <c r="I13" i="1"/>
  <c r="I12" i="1"/>
  <c r="I11" i="1"/>
  <c r="I10" i="1"/>
  <c r="I9" i="1"/>
  <c r="I8" i="1"/>
  <c r="I7" i="1"/>
  <c r="I6" i="1"/>
  <c r="I5" i="1"/>
  <c r="I4" i="1"/>
  <c r="I3" i="1"/>
  <c r="H13" i="1"/>
  <c r="H12" i="1"/>
  <c r="H11" i="1"/>
  <c r="H10" i="1"/>
  <c r="H9" i="1"/>
  <c r="H8" i="1"/>
  <c r="H7" i="1"/>
  <c r="H6" i="1"/>
  <c r="H5" i="1"/>
  <c r="H4" i="1"/>
  <c r="H3" i="1"/>
  <c r="H2" i="1"/>
  <c r="G4" i="1"/>
  <c r="G5" i="1"/>
  <c r="G6" i="1"/>
  <c r="G7" i="1"/>
  <c r="G8" i="1"/>
  <c r="G9" i="1"/>
  <c r="G10" i="1"/>
  <c r="G11" i="1"/>
  <c r="G12" i="1"/>
  <c r="G13" i="1"/>
  <c r="G3" i="1"/>
  <c r="F13" i="1"/>
  <c r="F12" i="1"/>
  <c r="F11" i="1"/>
  <c r="F10" i="1"/>
  <c r="F9" i="1"/>
  <c r="F8" i="1"/>
  <c r="F7" i="1"/>
  <c r="F6" i="1"/>
  <c r="F5" i="1"/>
  <c r="F4" i="1"/>
  <c r="F3" i="1"/>
  <c r="E4" i="1"/>
  <c r="E5" i="1"/>
  <c r="E6" i="1"/>
  <c r="E7" i="1"/>
  <c r="E8" i="1"/>
  <c r="E9" i="1"/>
  <c r="E10" i="1"/>
  <c r="E11" i="1"/>
  <c r="E12" i="1"/>
  <c r="E13" i="1"/>
  <c r="E3" i="1"/>
  <c r="D2" i="1"/>
  <c r="C3" i="1"/>
  <c r="C4" i="1"/>
  <c r="C5" i="1"/>
  <c r="C6" i="1"/>
  <c r="C7" i="1"/>
  <c r="C8" i="1"/>
  <c r="C9" i="1"/>
  <c r="C10" i="1"/>
  <c r="C11" i="1"/>
  <c r="C12" i="1"/>
  <c r="C13" i="1"/>
  <c r="D13" i="1"/>
  <c r="B13" i="1"/>
  <c r="D12" i="1"/>
  <c r="B12" i="1"/>
  <c r="D8" i="1"/>
  <c r="B8" i="1"/>
  <c r="D7" i="1"/>
  <c r="B7" i="1"/>
  <c r="D11" i="1"/>
  <c r="B11" i="1"/>
  <c r="D10" i="1"/>
  <c r="D9" i="1"/>
  <c r="B9" i="1"/>
  <c r="D6" i="1"/>
  <c r="B6" i="1"/>
  <c r="D5" i="1"/>
  <c r="B5" i="1"/>
  <c r="D4" i="1"/>
  <c r="B4" i="1"/>
  <c r="F2" i="1"/>
  <c r="D3" i="1"/>
  <c r="B3" i="1"/>
  <c r="B2" i="1"/>
</calcChain>
</file>

<file path=xl/sharedStrings.xml><?xml version="1.0" encoding="utf-8"?>
<sst xmlns="http://schemas.openxmlformats.org/spreadsheetml/2006/main" count="138" uniqueCount="45">
  <si>
    <t>Base Type</t>
  </si>
  <si>
    <t>String</t>
  </si>
  <si>
    <t>Boolean</t>
  </si>
  <si>
    <t>Date</t>
  </si>
  <si>
    <t>Byte</t>
  </si>
  <si>
    <t>Native Excel Number</t>
  </si>
  <si>
    <t>Native Excel Boolean</t>
  </si>
  <si>
    <t>Native Excel String</t>
  </si>
  <si>
    <t>Short</t>
  </si>
  <si>
    <t>Integer</t>
  </si>
  <si>
    <t>Long</t>
  </si>
  <si>
    <t>BigInteger</t>
  </si>
  <si>
    <t>BigDecimal</t>
  </si>
  <si>
    <t>Float</t>
  </si>
  <si>
    <t>Double</t>
  </si>
  <si>
    <t>AtomicLong</t>
  </si>
  <si>
    <t>AtomicInt</t>
  </si>
  <si>
    <t>Assertion</t>
  </si>
  <si>
    <t>Empty String</t>
  </si>
  <si>
    <t>LocalDate</t>
  </si>
  <si>
    <t>OffsetDateTime</t>
  </si>
  <si>
    <t>URI</t>
  </si>
  <si>
    <t>URL</t>
  </si>
  <si>
    <t>LocalTime</t>
  </si>
  <si>
    <t>Range</t>
  </si>
  <si>
    <t>TESTRANGE --&gt;</t>
  </si>
  <si>
    <t>Range…</t>
  </si>
  <si>
    <t>Errors</t>
  </si>
  <si>
    <t>Sheet</t>
  </si>
  <si>
    <t>Primitives</t>
  </si>
  <si>
    <t>Common</t>
  </si>
  <si>
    <t>Arrays</t>
  </si>
  <si>
    <t xml:space="preserve">&lt;-- I you could argue these are valid due to the odd way Excel handles ranges in scalar contexts (implicit row/column lookup) </t>
  </si>
  <si>
    <t>Total Errors</t>
  </si>
  <si>
    <t>Array Constant</t>
  </si>
  <si>
    <t>Array from Invalid Array Const</t>
  </si>
  <si>
    <t>Single Value</t>
  </si>
  <si>
    <t>Array from single valid</t>
  </si>
  <si>
    <t>Array from valid array contant</t>
  </si>
  <si>
    <t>Array from valid range</t>
  </si>
  <si>
    <t>`Edward scissorhands</t>
  </si>
  <si>
    <t>Array from invalid range</t>
  </si>
  <si>
    <t>Array from single invalid</t>
  </si>
  <si>
    <t>Total</t>
  </si>
  <si>
    <t>&lt;-- this is what the testing framework will pick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</si>
</sst>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2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3" xfId="1" applyBorder="1"/>
    <xf numFmtId="0" fontId="1" fillId="3" borderId="6" xfId="4" applyBorder="1"/>
    <xf numFmtId="0" fontId="1" fillId="3" borderId="7" xfId="4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4" borderId="4" xfId="2" applyFill="1" applyBorder="1"/>
    <xf numFmtId="0" fontId="3" fillId="4" borderId="14" xfId="2" applyFill="1" applyBorder="1"/>
    <xf numFmtId="0" fontId="3" fillId="4" borderId="5" xfId="2" applyFill="1" applyBorder="1"/>
    <xf numFmtId="0" fontId="0" fillId="3" borderId="6" xfId="4" applyFont="1" applyBorder="1"/>
    <xf numFmtId="22" fontId="0" fillId="0" borderId="0" xfId="0" applyNumberFormat="1"/>
    <xf numFmtId="20" fontId="0" fillId="0" borderId="0" xfId="0" applyNumberFormat="1"/>
    <xf numFmtId="0" fontId="0" fillId="3" borderId="7" xfId="4" applyFont="1" applyBorder="1"/>
    <xf numFmtId="0" fontId="0" fillId="0" borderId="4" xfId="0" applyBorder="1"/>
    <xf numFmtId="0" fontId="4" fillId="2" borderId="14" xfId="3" applyBorder="1"/>
    <xf numFmtId="0" fontId="4" fillId="2" borderId="5" xfId="3" applyBorder="1"/>
    <xf numFmtId="0" fontId="0" fillId="0" borderId="0" xfId="0" applyBorder="1"/>
    <xf numFmtId="0" fontId="0" fillId="0" borderId="15" xfId="0" applyBorder="1"/>
    <xf numFmtId="14" fontId="0" fillId="0" borderId="0" xfId="0" applyNumberFormat="1"/>
    <xf numFmtId="0" fontId="0" fillId="0" borderId="16" xfId="0" applyBorder="1"/>
    <xf numFmtId="0" fontId="0" fillId="0" borderId="6" xfId="0" applyBorder="1"/>
    <xf numFmtId="0" fontId="0" fillId="0" borderId="7" xfId="0" applyBorder="1"/>
    <xf numFmtId="0" fontId="3" fillId="4" borderId="12" xfId="2" applyFill="1" applyBorder="1"/>
    <xf numFmtId="0" fontId="0" fillId="0" borderId="17" xfId="0" applyBorder="1"/>
    <xf numFmtId="0" fontId="7" fillId="0" borderId="0" xfId="0" applyFont="1" applyBorder="1"/>
    <xf numFmtId="0" fontId="7" fillId="0" borderId="15" xfId="0" applyFont="1" applyBorder="1"/>
    <xf numFmtId="0" fontId="1" fillId="3" borderId="3" xfId="4" applyBorder="1"/>
    <xf numFmtId="0" fontId="0" fillId="0" borderId="14" xfId="0" applyBorder="1"/>
    <xf numFmtId="0" fontId="0" fillId="0" borderId="5" xfId="0" applyFill="1" applyBorder="1"/>
    <xf numFmtId="0" fontId="0" fillId="3" borderId="3" xfId="4" applyFont="1" applyBorder="1"/>
    <xf numFmtId="0" fontId="0" fillId="0" borderId="5" xfId="0" applyBorder="1"/>
    <xf numFmtId="0" fontId="8" fillId="5" borderId="3" xfId="67" applyBorder="1"/>
    <xf numFmtId="0" fontId="1" fillId="3" borderId="16" xfId="4" applyBorder="1"/>
  </cellXfs>
  <cellStyles count="120">
    <cellStyle name="20% - Accent1" xfId="4" builtinId="30"/>
    <cellStyle name="Accent1" xfId="67" builtinId="29"/>
    <cellStyle name="Bad" xfId="3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 2" xfId="1" builtinId="17"/>
    <cellStyle name="Heading 3" xfId="2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Ruler="0" workbookViewId="0">
      <selection activeCell="B2" sqref="B2"/>
    </sheetView>
  </sheetViews>
  <sheetFormatPr baseColWidth="10" defaultRowHeight="15" x14ac:dyDescent="0"/>
  <cols>
    <col min="2" max="2" width="18.33203125" customWidth="1"/>
  </cols>
  <sheetData>
    <row r="1" spans="1:2">
      <c r="A1" t="e">
        <f>TOTAL_ERRORS</f>
        <v>#NAME?</v>
      </c>
      <c r="B1" t="s">
        <v>44</v>
      </c>
    </row>
    <row r="3" spans="1:2">
      <c r="A3" s="35" t="s">
        <v>28</v>
      </c>
      <c r="B3" s="35" t="s">
        <v>27</v>
      </c>
    </row>
    <row r="4" spans="1:2">
      <c r="A4" s="36" t="s">
        <v>29</v>
      </c>
      <c r="B4" s="23" t="e">
        <f ca="1">SUM(Primitives!B14:I14)</f>
        <v>#NAME?</v>
      </c>
    </row>
    <row r="5" spans="1:2">
      <c r="A5" s="2" t="s">
        <v>30</v>
      </c>
      <c r="B5" s="24" t="e">
        <f ca="1">SUM(Common!C8:K8)</f>
        <v>#NAME?</v>
      </c>
    </row>
    <row r="6" spans="1:2">
      <c r="A6" s="3" t="s">
        <v>31</v>
      </c>
      <c r="B6" s="25" t="e">
        <f ca="1">SUM(Arrays!B20:U20)</f>
        <v>#NAME?</v>
      </c>
    </row>
    <row r="7" spans="1:2">
      <c r="A7" s="30" t="s">
        <v>43</v>
      </c>
      <c r="B7" s="34" t="e">
        <f>SUM+B4:B6</f>
        <v>#NAME?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Formulas="1" tabSelected="1" showRuler="0" workbookViewId="0">
      <selection activeCell="D18" sqref="D18"/>
    </sheetView>
  </sheetViews>
  <sheetFormatPr baseColWidth="10" defaultRowHeight="15" x14ac:dyDescent="0"/>
  <cols>
    <col min="2" max="2" width="13" bestFit="1" customWidth="1"/>
    <col min="3" max="3" width="11.6640625" bestFit="1" customWidth="1"/>
    <col min="4" max="4" width="13.6640625" bestFit="1" customWidth="1"/>
    <col min="5" max="5" width="13.6640625" customWidth="1"/>
    <col min="6" max="6" width="11.83203125" customWidth="1"/>
    <col min="7" max="7" width="11.5" bestFit="1" customWidth="1"/>
    <col min="8" max="8" width="14.1640625" customWidth="1"/>
  </cols>
  <sheetData>
    <row r="1" spans="1:9" ht="16">
      <c r="A1" s="1" t="s">
        <v>0</v>
      </c>
      <c r="B1" s="10" t="s">
        <v>7</v>
      </c>
      <c r="C1" s="12" t="s">
        <v>17</v>
      </c>
      <c r="D1" s="10" t="s">
        <v>5</v>
      </c>
      <c r="E1" s="12" t="s">
        <v>17</v>
      </c>
      <c r="F1" s="10" t="s">
        <v>6</v>
      </c>
      <c r="G1" s="12" t="s">
        <v>17</v>
      </c>
      <c r="H1" s="10" t="s">
        <v>18</v>
      </c>
      <c r="I1" s="12" t="s">
        <v>17</v>
      </c>
    </row>
    <row r="2" spans="1:9">
      <c r="A2" s="2" t="s">
        <v>2</v>
      </c>
      <c r="B2" s="4" t="e">
        <f ca="1">Boolean("TRUE")</f>
        <v>#NAME?</v>
      </c>
      <c r="C2" s="5" t="e">
        <f ca="1">AssertValidReference(B2)</f>
        <v>#NAME?</v>
      </c>
      <c r="D2" s="8" t="e">
        <f ca="1">Boolean(1)</f>
        <v>#NAME?</v>
      </c>
      <c r="E2" s="9" t="e">
        <f ca="1">AssertException(D2)</f>
        <v>#NAME?</v>
      </c>
      <c r="F2" s="8" t="e">
        <f ca="1">Boolean(TRUE)</f>
        <v>#NAME?</v>
      </c>
      <c r="G2" s="9" t="e">
        <f ca="1">AssertValidReference(F2)</f>
        <v>#NAME?</v>
      </c>
      <c r="H2" s="8" t="e">
        <f ca="1">Boolean("")</f>
        <v>#NAME?</v>
      </c>
      <c r="I2" s="9" t="e">
        <f ca="1">AssertException(H2)</f>
        <v>#NAME?</v>
      </c>
    </row>
    <row r="3" spans="1:9">
      <c r="A3" s="2" t="s">
        <v>4</v>
      </c>
      <c r="B3" s="4" t="e">
        <f ca="1">Byte("-125")</f>
        <v>#NAME?</v>
      </c>
      <c r="C3" s="5" t="e">
        <f t="shared" ref="C3:C13" ca="1" si="0">AssertValidReference(B3)</f>
        <v>#NAME?</v>
      </c>
      <c r="D3" s="4" t="e">
        <f ca="1">Byte(-125)</f>
        <v>#NAME?</v>
      </c>
      <c r="E3" s="5" t="e">
        <f ca="1">AssertValidReference(D3)</f>
        <v>#NAME?</v>
      </c>
      <c r="F3" s="4" t="e">
        <f ca="1">Byte(TRUE)</f>
        <v>#NAME?</v>
      </c>
      <c r="G3" s="5" t="e">
        <f ca="1">AssertException(F3)</f>
        <v>#NAME?</v>
      </c>
      <c r="H3" s="4" t="e">
        <f ca="1">Byte("")</f>
        <v>#NAME?</v>
      </c>
      <c r="I3" s="5" t="e">
        <f ca="1">AssertException(H3)</f>
        <v>#NAME?</v>
      </c>
    </row>
    <row r="4" spans="1:9">
      <c r="A4" s="2" t="s">
        <v>8</v>
      </c>
      <c r="B4" s="4" t="e">
        <f ca="1">Short("1024")</f>
        <v>#NAME?</v>
      </c>
      <c r="C4" s="5" t="e">
        <f t="shared" ca="1" si="0"/>
        <v>#NAME?</v>
      </c>
      <c r="D4" s="4" t="e">
        <f ca="1">Short(1024)</f>
        <v>#NAME?</v>
      </c>
      <c r="E4" s="5" t="e">
        <f t="shared" ref="E4:E13" ca="1" si="1">AssertValidReference(D4)</f>
        <v>#NAME?</v>
      </c>
      <c r="F4" s="4" t="e">
        <f ca="1">Short(TRUE)</f>
        <v>#NAME?</v>
      </c>
      <c r="G4" s="5" t="e">
        <f t="shared" ref="G4:I13" ca="1" si="2">AssertException(F4)</f>
        <v>#NAME?</v>
      </c>
      <c r="H4" s="4" t="e">
        <f ca="1">Short("")</f>
        <v>#NAME?</v>
      </c>
      <c r="I4" s="5" t="e">
        <f t="shared" ca="1" si="2"/>
        <v>#NAME?</v>
      </c>
    </row>
    <row r="5" spans="1:9">
      <c r="A5" s="2" t="s">
        <v>9</v>
      </c>
      <c r="B5" s="4" t="e">
        <f ca="1">Integer("65537")</f>
        <v>#NAME?</v>
      </c>
      <c r="C5" s="5" t="e">
        <f t="shared" ca="1" si="0"/>
        <v>#NAME?</v>
      </c>
      <c r="D5" s="4" t="e">
        <f ca="1">Integer(65537)</f>
        <v>#NAME?</v>
      </c>
      <c r="E5" s="5" t="e">
        <f t="shared" ca="1" si="1"/>
        <v>#NAME?</v>
      </c>
      <c r="F5" s="4" t="e">
        <f ca="1">Integer(TRUE)</f>
        <v>#NAME?</v>
      </c>
      <c r="G5" s="5" t="e">
        <f t="shared" ca="1" si="2"/>
        <v>#NAME?</v>
      </c>
      <c r="H5" s="4" t="e">
        <f ca="1">Integer("")</f>
        <v>#NAME?</v>
      </c>
      <c r="I5" s="5" t="e">
        <f t="shared" ca="1" si="2"/>
        <v>#NAME?</v>
      </c>
    </row>
    <row r="6" spans="1:9">
      <c r="A6" s="2" t="s">
        <v>10</v>
      </c>
      <c r="B6" s="4" t="e">
        <f ca="1">Long("16777384000")</f>
        <v>#NAME?</v>
      </c>
      <c r="C6" s="5" t="e">
        <f t="shared" ca="1" si="0"/>
        <v>#NAME?</v>
      </c>
      <c r="D6" s="4" t="e">
        <f ca="1">Long(16384777000)</f>
        <v>#NAME?</v>
      </c>
      <c r="E6" s="5" t="e">
        <f t="shared" ca="1" si="1"/>
        <v>#NAME?</v>
      </c>
      <c r="F6" s="4" t="e">
        <f ca="1">Long(TRUE)</f>
        <v>#NAME?</v>
      </c>
      <c r="G6" s="5" t="e">
        <f t="shared" ca="1" si="2"/>
        <v>#NAME?</v>
      </c>
      <c r="H6" s="4" t="e">
        <f ca="1">Long("")</f>
        <v>#NAME?</v>
      </c>
      <c r="I6" s="5" t="e">
        <f t="shared" ca="1" si="2"/>
        <v>#NAME?</v>
      </c>
    </row>
    <row r="7" spans="1:9">
      <c r="A7" s="2" t="s">
        <v>13</v>
      </c>
      <c r="B7" s="4" t="e">
        <f ca="1">Float("123.456")</f>
        <v>#NAME?</v>
      </c>
      <c r="C7" s="5" t="e">
        <f t="shared" ca="1" si="0"/>
        <v>#NAME?</v>
      </c>
      <c r="D7" s="4" t="e">
        <f ca="1">Float(123.456)</f>
        <v>#NAME?</v>
      </c>
      <c r="E7" s="5" t="e">
        <f t="shared" ca="1" si="1"/>
        <v>#NAME?</v>
      </c>
      <c r="F7" s="4" t="e">
        <f ca="1">Float(TRUE)</f>
        <v>#NAME?</v>
      </c>
      <c r="G7" s="5" t="e">
        <f t="shared" ca="1" si="2"/>
        <v>#NAME?</v>
      </c>
      <c r="H7" s="4" t="e">
        <f ca="1">Float("")</f>
        <v>#NAME?</v>
      </c>
      <c r="I7" s="5" t="e">
        <f t="shared" ca="1" si="2"/>
        <v>#NAME?</v>
      </c>
    </row>
    <row r="8" spans="1:9">
      <c r="A8" s="2" t="s">
        <v>14</v>
      </c>
      <c r="B8" s="4" t="e">
        <f ca="1">Double("1E-16")</f>
        <v>#NAME?</v>
      </c>
      <c r="C8" s="5" t="e">
        <f t="shared" ca="1" si="0"/>
        <v>#NAME?</v>
      </c>
      <c r="D8" s="4" t="e">
        <f ca="1">Double(0.0000000000000001)</f>
        <v>#NAME?</v>
      </c>
      <c r="E8" s="5" t="e">
        <f t="shared" ca="1" si="1"/>
        <v>#NAME?</v>
      </c>
      <c r="F8" s="4" t="e">
        <f ca="1">Double(TRUE)</f>
        <v>#NAME?</v>
      </c>
      <c r="G8" s="5" t="e">
        <f t="shared" ca="1" si="2"/>
        <v>#NAME?</v>
      </c>
      <c r="H8" s="4" t="e">
        <f ca="1">Double("")</f>
        <v>#NAME?</v>
      </c>
      <c r="I8" s="5" t="e">
        <f t="shared" ca="1" si="2"/>
        <v>#NAME?</v>
      </c>
    </row>
    <row r="9" spans="1:9">
      <c r="A9" s="2" t="s">
        <v>1</v>
      </c>
      <c r="B9" s="4" t="e">
        <f ca="1">String("The String")</f>
        <v>#NAME?</v>
      </c>
      <c r="C9" s="5" t="e">
        <f t="shared" ca="1" si="0"/>
        <v>#NAME?</v>
      </c>
      <c r="D9" s="4" t="e">
        <f ca="1">String(12345)</f>
        <v>#NAME?</v>
      </c>
      <c r="E9" s="5" t="e">
        <f t="shared" ca="1" si="1"/>
        <v>#NAME?</v>
      </c>
      <c r="F9" s="4" t="e">
        <f ca="1">String(TRUE)</f>
        <v>#NAME?</v>
      </c>
      <c r="G9" s="5" t="e">
        <f t="shared" ca="1" si="2"/>
        <v>#NAME?</v>
      </c>
      <c r="H9" s="4" t="e">
        <f ca="1">String("")</f>
        <v>#NAME?</v>
      </c>
      <c r="I9" s="5" t="e">
        <f t="shared" ca="1" si="2"/>
        <v>#NAME?</v>
      </c>
    </row>
    <row r="10" spans="1:9">
      <c r="A10" s="2" t="s">
        <v>11</v>
      </c>
      <c r="B10" s="4" t="e">
        <f ca="1">BigInteger("1234567890")</f>
        <v>#NAME?</v>
      </c>
      <c r="C10" s="5" t="e">
        <f t="shared" ca="1" si="0"/>
        <v>#NAME?</v>
      </c>
      <c r="D10" s="4" t="e">
        <f ca="1">BigInteger(1234567890)</f>
        <v>#NAME?</v>
      </c>
      <c r="E10" s="5" t="e">
        <f t="shared" ca="1" si="1"/>
        <v>#NAME?</v>
      </c>
      <c r="F10" s="4" t="e">
        <f ca="1">BigInteger(TRUE)</f>
        <v>#NAME?</v>
      </c>
      <c r="G10" s="5" t="e">
        <f t="shared" ca="1" si="2"/>
        <v>#NAME?</v>
      </c>
      <c r="H10" s="4" t="e">
        <f ca="1">BigInteger("")</f>
        <v>#NAME?</v>
      </c>
      <c r="I10" s="5" t="e">
        <f t="shared" ca="1" si="2"/>
        <v>#NAME?</v>
      </c>
    </row>
    <row r="11" spans="1:9">
      <c r="A11" s="2" t="s">
        <v>12</v>
      </c>
      <c r="B11" s="4" t="e">
        <f ca="1">BigDecimal("123.456")</f>
        <v>#NAME?</v>
      </c>
      <c r="C11" s="5" t="e">
        <f t="shared" ca="1" si="0"/>
        <v>#NAME?</v>
      </c>
      <c r="D11" s="4" t="e">
        <f ca="1">BigDecimal(123.456)</f>
        <v>#NAME?</v>
      </c>
      <c r="E11" s="5" t="e">
        <f t="shared" ca="1" si="1"/>
        <v>#NAME?</v>
      </c>
      <c r="F11" s="4" t="e">
        <f ca="1">BigDecimal(TRUE)</f>
        <v>#NAME?</v>
      </c>
      <c r="G11" s="5" t="e">
        <f t="shared" ca="1" si="2"/>
        <v>#NAME?</v>
      </c>
      <c r="H11" s="4" t="e">
        <f ca="1">BigDecimal("")</f>
        <v>#NAME?</v>
      </c>
      <c r="I11" s="5" t="e">
        <f t="shared" ca="1" si="2"/>
        <v>#NAME?</v>
      </c>
    </row>
    <row r="12" spans="1:9">
      <c r="A12" s="2" t="s">
        <v>15</v>
      </c>
      <c r="B12" s="4" t="e">
        <f ca="1">AtomicLong("16777384000")</f>
        <v>#NAME?</v>
      </c>
      <c r="C12" s="5" t="e">
        <f t="shared" ca="1" si="0"/>
        <v>#NAME?</v>
      </c>
      <c r="D12" s="4" t="e">
        <f ca="1">AtomicLong(16384777000)</f>
        <v>#NAME?</v>
      </c>
      <c r="E12" s="5" t="e">
        <f t="shared" ca="1" si="1"/>
        <v>#NAME?</v>
      </c>
      <c r="F12" s="4" t="e">
        <f ca="1">AtomicLong(TRUE)</f>
        <v>#NAME?</v>
      </c>
      <c r="G12" s="5" t="e">
        <f t="shared" ca="1" si="2"/>
        <v>#NAME?</v>
      </c>
      <c r="H12" s="4" t="e">
        <f ca="1">AtomicLong("")</f>
        <v>#NAME?</v>
      </c>
      <c r="I12" s="5" t="e">
        <f t="shared" ca="1" si="2"/>
        <v>#NAME?</v>
      </c>
    </row>
    <row r="13" spans="1:9">
      <c r="A13" s="3" t="s">
        <v>16</v>
      </c>
      <c r="B13" s="6" t="e">
        <f ca="1">AtomicInteger("65537")</f>
        <v>#NAME?</v>
      </c>
      <c r="C13" s="7" t="e">
        <f t="shared" ca="1" si="0"/>
        <v>#NAME?</v>
      </c>
      <c r="D13" s="6" t="e">
        <f ca="1">AtomicInteger(65537)</f>
        <v>#NAME?</v>
      </c>
      <c r="E13" s="7" t="e">
        <f t="shared" ca="1" si="1"/>
        <v>#NAME?</v>
      </c>
      <c r="F13" s="6" t="e">
        <f ca="1">AtomicInteger(TRUE)</f>
        <v>#NAME?</v>
      </c>
      <c r="G13" s="7" t="e">
        <f t="shared" ca="1" si="2"/>
        <v>#NAME?</v>
      </c>
      <c r="H13" s="6" t="e">
        <f ca="1">AtomicInteger("")</f>
        <v>#NAME?</v>
      </c>
      <c r="I13" s="7" t="e">
        <f t="shared" ca="1" si="2"/>
        <v>#NAME?</v>
      </c>
    </row>
    <row r="14" spans="1:9">
      <c r="A14" s="30" t="s">
        <v>27</v>
      </c>
      <c r="B14" s="31"/>
      <c r="C14" s="32" t="e">
        <f ca="1">SUM(C2:C13)</f>
        <v>#NAME?</v>
      </c>
      <c r="D14" s="31"/>
      <c r="E14" s="32" t="e">
        <f ca="1">SUM(E2:E13)</f>
        <v>#NAME?</v>
      </c>
      <c r="F14" s="31"/>
      <c r="G14" s="32" t="e">
        <f ca="1">SUM(G2:G13)</f>
        <v>#NAME?</v>
      </c>
      <c r="H14" s="31"/>
      <c r="I14" s="32" t="e">
        <f ca="1">SUM(I2:I13)</f>
        <v>#NAME?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Formulas="1" showRuler="0" workbookViewId="0">
      <selection activeCell="A12" sqref="A12"/>
    </sheetView>
  </sheetViews>
  <sheetFormatPr baseColWidth="10" defaultRowHeight="15" x14ac:dyDescent="0"/>
  <cols>
    <col min="2" max="2" width="16.6640625" bestFit="1" customWidth="1"/>
    <col min="3" max="3" width="12.83203125" bestFit="1" customWidth="1"/>
    <col min="4" max="4" width="29.6640625" bestFit="1" customWidth="1"/>
    <col min="5" max="5" width="11.6640625" bestFit="1" customWidth="1"/>
    <col min="10" max="10" width="13.1640625" bestFit="1" customWidth="1"/>
    <col min="12" max="12" width="51" customWidth="1"/>
  </cols>
  <sheetData>
    <row r="1" spans="1:12" ht="16">
      <c r="A1" s="1" t="s">
        <v>0</v>
      </c>
      <c r="B1" s="10" t="s">
        <v>7</v>
      </c>
      <c r="C1" s="12" t="s">
        <v>17</v>
      </c>
      <c r="D1" s="10" t="s">
        <v>5</v>
      </c>
      <c r="E1" s="12" t="s">
        <v>17</v>
      </c>
      <c r="F1" s="10" t="s">
        <v>6</v>
      </c>
      <c r="G1" s="12" t="s">
        <v>17</v>
      </c>
      <c r="H1" s="10" t="s">
        <v>18</v>
      </c>
      <c r="I1" s="12" t="s">
        <v>17</v>
      </c>
      <c r="J1" s="10" t="s">
        <v>24</v>
      </c>
      <c r="K1" s="12" t="s">
        <v>17</v>
      </c>
    </row>
    <row r="2" spans="1:12">
      <c r="A2" s="13" t="s">
        <v>3</v>
      </c>
      <c r="B2" s="4" t="e">
        <f ca="1">JDate("2016-11-01")</f>
        <v>#NAME?</v>
      </c>
      <c r="C2" s="5" t="e">
        <f ca="1">AssertValidReference(B2)</f>
        <v>#NAME?</v>
      </c>
      <c r="D2" s="8" t="e">
        <f ca="1">JDate(1/11/2016)</f>
        <v>#NAME?</v>
      </c>
      <c r="E2" s="5" t="e">
        <f ca="1">AssertValidReference(D2)</f>
        <v>#NAME?</v>
      </c>
      <c r="F2" s="8" t="e">
        <f ca="1">JDate(TRUE)</f>
        <v>#NAME?</v>
      </c>
      <c r="G2" s="5" t="e">
        <f ca="1">AssertException(F2)</f>
        <v>#NAME?</v>
      </c>
      <c r="H2" s="8" t="e">
        <f ca="1">JDate("")</f>
        <v>#NAME?</v>
      </c>
      <c r="I2" s="9" t="e">
        <f ca="1">AssertException(H2)</f>
        <v>#NAME?</v>
      </c>
      <c r="J2" s="8" t="e">
        <f ca="1">JDate(TESTRANGE)</f>
        <v>#NAME?</v>
      </c>
      <c r="K2" s="9" t="e">
        <f t="shared" ref="K2:K7" ca="1" si="0">AssertException(J2)</f>
        <v>#NAME?</v>
      </c>
      <c r="L2" t="s">
        <v>32</v>
      </c>
    </row>
    <row r="3" spans="1:12">
      <c r="A3" s="13" t="s">
        <v>19</v>
      </c>
      <c r="B3" s="4" t="e">
        <f ca="1">LocalDate("2016-11-01")</f>
        <v>#NAME?</v>
      </c>
      <c r="C3" s="5" t="e">
        <f ca="1">AssertValidReference(B3)</f>
        <v>#NAME?</v>
      </c>
      <c r="D3" s="4" t="e">
        <f ca="1">LocalDate(1/11/2016)</f>
        <v>#NAME?</v>
      </c>
      <c r="E3" s="5" t="e">
        <f ca="1">AssertValidReference(D3)</f>
        <v>#NAME?</v>
      </c>
      <c r="F3" s="4" t="e">
        <f ca="1">LocalDate(TRUE)</f>
        <v>#NAME?</v>
      </c>
      <c r="G3" s="5" t="e">
        <f ca="1">AssertException(F3)</f>
        <v>#NAME?</v>
      </c>
      <c r="H3" s="4" t="e">
        <f ca="1">LocalDate("")</f>
        <v>#NAME?</v>
      </c>
      <c r="I3" s="5" t="e">
        <f ca="1">AssertException(H3)</f>
        <v>#NAME?</v>
      </c>
      <c r="J3" s="4" t="e">
        <f ca="1">LocalDate(TESTRANGE)</f>
        <v>#NAME?</v>
      </c>
      <c r="K3" s="5" t="e">
        <f t="shared" ca="1" si="0"/>
        <v>#NAME?</v>
      </c>
    </row>
    <row r="4" spans="1:12">
      <c r="A4" s="13" t="s">
        <v>20</v>
      </c>
      <c r="B4" s="4" t="e">
        <f ca="1">OffsetDateTime("2016-11-01 16:00Z")</f>
        <v>#NAME?</v>
      </c>
      <c r="C4" s="5" t="e">
        <f ca="1">AssertValidReference(B4)</f>
        <v>#NAME?</v>
      </c>
      <c r="D4" s="4" t="e">
        <f ca="1">OffsetDateTime(DATEVALUE("1/11/2016") + TIMEVALUE("16:00:00"))</f>
        <v>#NAME?</v>
      </c>
      <c r="E4" s="5" t="e">
        <f ca="1">AssertValidReference(D4)</f>
        <v>#NAME?</v>
      </c>
      <c r="F4" s="4" t="e">
        <f ca="1">OffsetDateTime(TRUE)</f>
        <v>#NAME?</v>
      </c>
      <c r="G4" s="5" t="e">
        <f t="shared" ref="G4:I7" ca="1" si="1">AssertException(F4)</f>
        <v>#NAME?</v>
      </c>
      <c r="H4" s="4" t="e">
        <f ca="1">OffsetDateTime("")</f>
        <v>#NAME?</v>
      </c>
      <c r="I4" s="5" t="e">
        <f t="shared" ca="1" si="1"/>
        <v>#NAME?</v>
      </c>
      <c r="J4" s="4" t="e">
        <f ca="1">OffsetDateTime(TESTRANGE)</f>
        <v>#NAME?</v>
      </c>
      <c r="K4" s="5" t="e">
        <f t="shared" ca="1" si="0"/>
        <v>#NAME?</v>
      </c>
    </row>
    <row r="5" spans="1:12">
      <c r="A5" s="13" t="s">
        <v>23</v>
      </c>
      <c r="B5" t="e">
        <f ca="1">LocalTime("16:00")</f>
        <v>#NAME?</v>
      </c>
      <c r="C5" s="5" t="e">
        <f ca="1">AssertValidReference(B6)</f>
        <v>#NAME?</v>
      </c>
      <c r="D5" s="4" t="e">
        <f ca="1">LocalTime(TIMEVALUE("16:00:00"))</f>
        <v>#NAME?</v>
      </c>
      <c r="E5" s="5" t="e">
        <f ca="1">AssertValidReference(D5)</f>
        <v>#NAME?</v>
      </c>
      <c r="F5" s="4" t="e">
        <f ca="1">LocalTime(TRUE)</f>
        <v>#NAME?</v>
      </c>
      <c r="G5" s="5" t="e">
        <f t="shared" ca="1" si="1"/>
        <v>#NAME?</v>
      </c>
      <c r="H5" s="4" t="e">
        <f ca="1">LocalTime("")</f>
        <v>#NAME?</v>
      </c>
      <c r="I5" s="5" t="e">
        <f t="shared" ca="1" si="1"/>
        <v>#NAME?</v>
      </c>
      <c r="J5" s="4" t="e">
        <f ca="1">LocalTime(TESTRANGE)</f>
        <v>#NAME?</v>
      </c>
      <c r="K5" s="5" t="e">
        <f t="shared" ca="1" si="0"/>
        <v>#NAME?</v>
      </c>
    </row>
    <row r="6" spans="1:12">
      <c r="A6" s="13" t="s">
        <v>21</v>
      </c>
      <c r="B6" s="4" t="e">
        <f ca="1">URI("http://localhost/jim")</f>
        <v>#NAME?</v>
      </c>
      <c r="C6" s="5" t="e">
        <f ca="1">AssertValidReference(B7)</f>
        <v>#NAME?</v>
      </c>
      <c r="D6" s="4" t="e">
        <f ca="1">URI(1234)</f>
        <v>#NAME?</v>
      </c>
      <c r="E6" s="5" t="e">
        <f ca="1">AssertException(D6)</f>
        <v>#NAME?</v>
      </c>
      <c r="F6" s="4" t="e">
        <f ca="1">URI(TRUE)</f>
        <v>#NAME?</v>
      </c>
      <c r="G6" s="5" t="e">
        <f t="shared" ca="1" si="1"/>
        <v>#NAME?</v>
      </c>
      <c r="H6" s="4" t="e">
        <f ca="1">URI("")</f>
        <v>#NAME?</v>
      </c>
      <c r="I6" s="5" t="e">
        <f t="shared" ca="1" si="1"/>
        <v>#NAME?</v>
      </c>
      <c r="J6" s="4" t="e">
        <f ca="1">URI(TESTRANGE)</f>
        <v>#NAME?</v>
      </c>
      <c r="K6" s="5" t="e">
        <f t="shared" ca="1" si="0"/>
        <v>#NAME?</v>
      </c>
    </row>
    <row r="7" spans="1:12">
      <c r="A7" s="16" t="s">
        <v>22</v>
      </c>
      <c r="B7" s="6" t="e">
        <f ca="1">URL("http://localhost/jim")</f>
        <v>#NAME?</v>
      </c>
      <c r="C7" s="7" t="e">
        <f ca="1">AssertValidReference(B7)</f>
        <v>#NAME?</v>
      </c>
      <c r="D7" s="6" t="e">
        <f ca="1">URL(1234)</f>
        <v>#NAME?</v>
      </c>
      <c r="E7" s="7" t="e">
        <f ca="1">AssertException(D7)</f>
        <v>#NAME?</v>
      </c>
      <c r="F7" s="6" t="e">
        <f ca="1">URL(TRUE)</f>
        <v>#NAME?</v>
      </c>
      <c r="G7" s="7" t="e">
        <f t="shared" ca="1" si="1"/>
        <v>#NAME?</v>
      </c>
      <c r="H7" s="6" t="e">
        <f ca="1">URL("")</f>
        <v>#NAME?</v>
      </c>
      <c r="I7" s="7" t="e">
        <f t="shared" ca="1" si="1"/>
        <v>#NAME?</v>
      </c>
      <c r="J7" s="6" t="e">
        <f ca="1">URL(TESTRANGE)</f>
        <v>#NAME?</v>
      </c>
      <c r="K7" s="7" t="e">
        <f t="shared" ca="1" si="0"/>
        <v>#NAME?</v>
      </c>
    </row>
    <row r="8" spans="1:12">
      <c r="A8" s="33" t="s">
        <v>33</v>
      </c>
      <c r="B8" s="31"/>
      <c r="C8" s="34" t="e">
        <f ca="1">SUM(C2:C7)</f>
        <v>#NAME?</v>
      </c>
      <c r="D8" s="17"/>
      <c r="E8" s="34" t="e">
        <f ca="1">SUM(E2:E7)</f>
        <v>#NAME?</v>
      </c>
      <c r="F8" s="17"/>
      <c r="G8" s="32" t="e">
        <f ca="1">SUM(G2:G7)</f>
        <v>#NAME?</v>
      </c>
      <c r="H8" s="17"/>
      <c r="I8" s="32" t="e">
        <f ca="1">SUM(I2:I7)</f>
        <v>#NAME?</v>
      </c>
      <c r="J8" s="17"/>
      <c r="K8" s="32" t="e">
        <f ca="1">SUM(K2:K7)</f>
        <v>#NAME?</v>
      </c>
    </row>
    <row r="10" spans="1:12">
      <c r="I10" s="17" t="s">
        <v>25</v>
      </c>
      <c r="J10" s="18">
        <v>1</v>
      </c>
      <c r="K10" s="19">
        <v>2</v>
      </c>
    </row>
    <row r="18" spans="4:4">
      <c r="D18" s="15"/>
    </row>
    <row r="19" spans="4:4">
      <c r="D19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showFormulas="1" showRuler="0" topLeftCell="H1" workbookViewId="0">
      <selection activeCell="A20" sqref="A20"/>
    </sheetView>
  </sheetViews>
  <sheetFormatPr baseColWidth="10" defaultRowHeight="15" x14ac:dyDescent="0"/>
  <cols>
    <col min="2" max="6" width="12.6640625" customWidth="1"/>
    <col min="7" max="7" width="12.1640625" customWidth="1"/>
    <col min="8" max="8" width="12.83203125" bestFit="1" customWidth="1"/>
    <col min="9" max="9" width="12.6640625" customWidth="1"/>
    <col min="10" max="10" width="19.6640625" bestFit="1" customWidth="1"/>
    <col min="11" max="11" width="12.83203125" bestFit="1" customWidth="1"/>
  </cols>
  <sheetData>
    <row r="1" spans="1:21" ht="16">
      <c r="A1" s="1" t="s">
        <v>0</v>
      </c>
      <c r="B1" s="10" t="s">
        <v>39</v>
      </c>
      <c r="C1" s="11" t="s">
        <v>26</v>
      </c>
      <c r="D1" s="11"/>
      <c r="E1" s="12" t="s">
        <v>17</v>
      </c>
      <c r="F1" s="10" t="s">
        <v>41</v>
      </c>
      <c r="G1" s="11" t="s">
        <v>26</v>
      </c>
      <c r="H1" s="11"/>
      <c r="I1" s="12" t="s">
        <v>17</v>
      </c>
      <c r="J1" s="11" t="s">
        <v>38</v>
      </c>
      <c r="K1" s="26" t="s">
        <v>34</v>
      </c>
      <c r="L1" s="12" t="s">
        <v>17</v>
      </c>
      <c r="M1" s="11" t="s">
        <v>35</v>
      </c>
      <c r="N1" s="10" t="s">
        <v>34</v>
      </c>
      <c r="O1" s="12" t="s">
        <v>17</v>
      </c>
      <c r="P1" s="10" t="s">
        <v>37</v>
      </c>
      <c r="Q1" s="11" t="s">
        <v>36</v>
      </c>
      <c r="R1" s="12" t="s">
        <v>17</v>
      </c>
      <c r="S1" s="10" t="s">
        <v>42</v>
      </c>
      <c r="T1" s="11" t="s">
        <v>36</v>
      </c>
      <c r="U1" s="12" t="s">
        <v>17</v>
      </c>
    </row>
    <row r="2" spans="1:21">
      <c r="A2" s="13" t="s">
        <v>3</v>
      </c>
      <c r="B2" s="8" t="e">
        <f ca="1">Array($A2, C2:D2)</f>
        <v>#NAME?</v>
      </c>
      <c r="C2" s="27" t="e">
        <f ca="1">JDate(1/11/2016)</f>
        <v>#NAME?</v>
      </c>
      <c r="D2" s="27" t="e">
        <f ca="1">JDate(1/11/2016)</f>
        <v>#NAME?</v>
      </c>
      <c r="E2" s="5" t="e">
        <f ca="1">AssertValidReference(B2)</f>
        <v>#NAME?</v>
      </c>
      <c r="F2" s="8" t="e">
        <f ca="1">Array($A2, G2:H2)</f>
        <v>#NAME?</v>
      </c>
      <c r="G2" s="27" t="s">
        <v>40</v>
      </c>
      <c r="H2" s="27" t="s">
        <v>40</v>
      </c>
      <c r="I2" s="9" t="e">
        <f ca="1">AssertException(G2)</f>
        <v>#NAME?</v>
      </c>
      <c r="J2" s="8" t="e">
        <f ca="1">Array($A2, K2)</f>
        <v>#NAME?</v>
      </c>
      <c r="K2" s="27">
        <f>{1,2,3}</f>
        <v>1</v>
      </c>
      <c r="L2" s="9" t="e">
        <f ca="1">AssertValidReference(E2)</f>
        <v>#NAME?</v>
      </c>
      <c r="M2" s="8" t="e">
        <f ca="1">Array($A2, N2)</f>
        <v>#NAME?</v>
      </c>
      <c r="N2" s="27" t="str">
        <f>{"http://localhost/jim","http://localhost/jim"}</f>
        <v>http://localhost/jim</v>
      </c>
      <c r="O2" s="9" t="e">
        <f ca="1">AssertException(M2)</f>
        <v>#NAME?</v>
      </c>
      <c r="P2" s="23" t="e">
        <f ca="1">Array($A2, Q2)</f>
        <v>#NAME?</v>
      </c>
      <c r="Q2" s="8" t="e">
        <f ca="1">JDate(1/11/2016)</f>
        <v>#NAME?</v>
      </c>
      <c r="R2" s="5" t="e">
        <f ca="1">AssertValidReference(P2)</f>
        <v>#NAME?</v>
      </c>
      <c r="S2" s="23" t="e">
        <f ca="1">Array($A2, T2)</f>
        <v>#NAME?</v>
      </c>
      <c r="T2" s="27" t="s">
        <v>40</v>
      </c>
      <c r="U2" s="9" t="e">
        <f ca="1">AssertException(S2)</f>
        <v>#NAME?</v>
      </c>
    </row>
    <row r="3" spans="1:21">
      <c r="A3" s="13" t="s">
        <v>19</v>
      </c>
      <c r="B3" s="4" t="e">
        <f t="shared" ref="B3:B19" ca="1" si="0">Array($A3, C3:D3)</f>
        <v>#NAME?</v>
      </c>
      <c r="C3" s="20" t="e">
        <f ca="1">LocalDate("2016-11-01")</f>
        <v>#NAME?</v>
      </c>
      <c r="D3" s="20" t="e">
        <f ca="1">LocalDate("2016-11-01")</f>
        <v>#NAME?</v>
      </c>
      <c r="E3" s="5" t="e">
        <f ca="1">AssertValidReference(B3)</f>
        <v>#NAME?</v>
      </c>
      <c r="F3" s="4" t="e">
        <f t="shared" ref="F3:F19" ca="1" si="1">Array($A3, G3:H3)</f>
        <v>#NAME?</v>
      </c>
      <c r="G3" s="20" t="s">
        <v>40</v>
      </c>
      <c r="H3" s="20" t="s">
        <v>40</v>
      </c>
      <c r="I3" s="5" t="e">
        <f t="shared" ref="I3:I19" ca="1" si="2">AssertException(G3)</f>
        <v>#NAME?</v>
      </c>
      <c r="J3" s="4" t="e">
        <f t="shared" ref="J3:J19" ca="1" si="3">Array($A3, K3)</f>
        <v>#NAME?</v>
      </c>
      <c r="K3" s="20">
        <f>{1,2,3}</f>
        <v>1</v>
      </c>
      <c r="L3" s="5" t="e">
        <f ca="1">AssertValidReference(E3)</f>
        <v>#NAME?</v>
      </c>
      <c r="M3" s="4" t="e">
        <f t="shared" ref="M3:M19" ca="1" si="4">Array($A3, N3)</f>
        <v>#NAME?</v>
      </c>
      <c r="N3" s="20" t="str">
        <f>{"http://localhost/jim","http://localhost/jim"}</f>
        <v>http://localhost/jim</v>
      </c>
      <c r="O3" s="5" t="e">
        <f t="shared" ref="O3:O19" ca="1" si="5">AssertException(M3)</f>
        <v>#NAME?</v>
      </c>
      <c r="P3" s="24" t="e">
        <f t="shared" ref="P3:P19" ca="1" si="6">Array($A3, Q3)</f>
        <v>#NAME?</v>
      </c>
      <c r="Q3" s="4" t="e">
        <f ca="1">LocalDate("2016-11-01")</f>
        <v>#NAME?</v>
      </c>
      <c r="R3" s="5" t="e">
        <f ca="1">AssertValidReference(P3)</f>
        <v>#NAME?</v>
      </c>
      <c r="S3" s="24" t="e">
        <f t="shared" ref="S3:S19" ca="1" si="7">Array($A3, T3)</f>
        <v>#NAME?</v>
      </c>
      <c r="T3" s="20" t="s">
        <v>40</v>
      </c>
      <c r="U3" s="5" t="e">
        <f t="shared" ref="U3:U19" ca="1" si="8">AssertException(S3)</f>
        <v>#NAME?</v>
      </c>
    </row>
    <row r="4" spans="1:21">
      <c r="A4" s="13" t="s">
        <v>20</v>
      </c>
      <c r="B4" s="4" t="e">
        <f t="shared" ca="1" si="0"/>
        <v>#NAME?</v>
      </c>
      <c r="C4" s="20" t="e">
        <f ca="1">OffsetDateTime("2016-11-01 16:00Z")</f>
        <v>#NAME?</v>
      </c>
      <c r="D4" s="20" t="e">
        <f ca="1">OffsetDateTime("2016-11-01 16:00Z")</f>
        <v>#NAME?</v>
      </c>
      <c r="E4" s="5" t="e">
        <f ca="1">AssertValidReference(B4)</f>
        <v>#NAME?</v>
      </c>
      <c r="F4" s="4" t="e">
        <f t="shared" ca="1" si="1"/>
        <v>#NAME?</v>
      </c>
      <c r="G4" s="20" t="s">
        <v>40</v>
      </c>
      <c r="H4" s="20" t="s">
        <v>40</v>
      </c>
      <c r="I4" s="5" t="e">
        <f t="shared" ca="1" si="2"/>
        <v>#NAME?</v>
      </c>
      <c r="J4" s="4" t="e">
        <f t="shared" ca="1" si="3"/>
        <v>#NAME?</v>
      </c>
      <c r="K4" s="20">
        <f>{1,2,3}</f>
        <v>1</v>
      </c>
      <c r="L4" s="5" t="e">
        <f ca="1">AssertValidReference(E4)</f>
        <v>#NAME?</v>
      </c>
      <c r="M4" s="4" t="e">
        <f t="shared" ca="1" si="4"/>
        <v>#NAME?</v>
      </c>
      <c r="N4" s="20" t="str">
        <f>{"http://localhost/jim","http://localhost/jim"}</f>
        <v>http://localhost/jim</v>
      </c>
      <c r="O4" s="5" t="e">
        <f t="shared" ca="1" si="5"/>
        <v>#NAME?</v>
      </c>
      <c r="P4" s="24" t="e">
        <f t="shared" ca="1" si="6"/>
        <v>#NAME?</v>
      </c>
      <c r="Q4" s="4" t="e">
        <f ca="1">OffsetDateTime("2016-11-01 16:00Z")</f>
        <v>#NAME?</v>
      </c>
      <c r="R4" s="5" t="e">
        <f ca="1">AssertValidReference(P4)</f>
        <v>#NAME?</v>
      </c>
      <c r="S4" s="24" t="e">
        <f t="shared" ca="1" si="7"/>
        <v>#NAME?</v>
      </c>
      <c r="T4" s="20" t="s">
        <v>40</v>
      </c>
      <c r="U4" s="5" t="e">
        <f t="shared" ca="1" si="8"/>
        <v>#NAME?</v>
      </c>
    </row>
    <row r="5" spans="1:21">
      <c r="A5" s="13" t="s">
        <v>23</v>
      </c>
      <c r="B5" s="4" t="e">
        <f t="shared" ca="1" si="0"/>
        <v>#NAME?</v>
      </c>
      <c r="C5" s="20" t="e">
        <f ca="1">LocalTime("16:00")</f>
        <v>#NAME?</v>
      </c>
      <c r="D5" s="20" t="e">
        <f ca="1">LocalTime("16:00")</f>
        <v>#NAME?</v>
      </c>
      <c r="E5" s="5" t="e">
        <f ca="1">AssertValidReference(B6)</f>
        <v>#NAME?</v>
      </c>
      <c r="F5" s="4" t="e">
        <f t="shared" ca="1" si="1"/>
        <v>#NAME?</v>
      </c>
      <c r="G5" s="20" t="s">
        <v>40</v>
      </c>
      <c r="H5" s="20" t="s">
        <v>40</v>
      </c>
      <c r="I5" s="5" t="e">
        <f t="shared" ca="1" si="2"/>
        <v>#NAME?</v>
      </c>
      <c r="J5" s="4" t="e">
        <f t="shared" ca="1" si="3"/>
        <v>#NAME?</v>
      </c>
      <c r="K5" s="20">
        <f>{1,2,3}</f>
        <v>1</v>
      </c>
      <c r="L5" s="5" t="e">
        <f ca="1">AssertValidReference(E6)</f>
        <v>#NAME?</v>
      </c>
      <c r="M5" s="4" t="e">
        <f t="shared" ca="1" si="4"/>
        <v>#NAME?</v>
      </c>
      <c r="N5" s="20" t="str">
        <f>{"http://localhost/jim","http://localhost/jim"}</f>
        <v>http://localhost/jim</v>
      </c>
      <c r="O5" s="5" t="e">
        <f t="shared" ca="1" si="5"/>
        <v>#NAME?</v>
      </c>
      <c r="P5" s="24" t="e">
        <f t="shared" ca="1" si="6"/>
        <v>#NAME?</v>
      </c>
      <c r="Q5" t="e">
        <f ca="1">LocalTime("16:00")</f>
        <v>#NAME?</v>
      </c>
      <c r="R5" s="5" t="e">
        <f ca="1">AssertValidReference(P6)</f>
        <v>#NAME?</v>
      </c>
      <c r="S5" s="24" t="e">
        <f t="shared" ca="1" si="7"/>
        <v>#NAME?</v>
      </c>
      <c r="T5" s="20" t="s">
        <v>40</v>
      </c>
      <c r="U5" s="5" t="e">
        <f t="shared" ca="1" si="8"/>
        <v>#NAME?</v>
      </c>
    </row>
    <row r="6" spans="1:21">
      <c r="A6" s="13" t="s">
        <v>21</v>
      </c>
      <c r="B6" s="4" t="e">
        <f t="shared" ca="1" si="0"/>
        <v>#NAME?</v>
      </c>
      <c r="C6" s="20" t="e">
        <f ca="1">URI("http://localhost/jim")</f>
        <v>#NAME?</v>
      </c>
      <c r="D6" s="28" t="e">
        <f ca="1">URI("http://localhost/jim")</f>
        <v>#NAME?</v>
      </c>
      <c r="E6" s="5" t="e">
        <f ca="1">AssertValidReference(B7)</f>
        <v>#NAME?</v>
      </c>
      <c r="F6" s="4" t="e">
        <f t="shared" ca="1" si="1"/>
        <v>#NAME?</v>
      </c>
      <c r="G6" s="20" t="s">
        <v>40</v>
      </c>
      <c r="H6" s="20" t="s">
        <v>40</v>
      </c>
      <c r="I6" s="5" t="e">
        <f t="shared" ca="1" si="2"/>
        <v>#NAME?</v>
      </c>
      <c r="J6" s="4" t="e">
        <f t="shared" ca="1" si="3"/>
        <v>#NAME?</v>
      </c>
      <c r="K6" s="20" t="str">
        <f>{"http://localhost/jim","http://localhost/jim"}</f>
        <v>http://localhost/jim</v>
      </c>
      <c r="L6" s="5" t="e">
        <f ca="1">AssertValidReference(E7)</f>
        <v>#NAME?</v>
      </c>
      <c r="M6" s="4" t="e">
        <f t="shared" ca="1" si="4"/>
        <v>#NAME?</v>
      </c>
      <c r="N6" s="20">
        <f>{1,2,3}</f>
        <v>1</v>
      </c>
      <c r="O6" s="5" t="e">
        <f t="shared" ca="1" si="5"/>
        <v>#NAME?</v>
      </c>
      <c r="P6" s="24" t="e">
        <f t="shared" ca="1" si="6"/>
        <v>#NAME?</v>
      </c>
      <c r="Q6" s="4" t="e">
        <f ca="1">URI("http://localhost/jim")</f>
        <v>#NAME?</v>
      </c>
      <c r="R6" s="5" t="e">
        <f ca="1">AssertValidReference(P7)</f>
        <v>#NAME?</v>
      </c>
      <c r="S6" s="24" t="e">
        <f t="shared" ca="1" si="7"/>
        <v>#NAME?</v>
      </c>
      <c r="T6" s="20" t="s">
        <v>40</v>
      </c>
      <c r="U6" s="5" t="e">
        <f t="shared" ca="1" si="8"/>
        <v>#NAME?</v>
      </c>
    </row>
    <row r="7" spans="1:21">
      <c r="A7" s="16" t="s">
        <v>22</v>
      </c>
      <c r="B7" s="6" t="e">
        <f t="shared" ca="1" si="0"/>
        <v>#NAME?</v>
      </c>
      <c r="C7" s="21" t="e">
        <f ca="1">URL("http://localhost/jim")</f>
        <v>#NAME?</v>
      </c>
      <c r="D7" s="21" t="e">
        <f ca="1">URL("http://localhost/jim")</f>
        <v>#NAME?</v>
      </c>
      <c r="E7" s="7" t="e">
        <f ca="1">AssertValidReference(B8)</f>
        <v>#NAME?</v>
      </c>
      <c r="F7" s="6" t="e">
        <f t="shared" ca="1" si="1"/>
        <v>#NAME?</v>
      </c>
      <c r="G7" s="21" t="s">
        <v>40</v>
      </c>
      <c r="H7" s="21" t="s">
        <v>40</v>
      </c>
      <c r="I7" s="7" t="e">
        <f t="shared" ca="1" si="2"/>
        <v>#NAME?</v>
      </c>
      <c r="J7" s="6" t="e">
        <f t="shared" ca="1" si="3"/>
        <v>#NAME?</v>
      </c>
      <c r="K7" s="21" t="str">
        <f>{"http://localhost/jim","http://localhost/jim"}</f>
        <v>http://localhost/jim</v>
      </c>
      <c r="L7" s="7" t="e">
        <f ca="1">AssertValidReference(#REF!)</f>
        <v>#NAME?</v>
      </c>
      <c r="M7" s="6" t="e">
        <f t="shared" ca="1" si="4"/>
        <v>#NAME?</v>
      </c>
      <c r="N7" s="21">
        <f>{1,2,3}</f>
        <v>1</v>
      </c>
      <c r="O7" s="7" t="e">
        <f t="shared" ca="1" si="5"/>
        <v>#NAME?</v>
      </c>
      <c r="P7" s="25" t="e">
        <f t="shared" ca="1" si="6"/>
        <v>#NAME?</v>
      </c>
      <c r="Q7" s="6" t="e">
        <f ca="1">URL("http://localhost/jim")</f>
        <v>#NAME?</v>
      </c>
      <c r="R7" s="7" t="e">
        <f ca="1">AssertValidReference(P8)</f>
        <v>#NAME?</v>
      </c>
      <c r="S7" s="25" t="e">
        <f t="shared" ca="1" si="7"/>
        <v>#NAME?</v>
      </c>
      <c r="T7" s="21" t="s">
        <v>40</v>
      </c>
      <c r="U7" s="7" t="e">
        <f t="shared" ca="1" si="8"/>
        <v>#NAME?</v>
      </c>
    </row>
    <row r="8" spans="1:21">
      <c r="A8" s="2" t="s">
        <v>2</v>
      </c>
      <c r="B8" s="4" t="e">
        <f t="shared" ca="1" si="0"/>
        <v>#NAME?</v>
      </c>
      <c r="C8" s="20" t="e">
        <f ca="1">Boolean("TRUE")</f>
        <v>#NAME?</v>
      </c>
      <c r="D8" s="28" t="e">
        <f ca="1">Boolean("TRUE")</f>
        <v>#NAME?</v>
      </c>
      <c r="E8" s="5" t="e">
        <f t="shared" ref="E8:E19" ca="1" si="9">AssertValidReference(C8)</f>
        <v>#NAME?</v>
      </c>
      <c r="F8" s="4" t="e">
        <f t="shared" ca="1" si="1"/>
        <v>#NAME?</v>
      </c>
      <c r="G8" s="20" t="s">
        <v>40</v>
      </c>
      <c r="H8" s="20" t="s">
        <v>40</v>
      </c>
      <c r="I8" s="5" t="e">
        <f t="shared" ca="1" si="2"/>
        <v>#NAME?</v>
      </c>
      <c r="J8" s="4" t="e">
        <f t="shared" ca="1" si="3"/>
        <v>#NAME?</v>
      </c>
      <c r="K8" s="20" t="b">
        <f>{TRUE,FALSE}</f>
        <v>1</v>
      </c>
      <c r="L8" s="5" t="e">
        <f ca="1">AssertValidReference(J8)</f>
        <v>#NAME?</v>
      </c>
      <c r="M8" s="4" t="e">
        <f t="shared" ca="1" si="4"/>
        <v>#NAME?</v>
      </c>
      <c r="N8" s="20" t="str">
        <f>{"http://localhost/jim","http://localhost/jim"}</f>
        <v>http://localhost/jim</v>
      </c>
      <c r="O8" s="5" t="e">
        <f t="shared" ca="1" si="5"/>
        <v>#NAME?</v>
      </c>
      <c r="P8" s="24" t="e">
        <f t="shared" ca="1" si="6"/>
        <v>#NAME?</v>
      </c>
      <c r="Q8" s="4" t="e">
        <f ca="1">Boolean("TRUE")</f>
        <v>#NAME?</v>
      </c>
      <c r="R8" s="5" t="e">
        <f ca="1">AssertValidReference(Q8)</f>
        <v>#NAME?</v>
      </c>
      <c r="S8" s="24" t="e">
        <f t="shared" ca="1" si="7"/>
        <v>#NAME?</v>
      </c>
      <c r="T8" s="20" t="s">
        <v>40</v>
      </c>
      <c r="U8" s="5" t="e">
        <f t="shared" ca="1" si="8"/>
        <v>#NAME?</v>
      </c>
    </row>
    <row r="9" spans="1:21">
      <c r="A9" s="2" t="s">
        <v>4</v>
      </c>
      <c r="B9" s="4" t="e">
        <f t="shared" ca="1" si="0"/>
        <v>#NAME?</v>
      </c>
      <c r="C9" s="20" t="e">
        <f ca="1">Byte("-125")</f>
        <v>#NAME?</v>
      </c>
      <c r="D9" s="28" t="e">
        <f ca="1">Byte("-125")</f>
        <v>#NAME?</v>
      </c>
      <c r="E9" s="5" t="e">
        <f t="shared" ca="1" si="9"/>
        <v>#NAME?</v>
      </c>
      <c r="F9" s="4" t="e">
        <f t="shared" ca="1" si="1"/>
        <v>#NAME?</v>
      </c>
      <c r="G9" s="20" t="s">
        <v>40</v>
      </c>
      <c r="H9" s="20" t="s">
        <v>40</v>
      </c>
      <c r="I9" s="5" t="e">
        <f t="shared" ca="1" si="2"/>
        <v>#NAME?</v>
      </c>
      <c r="J9" s="4" t="e">
        <f t="shared" ca="1" si="3"/>
        <v>#NAME?</v>
      </c>
      <c r="K9" s="20">
        <f>{1,2,3}</f>
        <v>1</v>
      </c>
      <c r="L9" s="5" t="e">
        <f ca="1">AssertValidReference(J9)</f>
        <v>#NAME?</v>
      </c>
      <c r="M9" s="4" t="e">
        <f t="shared" ca="1" si="4"/>
        <v>#NAME?</v>
      </c>
      <c r="N9" s="20" t="str">
        <f>{"http://localhost/jim","http://localhost/jim"}</f>
        <v>http://localhost/jim</v>
      </c>
      <c r="O9" s="5" t="e">
        <f t="shared" ca="1" si="5"/>
        <v>#NAME?</v>
      </c>
      <c r="P9" s="24" t="e">
        <f t="shared" ca="1" si="6"/>
        <v>#NAME?</v>
      </c>
      <c r="Q9" s="4" t="e">
        <f ca="1">Byte("-125")</f>
        <v>#NAME?</v>
      </c>
      <c r="R9" s="5" t="e">
        <f ca="1">AssertValidReference(Q9)</f>
        <v>#NAME?</v>
      </c>
      <c r="S9" s="24" t="e">
        <f t="shared" ca="1" si="7"/>
        <v>#NAME?</v>
      </c>
      <c r="T9" s="20" t="s">
        <v>40</v>
      </c>
      <c r="U9" s="5" t="e">
        <f t="shared" ca="1" si="8"/>
        <v>#NAME?</v>
      </c>
    </row>
    <row r="10" spans="1:21">
      <c r="A10" s="2" t="s">
        <v>8</v>
      </c>
      <c r="B10" s="4" t="e">
        <f t="shared" ca="1" si="0"/>
        <v>#NAME?</v>
      </c>
      <c r="C10" s="20" t="e">
        <f ca="1">Short("1024")</f>
        <v>#NAME?</v>
      </c>
      <c r="D10" s="28" t="e">
        <f ca="1">Short("1024")</f>
        <v>#NAME?</v>
      </c>
      <c r="E10" s="5" t="e">
        <f t="shared" ca="1" si="9"/>
        <v>#NAME?</v>
      </c>
      <c r="F10" s="4" t="e">
        <f t="shared" ca="1" si="1"/>
        <v>#NAME?</v>
      </c>
      <c r="G10" s="20" t="s">
        <v>40</v>
      </c>
      <c r="H10" s="20" t="s">
        <v>40</v>
      </c>
      <c r="I10" s="5" t="e">
        <f t="shared" ca="1" si="2"/>
        <v>#NAME?</v>
      </c>
      <c r="J10" s="4" t="e">
        <f t="shared" ca="1" si="3"/>
        <v>#NAME?</v>
      </c>
      <c r="K10" s="20">
        <f>{1024,1025,1026}</f>
        <v>1024</v>
      </c>
      <c r="L10" s="5" t="e">
        <f ca="1">AssertValidReference(J10)</f>
        <v>#NAME?</v>
      </c>
      <c r="M10" s="4" t="e">
        <f t="shared" ca="1" si="4"/>
        <v>#NAME?</v>
      </c>
      <c r="N10" s="20" t="str">
        <f>{"http://localhost/jim","http://localhost/jim"}</f>
        <v>http://localhost/jim</v>
      </c>
      <c r="O10" s="5" t="e">
        <f t="shared" ca="1" si="5"/>
        <v>#NAME?</v>
      </c>
      <c r="P10" s="24" t="e">
        <f t="shared" ca="1" si="6"/>
        <v>#NAME?</v>
      </c>
      <c r="Q10" s="4" t="e">
        <f ca="1">Short("1024")</f>
        <v>#NAME?</v>
      </c>
      <c r="R10" s="5" t="e">
        <f ca="1">AssertValidReference(Q10)</f>
        <v>#NAME?</v>
      </c>
      <c r="S10" s="24" t="e">
        <f t="shared" ca="1" si="7"/>
        <v>#NAME?</v>
      </c>
      <c r="T10" s="20" t="s">
        <v>40</v>
      </c>
      <c r="U10" s="5" t="e">
        <f t="shared" ca="1" si="8"/>
        <v>#NAME?</v>
      </c>
    </row>
    <row r="11" spans="1:21">
      <c r="A11" s="2" t="s">
        <v>9</v>
      </c>
      <c r="B11" s="4" t="e">
        <f t="shared" ca="1" si="0"/>
        <v>#NAME?</v>
      </c>
      <c r="C11" s="20" t="e">
        <f ca="1">Integer("65537")</f>
        <v>#NAME?</v>
      </c>
      <c r="D11" s="28" t="e">
        <f ca="1">Integer("65537")</f>
        <v>#NAME?</v>
      </c>
      <c r="E11" s="5" t="e">
        <f t="shared" ca="1" si="9"/>
        <v>#NAME?</v>
      </c>
      <c r="F11" s="4" t="e">
        <f t="shared" ca="1" si="1"/>
        <v>#NAME?</v>
      </c>
      <c r="G11" s="20" t="s">
        <v>40</v>
      </c>
      <c r="H11" s="20" t="s">
        <v>40</v>
      </c>
      <c r="I11" s="5" t="e">
        <f t="shared" ca="1" si="2"/>
        <v>#NAME?</v>
      </c>
      <c r="J11" s="4" t="e">
        <f t="shared" ca="1" si="3"/>
        <v>#NAME?</v>
      </c>
      <c r="K11" s="20">
        <f>{65537,65538,65538}</f>
        <v>65537</v>
      </c>
      <c r="L11" s="5" t="e">
        <f ca="1">AssertValidReference(J11)</f>
        <v>#NAME?</v>
      </c>
      <c r="M11" s="4" t="e">
        <f t="shared" ca="1" si="4"/>
        <v>#NAME?</v>
      </c>
      <c r="N11" s="20" t="str">
        <f>{"http://localhost/jim","http://localhost/jim"}</f>
        <v>http://localhost/jim</v>
      </c>
      <c r="O11" s="5" t="e">
        <f t="shared" ca="1" si="5"/>
        <v>#NAME?</v>
      </c>
      <c r="P11" s="24" t="e">
        <f t="shared" ca="1" si="6"/>
        <v>#NAME?</v>
      </c>
      <c r="Q11" s="4" t="e">
        <f ca="1">Integer("65537")</f>
        <v>#NAME?</v>
      </c>
      <c r="R11" s="5" t="e">
        <f ca="1">AssertValidReference(Q11)</f>
        <v>#NAME?</v>
      </c>
      <c r="S11" s="24" t="e">
        <f t="shared" ca="1" si="7"/>
        <v>#NAME?</v>
      </c>
      <c r="T11" s="20" t="s">
        <v>40</v>
      </c>
      <c r="U11" s="5" t="e">
        <f t="shared" ca="1" si="8"/>
        <v>#NAME?</v>
      </c>
    </row>
    <row r="12" spans="1:21">
      <c r="A12" s="2" t="s">
        <v>10</v>
      </c>
      <c r="B12" s="4" t="e">
        <f t="shared" ca="1" si="0"/>
        <v>#NAME?</v>
      </c>
      <c r="C12" s="20" t="e">
        <f ca="1">Long("16777384000")</f>
        <v>#NAME?</v>
      </c>
      <c r="D12" s="28" t="e">
        <f ca="1">Long("16777384000")</f>
        <v>#NAME?</v>
      </c>
      <c r="E12" s="5" t="e">
        <f t="shared" ca="1" si="9"/>
        <v>#NAME?</v>
      </c>
      <c r="F12" s="4" t="e">
        <f t="shared" ca="1" si="1"/>
        <v>#NAME?</v>
      </c>
      <c r="G12" s="20" t="s">
        <v>40</v>
      </c>
      <c r="H12" s="20" t="s">
        <v>40</v>
      </c>
      <c r="I12" s="5" t="e">
        <f t="shared" ca="1" si="2"/>
        <v>#NAME?</v>
      </c>
      <c r="J12" s="4" t="e">
        <f t="shared" ca="1" si="3"/>
        <v>#NAME?</v>
      </c>
      <c r="K12" s="20">
        <f>{16777384000,16777387001,167773840002}</f>
        <v>16777384000</v>
      </c>
      <c r="L12" s="5" t="e">
        <f ca="1">AssertValidReference(J12)</f>
        <v>#NAME?</v>
      </c>
      <c r="M12" s="4" t="e">
        <f t="shared" ca="1" si="4"/>
        <v>#NAME?</v>
      </c>
      <c r="N12" s="20" t="str">
        <f>{"http://localhost/jim","http://localhost/jim"}</f>
        <v>http://localhost/jim</v>
      </c>
      <c r="O12" s="5" t="e">
        <f t="shared" ca="1" si="5"/>
        <v>#NAME?</v>
      </c>
      <c r="P12" s="24" t="e">
        <f t="shared" ca="1" si="6"/>
        <v>#NAME?</v>
      </c>
      <c r="Q12" s="4" t="e">
        <f ca="1">Long("16777384000")</f>
        <v>#NAME?</v>
      </c>
      <c r="R12" s="5" t="e">
        <f ca="1">AssertValidReference(Q12)</f>
        <v>#NAME?</v>
      </c>
      <c r="S12" s="24" t="e">
        <f t="shared" ca="1" si="7"/>
        <v>#NAME?</v>
      </c>
      <c r="T12" s="20" t="s">
        <v>40</v>
      </c>
      <c r="U12" s="5" t="e">
        <f t="shared" ca="1" si="8"/>
        <v>#NAME?</v>
      </c>
    </row>
    <row r="13" spans="1:21">
      <c r="A13" s="2" t="s">
        <v>13</v>
      </c>
      <c r="B13" s="4" t="e">
        <f t="shared" ca="1" si="0"/>
        <v>#NAME?</v>
      </c>
      <c r="C13" s="20" t="e">
        <f ca="1">Float("123.456")</f>
        <v>#NAME?</v>
      </c>
      <c r="D13" s="28" t="e">
        <f ca="1">Float("123.456")</f>
        <v>#NAME?</v>
      </c>
      <c r="E13" s="5" t="e">
        <f t="shared" ca="1" si="9"/>
        <v>#NAME?</v>
      </c>
      <c r="F13" s="4" t="e">
        <f t="shared" ca="1" si="1"/>
        <v>#NAME?</v>
      </c>
      <c r="G13" s="20" t="s">
        <v>40</v>
      </c>
      <c r="H13" s="20" t="s">
        <v>40</v>
      </c>
      <c r="I13" s="5" t="e">
        <f t="shared" ca="1" si="2"/>
        <v>#NAME?</v>
      </c>
      <c r="J13" s="4" t="e">
        <f t="shared" ca="1" si="3"/>
        <v>#NAME?</v>
      </c>
      <c r="K13" s="20">
        <f>{123.456,678.101112,13.141516}</f>
        <v>123.456</v>
      </c>
      <c r="L13" s="5" t="e">
        <f ca="1">AssertValidReference(J13)</f>
        <v>#NAME?</v>
      </c>
      <c r="M13" s="4" t="e">
        <f t="shared" ca="1" si="4"/>
        <v>#NAME?</v>
      </c>
      <c r="N13" s="20" t="str">
        <f>{"http://localhost/jim","http://localhost/jim"}</f>
        <v>http://localhost/jim</v>
      </c>
      <c r="O13" s="5" t="e">
        <f t="shared" ca="1" si="5"/>
        <v>#NAME?</v>
      </c>
      <c r="P13" s="24" t="e">
        <f t="shared" ca="1" si="6"/>
        <v>#NAME?</v>
      </c>
      <c r="Q13" s="4" t="e">
        <f ca="1">Float("123.456")</f>
        <v>#NAME?</v>
      </c>
      <c r="R13" s="5" t="e">
        <f ca="1">AssertValidReference(Q13)</f>
        <v>#NAME?</v>
      </c>
      <c r="S13" s="24" t="e">
        <f t="shared" ca="1" si="7"/>
        <v>#NAME?</v>
      </c>
      <c r="T13" s="20" t="s">
        <v>40</v>
      </c>
      <c r="U13" s="5" t="e">
        <f t="shared" ca="1" si="8"/>
        <v>#NAME?</v>
      </c>
    </row>
    <row r="14" spans="1:21">
      <c r="A14" s="2" t="s">
        <v>14</v>
      </c>
      <c r="B14" s="4" t="e">
        <f t="shared" ca="1" si="0"/>
        <v>#NAME?</v>
      </c>
      <c r="C14" s="20" t="e">
        <f ca="1">Double("1E-16")</f>
        <v>#NAME?</v>
      </c>
      <c r="D14" s="28" t="e">
        <f ca="1">Double("1E-16")</f>
        <v>#NAME?</v>
      </c>
      <c r="E14" s="5" t="e">
        <f t="shared" ca="1" si="9"/>
        <v>#NAME?</v>
      </c>
      <c r="F14" s="4" t="e">
        <f t="shared" ca="1" si="1"/>
        <v>#NAME?</v>
      </c>
      <c r="G14" s="20" t="s">
        <v>40</v>
      </c>
      <c r="H14" s="20" t="s">
        <v>40</v>
      </c>
      <c r="I14" s="5" t="e">
        <f t="shared" ca="1" si="2"/>
        <v>#NAME?</v>
      </c>
      <c r="J14" s="4" t="e">
        <f t="shared" ca="1" si="3"/>
        <v>#NAME?</v>
      </c>
      <c r="K14" s="20">
        <f>{123.456,678.101112,13.141516}</f>
        <v>123.456</v>
      </c>
      <c r="L14" s="5" t="e">
        <f ca="1">AssertValidReference(J14)</f>
        <v>#NAME?</v>
      </c>
      <c r="M14" s="4" t="e">
        <f t="shared" ca="1" si="4"/>
        <v>#NAME?</v>
      </c>
      <c r="N14" s="20" t="str">
        <f>{"http://localhost/jim","http://localhost/jim"}</f>
        <v>http://localhost/jim</v>
      </c>
      <c r="O14" s="5" t="e">
        <f t="shared" ca="1" si="5"/>
        <v>#NAME?</v>
      </c>
      <c r="P14" s="24" t="e">
        <f t="shared" ca="1" si="6"/>
        <v>#NAME?</v>
      </c>
      <c r="Q14" s="4" t="e">
        <f ca="1">Double("1E-16")</f>
        <v>#NAME?</v>
      </c>
      <c r="R14" s="5" t="e">
        <f ca="1">AssertValidReference(Q14)</f>
        <v>#NAME?</v>
      </c>
      <c r="S14" s="24" t="e">
        <f t="shared" ca="1" si="7"/>
        <v>#NAME?</v>
      </c>
      <c r="T14" s="20" t="s">
        <v>40</v>
      </c>
      <c r="U14" s="5" t="e">
        <f t="shared" ca="1" si="8"/>
        <v>#NAME?</v>
      </c>
    </row>
    <row r="15" spans="1:21">
      <c r="A15" s="2" t="s">
        <v>1</v>
      </c>
      <c r="B15" s="4" t="e">
        <f t="shared" ca="1" si="0"/>
        <v>#NAME?</v>
      </c>
      <c r="C15" s="20" t="e">
        <f ca="1">String("The String")</f>
        <v>#NAME?</v>
      </c>
      <c r="D15" s="28" t="e">
        <f ca="1">String("The String")</f>
        <v>#NAME?</v>
      </c>
      <c r="E15" s="5" t="e">
        <f t="shared" ca="1" si="9"/>
        <v>#NAME?</v>
      </c>
      <c r="F15" s="4" t="e">
        <f t="shared" ca="1" si="1"/>
        <v>#NAME?</v>
      </c>
      <c r="G15" s="20">
        <v>1</v>
      </c>
      <c r="H15" s="28">
        <v>2</v>
      </c>
      <c r="I15" s="5" t="e">
        <f t="shared" ref="I8:I19" ca="1" si="10">AssertValidReference(G15)</f>
        <v>#NAME?</v>
      </c>
      <c r="J15" s="4" t="e">
        <f t="shared" ca="1" si="3"/>
        <v>#NAME?</v>
      </c>
      <c r="K15" s="20" t="str">
        <f>{"String1","String2"}</f>
        <v>String1</v>
      </c>
      <c r="L15" s="5" t="e">
        <f ca="1">AssertValidReference(J15)</f>
        <v>#NAME?</v>
      </c>
      <c r="M15" s="4" t="e">
        <f t="shared" ca="1" si="4"/>
        <v>#NAME?</v>
      </c>
      <c r="N15" s="20">
        <f>{1234567890,1234567891}</f>
        <v>1234567890</v>
      </c>
      <c r="O15" s="5" t="e">
        <f ca="1">AssertValidReference(M15)</f>
        <v>#NAME?</v>
      </c>
      <c r="P15" s="24" t="e">
        <f t="shared" ca="1" si="6"/>
        <v>#NAME?</v>
      </c>
      <c r="Q15" s="4" t="e">
        <f ca="1">String("The String")</f>
        <v>#NAME?</v>
      </c>
      <c r="R15" s="5" t="e">
        <f ca="1">AssertValidReference(Q15)</f>
        <v>#NAME?</v>
      </c>
      <c r="S15" s="24" t="e">
        <f t="shared" ca="1" si="7"/>
        <v>#NAME?</v>
      </c>
      <c r="T15" s="28">
        <v>2</v>
      </c>
      <c r="U15" s="5" t="e">
        <f t="shared" ref="U15:U19" ca="1" si="11">AssertValidReference(S15)</f>
        <v>#NAME?</v>
      </c>
    </row>
    <row r="16" spans="1:21">
      <c r="A16" s="2" t="s">
        <v>11</v>
      </c>
      <c r="B16" s="4" t="e">
        <f t="shared" ca="1" si="0"/>
        <v>#NAME?</v>
      </c>
      <c r="C16" s="20" t="e">
        <f ca="1">BigInteger("1234567890")</f>
        <v>#NAME?</v>
      </c>
      <c r="D16" s="28" t="e">
        <f ca="1">BigInteger("1234567890")</f>
        <v>#NAME?</v>
      </c>
      <c r="E16" s="5" t="e">
        <f t="shared" ca="1" si="9"/>
        <v>#NAME?</v>
      </c>
      <c r="F16" s="4" t="e">
        <f t="shared" ca="1" si="1"/>
        <v>#NAME?</v>
      </c>
      <c r="G16" s="20" t="s">
        <v>40</v>
      </c>
      <c r="H16" s="20" t="s">
        <v>40</v>
      </c>
      <c r="I16" s="5" t="e">
        <f t="shared" ca="1" si="2"/>
        <v>#NAME?</v>
      </c>
      <c r="J16" s="4" t="e">
        <f t="shared" ca="1" si="3"/>
        <v>#NAME?</v>
      </c>
      <c r="K16" s="20">
        <f>{1234567890,1234567891}</f>
        <v>1234567890</v>
      </c>
      <c r="L16" s="5" t="e">
        <f ca="1">AssertValidReference(J16)</f>
        <v>#NAME?</v>
      </c>
      <c r="M16" s="4" t="e">
        <f t="shared" ca="1" si="4"/>
        <v>#NAME?</v>
      </c>
      <c r="N16" s="20" t="str">
        <f>{"http://localhost/jim","http://localhost/jim"}</f>
        <v>http://localhost/jim</v>
      </c>
      <c r="O16" s="5" t="e">
        <f t="shared" ca="1" si="5"/>
        <v>#NAME?</v>
      </c>
      <c r="P16" s="24" t="e">
        <f t="shared" ca="1" si="6"/>
        <v>#NAME?</v>
      </c>
      <c r="Q16" s="4" t="e">
        <f ca="1">BigInteger("1234567890")</f>
        <v>#NAME?</v>
      </c>
      <c r="R16" s="5" t="e">
        <f ca="1">AssertValidReference(Q16)</f>
        <v>#NAME?</v>
      </c>
      <c r="S16" s="24" t="e">
        <f t="shared" ca="1" si="7"/>
        <v>#NAME?</v>
      </c>
      <c r="T16" s="20" t="s">
        <v>40</v>
      </c>
      <c r="U16" s="5" t="e">
        <f t="shared" ca="1" si="8"/>
        <v>#NAME?</v>
      </c>
    </row>
    <row r="17" spans="1:21">
      <c r="A17" s="2" t="s">
        <v>12</v>
      </c>
      <c r="B17" s="4" t="e">
        <f t="shared" ca="1" si="0"/>
        <v>#NAME?</v>
      </c>
      <c r="C17" s="20" t="e">
        <f ca="1">BigDecimal("123.456")</f>
        <v>#NAME?</v>
      </c>
      <c r="D17" s="28" t="e">
        <f ca="1">BigDecimal("123.456")</f>
        <v>#NAME?</v>
      </c>
      <c r="E17" s="5" t="e">
        <f t="shared" ca="1" si="9"/>
        <v>#NAME?</v>
      </c>
      <c r="F17" s="4" t="e">
        <f t="shared" ca="1" si="1"/>
        <v>#NAME?</v>
      </c>
      <c r="G17" s="20" t="s">
        <v>40</v>
      </c>
      <c r="H17" s="20" t="s">
        <v>40</v>
      </c>
      <c r="I17" s="5" t="e">
        <f t="shared" ca="1" si="2"/>
        <v>#NAME?</v>
      </c>
      <c r="J17" s="4" t="e">
        <f t="shared" ca="1" si="3"/>
        <v>#NAME?</v>
      </c>
      <c r="K17" s="20">
        <f>{1234567890,1234567891}</f>
        <v>1234567890</v>
      </c>
      <c r="L17" s="5" t="e">
        <f ca="1">AssertValidReference(J17)</f>
        <v>#NAME?</v>
      </c>
      <c r="M17" s="4" t="e">
        <f t="shared" ca="1" si="4"/>
        <v>#NAME?</v>
      </c>
      <c r="N17" s="20" t="str">
        <f>{"http://localhost/jim","http://localhost/jim"}</f>
        <v>http://localhost/jim</v>
      </c>
      <c r="O17" s="5" t="e">
        <f t="shared" ca="1" si="5"/>
        <v>#NAME?</v>
      </c>
      <c r="P17" s="24" t="e">
        <f t="shared" ca="1" si="6"/>
        <v>#NAME?</v>
      </c>
      <c r="Q17" s="4" t="e">
        <f ca="1">BigDecimal("123.456")</f>
        <v>#NAME?</v>
      </c>
      <c r="R17" s="5" t="e">
        <f ca="1">AssertValidReference(Q17)</f>
        <v>#NAME?</v>
      </c>
      <c r="S17" s="24" t="e">
        <f t="shared" ca="1" si="7"/>
        <v>#NAME?</v>
      </c>
      <c r="T17" s="20" t="s">
        <v>40</v>
      </c>
      <c r="U17" s="5" t="e">
        <f t="shared" ca="1" si="8"/>
        <v>#NAME?</v>
      </c>
    </row>
    <row r="18" spans="1:21">
      <c r="A18" s="2" t="s">
        <v>15</v>
      </c>
      <c r="B18" s="4" t="e">
        <f t="shared" ca="1" si="0"/>
        <v>#NAME?</v>
      </c>
      <c r="C18" s="20" t="e">
        <f ca="1">AtomicLong("16777384000")</f>
        <v>#NAME?</v>
      </c>
      <c r="D18" s="28" t="e">
        <f ca="1">AtomicLong("16777384000")</f>
        <v>#NAME?</v>
      </c>
      <c r="E18" s="5" t="e">
        <f t="shared" ca="1" si="9"/>
        <v>#NAME?</v>
      </c>
      <c r="F18" s="4" t="e">
        <f t="shared" ca="1" si="1"/>
        <v>#NAME?</v>
      </c>
      <c r="G18" s="20" t="s">
        <v>40</v>
      </c>
      <c r="H18" s="20" t="s">
        <v>40</v>
      </c>
      <c r="I18" s="5" t="e">
        <f t="shared" ca="1" si="2"/>
        <v>#NAME?</v>
      </c>
      <c r="J18" s="4" t="e">
        <f t="shared" ca="1" si="3"/>
        <v>#NAME?</v>
      </c>
      <c r="K18" s="20">
        <f>{16777384000,16777387001,167773840002}</f>
        <v>16777384000</v>
      </c>
      <c r="L18" s="5" t="e">
        <f ca="1">AssertValidReference(J18)</f>
        <v>#NAME?</v>
      </c>
      <c r="M18" s="4" t="e">
        <f t="shared" ca="1" si="4"/>
        <v>#NAME?</v>
      </c>
      <c r="N18" s="20" t="str">
        <f>{"http://localhost/jim","http://localhost/jim"}</f>
        <v>http://localhost/jim</v>
      </c>
      <c r="O18" s="5" t="e">
        <f t="shared" ca="1" si="5"/>
        <v>#NAME?</v>
      </c>
      <c r="P18" s="24" t="e">
        <f t="shared" ca="1" si="6"/>
        <v>#NAME?</v>
      </c>
      <c r="Q18" s="4" t="e">
        <f ca="1">AtomicLong("16777384000")</f>
        <v>#NAME?</v>
      </c>
      <c r="R18" s="5" t="e">
        <f ca="1">AssertValidReference(Q18)</f>
        <v>#NAME?</v>
      </c>
      <c r="S18" s="24" t="e">
        <f t="shared" ca="1" si="7"/>
        <v>#NAME?</v>
      </c>
      <c r="T18" s="20" t="s">
        <v>40</v>
      </c>
      <c r="U18" s="5" t="e">
        <f t="shared" ca="1" si="8"/>
        <v>#NAME?</v>
      </c>
    </row>
    <row r="19" spans="1:21">
      <c r="A19" s="3" t="s">
        <v>16</v>
      </c>
      <c r="B19" s="6" t="e">
        <f t="shared" ca="1" si="0"/>
        <v>#NAME?</v>
      </c>
      <c r="C19" s="21" t="e">
        <f ca="1">AtomicInteger("65537")</f>
        <v>#NAME?</v>
      </c>
      <c r="D19" s="29" t="e">
        <f ca="1">AtomicInteger("65537")</f>
        <v>#NAME?</v>
      </c>
      <c r="E19" s="7" t="e">
        <f t="shared" ca="1" si="9"/>
        <v>#NAME?</v>
      </c>
      <c r="F19" s="6" t="e">
        <f t="shared" ca="1" si="1"/>
        <v>#NAME?</v>
      </c>
      <c r="G19" s="21" t="s">
        <v>40</v>
      </c>
      <c r="H19" s="21" t="s">
        <v>40</v>
      </c>
      <c r="I19" s="7" t="e">
        <f t="shared" ca="1" si="2"/>
        <v>#NAME?</v>
      </c>
      <c r="J19" s="6" t="e">
        <f t="shared" ca="1" si="3"/>
        <v>#NAME?</v>
      </c>
      <c r="K19" s="21">
        <f>{65537,65538,65538}</f>
        <v>65537</v>
      </c>
      <c r="L19" s="7" t="e">
        <f ca="1">AssertValidReference(J19)</f>
        <v>#NAME?</v>
      </c>
      <c r="M19" s="6" t="e">
        <f t="shared" ca="1" si="4"/>
        <v>#NAME?</v>
      </c>
      <c r="N19" s="21" t="str">
        <f>{"http://localhost/jim","http://localhost/jim"}</f>
        <v>http://localhost/jim</v>
      </c>
      <c r="O19" s="7" t="e">
        <f t="shared" ca="1" si="5"/>
        <v>#NAME?</v>
      </c>
      <c r="P19" s="25" t="e">
        <f t="shared" ca="1" si="6"/>
        <v>#NAME?</v>
      </c>
      <c r="Q19" s="6" t="e">
        <f ca="1">AtomicInteger("65537")</f>
        <v>#NAME?</v>
      </c>
      <c r="R19" s="7" t="e">
        <f ca="1">AssertValidReference(Q19)</f>
        <v>#NAME?</v>
      </c>
      <c r="S19" s="25" t="e">
        <f t="shared" ca="1" si="7"/>
        <v>#NAME?</v>
      </c>
      <c r="T19" s="21" t="s">
        <v>40</v>
      </c>
      <c r="U19" s="7" t="e">
        <f t="shared" ca="1" si="8"/>
        <v>#NAME?</v>
      </c>
    </row>
    <row r="20" spans="1:21">
      <c r="A20" s="30" t="s">
        <v>33</v>
      </c>
      <c r="B20" s="31"/>
      <c r="C20" s="31"/>
      <c r="D20" s="31"/>
      <c r="E20" s="32" t="e">
        <f ca="1">SUM(E2:E19)</f>
        <v>#NAME?</v>
      </c>
      <c r="F20" s="17"/>
      <c r="G20" s="31"/>
      <c r="H20" s="31"/>
      <c r="I20" s="32" t="e">
        <f ca="1">SUM(I2:I19)</f>
        <v>#NAME?</v>
      </c>
      <c r="J20" s="17"/>
      <c r="K20" s="31"/>
      <c r="L20" s="32" t="e">
        <f ca="1">SUM(L2:L19)</f>
        <v>#NAME?</v>
      </c>
      <c r="M20" s="17"/>
      <c r="N20" s="31"/>
      <c r="O20" s="32" t="e">
        <f ca="1">SUM(O2:O19)</f>
        <v>#NAME?</v>
      </c>
      <c r="P20" s="17"/>
      <c r="Q20" s="31"/>
      <c r="R20" s="32" t="e">
        <f ca="1">SUM(R2:R19)</f>
        <v>#NAME?</v>
      </c>
      <c r="S20" s="17"/>
      <c r="T20" s="31"/>
      <c r="U20" s="32" t="e">
        <f ca="1">SUM(U2:U19)</f>
        <v>#NAME?</v>
      </c>
    </row>
    <row r="35" spans="12:12">
      <c r="L35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Primitives</vt:lpstr>
      <vt:lpstr>Common</vt:lpstr>
      <vt:lpstr>Arrays</vt:lpstr>
    </vt:vector>
  </TitlesOfParts>
  <Company>OpenGamma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Moores</dc:creator>
  <cp:lastModifiedBy>James Moores</cp:lastModifiedBy>
  <dcterms:created xsi:type="dcterms:W3CDTF">2014-06-11T14:22:17Z</dcterms:created>
  <dcterms:modified xsi:type="dcterms:W3CDTF">2014-06-19T14:35:30Z</dcterms:modified>
</cp:coreProperties>
</file>