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yout" sheetId="1" r:id="rId4"/>
    <sheet state="visible" name="Lookup" sheetId="2" r:id="rId5"/>
    <sheet state="visible" name="Symbols" sheetId="3" r:id="rId6"/>
    <sheet state="visible" name="GREEK" sheetId="4" r:id="rId7"/>
  </sheets>
  <definedNames/>
  <calcPr/>
</workbook>
</file>

<file path=xl/sharedStrings.xml><?xml version="1.0" encoding="utf-8"?>
<sst xmlns="http://schemas.openxmlformats.org/spreadsheetml/2006/main" count="882" uniqueCount="500">
  <si>
    <t>FUNCTION ROW</t>
  </si>
  <si>
    <t>BASE</t>
  </si>
  <si>
    <t>ESC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</si>
  <si>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</si>
  <si>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</si>
  <si>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</si>
  <si>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</si>
  <si>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</si>
  <si>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</si>
  <si>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</si>
  <si>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</si>
  <si>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</si>
  <si>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</si>
  <si>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</si>
  <si>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</si>
  <si>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PRN</t>
  </si>
  <si>
    <t>SCRL</t>
  </si>
  <si>
    <t>PAUSE</t>
  </si>
  <si>
    <t>F13</t>
  </si>
  <si>
    <t>F14</t>
  </si>
  <si>
    <t>F15</t>
  </si>
  <si>
    <t>F16</t>
  </si>
  <si>
    <t>SHIFT</t>
  </si>
  <si>
    <t>GREEK (FRONT)</t>
  </si>
  <si>
    <t>¬</t>
  </si>
  <si>
    <t>SHIFT GREEK</t>
  </si>
  <si>
    <t>SYMBOLS</t>
  </si>
  <si>
    <t>SHIFT SYMBOLS</t>
  </si>
  <si>
    <t>∅</t>
  </si>
  <si>
    <t>1234 ROW</t>
  </si>
  <si>
    <t>KC_GRV</t>
  </si>
  <si>
    <t>KC_1</t>
  </si>
  <si>
    <t>KC_2</t>
  </si>
  <si>
    <t>KC_3</t>
  </si>
  <si>
    <t>KC_4</t>
  </si>
  <si>
    <t>KC_5</t>
  </si>
  <si>
    <t>KC_6</t>
  </si>
  <si>
    <t>KC_7</t>
  </si>
  <si>
    <t>KC_8</t>
  </si>
  <si>
    <t>KC_9</t>
  </si>
  <si>
    <t>KC_0</t>
  </si>
  <si>
    <t>KC_MINS</t>
  </si>
  <si>
    <t>KC_EQL</t>
  </si>
  <si>
    <t>KC_BSPC</t>
  </si>
  <si>
    <t>KC_INS</t>
  </si>
  <si>
    <t>KC_HOME</t>
  </si>
  <si>
    <t>KC_PGUP</t>
  </si>
  <si>
    <t>KC_NUM</t>
  </si>
  <si>
    <t>KC_PSLS</t>
  </si>
  <si>
    <t>KC_PAST</t>
  </si>
  <si>
    <t>KC_PMNS</t>
  </si>
  <si>
    <t>`</t>
  </si>
  <si>
    <t>-</t>
  </si>
  <si>
    <t>=</t>
  </si>
  <si>
    <t>BKSPC</t>
  </si>
  <si>
    <t>INSRT</t>
  </si>
  <si>
    <t>HOME</t>
  </si>
  <si>
    <t>PgUp</t>
  </si>
  <si>
    <t>NumLock</t>
  </si>
  <si>
    <t>/</t>
  </si>
  <si>
    <t>*</t>
  </si>
  <si>
    <t>~</t>
  </si>
  <si>
    <t>!</t>
  </si>
  <si>
    <t>@</t>
  </si>
  <si>
    <t>#</t>
  </si>
  <si>
    <t>$</t>
  </si>
  <si>
    <t>%</t>
  </si>
  <si>
    <t>^</t>
  </si>
  <si>
    <t>&amp;</t>
  </si>
  <si>
    <t>(</t>
  </si>
  <si>
    <t>)</t>
  </si>
  <si>
    <t>_</t>
  </si>
  <si>
    <t>+</t>
  </si>
  <si>
    <t>§</t>
  </si>
  <si>
    <t>†</t>
  </si>
  <si>
    <t>‡</t>
  </si>
  <si>
    <t>∇</t>
  </si>
  <si>
    <t>¢</t>
  </si>
  <si>
    <t>°</t>
  </si>
  <si>
    <t>□</t>
  </si>
  <si>
    <t>÷</t>
  </si>
  <si>
    <t>×</t>
  </si>
  <si>
    <t>¶</t>
  </si>
  <si>
    <t>○</t>
  </si>
  <si>
    <t>—</t>
  </si>
  <si>
    <t>≈</t>
  </si>
  <si>
    <t>◯</t>
  </si>
  <si>
    <t>¹</t>
  </si>
  <si>
    <t>²</t>
  </si>
  <si>
    <t>³</t>
  </si>
  <si>
    <t>½</t>
  </si>
  <si>
    <t>¾</t>
  </si>
  <si>
    <t>±</t>
  </si>
  <si>
    <t>¡</t>
  </si>
  <si>
    <t>£</t>
  </si>
  <si>
    <t>¥</t>
  </si>
  <si>
    <t>€</t>
  </si>
  <si>
    <t>∓</t>
  </si>
  <si>
    <t>QWER ROW</t>
  </si>
  <si>
    <t>KC_TAB</t>
  </si>
  <si>
    <t>KC_Q</t>
  </si>
  <si>
    <t>KC_W</t>
  </si>
  <si>
    <t>KC_E</t>
  </si>
  <si>
    <t>KC_R</t>
  </si>
  <si>
    <t>KC_T</t>
  </si>
  <si>
    <t>KC_Y</t>
  </si>
  <si>
    <t>KC_U</t>
  </si>
  <si>
    <t>KC_I</t>
  </si>
  <si>
    <t>KC_O</t>
  </si>
  <si>
    <t>KC_P</t>
  </si>
  <si>
    <t>KC_LBRC</t>
  </si>
  <si>
    <t>KC_RBRC</t>
  </si>
  <si>
    <t>KC_BSLS</t>
  </si>
  <si>
    <t>KC_DEL</t>
  </si>
  <si>
    <t>KC_END</t>
  </si>
  <si>
    <t>KC_PGDN</t>
  </si>
  <si>
    <t>KC_P7</t>
  </si>
  <si>
    <t>KC_P8</t>
  </si>
  <si>
    <t>KC_P9</t>
  </si>
  <si>
    <t>TAB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</si>
  <si>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</si>
  <si>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</si>
  <si>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</si>
  <si>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</si>
  <si>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</si>
  <si>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</si>
  <si>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</si>
  <si>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</si>
  <si>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</si>
  <si>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</si>
  <si>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[</t>
  </si>
  <si>
    <t>]</t>
  </si>
  <si>
    <t>\</t>
  </si>
  <si>
    <t>Delete</t>
  </si>
  <si>
    <t>End</t>
  </si>
  <si>
    <t>PgDn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</si>
  <si>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</si>
  <si>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</si>
  <si>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</si>
  <si>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</si>
  <si>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</si>
  <si>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</si>
  <si>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</si>
  <si>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</si>
  <si>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</si>
  <si>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</si>
  <si>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{</t>
  </si>
  <si>
    <t>}</t>
  </si>
  <si>
    <t>|</t>
  </si>
  <si>
    <t>θ</t>
  </si>
  <si>
    <t>ω</t>
  </si>
  <si>
    <t>ε</t>
  </si>
  <si>
    <t>ρ</t>
  </si>
  <si>
    <t>τ</t>
  </si>
  <si>
    <t>ψ</t>
  </si>
  <si>
    <t>υ</t>
  </si>
  <si>
    <t>ι</t>
  </si>
  <si>
    <t>ο</t>
  </si>
  <si>
    <t>π</t>
  </si>
  <si>
    <t>⟦</t>
  </si>
  <si>
    <t>⟧</t>
  </si>
  <si>
    <t>Θ</t>
  </si>
  <si>
    <t>Ω</t>
  </si>
  <si>
    <t>Ε</t>
  </si>
  <si>
    <t>Ρ</t>
  </si>
  <si>
    <t>Ψ</t>
  </si>
  <si>
    <t>Υ</t>
  </si>
  <si>
    <t>Ι</t>
  </si>
  <si>
    <t>Ο</t>
  </si>
  <si>
    <t>Π</t>
  </si>
  <si>
    <t>⌐</t>
  </si>
  <si>
    <t>∧</t>
  </si>
  <si>
    <t>∨</t>
  </si>
  <si>
    <t>∩</t>
  </si>
  <si>
    <t>∪</t>
  </si>
  <si>
    <t>⊂</t>
  </si>
  <si>
    <t>⊃</t>
  </si>
  <si>
    <t>∀</t>
  </si>
  <si>
    <t>∞</t>
  </si>
  <si>
    <t>∃</t>
  </si>
  <si>
    <t>∂</t>
  </si>
  <si>
    <t>∈</t>
  </si>
  <si>
    <t>‖</t>
  </si>
  <si>
    <t>ℚ</t>
  </si>
  <si>
    <t>ℝ</t>
  </si>
  <si>
    <t>⊆</t>
  </si>
  <si>
    <t>⊇</t>
  </si>
  <si>
    <t>∄</t>
  </si>
  <si>
    <t>∉</t>
  </si>
  <si>
    <t>⦀</t>
  </si>
  <si>
    <t>ASDF ROW</t>
  </si>
  <si>
    <t>KC_CAPS</t>
  </si>
  <si>
    <t>KC_A</t>
  </si>
  <si>
    <t>KC_S</t>
  </si>
  <si>
    <t>KC_D</t>
  </si>
  <si>
    <t>KC_F</t>
  </si>
  <si>
    <t>KC_G</t>
  </si>
  <si>
    <t>KC_H</t>
  </si>
  <si>
    <t>KC_J</t>
  </si>
  <si>
    <t>KC_K</t>
  </si>
  <si>
    <t>KC_L</t>
  </si>
  <si>
    <t>KC_SCLN</t>
  </si>
  <si>
    <t>KC_QUOT</t>
  </si>
  <si>
    <t>KC_ENT</t>
  </si>
  <si>
    <t>KC_P4</t>
  </si>
  <si>
    <t>KC_P5</t>
  </si>
  <si>
    <t>KC_P6</t>
  </si>
  <si>
    <t>KC_PPLS</t>
  </si>
  <si>
    <t>CAPS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</si>
  <si>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</si>
  <si>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</si>
  <si>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</si>
  <si>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</si>
  <si>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</si>
  <si>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</si>
  <si>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</si>
  <si>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</si>
  <si>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</si>
  <si>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</si>
  <si>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'</t>
  </si>
  <si>
    <t>ENTER</t>
  </si>
  <si>
    <t>A</t>
  </si>
  <si>
    <t>S</t>
  </si>
  <si>
    <t>D</t>
  </si>
  <si>
    <t>F</t>
  </si>
  <si>
    <t>G</t>
  </si>
  <si>
    <t>H</t>
  </si>
  <si>
    <t>J</t>
  </si>
  <si>
    <t>K</t>
  </si>
  <si>
    <t>L</t>
  </si>
  <si>
    <t>:</t>
  </si>
  <si>
    <t>"</t>
  </si>
  <si>
    <t>α</t>
  </si>
  <si>
    <t>σ</t>
  </si>
  <si>
    <t>δ</t>
  </si>
  <si>
    <t>φ</t>
  </si>
  <si>
    <t>γ</t>
  </si>
  <si>
    <t>η</t>
  </si>
  <si>
    <t>ξ</t>
  </si>
  <si>
    <t>κ</t>
  </si>
  <si>
    <t>λ</t>
  </si>
  <si>
    <t>‥</t>
  </si>
  <si>
    <t>•</t>
  </si>
  <si>
    <t>Σ</t>
  </si>
  <si>
    <t>Δ</t>
  </si>
  <si>
    <t>Φ</t>
  </si>
  <si>
    <t>Γ</t>
  </si>
  <si>
    <t>Η</t>
  </si>
  <si>
    <t>Ξ</t>
  </si>
  <si>
    <t>Κ</t>
  </si>
  <si>
    <t>Λ</t>
  </si>
  <si>
    <t>…</t>
  </si>
  <si>
    <t>⟘</t>
  </si>
  <si>
    <t>⊤</t>
  </si>
  <si>
    <t>⊢</t>
  </si>
  <si>
    <t>⊣</t>
  </si>
  <si>
    <t>↑</t>
  </si>
  <si>
    <t>↓</t>
  </si>
  <si>
    <t>←</t>
  </si>
  <si>
    <t>→</t>
  </si>
  <si>
    <t>↔</t>
  </si>
  <si>
    <t>∴</t>
  </si>
  <si>
    <t>Å</t>
  </si>
  <si>
    <t>♭</t>
  </si>
  <si>
    <t>⇑</t>
  </si>
  <si>
    <t>⇓</t>
  </si>
  <si>
    <t>⇐</t>
  </si>
  <si>
    <t>⇒</t>
  </si>
  <si>
    <t>⇔</t>
  </si>
  <si>
    <t>ZXCV ROW</t>
  </si>
  <si>
    <t>KC_LSFT</t>
  </si>
  <si>
    <t>KC_Z</t>
  </si>
  <si>
    <t>KC_X</t>
  </si>
  <si>
    <t>KC_C</t>
  </si>
  <si>
    <t>KC_V</t>
  </si>
  <si>
    <t>KC_B</t>
  </si>
  <si>
    <t>KC_N</t>
  </si>
  <si>
    <t>KC_M</t>
  </si>
  <si>
    <t>KC_COMM</t>
  </si>
  <si>
    <t>KC_DOT</t>
  </si>
  <si>
    <t>KC_SLSH</t>
  </si>
  <si>
    <t>KC_RSFT</t>
  </si>
  <si>
    <t>KC_UP</t>
  </si>
  <si>
    <t>KC_P1</t>
  </si>
  <si>
    <t>KC_P2</t>
  </si>
  <si>
    <t>KC_P3</t>
  </si>
  <si>
    <t>z</t>
  </si>
  <si>
    <t>x</t>
  </si>
  <si>
    <t>c</t>
  </si>
  <si>
    <t>v</t>
  </si>
  <si>
    <t>b</t>
  </si>
  <si>
    <t>n</t>
  </si>
  <si>
    <t>m</t>
  </si>
  <si>
    <t>,</t>
  </si>
  <si>
    <t>.</t>
  </si>
  <si>
    <t>SHFT</t>
  </si>
  <si>
    <t/>
  </si>
  <si>
    <t>Z</t>
  </si>
  <si>
    <t>X</t>
  </si>
  <si>
    <t>C</t>
  </si>
  <si>
    <t>V</t>
  </si>
  <si>
    <t>B</t>
  </si>
  <si>
    <t>N</t>
  </si>
  <si>
    <t>M</t>
  </si>
  <si>
    <t>&lt;</t>
  </si>
  <si>
    <t>&gt;</t>
  </si>
  <si>
    <t>?</t>
  </si>
  <si>
    <t>ζ</t>
  </si>
  <si>
    <t>χ</t>
  </si>
  <si>
    <t>β</t>
  </si>
  <si>
    <t>ν</t>
  </si>
  <si>
    <t>μ</t>
  </si>
  <si>
    <t>«</t>
  </si>
  <si>
    <t>»</t>
  </si>
  <si>
    <t>∫</t>
  </si>
  <si>
    <t>Ζ</t>
  </si>
  <si>
    <t>Χ</t>
  </si>
  <si>
    <t>Ν</t>
  </si>
  <si>
    <t>Μ</t>
  </si>
  <si>
    <t>√</t>
  </si>
  <si>
    <t>⌊</t>
  </si>
  <si>
    <t>⌈</t>
  </si>
  <si>
    <t>≠</t>
  </si>
  <si>
    <t>≃</t>
  </si>
  <si>
    <t>≡</t>
  </si>
  <si>
    <t>≤</t>
  </si>
  <si>
    <t>≥</t>
  </si>
  <si>
    <t>⊏</t>
  </si>
  <si>
    <t>⊐</t>
  </si>
  <si>
    <t>¿</t>
  </si>
  <si>
    <t>ℤ</t>
  </si>
  <si>
    <t>ℂ</t>
  </si>
  <si>
    <t>ℕ</t>
  </si>
  <si>
    <t>‽</t>
  </si>
  <si>
    <t>Ⅰ</t>
  </si>
  <si>
    <t>■</t>
  </si>
  <si>
    <t>Ⅱ</t>
  </si>
  <si>
    <t>●</t>
  </si>
  <si>
    <t>Ⅲ</t>
  </si>
  <si>
    <t>©</t>
  </si>
  <si>
    <t>Ⅳ</t>
  </si>
  <si>
    <t>®</t>
  </si>
  <si>
    <t>æ</t>
  </si>
  <si>
    <t>Æ</t>
  </si>
  <si>
    <t>™</t>
  </si>
  <si>
    <t>≉</t>
  </si>
  <si>
    <t>ℏ</t>
  </si>
  <si>
    <t>GREEK NUMBER ROW</t>
  </si>
  <si>
    <t>DAGG</t>
  </si>
  <si>
    <t>DDAG</t>
  </si>
  <si>
    <t>NABLA</t>
  </si>
  <si>
    <t>CENT</t>
  </si>
  <si>
    <t>DEGREE</t>
  </si>
  <si>
    <t>SQUARE</t>
  </si>
  <si>
    <t>DIV</t>
  </si>
  <si>
    <t>MUL</t>
  </si>
  <si>
    <t>PARA</t>
  </si>
  <si>
    <t>WDOT</t>
  </si>
  <si>
    <t>⸻</t>
  </si>
  <si>
    <t>LEQL</t>
  </si>
  <si>
    <t>AEQL</t>
  </si>
  <si>
    <t>GEQL</t>
  </si>
  <si>
    <t>¼</t>
  </si>
  <si>
    <t>QRTR</t>
  </si>
  <si>
    <t>TQTR</t>
  </si>
  <si>
    <t>SYMBOLS QWERTY ROW</t>
  </si>
  <si>
    <t>SECT</t>
  </si>
  <si>
    <t>AND</t>
  </si>
  <si>
    <t>OR</t>
  </si>
  <si>
    <t>INTERSECT</t>
  </si>
  <si>
    <t>MUNION</t>
  </si>
  <si>
    <t>SUBSET</t>
  </si>
  <si>
    <t>SUPERSET</t>
  </si>
  <si>
    <t>FORALL</t>
  </si>
  <si>
    <t>INIFIN</t>
  </si>
  <si>
    <t>EXISTS</t>
  </si>
  <si>
    <t>PDIF</t>
  </si>
  <si>
    <t>ELEOF</t>
  </si>
  <si>
    <t>SYMBOLS QWERTY ROW (SHIFT)</t>
  </si>
  <si>
    <t>QSET</t>
  </si>
  <si>
    <t>RSET</t>
  </si>
  <si>
    <t>SUBSETOREQ</t>
  </si>
  <si>
    <t>SUPERSETOREQ</t>
  </si>
  <si>
    <t>NEXISTS</t>
  </si>
  <si>
    <t>NELEOF</t>
  </si>
  <si>
    <t>SYMBOLS ASDF ROW</t>
  </si>
  <si>
    <t>UP_TACK</t>
  </si>
  <si>
    <t>DOWN_TACK</t>
  </si>
  <si>
    <t>RT_TACK</t>
  </si>
  <si>
    <t>LT_TACK</t>
  </si>
  <si>
    <t>UARR</t>
  </si>
  <si>
    <t>DARR</t>
  </si>
  <si>
    <t>FROM</t>
  </si>
  <si>
    <t>TO</t>
  </si>
  <si>
    <t>TO_FROM</t>
  </si>
  <si>
    <t>SYMBOLS ASDF ROW (SHIFT)</t>
  </si>
  <si>
    <t>ANG</t>
  </si>
  <si>
    <t>UPPER</t>
  </si>
  <si>
    <t>LOWER</t>
  </si>
  <si>
    <t>IMPL_REV</t>
  </si>
  <si>
    <t>IMPLY</t>
  </si>
  <si>
    <t>BICOND</t>
  </si>
  <si>
    <t>SYMBOLS ZXC ROW</t>
  </si>
  <si>
    <t>LT_FLOOR</t>
  </si>
  <si>
    <t>LT_CIEL</t>
  </si>
  <si>
    <t>NEQ</t>
  </si>
  <si>
    <t>EQUIV</t>
  </si>
  <si>
    <t>LTEQ</t>
  </si>
  <si>
    <t>GTEQ</t>
  </si>
  <si>
    <t>FLAT</t>
  </si>
  <si>
    <t>SQ_LS</t>
  </si>
  <si>
    <t>EURO</t>
  </si>
  <si>
    <t>SQ_RS</t>
  </si>
  <si>
    <t>SECTION</t>
  </si>
  <si>
    <t>YEN</t>
  </si>
  <si>
    <t>SYMBOLS ZXC ROW (SHIFT)</t>
  </si>
  <si>
    <t>IQUE</t>
  </si>
  <si>
    <t>ZSET</t>
  </si>
  <si>
    <t>CSET</t>
  </si>
  <si>
    <t>ELLP</t>
  </si>
  <si>
    <t>ROUGHLY</t>
  </si>
  <si>
    <t>NSET</t>
  </si>
  <si>
    <t>SQRT</t>
  </si>
  <si>
    <t>INTG</t>
  </si>
  <si>
    <t>COPY</t>
  </si>
  <si>
    <t>SYMBOLS NUM ROW</t>
  </si>
  <si>
    <t>THFR</t>
  </si>
  <si>
    <t>SUP1</t>
  </si>
  <si>
    <t>SUP2</t>
  </si>
  <si>
    <t>SUP3</t>
  </si>
  <si>
    <t>HALF</t>
  </si>
  <si>
    <t>THREE_QTR</t>
  </si>
  <si>
    <t>PLUS_MINUS</t>
  </si>
  <si>
    <t>SYMBOLS NUM ROW (SHIFT)</t>
  </si>
  <si>
    <t>IEXL</t>
  </si>
  <si>
    <t>PND</t>
  </si>
  <si>
    <t>DEGR</t>
  </si>
  <si>
    <t>MINUS_PLUS</t>
  </si>
  <si>
    <t>LDAQ</t>
  </si>
  <si>
    <t>RDAQ</t>
  </si>
  <si>
    <t>BULT</t>
  </si>
  <si>
    <t>Keycode Prefix</t>
  </si>
  <si>
    <t>SYM_</t>
  </si>
  <si>
    <t>Enum Prefix</t>
  </si>
  <si>
    <t>L NAME</t>
  </si>
  <si>
    <t>U NAME</t>
  </si>
  <si>
    <t>L ENUM</t>
  </si>
  <si>
    <t>U ENUM</t>
  </si>
  <si>
    <t>DEF</t>
  </si>
  <si>
    <t>KEYCODE</t>
  </si>
  <si>
    <t>REGISTER</t>
  </si>
  <si>
    <t>EMPTY</t>
  </si>
  <si>
    <t>PLSMINS</t>
  </si>
  <si>
    <t>MINSPLS</t>
  </si>
  <si>
    <t>DVLINE</t>
  </si>
  <si>
    <t>TVLINE</t>
  </si>
  <si>
    <t xml:space="preserve">THEREFORE </t>
  </si>
  <si>
    <t>ALEQL</t>
  </si>
  <si>
    <t>IQST</t>
  </si>
  <si>
    <t>INTROBANG</t>
  </si>
  <si>
    <t>THUMBS_UP</t>
  </si>
  <si>
    <t>THUMBS_DN</t>
  </si>
  <si>
    <t>GR_</t>
  </si>
  <si>
    <t>LWDOT</t>
  </si>
  <si>
    <t>EMDASH</t>
  </si>
  <si>
    <t>THETA</t>
  </si>
  <si>
    <t>OMEGA</t>
  </si>
  <si>
    <t>EPSILON</t>
  </si>
  <si>
    <t>RHO</t>
  </si>
  <si>
    <t>TAU</t>
  </si>
  <si>
    <t>PSI</t>
  </si>
  <si>
    <t>UPSILON</t>
  </si>
  <si>
    <t>IOTA</t>
  </si>
  <si>
    <t>OMICRON</t>
  </si>
  <si>
    <t>PI</t>
  </si>
  <si>
    <t>LWSQBKT</t>
  </si>
  <si>
    <t>RWSQBKT</t>
  </si>
  <si>
    <t>NOT</t>
  </si>
  <si>
    <t>RNOT</t>
  </si>
  <si>
    <t>ALPHA</t>
  </si>
  <si>
    <t>SIGMA</t>
  </si>
  <si>
    <t>DELTA</t>
  </si>
  <si>
    <t>PHI</t>
  </si>
  <si>
    <t>GAMMA</t>
  </si>
  <si>
    <t>ETA</t>
  </si>
  <si>
    <t>XI</t>
  </si>
  <si>
    <t>KAPPA</t>
  </si>
  <si>
    <t>LAMBDA</t>
  </si>
  <si>
    <t>TDOT</t>
  </si>
  <si>
    <t>ELLIPSES</t>
  </si>
  <si>
    <t>WCIRCLE</t>
  </si>
  <si>
    <t>ZETA</t>
  </si>
  <si>
    <t>CHI</t>
  </si>
  <si>
    <t>BETA</t>
  </si>
  <si>
    <t>NU</t>
  </si>
  <si>
    <t>MU</t>
  </si>
  <si>
    <t>LDQUOTE</t>
  </si>
  <si>
    <t>RDQUOTE</t>
  </si>
  <si>
    <t>INT</t>
  </si>
  <si>
    <t>ROOT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</si>
</sst>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Courier New"/>
    </font>
    <font>
      <sz val="11.0"/>
      <color rgb="FF000000"/>
      <name val="Courier New"/>
    </font>
    <font>
      <b/>
      <color rgb="FF000000"/>
      <name val="Courier New"/>
    </font>
    <font>
      <color rgb="FF000000"/>
      <name val="Courier New"/>
    </font>
    <font>
      <b/>
      <sz val="8.0"/>
      <color theme="1"/>
      <name val="Arial"/>
      <scheme val="minor"/>
    </font>
    <font>
      <b/>
      <color theme="1"/>
      <name val="Courier New"/>
    </font>
    <font>
      <color theme="1"/>
      <name val="Arial"/>
      <scheme val="minor"/>
    </font>
    <font>
      <color rgb="FF000000"/>
      <name val="Arial"/>
    </font>
    <font>
      <sz val="8.0"/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3" fillId="2" fontId="3" numFmtId="0" xfId="0" applyAlignment="1" applyBorder="1" applyFont="1">
      <alignment horizontal="center" readingOrder="0"/>
    </xf>
    <xf borderId="4" fillId="2" fontId="4" numFmtId="0" xfId="0" applyAlignment="1" applyBorder="1" applyFont="1">
      <alignment horizontal="center"/>
    </xf>
    <xf borderId="5" fillId="2" fontId="3" numFmtId="0" xfId="0" applyAlignment="1" applyBorder="1" applyFont="1">
      <alignment horizontal="center"/>
    </xf>
    <xf borderId="0" fillId="2" fontId="1" numFmtId="0" xfId="0" applyAlignment="1" applyFont="1">
      <alignment horizontal="center"/>
    </xf>
    <xf borderId="0" fillId="2" fontId="5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/>
    </xf>
    <xf quotePrefix="1" borderId="1" fillId="2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quotePrefix="1" borderId="2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1" fillId="2" fontId="6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3" fillId="2" fontId="6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7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1" fillId="0" fontId="6" numFmtId="0" xfId="0" applyAlignment="1" applyBorder="1" applyFont="1">
      <alignment horizontal="center" readingOrder="0"/>
    </xf>
    <xf quotePrefix="1" borderId="1" fillId="0" fontId="1" numFmtId="0" xfId="0" applyAlignment="1" applyBorder="1" applyFont="1">
      <alignment horizontal="center" readingOrder="0"/>
    </xf>
    <xf borderId="6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 readingOrder="0"/>
    </xf>
    <xf borderId="8" fillId="2" fontId="1" numFmtId="0" xfId="0" applyAlignment="1" applyBorder="1" applyFont="1">
      <alignment horizontal="center" readingOrder="0"/>
    </xf>
    <xf borderId="9" fillId="2" fontId="1" numFmtId="0" xfId="0" applyAlignment="1" applyBorder="1" applyFont="1">
      <alignment horizontal="center" readingOrder="0"/>
    </xf>
    <xf borderId="10" fillId="2" fontId="1" numFmtId="0" xfId="0" applyAlignment="1" applyBorder="1" applyFont="1">
      <alignment horizontal="center" readingOrder="0"/>
    </xf>
    <xf borderId="11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7" numFmtId="0" xfId="0" applyFont="1"/>
    <xf borderId="0" fillId="2" fontId="7" numFmtId="0" xfId="0" applyAlignment="1" applyFont="1">
      <alignment horizontal="center" readingOrder="0"/>
    </xf>
    <xf borderId="0" fillId="2" fontId="1" numFmtId="0" xfId="0" applyAlignment="1" applyFont="1">
      <alignment horizontal="left"/>
    </xf>
    <xf borderId="0" fillId="2" fontId="1" numFmtId="0" xfId="0" applyAlignment="1" applyFont="1">
      <alignment horizontal="left" readingOrder="0"/>
    </xf>
    <xf borderId="0" fillId="2" fontId="7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1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9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0" fontId="10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19" width="6.25"/>
    <col customWidth="1" min="20" max="22" width="6.6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1"/>
      <c r="X1" s="1"/>
    </row>
    <row r="2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1"/>
      <c r="X2" s="1"/>
    </row>
    <row r="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2"/>
      <c r="W3" s="1"/>
      <c r="X3" s="1"/>
    </row>
    <row r="4">
      <c r="A4" s="3" t="s">
        <v>22</v>
      </c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8"/>
      <c r="S4" s="8"/>
      <c r="T4" s="8"/>
      <c r="U4" s="9"/>
      <c r="V4" s="2"/>
      <c r="W4" s="1"/>
      <c r="X4" s="1"/>
    </row>
    <row r="5">
      <c r="A5" s="3" t="s">
        <v>23</v>
      </c>
      <c r="B5" s="10" t="s">
        <v>24</v>
      </c>
      <c r="C5" s="11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  <c r="S5" s="8"/>
      <c r="T5" s="8"/>
      <c r="U5" s="9"/>
      <c r="V5" s="2"/>
      <c r="W5" s="1"/>
      <c r="X5" s="1"/>
    </row>
    <row r="6">
      <c r="A6" s="3" t="s">
        <v>25</v>
      </c>
      <c r="B6" s="1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8"/>
      <c r="S6" s="8"/>
      <c r="T6" s="8"/>
      <c r="U6" s="9"/>
      <c r="V6" s="2"/>
      <c r="W6" s="1"/>
      <c r="X6" s="1"/>
    </row>
    <row r="7">
      <c r="A7" s="3" t="s">
        <v>26</v>
      </c>
      <c r="B7" s="10" t="s">
        <v>24</v>
      </c>
      <c r="C7" s="11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8"/>
      <c r="S7" s="8"/>
      <c r="T7" s="8"/>
      <c r="U7" s="9"/>
      <c r="V7" s="2"/>
      <c r="W7" s="1"/>
      <c r="X7" s="1"/>
    </row>
    <row r="8">
      <c r="A8" s="3" t="s">
        <v>27</v>
      </c>
      <c r="B8" s="10" t="s">
        <v>28</v>
      </c>
      <c r="C8" s="11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8"/>
      <c r="T8" s="8"/>
      <c r="U8" s="9"/>
      <c r="V8" s="2"/>
      <c r="W8" s="1"/>
      <c r="X8" s="1"/>
    </row>
    <row r="9">
      <c r="A9" s="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2"/>
      <c r="S9" s="2"/>
      <c r="T9" s="2"/>
      <c r="U9" s="2"/>
      <c r="V9" s="2"/>
      <c r="W9" s="1"/>
      <c r="X9" s="1"/>
    </row>
    <row r="10">
      <c r="A10" s="3" t="s">
        <v>29</v>
      </c>
      <c r="B10" s="14" t="s">
        <v>30</v>
      </c>
      <c r="C10" s="14" t="s">
        <v>31</v>
      </c>
      <c r="D10" s="14" t="s">
        <v>32</v>
      </c>
      <c r="E10" s="14" t="s">
        <v>33</v>
      </c>
      <c r="F10" s="14" t="s">
        <v>34</v>
      </c>
      <c r="G10" s="14" t="s">
        <v>35</v>
      </c>
      <c r="H10" s="14" t="s">
        <v>36</v>
      </c>
      <c r="I10" s="14" t="s">
        <v>37</v>
      </c>
      <c r="J10" s="14" t="s">
        <v>38</v>
      </c>
      <c r="K10" s="14" t="s">
        <v>39</v>
      </c>
      <c r="L10" s="14" t="s">
        <v>40</v>
      </c>
      <c r="M10" s="14" t="s">
        <v>41</v>
      </c>
      <c r="N10" s="14" t="s">
        <v>42</v>
      </c>
      <c r="O10" s="14" t="s">
        <v>43</v>
      </c>
      <c r="P10" s="14" t="s">
        <v>44</v>
      </c>
      <c r="Q10" s="14" t="s">
        <v>45</v>
      </c>
      <c r="R10" s="15" t="s">
        <v>46</v>
      </c>
      <c r="S10" s="15" t="s">
        <v>47</v>
      </c>
      <c r="T10" s="15" t="s">
        <v>48</v>
      </c>
      <c r="U10" s="15" t="s">
        <v>49</v>
      </c>
      <c r="V10" s="15" t="s">
        <v>50</v>
      </c>
      <c r="W10" s="1"/>
      <c r="X10" s="1"/>
    </row>
    <row r="11">
      <c r="A11" s="3" t="s">
        <v>1</v>
      </c>
      <c r="B11" s="16" t="s">
        <v>51</v>
      </c>
      <c r="C11" s="16">
        <v>1.0</v>
      </c>
      <c r="D11" s="16">
        <v>2.0</v>
      </c>
      <c r="E11" s="16">
        <v>3.0</v>
      </c>
      <c r="F11" s="16">
        <v>4.0</v>
      </c>
      <c r="G11" s="16">
        <v>5.0</v>
      </c>
      <c r="H11" s="16">
        <v>6.0</v>
      </c>
      <c r="I11" s="16">
        <v>7.0</v>
      </c>
      <c r="J11" s="16">
        <v>8.0</v>
      </c>
      <c r="K11" s="16">
        <v>9.0</v>
      </c>
      <c r="L11" s="16">
        <v>0.0</v>
      </c>
      <c r="M11" s="16" t="s">
        <v>52</v>
      </c>
      <c r="N11" s="17" t="s">
        <v>53</v>
      </c>
      <c r="O11" s="16" t="s">
        <v>54</v>
      </c>
      <c r="P11" s="16" t="s">
        <v>55</v>
      </c>
      <c r="Q11" s="16" t="s">
        <v>56</v>
      </c>
      <c r="R11" s="18" t="s">
        <v>57</v>
      </c>
      <c r="S11" s="18" t="s">
        <v>58</v>
      </c>
      <c r="T11" s="19" t="s">
        <v>59</v>
      </c>
      <c r="U11" s="19" t="s">
        <v>60</v>
      </c>
      <c r="V11" s="19" t="s">
        <v>52</v>
      </c>
      <c r="W11" s="1"/>
      <c r="X11" s="1"/>
    </row>
    <row r="12">
      <c r="A12" s="3" t="s">
        <v>22</v>
      </c>
      <c r="B12" s="16" t="s">
        <v>61</v>
      </c>
      <c r="C12" s="16" t="s">
        <v>62</v>
      </c>
      <c r="D12" s="16" t="s">
        <v>63</v>
      </c>
      <c r="E12" s="16" t="s">
        <v>64</v>
      </c>
      <c r="F12" s="16" t="s">
        <v>65</v>
      </c>
      <c r="G12" s="16" t="s">
        <v>66</v>
      </c>
      <c r="H12" s="16" t="s">
        <v>67</v>
      </c>
      <c r="I12" s="16" t="s">
        <v>68</v>
      </c>
      <c r="J12" s="20" t="s">
        <v>60</v>
      </c>
      <c r="K12" s="16" t="s">
        <v>69</v>
      </c>
      <c r="L12" s="16" t="s">
        <v>70</v>
      </c>
      <c r="M12" s="16" t="s">
        <v>71</v>
      </c>
      <c r="N12" s="21" t="s">
        <v>72</v>
      </c>
      <c r="O12" s="16"/>
      <c r="P12" s="22"/>
      <c r="Q12" s="22"/>
      <c r="R12" s="9"/>
      <c r="S12" s="23"/>
      <c r="T12" s="9"/>
      <c r="U12" s="9"/>
      <c r="V12" s="9"/>
      <c r="W12" s="1"/>
      <c r="X12" s="1"/>
    </row>
    <row r="13">
      <c r="A13" s="3" t="s">
        <v>23</v>
      </c>
      <c r="B13" s="16" t="s">
        <v>73</v>
      </c>
      <c r="C13" s="16" t="s">
        <v>74</v>
      </c>
      <c r="D13" s="16" t="s">
        <v>75</v>
      </c>
      <c r="E13" s="24" t="s">
        <v>76</v>
      </c>
      <c r="F13" s="16" t="s">
        <v>77</v>
      </c>
      <c r="G13" s="16" t="s">
        <v>78</v>
      </c>
      <c r="H13" s="16" t="s">
        <v>79</v>
      </c>
      <c r="I13" s="25" t="s">
        <v>80</v>
      </c>
      <c r="J13" s="26" t="s">
        <v>81</v>
      </c>
      <c r="K13" s="27" t="s">
        <v>82</v>
      </c>
      <c r="L13" s="20" t="s">
        <v>83</v>
      </c>
      <c r="M13" s="25" t="s">
        <v>84</v>
      </c>
      <c r="N13" s="26" t="s">
        <v>85</v>
      </c>
      <c r="O13" s="27"/>
      <c r="P13" s="22"/>
      <c r="Q13" s="22"/>
      <c r="R13" s="9"/>
      <c r="S13" s="23"/>
      <c r="T13" s="9"/>
      <c r="U13" s="9"/>
      <c r="V13" s="9"/>
      <c r="W13" s="1"/>
      <c r="X13" s="1"/>
    </row>
    <row r="14">
      <c r="A14" s="3" t="s">
        <v>25</v>
      </c>
      <c r="B14" s="22"/>
      <c r="C14" s="22"/>
      <c r="D14" s="22"/>
      <c r="E14" s="22"/>
      <c r="F14" s="28"/>
      <c r="G14" s="28"/>
      <c r="H14" s="22"/>
      <c r="I14" s="22"/>
      <c r="J14" s="29"/>
      <c r="K14" s="25"/>
      <c r="L14" s="26" t="s">
        <v>86</v>
      </c>
      <c r="M14" s="30"/>
      <c r="N14" s="31"/>
      <c r="O14" s="16"/>
      <c r="P14" s="22"/>
      <c r="Q14" s="22"/>
      <c r="R14" s="9"/>
      <c r="S14" s="23"/>
      <c r="T14" s="9"/>
      <c r="U14" s="9"/>
      <c r="V14" s="9"/>
      <c r="W14" s="1"/>
      <c r="X14" s="1"/>
    </row>
    <row r="15">
      <c r="A15" s="3" t="s">
        <v>26</v>
      </c>
      <c r="B15" s="22"/>
      <c r="C15" s="16" t="s">
        <v>87</v>
      </c>
      <c r="D15" s="16" t="s">
        <v>88</v>
      </c>
      <c r="E15" s="25" t="s">
        <v>89</v>
      </c>
      <c r="F15" s="26" t="s">
        <v>90</v>
      </c>
      <c r="G15" s="26" t="s">
        <v>91</v>
      </c>
      <c r="H15" s="30"/>
      <c r="I15" s="22"/>
      <c r="J15" s="22"/>
      <c r="K15" s="22"/>
      <c r="L15" s="29" t="s">
        <v>28</v>
      </c>
      <c r="M15" s="22"/>
      <c r="N15" s="16" t="s">
        <v>92</v>
      </c>
      <c r="O15" s="16"/>
      <c r="P15" s="22"/>
      <c r="Q15" s="22"/>
      <c r="R15" s="9"/>
      <c r="S15" s="23"/>
      <c r="T15" s="9"/>
      <c r="U15" s="32"/>
      <c r="V15" s="9"/>
      <c r="W15" s="1"/>
      <c r="X15" s="1"/>
    </row>
    <row r="16">
      <c r="A16" s="3" t="s">
        <v>27</v>
      </c>
      <c r="B16" s="22"/>
      <c r="C16" s="16" t="s">
        <v>93</v>
      </c>
      <c r="D16" s="16"/>
      <c r="E16" s="16" t="s">
        <v>94</v>
      </c>
      <c r="F16" s="29" t="s">
        <v>95</v>
      </c>
      <c r="G16" s="29" t="s">
        <v>96</v>
      </c>
      <c r="H16" s="22"/>
      <c r="I16" s="22"/>
      <c r="J16" s="16" t="s">
        <v>78</v>
      </c>
      <c r="K16" s="22"/>
      <c r="L16" s="22"/>
      <c r="M16" s="22"/>
      <c r="N16" s="16" t="s">
        <v>97</v>
      </c>
      <c r="O16" s="16"/>
      <c r="P16" s="22"/>
      <c r="Q16" s="22"/>
      <c r="R16" s="9"/>
      <c r="S16" s="23"/>
      <c r="T16" s="9"/>
      <c r="U16" s="9"/>
      <c r="V16" s="9"/>
      <c r="W16" s="1"/>
      <c r="X16" s="1"/>
    </row>
    <row r="17">
      <c r="A17" s="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2"/>
      <c r="S17" s="2"/>
      <c r="T17" s="2"/>
      <c r="U17" s="2"/>
      <c r="V17" s="2"/>
      <c r="W17" s="1"/>
      <c r="X17" s="1"/>
    </row>
    <row r="18">
      <c r="A18" s="3" t="s">
        <v>98</v>
      </c>
      <c r="B18" s="14" t="s">
        <v>99</v>
      </c>
      <c r="C18" s="14" t="s">
        <v>100</v>
      </c>
      <c r="D18" s="14" t="s">
        <v>101</v>
      </c>
      <c r="E18" s="14" t="s">
        <v>102</v>
      </c>
      <c r="F18" s="14" t="s">
        <v>103</v>
      </c>
      <c r="G18" s="14" t="s">
        <v>104</v>
      </c>
      <c r="H18" s="14" t="s">
        <v>105</v>
      </c>
      <c r="I18" s="14" t="s">
        <v>106</v>
      </c>
      <c r="J18" s="14" t="s">
        <v>107</v>
      </c>
      <c r="K18" s="14" t="s">
        <v>108</v>
      </c>
      <c r="L18" s="14" t="s">
        <v>109</v>
      </c>
      <c r="M18" s="14" t="s">
        <v>110</v>
      </c>
      <c r="N18" s="14" t="s">
        <v>111</v>
      </c>
      <c r="O18" s="14" t="s">
        <v>112</v>
      </c>
      <c r="P18" s="14" t="s">
        <v>113</v>
      </c>
      <c r="Q18" s="14" t="s">
        <v>114</v>
      </c>
      <c r="R18" s="15" t="s">
        <v>115</v>
      </c>
      <c r="S18" s="15" t="s">
        <v>116</v>
      </c>
      <c r="T18" s="15" t="s">
        <v>117</v>
      </c>
      <c r="U18" s="15" t="s">
        <v>118</v>
      </c>
      <c r="V18" s="2"/>
      <c r="W18" s="1"/>
      <c r="X18" s="1"/>
    </row>
    <row r="19">
      <c r="A19" s="3" t="s">
        <v>1</v>
      </c>
      <c r="B19" s="16" t="s">
        <v>119</v>
      </c>
      <c r="C19" s="16" t="s">
        <v>120</v>
      </c>
      <c r="D19" s="16" t="s">
        <v>121</v>
      </c>
      <c r="E19" s="16" t="s">
        <v>122</v>
      </c>
      <c r="F19" s="16" t="s">
        <v>123</v>
      </c>
      <c r="G19" s="16" t="s">
        <v>124</v>
      </c>
      <c r="H19" s="16" t="s">
        <v>125</v>
      </c>
      <c r="I19" s="16" t="s">
        <v>126</v>
      </c>
      <c r="J19" s="16" t="s">
        <v>127</v>
      </c>
      <c r="K19" s="16" t="s">
        <v>128</v>
      </c>
      <c r="L19" s="16" t="s">
        <v>129</v>
      </c>
      <c r="M19" s="16" t="s">
        <v>130</v>
      </c>
      <c r="N19" s="16" t="s">
        <v>131</v>
      </c>
      <c r="O19" s="16" t="s">
        <v>132</v>
      </c>
      <c r="P19" s="16" t="s">
        <v>133</v>
      </c>
      <c r="Q19" s="16" t="s">
        <v>134</v>
      </c>
      <c r="R19" s="18" t="s">
        <v>135</v>
      </c>
      <c r="S19" s="18">
        <v>7.0</v>
      </c>
      <c r="T19" s="18">
        <v>8.0</v>
      </c>
      <c r="U19" s="18">
        <v>9.0</v>
      </c>
      <c r="V19" s="2"/>
      <c r="W19" s="1"/>
      <c r="X19" s="1"/>
    </row>
    <row r="20">
      <c r="A20" s="3" t="s">
        <v>22</v>
      </c>
      <c r="B20" s="16"/>
      <c r="C20" s="16" t="s">
        <v>136</v>
      </c>
      <c r="D20" s="16" t="s">
        <v>137</v>
      </c>
      <c r="E20" s="16" t="s">
        <v>138</v>
      </c>
      <c r="F20" s="16" t="s">
        <v>139</v>
      </c>
      <c r="G20" s="16" t="s">
        <v>140</v>
      </c>
      <c r="H20" s="16" t="s">
        <v>141</v>
      </c>
      <c r="I20" s="16" t="s">
        <v>142</v>
      </c>
      <c r="J20" s="16" t="s">
        <v>143</v>
      </c>
      <c r="K20" s="16" t="s">
        <v>144</v>
      </c>
      <c r="L20" s="16" t="s">
        <v>145</v>
      </c>
      <c r="M20" s="16" t="s">
        <v>146</v>
      </c>
      <c r="N20" s="16" t="s">
        <v>147</v>
      </c>
      <c r="O20" s="16" t="s">
        <v>148</v>
      </c>
      <c r="P20" s="22"/>
      <c r="Q20" s="22"/>
      <c r="R20" s="9"/>
      <c r="S20" s="9"/>
      <c r="T20" s="9"/>
      <c r="U20" s="9"/>
      <c r="V20" s="2"/>
      <c r="W20" s="1"/>
      <c r="X20" s="1"/>
    </row>
    <row r="21">
      <c r="A21" s="3" t="s">
        <v>23</v>
      </c>
      <c r="B21" s="16"/>
      <c r="C21" s="16" t="s">
        <v>149</v>
      </c>
      <c r="D21" s="16" t="s">
        <v>150</v>
      </c>
      <c r="E21" s="16" t="s">
        <v>151</v>
      </c>
      <c r="F21" s="16" t="s">
        <v>152</v>
      </c>
      <c r="G21" s="16" t="s">
        <v>153</v>
      </c>
      <c r="H21" s="16" t="s">
        <v>154</v>
      </c>
      <c r="I21" s="16" t="s">
        <v>155</v>
      </c>
      <c r="J21" s="16" t="s">
        <v>156</v>
      </c>
      <c r="K21" s="16" t="s">
        <v>157</v>
      </c>
      <c r="L21" s="16" t="s">
        <v>158</v>
      </c>
      <c r="M21" s="16" t="s">
        <v>159</v>
      </c>
      <c r="N21" s="16" t="s">
        <v>160</v>
      </c>
      <c r="O21" s="16" t="s">
        <v>24</v>
      </c>
      <c r="P21" s="22"/>
      <c r="Q21" s="22"/>
      <c r="R21" s="9"/>
      <c r="S21" s="9"/>
      <c r="T21" s="9"/>
      <c r="U21" s="9"/>
      <c r="V21" s="2"/>
      <c r="W21" s="1"/>
      <c r="X21" s="1"/>
    </row>
    <row r="22">
      <c r="A22" s="3" t="s">
        <v>25</v>
      </c>
      <c r="B22" s="16"/>
      <c r="C22" s="16" t="s">
        <v>161</v>
      </c>
      <c r="D22" s="16" t="s">
        <v>162</v>
      </c>
      <c r="E22" s="16" t="s">
        <v>163</v>
      </c>
      <c r="F22" s="16" t="s">
        <v>164</v>
      </c>
      <c r="G22" s="16" t="s">
        <v>140</v>
      </c>
      <c r="H22" s="16" t="s">
        <v>165</v>
      </c>
      <c r="I22" s="16" t="s">
        <v>166</v>
      </c>
      <c r="J22" s="20" t="s">
        <v>167</v>
      </c>
      <c r="K22" s="16" t="s">
        <v>168</v>
      </c>
      <c r="L22" s="16" t="s">
        <v>169</v>
      </c>
      <c r="M22" s="22"/>
      <c r="N22" s="22"/>
      <c r="O22" s="16" t="s">
        <v>170</v>
      </c>
      <c r="P22" s="22"/>
      <c r="Q22" s="22"/>
      <c r="R22" s="9"/>
      <c r="S22" s="9"/>
      <c r="T22" s="9"/>
      <c r="U22" s="9"/>
      <c r="V22" s="2"/>
      <c r="W22" s="1"/>
      <c r="X22" s="1"/>
    </row>
    <row r="23">
      <c r="A23" s="3" t="s">
        <v>26</v>
      </c>
      <c r="B23" s="16"/>
      <c r="C23" s="16" t="s">
        <v>171</v>
      </c>
      <c r="D23" s="16" t="s">
        <v>172</v>
      </c>
      <c r="E23" s="16" t="s">
        <v>173</v>
      </c>
      <c r="F23" s="16" t="s">
        <v>174</v>
      </c>
      <c r="G23" s="16" t="s">
        <v>175</v>
      </c>
      <c r="H23" s="16" t="s">
        <v>176</v>
      </c>
      <c r="I23" s="25" t="s">
        <v>177</v>
      </c>
      <c r="J23" s="26" t="s">
        <v>178</v>
      </c>
      <c r="K23" s="27" t="s">
        <v>179</v>
      </c>
      <c r="L23" s="16" t="s">
        <v>180</v>
      </c>
      <c r="M23" s="16" t="s">
        <v>181</v>
      </c>
      <c r="N23" s="22"/>
      <c r="O23" s="16" t="s">
        <v>182</v>
      </c>
      <c r="P23" s="22"/>
      <c r="Q23" s="22"/>
      <c r="R23" s="9"/>
      <c r="S23" s="9"/>
      <c r="T23" s="9"/>
      <c r="U23" s="9"/>
      <c r="V23" s="2"/>
      <c r="W23" s="1"/>
      <c r="X23" s="1"/>
    </row>
    <row r="24">
      <c r="A24" s="3" t="s">
        <v>27</v>
      </c>
      <c r="B24" s="16"/>
      <c r="C24" s="16" t="s">
        <v>183</v>
      </c>
      <c r="D24" s="22"/>
      <c r="E24" s="22"/>
      <c r="F24" s="16" t="s">
        <v>184</v>
      </c>
      <c r="G24" s="16" t="s">
        <v>185</v>
      </c>
      <c r="H24" s="16" t="s">
        <v>186</v>
      </c>
      <c r="I24" s="22"/>
      <c r="J24" s="31"/>
      <c r="K24" s="16" t="s">
        <v>187</v>
      </c>
      <c r="L24" s="22"/>
      <c r="M24" s="16" t="s">
        <v>188</v>
      </c>
      <c r="N24" s="22"/>
      <c r="O24" s="16" t="s">
        <v>189</v>
      </c>
      <c r="P24" s="22"/>
      <c r="Q24" s="22"/>
      <c r="R24" s="9"/>
      <c r="S24" s="9"/>
      <c r="T24" s="9"/>
      <c r="U24" s="9"/>
      <c r="V24" s="2"/>
      <c r="W24" s="1"/>
      <c r="X24" s="1"/>
    </row>
    <row r="25">
      <c r="A25" s="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2"/>
      <c r="S25" s="2"/>
      <c r="T25" s="2"/>
      <c r="U25" s="2"/>
      <c r="V25" s="2"/>
      <c r="W25" s="1"/>
      <c r="X25" s="1"/>
    </row>
    <row r="26">
      <c r="A26" s="3" t="s">
        <v>190</v>
      </c>
      <c r="B26" s="14" t="s">
        <v>191</v>
      </c>
      <c r="C26" s="14" t="s">
        <v>192</v>
      </c>
      <c r="D26" s="14" t="s">
        <v>193</v>
      </c>
      <c r="E26" s="14" t="s">
        <v>194</v>
      </c>
      <c r="F26" s="14" t="s">
        <v>195</v>
      </c>
      <c r="G26" s="14" t="s">
        <v>196</v>
      </c>
      <c r="H26" s="14" t="s">
        <v>197</v>
      </c>
      <c r="I26" s="14" t="s">
        <v>198</v>
      </c>
      <c r="J26" s="14" t="s">
        <v>199</v>
      </c>
      <c r="K26" s="14" t="s">
        <v>200</v>
      </c>
      <c r="L26" s="14" t="s">
        <v>201</v>
      </c>
      <c r="M26" s="14" t="s">
        <v>202</v>
      </c>
      <c r="N26" s="14" t="s">
        <v>203</v>
      </c>
      <c r="O26" s="14" t="s">
        <v>204</v>
      </c>
      <c r="P26" s="14" t="s">
        <v>205</v>
      </c>
      <c r="Q26" s="14" t="s">
        <v>206</v>
      </c>
      <c r="R26" s="15" t="s">
        <v>207</v>
      </c>
      <c r="S26" s="2"/>
      <c r="T26" s="2"/>
      <c r="U26" s="2"/>
      <c r="V26" s="2"/>
      <c r="W26" s="1"/>
      <c r="X26" s="1"/>
    </row>
    <row r="27">
      <c r="A27" s="3" t="s">
        <v>1</v>
      </c>
      <c r="B27" s="16" t="s">
        <v>208</v>
      </c>
      <c r="C27" s="16" t="s">
        <v>209</v>
      </c>
      <c r="D27" s="16" t="s">
        <v>210</v>
      </c>
      <c r="E27" s="16" t="s">
        <v>211</v>
      </c>
      <c r="F27" s="16" t="s">
        <v>212</v>
      </c>
      <c r="G27" s="16" t="s">
        <v>213</v>
      </c>
      <c r="H27" s="16" t="s">
        <v>214</v>
      </c>
      <c r="I27" s="16" t="s">
        <v>215</v>
      </c>
      <c r="J27" s="16" t="s">
        <v>216</v>
      </c>
      <c r="K27" s="16" t="s">
        <v>217</v>
      </c>
      <c r="L27" s="16" t="s">
        <v>218</v>
      </c>
      <c r="M27" s="17" t="s">
        <v>219</v>
      </c>
      <c r="N27" s="16" t="s">
        <v>220</v>
      </c>
      <c r="O27" s="16">
        <v>4.0</v>
      </c>
      <c r="P27" s="16">
        <v>5.0</v>
      </c>
      <c r="Q27" s="16">
        <v>6.0</v>
      </c>
      <c r="R27" s="33" t="s">
        <v>72</v>
      </c>
      <c r="S27" s="2"/>
      <c r="T27" s="2"/>
      <c r="U27" s="2"/>
      <c r="V27" s="2"/>
      <c r="W27" s="1"/>
      <c r="X27" s="1"/>
    </row>
    <row r="28">
      <c r="A28" s="3" t="s">
        <v>22</v>
      </c>
      <c r="B28" s="16"/>
      <c r="C28" s="16" t="s">
        <v>221</v>
      </c>
      <c r="D28" s="16" t="s">
        <v>222</v>
      </c>
      <c r="E28" s="16" t="s">
        <v>223</v>
      </c>
      <c r="F28" s="16" t="s">
        <v>224</v>
      </c>
      <c r="G28" s="16" t="s">
        <v>225</v>
      </c>
      <c r="H28" s="16" t="s">
        <v>226</v>
      </c>
      <c r="I28" s="20" t="s">
        <v>227</v>
      </c>
      <c r="J28" s="16" t="s">
        <v>228</v>
      </c>
      <c r="K28" s="16" t="s">
        <v>229</v>
      </c>
      <c r="L28" s="16" t="s">
        <v>230</v>
      </c>
      <c r="M28" s="16" t="s">
        <v>231</v>
      </c>
      <c r="N28" s="22"/>
      <c r="O28" s="22"/>
      <c r="P28" s="22"/>
      <c r="Q28" s="22"/>
      <c r="R28" s="9"/>
      <c r="S28" s="2"/>
      <c r="T28" s="2"/>
      <c r="U28" s="2"/>
      <c r="V28" s="2"/>
      <c r="W28" s="1"/>
      <c r="X28" s="1"/>
    </row>
    <row r="29">
      <c r="A29" s="3" t="s">
        <v>23</v>
      </c>
      <c r="B29" s="16"/>
      <c r="C29" s="16" t="s">
        <v>232</v>
      </c>
      <c r="D29" s="16" t="s">
        <v>233</v>
      </c>
      <c r="E29" s="16" t="s">
        <v>234</v>
      </c>
      <c r="F29" s="16" t="s">
        <v>235</v>
      </c>
      <c r="G29" s="16" t="s">
        <v>236</v>
      </c>
      <c r="H29" s="25" t="s">
        <v>237</v>
      </c>
      <c r="I29" s="26" t="s">
        <v>238</v>
      </c>
      <c r="J29" s="27" t="s">
        <v>239</v>
      </c>
      <c r="K29" s="16" t="s">
        <v>240</v>
      </c>
      <c r="L29" s="16" t="s">
        <v>241</v>
      </c>
      <c r="M29" s="16" t="s">
        <v>242</v>
      </c>
      <c r="N29" s="22"/>
      <c r="O29" s="22"/>
      <c r="P29" s="22"/>
      <c r="Q29" s="22"/>
      <c r="R29" s="9"/>
      <c r="S29" s="2"/>
      <c r="T29" s="2"/>
      <c r="U29" s="2"/>
      <c r="V29" s="2"/>
      <c r="W29" s="1"/>
      <c r="X29" s="1"/>
    </row>
    <row r="30">
      <c r="A30" s="3" t="s">
        <v>25</v>
      </c>
      <c r="B30" s="16"/>
      <c r="C30" s="16" t="s">
        <v>221</v>
      </c>
      <c r="D30" s="16" t="s">
        <v>243</v>
      </c>
      <c r="E30" s="16" t="s">
        <v>244</v>
      </c>
      <c r="F30" s="16" t="s">
        <v>245</v>
      </c>
      <c r="G30" s="16" t="s">
        <v>246</v>
      </c>
      <c r="H30" s="25" t="s">
        <v>247</v>
      </c>
      <c r="I30" s="26" t="s">
        <v>248</v>
      </c>
      <c r="J30" s="27" t="s">
        <v>249</v>
      </c>
      <c r="K30" s="16" t="s">
        <v>250</v>
      </c>
      <c r="L30" s="16" t="s">
        <v>251</v>
      </c>
      <c r="M30" s="16" t="s">
        <v>83</v>
      </c>
      <c r="N30" s="22"/>
      <c r="O30" s="22"/>
      <c r="P30" s="22"/>
      <c r="Q30" s="22"/>
      <c r="R30" s="9"/>
      <c r="S30" s="2"/>
      <c r="T30" s="2"/>
      <c r="U30" s="2"/>
      <c r="V30" s="2"/>
      <c r="W30" s="1"/>
      <c r="X30" s="1"/>
    </row>
    <row r="31">
      <c r="A31" s="3" t="s">
        <v>26</v>
      </c>
      <c r="B31" s="16"/>
      <c r="C31" s="16" t="s">
        <v>252</v>
      </c>
      <c r="D31" s="16" t="s">
        <v>253</v>
      </c>
      <c r="E31" s="20" t="s">
        <v>254</v>
      </c>
      <c r="F31" s="16" t="s">
        <v>255</v>
      </c>
      <c r="G31" s="16" t="s">
        <v>256</v>
      </c>
      <c r="H31" s="16" t="s">
        <v>257</v>
      </c>
      <c r="I31" s="29" t="s">
        <v>258</v>
      </c>
      <c r="J31" s="16" t="s">
        <v>259</v>
      </c>
      <c r="K31" s="16" t="s">
        <v>260</v>
      </c>
      <c r="L31" s="16" t="s">
        <v>261</v>
      </c>
      <c r="M31" s="22"/>
      <c r="N31" s="22"/>
      <c r="O31" s="22"/>
      <c r="P31" s="22"/>
      <c r="Q31" s="22"/>
      <c r="R31" s="9"/>
      <c r="S31" s="2"/>
      <c r="T31" s="2"/>
      <c r="U31" s="2"/>
      <c r="V31" s="2"/>
      <c r="W31" s="1"/>
      <c r="X31" s="1"/>
    </row>
    <row r="32">
      <c r="A32" s="3" t="s">
        <v>27</v>
      </c>
      <c r="B32" s="16"/>
      <c r="C32" s="16" t="s">
        <v>262</v>
      </c>
      <c r="D32" s="34"/>
      <c r="E32" s="26" t="s">
        <v>76</v>
      </c>
      <c r="F32" s="27" t="s">
        <v>263</v>
      </c>
      <c r="G32" s="16" t="s">
        <v>264</v>
      </c>
      <c r="H32" s="16" t="s">
        <v>265</v>
      </c>
      <c r="I32" s="16" t="s">
        <v>266</v>
      </c>
      <c r="J32" s="16" t="s">
        <v>267</v>
      </c>
      <c r="K32" s="16" t="s">
        <v>268</v>
      </c>
      <c r="L32" s="22"/>
      <c r="M32" s="22"/>
      <c r="N32" s="22"/>
      <c r="O32" s="22"/>
      <c r="P32" s="22"/>
      <c r="Q32" s="22"/>
      <c r="R32" s="9"/>
      <c r="S32" s="2"/>
      <c r="T32" s="2"/>
      <c r="U32" s="2"/>
      <c r="V32" s="2"/>
      <c r="W32" s="1"/>
      <c r="X32" s="1"/>
    </row>
    <row r="33">
      <c r="A33" s="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2"/>
      <c r="S33" s="2"/>
      <c r="T33" s="2"/>
      <c r="U33" s="2"/>
      <c r="V33" s="2"/>
      <c r="W33" s="1"/>
      <c r="X33" s="1"/>
    </row>
    <row r="34">
      <c r="A34" s="3" t="s">
        <v>269</v>
      </c>
      <c r="B34" s="14" t="s">
        <v>270</v>
      </c>
      <c r="C34" s="14" t="s">
        <v>271</v>
      </c>
      <c r="D34" s="14" t="s">
        <v>272</v>
      </c>
      <c r="E34" s="14" t="s">
        <v>273</v>
      </c>
      <c r="F34" s="14" t="s">
        <v>274</v>
      </c>
      <c r="G34" s="14" t="s">
        <v>275</v>
      </c>
      <c r="H34" s="14" t="s">
        <v>276</v>
      </c>
      <c r="I34" s="14" t="s">
        <v>277</v>
      </c>
      <c r="J34" s="14" t="s">
        <v>278</v>
      </c>
      <c r="K34" s="14" t="s">
        <v>279</v>
      </c>
      <c r="L34" s="14" t="s">
        <v>280</v>
      </c>
      <c r="M34" s="14" t="s">
        <v>281</v>
      </c>
      <c r="N34" s="14" t="s">
        <v>282</v>
      </c>
      <c r="O34" s="14" t="s">
        <v>283</v>
      </c>
      <c r="P34" s="14" t="s">
        <v>284</v>
      </c>
      <c r="Q34" s="14" t="s">
        <v>285</v>
      </c>
      <c r="R34" s="2"/>
      <c r="S34" s="2"/>
      <c r="T34" s="2"/>
      <c r="U34" s="2"/>
      <c r="V34" s="2"/>
      <c r="W34" s="1"/>
      <c r="X34" s="1"/>
    </row>
    <row r="35">
      <c r="A35" s="3" t="s">
        <v>1</v>
      </c>
      <c r="B35" s="16" t="s">
        <v>22</v>
      </c>
      <c r="C35" s="16" t="s">
        <v>286</v>
      </c>
      <c r="D35" s="16" t="s">
        <v>287</v>
      </c>
      <c r="E35" s="16" t="s">
        <v>288</v>
      </c>
      <c r="F35" s="16" t="s">
        <v>289</v>
      </c>
      <c r="G35" s="16" t="s">
        <v>290</v>
      </c>
      <c r="H35" s="16" t="s">
        <v>291</v>
      </c>
      <c r="I35" s="16" t="s">
        <v>292</v>
      </c>
      <c r="J35" s="16" t="s">
        <v>293</v>
      </c>
      <c r="K35" s="16" t="s">
        <v>294</v>
      </c>
      <c r="L35" s="16" t="s">
        <v>59</v>
      </c>
      <c r="M35" s="16" t="s">
        <v>295</v>
      </c>
      <c r="N35" s="16" t="s">
        <v>256</v>
      </c>
      <c r="O35" s="16">
        <v>1.0</v>
      </c>
      <c r="P35" s="16">
        <v>2.0</v>
      </c>
      <c r="Q35" s="16">
        <v>3.0</v>
      </c>
      <c r="R35" s="35" t="s">
        <v>296</v>
      </c>
      <c r="S35" s="2"/>
      <c r="T35" s="2"/>
      <c r="U35" s="2"/>
      <c r="V35" s="2"/>
      <c r="W35" s="1"/>
      <c r="X35" s="1"/>
    </row>
    <row r="36">
      <c r="A36" s="3" t="s">
        <v>22</v>
      </c>
      <c r="B36" s="16"/>
      <c r="C36" s="16" t="s">
        <v>297</v>
      </c>
      <c r="D36" s="16" t="s">
        <v>298</v>
      </c>
      <c r="E36" s="20" t="s">
        <v>299</v>
      </c>
      <c r="F36" s="20" t="s">
        <v>300</v>
      </c>
      <c r="G36" s="16" t="s">
        <v>301</v>
      </c>
      <c r="H36" s="20" t="s">
        <v>302</v>
      </c>
      <c r="I36" s="16" t="s">
        <v>303</v>
      </c>
      <c r="J36" s="16" t="s">
        <v>304</v>
      </c>
      <c r="K36" s="16" t="s">
        <v>305</v>
      </c>
      <c r="L36" s="16" t="s">
        <v>306</v>
      </c>
      <c r="M36" s="22"/>
      <c r="N36" s="22"/>
      <c r="O36" s="22"/>
      <c r="P36" s="22"/>
      <c r="Q36" s="22"/>
      <c r="R36" s="2"/>
      <c r="S36" s="2"/>
      <c r="T36" s="2"/>
      <c r="U36" s="2"/>
      <c r="V36" s="2"/>
      <c r="W36" s="1"/>
      <c r="X36" s="1"/>
    </row>
    <row r="37">
      <c r="A37" s="3" t="s">
        <v>23</v>
      </c>
      <c r="B37" s="16"/>
      <c r="C37" s="16" t="s">
        <v>307</v>
      </c>
      <c r="D37" s="25" t="s">
        <v>308</v>
      </c>
      <c r="E37" s="26" t="s">
        <v>238</v>
      </c>
      <c r="F37" s="26"/>
      <c r="G37" s="36" t="s">
        <v>309</v>
      </c>
      <c r="H37" s="26" t="s">
        <v>310</v>
      </c>
      <c r="I37" s="27" t="s">
        <v>311</v>
      </c>
      <c r="J37" s="16" t="s">
        <v>312</v>
      </c>
      <c r="K37" s="16" t="s">
        <v>313</v>
      </c>
      <c r="L37" s="16" t="s">
        <v>314</v>
      </c>
      <c r="M37" s="22"/>
      <c r="N37" s="22"/>
      <c r="O37" s="22"/>
      <c r="P37" s="22"/>
      <c r="Q37" s="22"/>
      <c r="R37" s="2"/>
      <c r="S37" s="2"/>
      <c r="T37" s="2"/>
      <c r="U37" s="2"/>
      <c r="V37" s="2"/>
      <c r="W37" s="1"/>
      <c r="X37" s="1"/>
    </row>
    <row r="38">
      <c r="A38" s="3" t="s">
        <v>25</v>
      </c>
      <c r="B38" s="16"/>
      <c r="C38" s="16" t="s">
        <v>315</v>
      </c>
      <c r="D38" s="25" t="s">
        <v>316</v>
      </c>
      <c r="E38" s="26" t="s">
        <v>248</v>
      </c>
      <c r="F38" s="26"/>
      <c r="G38" s="37" t="s">
        <v>301</v>
      </c>
      <c r="H38" s="26" t="s">
        <v>317</v>
      </c>
      <c r="I38" s="27" t="s">
        <v>318</v>
      </c>
      <c r="J38" s="28"/>
      <c r="K38" s="22"/>
      <c r="L38" s="16" t="s">
        <v>319</v>
      </c>
      <c r="M38" s="22"/>
      <c r="N38" s="22"/>
      <c r="O38" s="22"/>
      <c r="P38" s="22"/>
      <c r="Q38" s="22"/>
      <c r="R38" s="2"/>
      <c r="S38" s="2"/>
      <c r="T38" s="2"/>
      <c r="U38" s="2"/>
      <c r="V38" s="2"/>
      <c r="W38" s="1"/>
      <c r="X38" s="1"/>
    </row>
    <row r="39">
      <c r="A39" s="3" t="s">
        <v>26</v>
      </c>
      <c r="B39" s="16"/>
      <c r="C39" s="16" t="s">
        <v>320</v>
      </c>
      <c r="D39" s="16" t="s">
        <v>321</v>
      </c>
      <c r="E39" s="38" t="s">
        <v>322</v>
      </c>
      <c r="F39" s="26" t="s">
        <v>323</v>
      </c>
      <c r="G39" s="26" t="s">
        <v>324</v>
      </c>
      <c r="H39" s="39" t="s">
        <v>325</v>
      </c>
      <c r="I39" s="25" t="s">
        <v>326</v>
      </c>
      <c r="J39" s="24" t="s">
        <v>327</v>
      </c>
      <c r="K39" s="27" t="s">
        <v>328</v>
      </c>
      <c r="L39" s="16" t="s">
        <v>329</v>
      </c>
      <c r="M39" s="22"/>
      <c r="N39" s="22"/>
      <c r="O39" s="16"/>
      <c r="P39" s="22"/>
      <c r="Q39" s="22"/>
      <c r="R39" s="2"/>
      <c r="S39" s="2"/>
      <c r="T39" s="2"/>
      <c r="U39" s="2"/>
      <c r="V39" s="2"/>
      <c r="W39" s="1"/>
      <c r="X39" s="1"/>
    </row>
    <row r="40">
      <c r="A40" s="3" t="s">
        <v>27</v>
      </c>
      <c r="B40" s="16"/>
      <c r="C40" s="16" t="s">
        <v>330</v>
      </c>
      <c r="D40" s="25"/>
      <c r="E40" s="26" t="s">
        <v>331</v>
      </c>
      <c r="F40" s="39" t="s">
        <v>85</v>
      </c>
      <c r="G40" s="31"/>
      <c r="H40" s="16" t="s">
        <v>332</v>
      </c>
      <c r="I40" s="22"/>
      <c r="J40" s="31"/>
      <c r="K40" s="22"/>
      <c r="L40" s="16" t="s">
        <v>333</v>
      </c>
      <c r="M40" s="22"/>
      <c r="N40" s="22"/>
      <c r="O40" s="16"/>
      <c r="P40" s="22"/>
      <c r="Q40" s="22"/>
      <c r="R40" s="2"/>
      <c r="S40" s="2"/>
      <c r="T40" s="2"/>
      <c r="U40" s="2"/>
      <c r="V40" s="2"/>
      <c r="W40" s="1"/>
      <c r="X40" s="1"/>
    </row>
    <row r="41">
      <c r="A41" s="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2"/>
      <c r="S41" s="2"/>
      <c r="T41" s="2"/>
      <c r="U41" s="2"/>
      <c r="V41" s="2"/>
      <c r="W41" s="1"/>
      <c r="X41" s="1"/>
    </row>
    <row r="42">
      <c r="A42" s="1"/>
      <c r="B42" s="13"/>
      <c r="C42" s="40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"/>
      <c r="S42" s="2"/>
      <c r="T42" s="2"/>
      <c r="U42" s="1"/>
      <c r="V42" s="1"/>
    </row>
    <row r="43">
      <c r="A43" s="1"/>
      <c r="B43" s="13"/>
      <c r="C43" s="41"/>
      <c r="D43" s="13"/>
      <c r="E43" s="13"/>
      <c r="F43" s="13"/>
      <c r="G43" s="13"/>
      <c r="H43" s="13"/>
      <c r="I43" s="13"/>
      <c r="J43" s="40" t="s">
        <v>334</v>
      </c>
      <c r="K43" s="13"/>
      <c r="L43" s="13"/>
      <c r="M43" s="40"/>
      <c r="N43" s="13"/>
      <c r="O43" s="40" t="s">
        <v>335</v>
      </c>
      <c r="P43" s="40" t="s">
        <v>79</v>
      </c>
      <c r="Q43" s="40"/>
      <c r="R43" s="2"/>
      <c r="S43" s="2"/>
      <c r="T43" s="2"/>
      <c r="U43" s="1"/>
      <c r="V43" s="1"/>
    </row>
    <row r="44">
      <c r="A44" s="1"/>
      <c r="B44" s="13"/>
      <c r="C44" s="13"/>
      <c r="D44" s="13"/>
      <c r="E44" s="40"/>
      <c r="F44" s="40"/>
      <c r="G44" s="40"/>
      <c r="H44" s="13"/>
      <c r="I44" s="13"/>
      <c r="J44" s="40" t="s">
        <v>336</v>
      </c>
      <c r="K44" s="40"/>
      <c r="L44" s="40"/>
      <c r="M44" s="40"/>
      <c r="N44" s="40"/>
      <c r="O44" s="40" t="s">
        <v>337</v>
      </c>
      <c r="P44" s="40" t="s">
        <v>83</v>
      </c>
      <c r="Q44" s="40"/>
      <c r="R44" s="2"/>
      <c r="S44" s="2"/>
      <c r="T44" s="2"/>
      <c r="U44" s="2"/>
      <c r="V44" s="2"/>
      <c r="W44" s="1"/>
      <c r="X44" s="1"/>
    </row>
    <row r="45">
      <c r="A45" s="1"/>
      <c r="B45" s="13"/>
      <c r="C45" s="13"/>
      <c r="D45" s="13"/>
      <c r="E45" s="40"/>
      <c r="F45" s="40"/>
      <c r="G45" s="40"/>
      <c r="H45" s="13"/>
      <c r="I45" s="13"/>
      <c r="J45" s="42" t="s">
        <v>338</v>
      </c>
      <c r="K45" s="13"/>
      <c r="L45" s="13"/>
      <c r="M45" s="40" t="s">
        <v>339</v>
      </c>
      <c r="N45" s="13"/>
      <c r="O45" s="13"/>
      <c r="P45" s="13"/>
      <c r="Q45" s="40"/>
      <c r="R45" s="2"/>
      <c r="S45" s="2"/>
      <c r="T45" s="35"/>
      <c r="U45" s="2"/>
      <c r="V45" s="2"/>
      <c r="W45" s="1"/>
      <c r="X45" s="1"/>
    </row>
    <row r="46">
      <c r="A46" s="1"/>
      <c r="B46" s="13"/>
      <c r="C46" s="41"/>
      <c r="D46" s="13"/>
      <c r="E46" s="13"/>
      <c r="F46" s="13"/>
      <c r="G46" s="13"/>
      <c r="H46" s="13"/>
      <c r="I46" s="13"/>
      <c r="J46" s="40" t="s">
        <v>340</v>
      </c>
      <c r="K46" s="13"/>
      <c r="L46" s="13"/>
      <c r="M46" s="40" t="s">
        <v>341</v>
      </c>
      <c r="N46" s="13"/>
      <c r="O46" s="40"/>
      <c r="P46" s="40"/>
      <c r="Q46" s="13"/>
      <c r="R46" s="2"/>
      <c r="S46" s="2"/>
      <c r="T46" s="2"/>
      <c r="U46" s="2"/>
      <c r="V46" s="2"/>
      <c r="W46" s="1"/>
      <c r="X46" s="1"/>
    </row>
    <row r="47">
      <c r="A47" s="1"/>
      <c r="B47" s="13"/>
      <c r="C47" s="40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40"/>
      <c r="P47" s="40"/>
      <c r="Q47" s="13"/>
      <c r="R47" s="2"/>
      <c r="S47" s="2"/>
      <c r="T47" s="2"/>
      <c r="U47" s="2"/>
      <c r="V47" s="2"/>
      <c r="W47" s="1"/>
      <c r="X47" s="1"/>
    </row>
    <row r="48">
      <c r="A48" s="1"/>
      <c r="B48" s="13"/>
      <c r="C48" s="13"/>
      <c r="D48" s="13"/>
      <c r="E48" s="41"/>
      <c r="F48" s="13"/>
      <c r="G48" s="13"/>
      <c r="H48" s="13"/>
      <c r="I48" s="13"/>
      <c r="J48" s="41"/>
      <c r="K48" s="41"/>
      <c r="L48" s="13"/>
      <c r="M48" s="40" t="s">
        <v>342</v>
      </c>
      <c r="N48" s="13"/>
      <c r="O48" s="13"/>
      <c r="P48" s="13"/>
      <c r="Q48" s="13"/>
      <c r="R48" s="2"/>
      <c r="S48" s="2"/>
      <c r="T48" s="2"/>
      <c r="U48" s="2"/>
      <c r="V48" s="2"/>
      <c r="W48" s="1"/>
      <c r="X48" s="1"/>
    </row>
    <row r="49">
      <c r="A49" s="1"/>
      <c r="B49" s="13"/>
      <c r="C49" s="13"/>
      <c r="D49" s="13"/>
      <c r="E49" s="41"/>
      <c r="F49" s="13"/>
      <c r="G49" s="13"/>
      <c r="H49" s="13"/>
      <c r="I49" s="13"/>
      <c r="J49" s="41"/>
      <c r="K49" s="41"/>
      <c r="L49" s="13"/>
      <c r="M49" s="40" t="s">
        <v>343</v>
      </c>
      <c r="N49" s="13"/>
      <c r="O49" s="13"/>
      <c r="P49" s="13"/>
      <c r="Q49" s="13"/>
      <c r="R49" s="2"/>
      <c r="S49" s="2"/>
      <c r="T49" s="2"/>
      <c r="U49" s="2"/>
      <c r="V49" s="2"/>
      <c r="W49" s="1"/>
      <c r="X49" s="1"/>
    </row>
    <row r="50">
      <c r="A50" s="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2"/>
      <c r="S50" s="2"/>
      <c r="T50" s="2"/>
      <c r="U50" s="2"/>
      <c r="V50" s="2"/>
      <c r="W50" s="1"/>
      <c r="X50" s="1"/>
    </row>
    <row r="51">
      <c r="A51" s="1"/>
      <c r="B51" s="13"/>
      <c r="C51" s="41"/>
      <c r="D51" s="41"/>
      <c r="E51" s="13"/>
      <c r="F51" s="41"/>
      <c r="G51" s="41"/>
      <c r="H51" s="40"/>
      <c r="I51" s="13"/>
      <c r="J51" s="40"/>
      <c r="K51" s="13"/>
      <c r="L51" s="13"/>
      <c r="M51" s="40"/>
      <c r="N51" s="13"/>
      <c r="O51" s="13"/>
      <c r="P51" s="13"/>
      <c r="Q51" s="13"/>
      <c r="R51" s="2"/>
      <c r="S51" s="2"/>
      <c r="T51" s="2"/>
      <c r="U51" s="2"/>
      <c r="V51" s="2"/>
      <c r="W51" s="1"/>
      <c r="X51" s="1"/>
    </row>
    <row r="52">
      <c r="A52" s="1"/>
      <c r="B52" s="13"/>
      <c r="C52" s="41"/>
      <c r="D52" s="41"/>
      <c r="E52" s="13"/>
      <c r="F52" s="13"/>
      <c r="G52" s="13"/>
      <c r="H52" s="13"/>
      <c r="I52" s="13"/>
      <c r="J52" s="13"/>
      <c r="K52" s="13"/>
      <c r="L52" s="13"/>
      <c r="M52" s="40"/>
      <c r="N52" s="13"/>
      <c r="O52" s="13"/>
      <c r="P52" s="13"/>
      <c r="Q52" s="13"/>
      <c r="R52" s="2"/>
      <c r="S52" s="2"/>
      <c r="T52" s="2"/>
      <c r="U52" s="2"/>
      <c r="V52" s="2"/>
      <c r="W52" s="1"/>
      <c r="X52" s="1"/>
    </row>
    <row r="53">
      <c r="A53" s="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40"/>
      <c r="N53" s="13"/>
      <c r="O53" s="13"/>
      <c r="P53" s="13"/>
      <c r="Q53" s="13"/>
      <c r="R53" s="2"/>
      <c r="S53" s="2"/>
      <c r="T53" s="2"/>
      <c r="U53" s="2"/>
      <c r="V53" s="2"/>
      <c r="W53" s="1"/>
      <c r="X53" s="1"/>
    </row>
    <row r="54">
      <c r="A54" s="1"/>
      <c r="B54" s="43"/>
      <c r="C54" s="40"/>
      <c r="D54" s="13"/>
      <c r="E54" s="13"/>
      <c r="F54" s="13"/>
      <c r="G54" s="13"/>
      <c r="H54" s="13"/>
      <c r="I54" s="13"/>
      <c r="J54" s="13"/>
      <c r="K54" s="13"/>
      <c r="L54" s="13"/>
      <c r="M54" s="40"/>
      <c r="N54" s="13"/>
      <c r="O54" s="13"/>
      <c r="P54" s="13"/>
      <c r="Q54" s="13"/>
      <c r="R54" s="2"/>
      <c r="S54" s="2"/>
      <c r="T54" s="2"/>
      <c r="U54" s="2"/>
      <c r="V54" s="2"/>
      <c r="W54" s="1"/>
      <c r="X54" s="1"/>
    </row>
    <row r="55">
      <c r="A55" s="1"/>
      <c r="B55" s="43"/>
      <c r="C55" s="40"/>
      <c r="D55" s="13"/>
      <c r="E55" s="13"/>
      <c r="F55" s="13"/>
      <c r="G55" s="13"/>
      <c r="H55" s="13"/>
      <c r="I55" s="13"/>
      <c r="J55" s="13"/>
      <c r="K55" s="13"/>
      <c r="L55" s="13"/>
      <c r="M55" s="40" t="s">
        <v>73</v>
      </c>
      <c r="N55" s="13"/>
      <c r="O55" s="13"/>
      <c r="P55" s="13"/>
      <c r="Q55" s="13"/>
      <c r="R55" s="2"/>
      <c r="S55" s="2"/>
      <c r="T55" s="2"/>
      <c r="U55" s="2"/>
      <c r="V55" s="2"/>
      <c r="W55" s="1"/>
      <c r="X55" s="1"/>
    </row>
    <row r="56">
      <c r="A56" s="1"/>
      <c r="B56" s="44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45" t="s">
        <v>251</v>
      </c>
      <c r="N56" s="13"/>
      <c r="O56" s="13"/>
      <c r="P56" s="13"/>
      <c r="Q56" s="13"/>
      <c r="R56" s="2"/>
      <c r="S56" s="2"/>
      <c r="T56" s="2"/>
      <c r="U56" s="2"/>
      <c r="V56" s="2"/>
      <c r="W56" s="1"/>
      <c r="X56" s="1"/>
    </row>
    <row r="57">
      <c r="A57" s="1"/>
      <c r="B57" s="44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45" t="s">
        <v>344</v>
      </c>
      <c r="N57" s="13"/>
      <c r="O57" s="13"/>
      <c r="P57" s="13"/>
      <c r="Q57" s="13"/>
      <c r="R57" s="2"/>
      <c r="S57" s="2"/>
      <c r="T57" s="2"/>
      <c r="U57" s="2"/>
      <c r="V57" s="2"/>
      <c r="W57" s="1"/>
      <c r="X57" s="1"/>
    </row>
    <row r="58">
      <c r="A58" s="1"/>
      <c r="B58" s="44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40"/>
      <c r="N58" s="13"/>
      <c r="O58" s="13"/>
      <c r="P58" s="13"/>
      <c r="Q58" s="13"/>
      <c r="R58" s="2"/>
      <c r="S58" s="2"/>
      <c r="T58" s="2"/>
      <c r="U58" s="2"/>
      <c r="V58" s="2"/>
      <c r="W58" s="1"/>
      <c r="X58" s="1"/>
    </row>
    <row r="59">
      <c r="A59" s="1"/>
      <c r="B59" s="44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"/>
      <c r="S59" s="2"/>
      <c r="T59" s="2"/>
      <c r="U59" s="2"/>
      <c r="V59" s="2"/>
      <c r="W59" s="1"/>
      <c r="X59" s="1"/>
    </row>
    <row r="60">
      <c r="A60" s="1"/>
      <c r="B60" s="44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40"/>
      <c r="N60" s="13"/>
      <c r="O60" s="13"/>
      <c r="P60" s="13"/>
      <c r="Q60" s="13"/>
      <c r="R60" s="2"/>
      <c r="S60" s="2"/>
      <c r="T60" s="2"/>
      <c r="U60" s="2"/>
      <c r="V60" s="2"/>
      <c r="W60" s="1"/>
      <c r="X60" s="1"/>
    </row>
    <row r="61">
      <c r="A61" s="1"/>
      <c r="B61" s="4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40"/>
      <c r="N61" s="13"/>
      <c r="O61" s="13"/>
      <c r="P61" s="13"/>
      <c r="Q61" s="13"/>
      <c r="R61" s="2"/>
      <c r="S61" s="2"/>
      <c r="T61" s="2"/>
      <c r="U61" s="2"/>
      <c r="V61" s="2"/>
      <c r="W61" s="1"/>
      <c r="X61" s="1"/>
    </row>
    <row r="62">
      <c r="A62" s="1"/>
      <c r="B62" s="4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40" t="s">
        <v>322</v>
      </c>
      <c r="N62" s="13"/>
      <c r="O62" s="13"/>
      <c r="P62" s="13"/>
      <c r="Q62" s="13"/>
      <c r="R62" s="2"/>
      <c r="S62" s="2"/>
      <c r="T62" s="2"/>
      <c r="U62" s="2"/>
      <c r="V62" s="2"/>
      <c r="W62" s="1"/>
      <c r="X62" s="1"/>
    </row>
    <row r="63">
      <c r="A63" s="1"/>
      <c r="B63" s="4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40" t="s">
        <v>345</v>
      </c>
      <c r="N63" s="13"/>
      <c r="O63" s="13"/>
      <c r="P63" s="13"/>
      <c r="Q63" s="13"/>
      <c r="R63" s="2"/>
      <c r="S63" s="2"/>
      <c r="T63" s="2"/>
      <c r="U63" s="2"/>
      <c r="V63" s="2"/>
      <c r="W63" s="1"/>
      <c r="X63" s="1"/>
    </row>
    <row r="64">
      <c r="A64" s="1"/>
      <c r="B64" s="4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40" t="s">
        <v>346</v>
      </c>
      <c r="N64" s="13"/>
      <c r="O64" s="13"/>
      <c r="P64" s="13"/>
      <c r="Q64" s="13"/>
      <c r="R64" s="2"/>
      <c r="S64" s="2"/>
      <c r="T64" s="2"/>
      <c r="U64" s="2"/>
      <c r="V64" s="2"/>
      <c r="W64" s="1"/>
      <c r="X64" s="1"/>
    </row>
    <row r="65">
      <c r="A65" s="1"/>
      <c r="B65" s="46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"/>
      <c r="X65" s="1"/>
    </row>
    <row r="66">
      <c r="A66" s="1"/>
      <c r="B66" s="46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"/>
      <c r="X66" s="1"/>
    </row>
    <row r="67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"/>
      <c r="X67" s="1"/>
    </row>
    <row r="68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"/>
      <c r="X68" s="1"/>
    </row>
    <row r="69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"/>
      <c r="X69" s="1"/>
    </row>
    <row r="70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"/>
      <c r="X70" s="1"/>
    </row>
    <row r="7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"/>
      <c r="X71" s="1"/>
    </row>
    <row r="7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"/>
      <c r="X72" s="1"/>
    </row>
    <row r="7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"/>
      <c r="X73" s="1"/>
    </row>
    <row r="74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"/>
      <c r="X74" s="1"/>
    </row>
    <row r="75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"/>
      <c r="X75" s="1"/>
    </row>
    <row r="76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"/>
      <c r="X76" s="1"/>
    </row>
    <row r="77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"/>
      <c r="X77" s="1"/>
    </row>
    <row r="78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"/>
      <c r="X78" s="1"/>
    </row>
    <row r="79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"/>
      <c r="X79" s="1"/>
    </row>
    <row r="80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"/>
      <c r="X80" s="1"/>
    </row>
    <row r="8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"/>
      <c r="X81" s="1"/>
    </row>
    <row r="8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"/>
      <c r="X82" s="1"/>
    </row>
    <row r="8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"/>
      <c r="X83" s="1"/>
    </row>
    <row r="84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"/>
      <c r="X84" s="1"/>
    </row>
    <row r="85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"/>
      <c r="X85" s="1"/>
    </row>
    <row r="86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"/>
      <c r="X86" s="1"/>
    </row>
    <row r="87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"/>
      <c r="X87" s="1"/>
    </row>
    <row r="88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"/>
      <c r="X88" s="1"/>
    </row>
    <row r="89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"/>
      <c r="X89" s="1"/>
    </row>
    <row r="90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"/>
      <c r="X90" s="1"/>
    </row>
    <row r="9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"/>
      <c r="X91" s="1"/>
    </row>
    <row r="9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"/>
      <c r="X92" s="1"/>
    </row>
    <row r="9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"/>
      <c r="X93" s="1"/>
    </row>
    <row r="94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"/>
      <c r="X94" s="1"/>
    </row>
    <row r="95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"/>
      <c r="X95" s="1"/>
    </row>
    <row r="96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"/>
      <c r="X96" s="1"/>
    </row>
    <row r="97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"/>
      <c r="X97" s="1"/>
    </row>
    <row r="98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"/>
      <c r="X98" s="1"/>
    </row>
    <row r="99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"/>
      <c r="X99" s="1"/>
    </row>
    <row r="100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"/>
      <c r="X100" s="1"/>
    </row>
    <row r="10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"/>
      <c r="X101" s="1"/>
    </row>
    <row r="10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"/>
      <c r="X102" s="1"/>
    </row>
    <row r="10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"/>
      <c r="X103" s="1"/>
    </row>
    <row r="104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"/>
      <c r="X104" s="1"/>
    </row>
    <row r="105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"/>
      <c r="X105" s="1"/>
    </row>
    <row r="106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"/>
      <c r="X106" s="1"/>
    </row>
    <row r="107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"/>
      <c r="X107" s="1"/>
    </row>
    <row r="108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"/>
      <c r="X108" s="1"/>
    </row>
    <row r="109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"/>
      <c r="X109" s="1"/>
    </row>
    <row r="110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"/>
      <c r="X110" s="1"/>
    </row>
    <row r="11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"/>
      <c r="X111" s="1"/>
    </row>
    <row r="11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"/>
      <c r="X112" s="1"/>
    </row>
    <row r="11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"/>
      <c r="X113" s="1"/>
    </row>
    <row r="114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"/>
      <c r="X114" s="1"/>
    </row>
    <row r="115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"/>
      <c r="X115" s="1"/>
    </row>
    <row r="116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"/>
      <c r="X116" s="1"/>
    </row>
    <row r="117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"/>
      <c r="X117" s="1"/>
    </row>
    <row r="118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"/>
      <c r="X118" s="1"/>
    </row>
    <row r="119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"/>
      <c r="X119" s="1"/>
    </row>
    <row r="120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"/>
      <c r="X120" s="1"/>
    </row>
    <row r="12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"/>
      <c r="X121" s="1"/>
    </row>
    <row r="12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"/>
      <c r="X122" s="1"/>
    </row>
    <row r="12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"/>
      <c r="X123" s="1"/>
    </row>
    <row r="124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"/>
      <c r="X124" s="1"/>
    </row>
    <row r="125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"/>
      <c r="X125" s="1"/>
    </row>
    <row r="126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"/>
      <c r="X126" s="1"/>
    </row>
    <row r="127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"/>
      <c r="X127" s="1"/>
    </row>
    <row r="128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"/>
      <c r="X128" s="1"/>
    </row>
    <row r="129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"/>
      <c r="X129" s="1"/>
    </row>
    <row r="130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"/>
      <c r="X130" s="1"/>
    </row>
    <row r="13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"/>
      <c r="X131" s="1"/>
    </row>
    <row r="13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"/>
      <c r="X132" s="1"/>
    </row>
    <row r="13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"/>
      <c r="X133" s="1"/>
    </row>
    <row r="134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"/>
      <c r="X134" s="1"/>
    </row>
    <row r="135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"/>
      <c r="X135" s="1"/>
    </row>
    <row r="136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"/>
      <c r="X136" s="1"/>
    </row>
    <row r="137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"/>
      <c r="X137" s="1"/>
    </row>
    <row r="138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"/>
      <c r="X138" s="1"/>
    </row>
    <row r="139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"/>
      <c r="X139" s="1"/>
    </row>
    <row r="140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"/>
      <c r="X140" s="1"/>
    </row>
    <row r="14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"/>
      <c r="X141" s="1"/>
    </row>
    <row r="14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"/>
      <c r="X142" s="1"/>
    </row>
    <row r="143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"/>
      <c r="X143" s="1"/>
    </row>
    <row r="144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"/>
      <c r="X144" s="1"/>
    </row>
    <row r="145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"/>
      <c r="X145" s="1"/>
    </row>
    <row r="146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"/>
      <c r="X146" s="1"/>
    </row>
    <row r="147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"/>
      <c r="X147" s="1"/>
    </row>
    <row r="148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"/>
      <c r="X148" s="1"/>
    </row>
    <row r="149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"/>
      <c r="X149" s="1"/>
    </row>
    <row r="150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"/>
      <c r="X150" s="1"/>
    </row>
    <row r="15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"/>
      <c r="X151" s="1"/>
    </row>
    <row r="15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"/>
      <c r="X152" s="1"/>
    </row>
    <row r="153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"/>
      <c r="X153" s="1"/>
    </row>
    <row r="154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"/>
      <c r="X154" s="1"/>
    </row>
    <row r="155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"/>
      <c r="X155" s="1"/>
    </row>
    <row r="156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"/>
      <c r="X156" s="1"/>
    </row>
    <row r="157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"/>
      <c r="X157" s="1"/>
    </row>
    <row r="158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"/>
      <c r="X158" s="1"/>
    </row>
    <row r="159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"/>
      <c r="X159" s="1"/>
    </row>
    <row r="160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"/>
      <c r="X160" s="1"/>
    </row>
    <row r="16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"/>
      <c r="X161" s="1"/>
    </row>
    <row r="16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"/>
      <c r="X162" s="1"/>
    </row>
    <row r="163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"/>
      <c r="X163" s="1"/>
    </row>
    <row r="16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"/>
      <c r="X164" s="1"/>
    </row>
    <row r="165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"/>
      <c r="X165" s="1"/>
    </row>
    <row r="166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"/>
      <c r="X166" s="1"/>
    </row>
    <row r="167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"/>
      <c r="X167" s="1"/>
    </row>
    <row r="168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"/>
      <c r="X168" s="1"/>
    </row>
    <row r="169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"/>
      <c r="X169" s="1"/>
    </row>
    <row r="170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"/>
      <c r="X170" s="1"/>
    </row>
    <row r="17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"/>
      <c r="X171" s="1"/>
    </row>
    <row r="17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"/>
      <c r="X172" s="1"/>
    </row>
    <row r="173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"/>
      <c r="X173" s="1"/>
    </row>
    <row r="174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"/>
      <c r="X174" s="1"/>
    </row>
    <row r="175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"/>
      <c r="X175" s="1"/>
    </row>
    <row r="176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"/>
      <c r="X176" s="1"/>
    </row>
    <row r="177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"/>
      <c r="X177" s="1"/>
    </row>
    <row r="178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"/>
      <c r="X178" s="1"/>
    </row>
    <row r="179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"/>
      <c r="X179" s="1"/>
    </row>
    <row r="180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"/>
      <c r="X180" s="1"/>
    </row>
    <row r="18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"/>
      <c r="X181" s="1"/>
    </row>
    <row r="18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"/>
      <c r="X182" s="1"/>
    </row>
    <row r="183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"/>
      <c r="X183" s="1"/>
    </row>
    <row r="184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"/>
      <c r="X184" s="1"/>
    </row>
    <row r="185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"/>
      <c r="X185" s="1"/>
    </row>
    <row r="186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"/>
      <c r="X186" s="1"/>
    </row>
    <row r="187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"/>
      <c r="X187" s="1"/>
    </row>
    <row r="188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"/>
      <c r="X188" s="1"/>
    </row>
    <row r="189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"/>
      <c r="X189" s="1"/>
    </row>
    <row r="190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"/>
      <c r="X190" s="1"/>
    </row>
    <row r="19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"/>
      <c r="X191" s="1"/>
    </row>
    <row r="19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"/>
      <c r="X192" s="1"/>
    </row>
    <row r="193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"/>
      <c r="X193" s="1"/>
    </row>
    <row r="194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"/>
      <c r="X194" s="1"/>
    </row>
    <row r="195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"/>
      <c r="X195" s="1"/>
    </row>
    <row r="196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"/>
      <c r="X196" s="1"/>
    </row>
    <row r="197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"/>
      <c r="X197" s="1"/>
    </row>
    <row r="198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"/>
      <c r="X198" s="1"/>
    </row>
    <row r="199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"/>
      <c r="X199" s="1"/>
    </row>
    <row r="200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"/>
      <c r="X200" s="1"/>
    </row>
    <row r="20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"/>
      <c r="X201" s="1"/>
    </row>
    <row r="20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"/>
      <c r="X202" s="1"/>
    </row>
    <row r="203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"/>
      <c r="X203" s="1"/>
    </row>
    <row r="204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"/>
      <c r="X204" s="1"/>
    </row>
    <row r="205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"/>
      <c r="X205" s="1"/>
    </row>
    <row r="206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"/>
      <c r="X206" s="1"/>
    </row>
    <row r="207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"/>
      <c r="X207" s="1"/>
    </row>
    <row r="208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"/>
      <c r="X208" s="1"/>
    </row>
    <row r="209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"/>
      <c r="X209" s="1"/>
    </row>
    <row r="210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"/>
      <c r="X210" s="1"/>
    </row>
    <row r="21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"/>
      <c r="X211" s="1"/>
    </row>
    <row r="21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"/>
      <c r="X212" s="1"/>
    </row>
    <row r="213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"/>
      <c r="X213" s="1"/>
    </row>
    <row r="214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"/>
      <c r="X214" s="1"/>
    </row>
    <row r="215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"/>
      <c r="X215" s="1"/>
    </row>
    <row r="216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"/>
      <c r="X216" s="1"/>
    </row>
    <row r="217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"/>
      <c r="X217" s="1"/>
    </row>
    <row r="218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"/>
      <c r="X218" s="1"/>
    </row>
    <row r="219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"/>
      <c r="X219" s="1"/>
    </row>
    <row r="220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"/>
      <c r="X220" s="1"/>
    </row>
    <row r="22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"/>
      <c r="X221" s="1"/>
    </row>
    <row r="22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"/>
      <c r="X222" s="1"/>
    </row>
    <row r="223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"/>
      <c r="X223" s="1"/>
    </row>
    <row r="224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"/>
      <c r="X224" s="1"/>
    </row>
    <row r="225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"/>
      <c r="X225" s="1"/>
    </row>
    <row r="226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"/>
      <c r="X226" s="1"/>
    </row>
    <row r="227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"/>
      <c r="X227" s="1"/>
    </row>
    <row r="228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"/>
      <c r="X228" s="1"/>
    </row>
    <row r="229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"/>
      <c r="X229" s="1"/>
    </row>
    <row r="230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"/>
      <c r="X230" s="1"/>
    </row>
    <row r="23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"/>
      <c r="X231" s="1"/>
    </row>
    <row r="23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"/>
      <c r="X232" s="1"/>
    </row>
    <row r="233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"/>
      <c r="X233" s="1"/>
    </row>
    <row r="234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"/>
      <c r="X234" s="1"/>
    </row>
    <row r="235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1"/>
      <c r="X235" s="1"/>
    </row>
    <row r="236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1"/>
      <c r="X236" s="1"/>
    </row>
    <row r="237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1"/>
      <c r="X237" s="1"/>
    </row>
    <row r="238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1"/>
      <c r="X238" s="1"/>
    </row>
    <row r="239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1"/>
      <c r="X239" s="1"/>
    </row>
    <row r="240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1"/>
      <c r="X240" s="1"/>
    </row>
    <row r="24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1"/>
      <c r="X241" s="1"/>
    </row>
    <row r="24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1"/>
      <c r="X242" s="1"/>
    </row>
    <row r="243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1"/>
      <c r="X243" s="1"/>
    </row>
    <row r="244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1"/>
      <c r="X244" s="1"/>
    </row>
    <row r="245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1"/>
      <c r="X245" s="1"/>
    </row>
    <row r="246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1"/>
      <c r="X246" s="1"/>
    </row>
    <row r="247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1"/>
      <c r="X247" s="1"/>
    </row>
    <row r="248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1"/>
      <c r="X248" s="1"/>
    </row>
    <row r="249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1"/>
      <c r="X249" s="1"/>
    </row>
    <row r="250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1"/>
      <c r="X250" s="1"/>
    </row>
    <row r="25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1"/>
      <c r="X251" s="1"/>
    </row>
    <row r="25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1"/>
      <c r="X252" s="1"/>
    </row>
    <row r="253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1"/>
      <c r="X253" s="1"/>
    </row>
    <row r="254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1"/>
      <c r="X254" s="1"/>
    </row>
    <row r="255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1"/>
      <c r="X255" s="1"/>
    </row>
    <row r="256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1"/>
      <c r="X256" s="1"/>
    </row>
    <row r="257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1"/>
      <c r="X257" s="1"/>
    </row>
    <row r="258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1"/>
      <c r="X258" s="1"/>
    </row>
    <row r="259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1"/>
      <c r="X259" s="1"/>
    </row>
    <row r="260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1"/>
      <c r="X260" s="1"/>
    </row>
    <row r="26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1"/>
      <c r="X261" s="1"/>
    </row>
    <row r="26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1"/>
      <c r="X262" s="1"/>
    </row>
    <row r="263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1"/>
      <c r="X263" s="1"/>
    </row>
    <row r="264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1"/>
      <c r="X264" s="1"/>
    </row>
    <row r="265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1"/>
      <c r="X265" s="1"/>
    </row>
    <row r="266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1"/>
      <c r="X266" s="1"/>
    </row>
    <row r="267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1"/>
      <c r="X267" s="1"/>
    </row>
    <row r="268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1"/>
      <c r="X268" s="1"/>
    </row>
    <row r="269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1"/>
      <c r="X269" s="1"/>
    </row>
    <row r="270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1"/>
      <c r="X270" s="1"/>
    </row>
    <row r="27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1"/>
      <c r="X271" s="1"/>
    </row>
    <row r="27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1"/>
      <c r="X272" s="1"/>
    </row>
    <row r="273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1"/>
      <c r="X273" s="1"/>
    </row>
    <row r="274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1"/>
      <c r="X274" s="1"/>
    </row>
    <row r="275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1"/>
      <c r="X275" s="1"/>
    </row>
    <row r="276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1"/>
      <c r="X276" s="1"/>
    </row>
    <row r="277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1"/>
      <c r="X277" s="1"/>
    </row>
    <row r="278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1"/>
      <c r="X278" s="1"/>
    </row>
    <row r="279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1"/>
      <c r="X279" s="1"/>
    </row>
    <row r="280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1"/>
      <c r="X280" s="1"/>
    </row>
    <row r="28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1"/>
      <c r="X281" s="1"/>
    </row>
    <row r="28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1"/>
      <c r="X282" s="1"/>
    </row>
    <row r="283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1"/>
      <c r="X283" s="1"/>
    </row>
    <row r="284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1"/>
      <c r="X284" s="1"/>
    </row>
    <row r="285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1"/>
      <c r="X285" s="1"/>
    </row>
    <row r="286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1"/>
      <c r="X286" s="1"/>
    </row>
    <row r="287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1"/>
      <c r="X287" s="1"/>
    </row>
    <row r="288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1"/>
      <c r="X288" s="1"/>
    </row>
    <row r="289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1"/>
      <c r="X289" s="1"/>
    </row>
    <row r="290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1"/>
      <c r="X290" s="1"/>
    </row>
    <row r="29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1"/>
      <c r="X291" s="1"/>
    </row>
    <row r="29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1"/>
      <c r="X292" s="1"/>
    </row>
    <row r="293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1"/>
      <c r="X293" s="1"/>
    </row>
    <row r="294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1"/>
      <c r="X294" s="1"/>
    </row>
    <row r="295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1"/>
      <c r="X295" s="1"/>
    </row>
    <row r="296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1"/>
      <c r="X296" s="1"/>
    </row>
    <row r="297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1"/>
      <c r="X297" s="1"/>
    </row>
    <row r="298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1"/>
      <c r="X298" s="1"/>
    </row>
    <row r="299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1"/>
      <c r="X299" s="1"/>
    </row>
    <row r="300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1"/>
      <c r="X300" s="1"/>
    </row>
    <row r="30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1"/>
      <c r="X301" s="1"/>
    </row>
    <row r="30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1"/>
      <c r="X302" s="1"/>
    </row>
    <row r="303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1"/>
      <c r="X303" s="1"/>
    </row>
    <row r="304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1"/>
      <c r="X304" s="1"/>
    </row>
    <row r="305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1"/>
      <c r="X305" s="1"/>
    </row>
    <row r="306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1"/>
      <c r="X306" s="1"/>
    </row>
    <row r="307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1"/>
      <c r="X307" s="1"/>
    </row>
    <row r="308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1"/>
      <c r="X308" s="1"/>
    </row>
    <row r="309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1"/>
      <c r="X309" s="1"/>
    </row>
    <row r="310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1"/>
      <c r="X310" s="1"/>
    </row>
    <row r="31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1"/>
      <c r="X311" s="1"/>
    </row>
    <row r="31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1"/>
      <c r="X312" s="1"/>
    </row>
    <row r="313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1"/>
      <c r="X313" s="1"/>
    </row>
    <row r="314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1"/>
      <c r="X314" s="1"/>
    </row>
    <row r="315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1"/>
      <c r="X315" s="1"/>
    </row>
    <row r="316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1"/>
      <c r="X316" s="1"/>
    </row>
    <row r="317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1"/>
      <c r="X317" s="1"/>
    </row>
    <row r="318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1"/>
      <c r="X318" s="1"/>
    </row>
    <row r="319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1"/>
      <c r="X319" s="1"/>
    </row>
    <row r="320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1"/>
      <c r="X320" s="1"/>
    </row>
    <row r="32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1"/>
      <c r="X321" s="1"/>
    </row>
    <row r="32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1"/>
      <c r="X322" s="1"/>
    </row>
    <row r="323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1"/>
      <c r="X323" s="1"/>
    </row>
    <row r="324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1"/>
      <c r="X324" s="1"/>
    </row>
    <row r="325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1"/>
      <c r="X325" s="1"/>
    </row>
    <row r="326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1"/>
      <c r="X326" s="1"/>
    </row>
    <row r="327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1"/>
      <c r="X327" s="1"/>
    </row>
    <row r="328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1"/>
      <c r="X328" s="1"/>
    </row>
    <row r="329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1"/>
      <c r="X329" s="1"/>
    </row>
    <row r="330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1"/>
      <c r="X330" s="1"/>
    </row>
    <row r="33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1"/>
      <c r="X331" s="1"/>
    </row>
    <row r="33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1"/>
      <c r="X332" s="1"/>
    </row>
    <row r="333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1"/>
      <c r="X333" s="1"/>
    </row>
    <row r="334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1"/>
      <c r="X334" s="1"/>
    </row>
    <row r="335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1"/>
      <c r="X335" s="1"/>
    </row>
    <row r="336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1"/>
      <c r="X336" s="1"/>
    </row>
    <row r="337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1"/>
      <c r="X337" s="1"/>
    </row>
    <row r="338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1"/>
      <c r="X338" s="1"/>
    </row>
    <row r="339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1"/>
      <c r="X339" s="1"/>
    </row>
    <row r="340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1"/>
      <c r="X340" s="1"/>
    </row>
    <row r="34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1"/>
      <c r="X341" s="1"/>
    </row>
    <row r="34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1"/>
      <c r="X342" s="1"/>
    </row>
    <row r="343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1"/>
      <c r="X343" s="1"/>
    </row>
    <row r="344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1"/>
      <c r="X344" s="1"/>
    </row>
    <row r="345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1"/>
      <c r="X345" s="1"/>
    </row>
    <row r="346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1"/>
      <c r="X346" s="1"/>
    </row>
    <row r="347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1"/>
      <c r="X347" s="1"/>
    </row>
    <row r="348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1"/>
      <c r="X348" s="1"/>
    </row>
    <row r="349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1"/>
      <c r="X349" s="1"/>
    </row>
    <row r="350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1"/>
      <c r="X350" s="1"/>
    </row>
    <row r="35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1"/>
      <c r="X351" s="1"/>
    </row>
    <row r="35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1"/>
      <c r="X352" s="1"/>
    </row>
    <row r="353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1"/>
      <c r="X353" s="1"/>
    </row>
    <row r="354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1"/>
      <c r="X354" s="1"/>
    </row>
    <row r="355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1"/>
      <c r="X355" s="1"/>
    </row>
    <row r="356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1"/>
      <c r="X356" s="1"/>
    </row>
    <row r="357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1"/>
      <c r="X357" s="1"/>
    </row>
    <row r="358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1"/>
      <c r="X358" s="1"/>
    </row>
    <row r="359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1"/>
      <c r="X359" s="1"/>
    </row>
    <row r="360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1"/>
      <c r="X360" s="1"/>
    </row>
    <row r="36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1"/>
      <c r="X361" s="1"/>
    </row>
    <row r="36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1"/>
      <c r="X362" s="1"/>
    </row>
    <row r="363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1"/>
      <c r="X363" s="1"/>
    </row>
    <row r="364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1"/>
      <c r="X364" s="1"/>
    </row>
    <row r="365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1"/>
      <c r="X365" s="1"/>
    </row>
    <row r="366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1"/>
      <c r="X366" s="1"/>
    </row>
    <row r="367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1"/>
      <c r="X367" s="1"/>
    </row>
    <row r="368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1"/>
      <c r="X368" s="1"/>
    </row>
    <row r="369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1"/>
      <c r="X369" s="1"/>
    </row>
    <row r="370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1"/>
      <c r="X370" s="1"/>
    </row>
    <row r="37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1"/>
      <c r="X371" s="1"/>
    </row>
    <row r="37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1"/>
      <c r="X372" s="1"/>
    </row>
    <row r="373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1"/>
      <c r="X373" s="1"/>
    </row>
    <row r="374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1"/>
      <c r="X374" s="1"/>
    </row>
    <row r="375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1"/>
      <c r="X375" s="1"/>
    </row>
    <row r="376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1"/>
      <c r="X376" s="1"/>
    </row>
    <row r="377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1"/>
      <c r="X377" s="1"/>
    </row>
    <row r="378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1"/>
      <c r="X378" s="1"/>
    </row>
    <row r="379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1"/>
      <c r="X379" s="1"/>
    </row>
    <row r="380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1"/>
      <c r="X380" s="1"/>
    </row>
    <row r="38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1"/>
      <c r="X381" s="1"/>
    </row>
    <row r="38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1"/>
      <c r="X382" s="1"/>
    </row>
    <row r="383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1"/>
      <c r="X383" s="1"/>
    </row>
    <row r="384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1"/>
      <c r="X384" s="1"/>
    </row>
    <row r="385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1"/>
      <c r="X385" s="1"/>
    </row>
    <row r="386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1"/>
      <c r="X386" s="1"/>
    </row>
    <row r="387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1"/>
      <c r="X387" s="1"/>
    </row>
    <row r="388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1"/>
      <c r="X388" s="1"/>
    </row>
    <row r="389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1"/>
      <c r="X389" s="1"/>
    </row>
    <row r="390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1"/>
      <c r="X390" s="1"/>
    </row>
    <row r="39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1"/>
      <c r="X391" s="1"/>
    </row>
    <row r="39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1"/>
      <c r="X392" s="1"/>
    </row>
    <row r="393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1"/>
      <c r="X393" s="1"/>
    </row>
    <row r="394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1"/>
      <c r="X394" s="1"/>
    </row>
    <row r="395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1"/>
      <c r="X395" s="1"/>
    </row>
    <row r="396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1"/>
      <c r="X396" s="1"/>
    </row>
    <row r="397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1"/>
      <c r="X397" s="1"/>
    </row>
    <row r="398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1"/>
      <c r="X398" s="1"/>
    </row>
    <row r="399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1"/>
      <c r="X399" s="1"/>
    </row>
    <row r="400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1"/>
      <c r="X400" s="1"/>
    </row>
    <row r="40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1"/>
      <c r="X401" s="1"/>
    </row>
    <row r="40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1"/>
      <c r="X402" s="1"/>
    </row>
    <row r="403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1"/>
      <c r="X403" s="1"/>
    </row>
    <row r="404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1"/>
      <c r="X404" s="1"/>
    </row>
    <row r="405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1"/>
      <c r="X405" s="1"/>
    </row>
    <row r="406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1"/>
      <c r="X406" s="1"/>
    </row>
    <row r="407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1"/>
      <c r="X407" s="1"/>
    </row>
    <row r="408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1"/>
      <c r="X408" s="1"/>
    </row>
    <row r="409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1"/>
      <c r="X409" s="1"/>
    </row>
    <row r="410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1"/>
      <c r="X410" s="1"/>
    </row>
    <row r="41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1"/>
      <c r="X411" s="1"/>
    </row>
    <row r="41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1"/>
      <c r="X412" s="1"/>
    </row>
    <row r="413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1"/>
      <c r="X413" s="1"/>
    </row>
    <row r="414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1"/>
      <c r="X414" s="1"/>
    </row>
    <row r="415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1"/>
      <c r="X415" s="1"/>
    </row>
    <row r="416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1"/>
      <c r="X416" s="1"/>
    </row>
    <row r="417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1"/>
      <c r="X417" s="1"/>
    </row>
    <row r="418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1"/>
      <c r="X418" s="1"/>
    </row>
    <row r="419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1"/>
      <c r="X419" s="1"/>
    </row>
    <row r="420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1"/>
      <c r="X420" s="1"/>
    </row>
    <row r="42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1"/>
      <c r="X421" s="1"/>
    </row>
    <row r="42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1"/>
      <c r="X422" s="1"/>
    </row>
    <row r="423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1"/>
      <c r="X423" s="1"/>
    </row>
    <row r="424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1"/>
      <c r="X424" s="1"/>
    </row>
    <row r="42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1"/>
      <c r="X425" s="1"/>
    </row>
    <row r="426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1"/>
      <c r="X426" s="1"/>
    </row>
    <row r="427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1"/>
      <c r="X427" s="1"/>
    </row>
    <row r="428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1"/>
      <c r="X428" s="1"/>
    </row>
    <row r="429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1"/>
      <c r="X429" s="1"/>
    </row>
    <row r="430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1"/>
      <c r="X430" s="1"/>
    </row>
    <row r="43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1"/>
      <c r="X431" s="1"/>
    </row>
    <row r="43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1"/>
      <c r="X432" s="1"/>
    </row>
    <row r="433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1"/>
      <c r="X433" s="1"/>
    </row>
    <row r="434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1"/>
      <c r="X434" s="1"/>
    </row>
    <row r="435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1"/>
      <c r="X435" s="1"/>
    </row>
    <row r="436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1"/>
      <c r="X436" s="1"/>
    </row>
    <row r="437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1"/>
      <c r="X437" s="1"/>
    </row>
    <row r="438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1"/>
      <c r="X438" s="1"/>
    </row>
    <row r="439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1"/>
      <c r="X439" s="1"/>
    </row>
    <row r="440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1"/>
      <c r="X440" s="1"/>
    </row>
    <row r="44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1"/>
      <c r="X441" s="1"/>
    </row>
    <row r="44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1"/>
      <c r="X442" s="1"/>
    </row>
    <row r="443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1"/>
      <c r="X443" s="1"/>
    </row>
    <row r="444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1"/>
      <c r="X444" s="1"/>
    </row>
    <row r="445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1"/>
      <c r="X445" s="1"/>
    </row>
    <row r="446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1"/>
      <c r="X446" s="1"/>
    </row>
    <row r="447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1"/>
      <c r="X447" s="1"/>
    </row>
    <row r="448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1"/>
      <c r="X448" s="1"/>
    </row>
    <row r="449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1"/>
      <c r="X449" s="1"/>
    </row>
    <row r="450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1"/>
      <c r="X450" s="1"/>
    </row>
    <row r="45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1"/>
      <c r="X451" s="1"/>
    </row>
    <row r="45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1"/>
      <c r="X452" s="1"/>
    </row>
    <row r="453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1"/>
      <c r="X453" s="1"/>
    </row>
    <row r="45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1"/>
      <c r="X454" s="1"/>
    </row>
    <row r="455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1"/>
      <c r="X455" s="1"/>
    </row>
    <row r="456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1"/>
      <c r="X456" s="1"/>
    </row>
    <row r="457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1"/>
      <c r="X457" s="1"/>
    </row>
    <row r="458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1"/>
      <c r="X458" s="1"/>
    </row>
    <row r="459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1"/>
      <c r="X459" s="1"/>
    </row>
    <row r="460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1"/>
      <c r="X460" s="1"/>
    </row>
    <row r="46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1"/>
      <c r="X461" s="1"/>
    </row>
    <row r="46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1"/>
      <c r="X462" s="1"/>
    </row>
    <row r="463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1"/>
      <c r="X463" s="1"/>
    </row>
    <row r="464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1"/>
      <c r="X464" s="1"/>
    </row>
    <row r="465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1"/>
      <c r="X465" s="1"/>
    </row>
    <row r="466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1"/>
      <c r="X466" s="1"/>
    </row>
    <row r="467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1"/>
      <c r="X467" s="1"/>
    </row>
    <row r="468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1"/>
      <c r="X468" s="1"/>
    </row>
    <row r="469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1"/>
      <c r="X469" s="1"/>
    </row>
    <row r="470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1"/>
      <c r="X470" s="1"/>
    </row>
    <row r="47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1"/>
      <c r="X471" s="1"/>
    </row>
    <row r="47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1"/>
      <c r="X472" s="1"/>
    </row>
    <row r="473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1"/>
      <c r="X473" s="1"/>
    </row>
    <row r="474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1"/>
      <c r="X474" s="1"/>
    </row>
    <row r="475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1"/>
      <c r="X475" s="1"/>
    </row>
    <row r="476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1"/>
      <c r="X476" s="1"/>
    </row>
    <row r="477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1"/>
      <c r="X477" s="1"/>
    </row>
    <row r="478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1"/>
      <c r="X478" s="1"/>
    </row>
    <row r="479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1"/>
      <c r="X479" s="1"/>
    </row>
    <row r="480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1"/>
      <c r="X480" s="1"/>
    </row>
    <row r="48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1"/>
      <c r="X481" s="1"/>
    </row>
    <row r="48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1"/>
      <c r="X482" s="1"/>
    </row>
    <row r="483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1"/>
      <c r="X483" s="1"/>
    </row>
    <row r="484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1"/>
      <c r="X484" s="1"/>
    </row>
    <row r="485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1"/>
      <c r="X485" s="1"/>
    </row>
    <row r="486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1"/>
      <c r="X486" s="1"/>
    </row>
    <row r="487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1"/>
      <c r="X487" s="1"/>
    </row>
    <row r="488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1"/>
      <c r="X488" s="1"/>
    </row>
    <row r="489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1"/>
      <c r="X489" s="1"/>
    </row>
    <row r="490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1"/>
      <c r="X490" s="1"/>
    </row>
    <row r="49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1"/>
      <c r="X491" s="1"/>
    </row>
    <row r="49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1"/>
      <c r="X492" s="1"/>
    </row>
    <row r="493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1"/>
      <c r="X493" s="1"/>
    </row>
    <row r="494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1"/>
      <c r="X494" s="1"/>
    </row>
    <row r="495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1"/>
      <c r="X495" s="1"/>
    </row>
    <row r="496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1"/>
      <c r="X496" s="1"/>
    </row>
    <row r="497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1"/>
      <c r="X497" s="1"/>
    </row>
    <row r="498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1"/>
      <c r="X498" s="1"/>
    </row>
    <row r="499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1"/>
      <c r="X499" s="1"/>
    </row>
    <row r="500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1"/>
      <c r="X500" s="1"/>
    </row>
    <row r="50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1"/>
      <c r="X501" s="1"/>
    </row>
    <row r="50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1"/>
      <c r="X502" s="1"/>
    </row>
    <row r="503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1"/>
      <c r="X503" s="1"/>
    </row>
    <row r="504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1"/>
      <c r="X504" s="1"/>
    </row>
    <row r="505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1"/>
      <c r="X505" s="1"/>
    </row>
    <row r="506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1"/>
      <c r="X506" s="1"/>
    </row>
    <row r="507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1"/>
      <c r="X507" s="1"/>
    </row>
    <row r="508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1"/>
      <c r="X508" s="1"/>
    </row>
    <row r="509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1"/>
      <c r="X509" s="1"/>
    </row>
    <row r="510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1"/>
      <c r="X510" s="1"/>
    </row>
    <row r="51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1"/>
      <c r="X511" s="1"/>
    </row>
    <row r="51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1"/>
      <c r="X512" s="1"/>
    </row>
    <row r="513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1"/>
      <c r="X513" s="1"/>
    </row>
    <row r="514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1"/>
      <c r="X514" s="1"/>
    </row>
    <row r="515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1"/>
      <c r="X515" s="1"/>
    </row>
    <row r="516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1"/>
      <c r="X516" s="1"/>
    </row>
    <row r="517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1"/>
      <c r="X517" s="1"/>
    </row>
    <row r="518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1"/>
      <c r="X518" s="1"/>
    </row>
    <row r="519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1"/>
      <c r="X519" s="1"/>
    </row>
    <row r="520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1"/>
      <c r="X520" s="1"/>
    </row>
    <row r="52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1"/>
      <c r="X521" s="1"/>
    </row>
    <row r="52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1"/>
      <c r="X522" s="1"/>
    </row>
    <row r="523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1"/>
      <c r="X523" s="1"/>
    </row>
    <row r="524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1"/>
      <c r="X524" s="1"/>
    </row>
    <row r="525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1"/>
      <c r="X525" s="1"/>
    </row>
    <row r="526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1"/>
      <c r="X526" s="1"/>
    </row>
    <row r="527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1"/>
      <c r="X527" s="1"/>
    </row>
    <row r="528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1"/>
      <c r="X528" s="1"/>
    </row>
    <row r="529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1"/>
      <c r="X529" s="1"/>
    </row>
    <row r="530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1"/>
      <c r="X530" s="1"/>
    </row>
    <row r="53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1"/>
      <c r="X531" s="1"/>
    </row>
    <row r="53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1"/>
      <c r="X532" s="1"/>
    </row>
    <row r="533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1"/>
      <c r="X533" s="1"/>
    </row>
    <row r="534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1"/>
      <c r="X534" s="1"/>
    </row>
    <row r="535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1"/>
      <c r="X535" s="1"/>
    </row>
    <row r="536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1"/>
      <c r="X536" s="1"/>
    </row>
    <row r="537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1"/>
      <c r="X537" s="1"/>
    </row>
    <row r="538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1"/>
      <c r="X538" s="1"/>
    </row>
    <row r="539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1"/>
      <c r="X539" s="1"/>
    </row>
    <row r="540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1"/>
      <c r="X540" s="1"/>
    </row>
    <row r="54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1"/>
      <c r="X541" s="1"/>
    </row>
    <row r="54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1"/>
      <c r="X542" s="1"/>
    </row>
    <row r="543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1"/>
      <c r="X543" s="1"/>
    </row>
    <row r="544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1"/>
      <c r="X544" s="1"/>
    </row>
    <row r="545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1"/>
      <c r="X545" s="1"/>
    </row>
    <row r="546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1"/>
      <c r="X546" s="1"/>
    </row>
    <row r="547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1"/>
      <c r="X547" s="1"/>
    </row>
    <row r="548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1"/>
      <c r="X548" s="1"/>
    </row>
    <row r="549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1"/>
      <c r="X549" s="1"/>
    </row>
    <row r="550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1"/>
      <c r="X550" s="1"/>
    </row>
    <row r="55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1"/>
      <c r="X551" s="1"/>
    </row>
    <row r="55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1"/>
      <c r="X552" s="1"/>
    </row>
    <row r="553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1"/>
      <c r="X553" s="1"/>
    </row>
    <row r="554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1"/>
      <c r="X554" s="1"/>
    </row>
    <row r="555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1"/>
      <c r="X555" s="1"/>
    </row>
    <row r="556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1"/>
      <c r="X556" s="1"/>
    </row>
    <row r="557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1"/>
      <c r="X557" s="1"/>
    </row>
    <row r="558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1"/>
      <c r="X558" s="1"/>
    </row>
    <row r="559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1"/>
      <c r="X559" s="1"/>
    </row>
    <row r="560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1"/>
      <c r="X560" s="1"/>
    </row>
    <row r="56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1"/>
      <c r="X561" s="1"/>
    </row>
    <row r="56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1"/>
      <c r="X562" s="1"/>
    </row>
    <row r="563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1"/>
      <c r="X563" s="1"/>
    </row>
    <row r="564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1"/>
      <c r="X564" s="1"/>
    </row>
    <row r="565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1"/>
      <c r="X565" s="1"/>
    </row>
    <row r="566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1"/>
      <c r="X566" s="1"/>
    </row>
    <row r="567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1"/>
      <c r="X567" s="1"/>
    </row>
    <row r="568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1"/>
      <c r="X568" s="1"/>
    </row>
    <row r="569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1"/>
      <c r="X569" s="1"/>
    </row>
    <row r="570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1"/>
      <c r="X570" s="1"/>
    </row>
    <row r="57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1"/>
      <c r="X571" s="1"/>
    </row>
    <row r="57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1"/>
      <c r="X572" s="1"/>
    </row>
    <row r="573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1"/>
      <c r="X573" s="1"/>
    </row>
    <row r="574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1"/>
      <c r="X574" s="1"/>
    </row>
    <row r="575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1"/>
      <c r="X575" s="1"/>
    </row>
    <row r="576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1"/>
      <c r="X576" s="1"/>
    </row>
    <row r="577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1"/>
      <c r="X577" s="1"/>
    </row>
    <row r="578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1"/>
      <c r="X578" s="1"/>
    </row>
    <row r="579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1"/>
      <c r="X579" s="1"/>
    </row>
    <row r="580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1"/>
      <c r="X580" s="1"/>
    </row>
    <row r="58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1"/>
      <c r="X581" s="1"/>
    </row>
    <row r="58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1"/>
      <c r="X582" s="1"/>
    </row>
    <row r="583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1"/>
      <c r="X583" s="1"/>
    </row>
    <row r="584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1"/>
      <c r="X584" s="1"/>
    </row>
    <row r="585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1"/>
      <c r="X585" s="1"/>
    </row>
    <row r="586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1"/>
      <c r="X586" s="1"/>
    </row>
    <row r="587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1"/>
      <c r="X587" s="1"/>
    </row>
    <row r="588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1"/>
      <c r="X588" s="1"/>
    </row>
    <row r="589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1"/>
      <c r="X589" s="1"/>
    </row>
    <row r="590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1"/>
      <c r="X590" s="1"/>
    </row>
    <row r="59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1"/>
      <c r="X591" s="1"/>
    </row>
    <row r="59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1"/>
      <c r="X592" s="1"/>
    </row>
    <row r="593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1"/>
      <c r="X593" s="1"/>
    </row>
    <row r="594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1"/>
      <c r="X594" s="1"/>
    </row>
    <row r="595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1"/>
      <c r="X595" s="1"/>
    </row>
    <row r="596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1"/>
      <c r="X596" s="1"/>
    </row>
    <row r="597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1"/>
      <c r="X597" s="1"/>
    </row>
    <row r="598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1"/>
      <c r="X598" s="1"/>
    </row>
    <row r="599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1"/>
      <c r="X599" s="1"/>
    </row>
    <row r="600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1"/>
      <c r="X600" s="1"/>
    </row>
    <row r="60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1"/>
      <c r="X601" s="1"/>
    </row>
    <row r="60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1"/>
      <c r="X602" s="1"/>
    </row>
    <row r="603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1"/>
      <c r="X603" s="1"/>
    </row>
    <row r="604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1"/>
      <c r="X604" s="1"/>
    </row>
    <row r="605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1"/>
      <c r="X605" s="1"/>
    </row>
    <row r="606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1"/>
      <c r="X606" s="1"/>
    </row>
    <row r="607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1"/>
      <c r="X607" s="1"/>
    </row>
    <row r="608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1"/>
      <c r="X608" s="1"/>
    </row>
    <row r="609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1"/>
      <c r="X609" s="1"/>
    </row>
    <row r="610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1"/>
      <c r="X610" s="1"/>
    </row>
    <row r="61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1"/>
      <c r="X611" s="1"/>
    </row>
    <row r="61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1"/>
      <c r="X612" s="1"/>
    </row>
    <row r="613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1"/>
      <c r="X613" s="1"/>
    </row>
    <row r="614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1"/>
      <c r="X614" s="1"/>
    </row>
    <row r="615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1"/>
      <c r="X615" s="1"/>
    </row>
    <row r="616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1"/>
      <c r="X616" s="1"/>
    </row>
    <row r="617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1"/>
      <c r="X617" s="1"/>
    </row>
    <row r="618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1"/>
      <c r="X618" s="1"/>
    </row>
    <row r="619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1"/>
      <c r="X619" s="1"/>
    </row>
    <row r="620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1"/>
      <c r="X620" s="1"/>
    </row>
    <row r="62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1"/>
      <c r="X621" s="1"/>
    </row>
    <row r="62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1"/>
      <c r="X622" s="1"/>
    </row>
    <row r="623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1"/>
      <c r="X623" s="1"/>
    </row>
    <row r="624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1"/>
      <c r="X624" s="1"/>
    </row>
    <row r="625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1"/>
      <c r="X625" s="1"/>
    </row>
    <row r="626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1"/>
      <c r="X626" s="1"/>
    </row>
    <row r="627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1"/>
      <c r="X627" s="1"/>
    </row>
    <row r="628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1"/>
      <c r="X628" s="1"/>
    </row>
    <row r="629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1"/>
      <c r="X629" s="1"/>
    </row>
    <row r="630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1"/>
      <c r="X630" s="1"/>
    </row>
    <row r="63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1"/>
      <c r="X631" s="1"/>
    </row>
    <row r="63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1"/>
      <c r="X632" s="1"/>
    </row>
    <row r="633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1"/>
      <c r="X633" s="1"/>
    </row>
    <row r="634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1"/>
      <c r="X634" s="1"/>
    </row>
    <row r="635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1"/>
      <c r="X635" s="1"/>
    </row>
    <row r="636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1"/>
      <c r="X636" s="1"/>
    </row>
    <row r="637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1"/>
      <c r="X637" s="1"/>
    </row>
    <row r="638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1"/>
      <c r="X638" s="1"/>
    </row>
    <row r="639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1"/>
      <c r="X639" s="1"/>
    </row>
    <row r="640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1"/>
      <c r="X640" s="1"/>
    </row>
    <row r="64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1"/>
      <c r="X641" s="1"/>
    </row>
    <row r="64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1"/>
      <c r="X642" s="1"/>
    </row>
    <row r="643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1"/>
      <c r="X643" s="1"/>
    </row>
    <row r="644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1"/>
      <c r="X644" s="1"/>
    </row>
    <row r="645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1"/>
      <c r="X645" s="1"/>
    </row>
    <row r="646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1"/>
      <c r="X646" s="1"/>
    </row>
    <row r="647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1"/>
      <c r="X647" s="1"/>
    </row>
    <row r="648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1"/>
      <c r="X648" s="1"/>
    </row>
    <row r="649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1"/>
      <c r="X649" s="1"/>
    </row>
    <row r="650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1"/>
      <c r="X650" s="1"/>
    </row>
    <row r="65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1"/>
      <c r="X651" s="1"/>
    </row>
    <row r="65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1"/>
      <c r="X652" s="1"/>
    </row>
    <row r="653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1"/>
      <c r="X653" s="1"/>
    </row>
    <row r="654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1"/>
      <c r="X654" s="1"/>
    </row>
    <row r="655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1"/>
      <c r="X655" s="1"/>
    </row>
    <row r="656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1"/>
      <c r="X656" s="1"/>
    </row>
    <row r="657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1"/>
      <c r="X657" s="1"/>
    </row>
    <row r="658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1"/>
      <c r="X658" s="1"/>
    </row>
    <row r="659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1"/>
      <c r="X659" s="1"/>
    </row>
    <row r="660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1"/>
      <c r="X660" s="1"/>
    </row>
    <row r="66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1"/>
      <c r="X661" s="1"/>
    </row>
    <row r="66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1"/>
      <c r="X662" s="1"/>
    </row>
    <row r="663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1"/>
      <c r="X663" s="1"/>
    </row>
    <row r="664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1"/>
      <c r="X664" s="1"/>
    </row>
    <row r="665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1"/>
      <c r="X665" s="1"/>
    </row>
    <row r="666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1"/>
      <c r="X666" s="1"/>
    </row>
    <row r="667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1"/>
      <c r="X667" s="1"/>
    </row>
    <row r="668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1"/>
      <c r="X668" s="1"/>
    </row>
    <row r="669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1"/>
      <c r="X669" s="1"/>
    </row>
    <row r="670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1"/>
      <c r="X670" s="1"/>
    </row>
    <row r="67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1"/>
      <c r="X671" s="1"/>
    </row>
    <row r="67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1"/>
      <c r="X672" s="1"/>
    </row>
    <row r="673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1"/>
      <c r="X673" s="1"/>
    </row>
    <row r="674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1"/>
      <c r="X674" s="1"/>
    </row>
    <row r="675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1"/>
      <c r="X675" s="1"/>
    </row>
    <row r="676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1"/>
      <c r="X676" s="1"/>
    </row>
    <row r="677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1"/>
      <c r="X677" s="1"/>
    </row>
    <row r="678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1"/>
      <c r="X678" s="1"/>
    </row>
    <row r="679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1"/>
      <c r="X679" s="1"/>
    </row>
    <row r="680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1"/>
      <c r="X680" s="1"/>
    </row>
    <row r="68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1"/>
      <c r="X681" s="1"/>
    </row>
    <row r="68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1"/>
      <c r="X682" s="1"/>
    </row>
    <row r="683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1"/>
      <c r="X683" s="1"/>
    </row>
    <row r="684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1"/>
      <c r="X684" s="1"/>
    </row>
    <row r="685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1"/>
      <c r="X685" s="1"/>
    </row>
    <row r="686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1"/>
      <c r="X686" s="1"/>
    </row>
    <row r="687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1"/>
      <c r="X687" s="1"/>
    </row>
    <row r="688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1"/>
      <c r="X688" s="1"/>
    </row>
    <row r="689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1"/>
      <c r="X689" s="1"/>
    </row>
    <row r="690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1"/>
      <c r="X690" s="1"/>
    </row>
    <row r="69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1"/>
      <c r="X691" s="1"/>
    </row>
    <row r="69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1"/>
      <c r="X692" s="1"/>
    </row>
    <row r="693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1"/>
      <c r="X693" s="1"/>
    </row>
    <row r="694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1"/>
      <c r="X694" s="1"/>
    </row>
    <row r="695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1"/>
      <c r="X695" s="1"/>
    </row>
    <row r="696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1"/>
      <c r="X696" s="1"/>
    </row>
    <row r="697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1"/>
      <c r="X697" s="1"/>
    </row>
    <row r="698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1"/>
      <c r="X698" s="1"/>
    </row>
    <row r="699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1"/>
      <c r="X699" s="1"/>
    </row>
    <row r="700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1"/>
      <c r="X700" s="1"/>
    </row>
    <row r="70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1"/>
      <c r="X701" s="1"/>
    </row>
    <row r="70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1"/>
      <c r="X702" s="1"/>
    </row>
    <row r="703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1"/>
      <c r="X703" s="1"/>
    </row>
    <row r="704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1"/>
      <c r="X704" s="1"/>
    </row>
    <row r="705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1"/>
      <c r="X705" s="1"/>
    </row>
    <row r="706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1"/>
      <c r="X706" s="1"/>
    </row>
    <row r="707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1"/>
      <c r="X707" s="1"/>
    </row>
    <row r="708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1"/>
      <c r="X708" s="1"/>
    </row>
    <row r="709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1"/>
      <c r="X709" s="1"/>
    </row>
    <row r="710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1"/>
      <c r="X710" s="1"/>
    </row>
    <row r="71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1"/>
      <c r="X711" s="1"/>
    </row>
    <row r="71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1"/>
      <c r="X712" s="1"/>
    </row>
    <row r="713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1"/>
      <c r="X713" s="1"/>
    </row>
    <row r="714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1"/>
      <c r="X714" s="1"/>
    </row>
    <row r="715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1"/>
      <c r="X715" s="1"/>
    </row>
    <row r="716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1"/>
      <c r="X716" s="1"/>
    </row>
    <row r="717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1"/>
      <c r="X717" s="1"/>
    </row>
    <row r="718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1"/>
      <c r="X718" s="1"/>
    </row>
    <row r="719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1"/>
      <c r="X719" s="1"/>
    </row>
    <row r="720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1"/>
      <c r="X720" s="1"/>
    </row>
    <row r="72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1"/>
      <c r="X721" s="1"/>
    </row>
    <row r="72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1"/>
      <c r="X722" s="1"/>
    </row>
    <row r="723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1"/>
      <c r="X723" s="1"/>
    </row>
    <row r="724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1"/>
      <c r="X724" s="1"/>
    </row>
    <row r="725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1"/>
      <c r="X725" s="1"/>
    </row>
    <row r="726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1"/>
      <c r="X726" s="1"/>
    </row>
    <row r="727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1"/>
      <c r="X727" s="1"/>
    </row>
    <row r="728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1"/>
      <c r="X728" s="1"/>
    </row>
    <row r="729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1"/>
      <c r="X729" s="1"/>
    </row>
    <row r="730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1"/>
      <c r="X730" s="1"/>
    </row>
    <row r="73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1"/>
      <c r="X731" s="1"/>
    </row>
    <row r="73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1"/>
      <c r="X732" s="1"/>
    </row>
    <row r="733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1"/>
      <c r="X733" s="1"/>
    </row>
    <row r="734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1"/>
      <c r="X734" s="1"/>
    </row>
    <row r="735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1"/>
      <c r="X735" s="1"/>
    </row>
    <row r="736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1"/>
      <c r="X736" s="1"/>
    </row>
    <row r="737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1"/>
      <c r="X737" s="1"/>
    </row>
    <row r="738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1"/>
      <c r="X738" s="1"/>
    </row>
    <row r="739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1"/>
      <c r="X739" s="1"/>
    </row>
    <row r="740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1"/>
      <c r="X740" s="1"/>
    </row>
    <row r="74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1"/>
      <c r="X741" s="1"/>
    </row>
    <row r="74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1"/>
      <c r="X742" s="1"/>
    </row>
    <row r="743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1"/>
      <c r="X743" s="1"/>
    </row>
    <row r="744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1"/>
      <c r="X744" s="1"/>
    </row>
    <row r="745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1"/>
      <c r="X745" s="1"/>
    </row>
    <row r="746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1"/>
      <c r="X746" s="1"/>
    </row>
    <row r="747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1"/>
      <c r="X747" s="1"/>
    </row>
    <row r="748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1"/>
      <c r="X748" s="1"/>
    </row>
    <row r="749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1"/>
      <c r="X749" s="1"/>
    </row>
    <row r="750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1"/>
      <c r="X750" s="1"/>
    </row>
    <row r="75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1"/>
      <c r="X751" s="1"/>
    </row>
    <row r="75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1"/>
      <c r="X752" s="1"/>
    </row>
    <row r="753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1"/>
      <c r="X753" s="1"/>
    </row>
    <row r="754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1"/>
      <c r="X754" s="1"/>
    </row>
    <row r="755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1"/>
      <c r="X755" s="1"/>
    </row>
    <row r="756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1"/>
      <c r="X756" s="1"/>
    </row>
    <row r="757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1"/>
      <c r="X757" s="1"/>
    </row>
    <row r="758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1"/>
      <c r="X758" s="1"/>
    </row>
    <row r="759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1"/>
      <c r="X759" s="1"/>
    </row>
    <row r="760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1"/>
      <c r="X760" s="1"/>
    </row>
    <row r="76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1"/>
      <c r="X761" s="1"/>
    </row>
    <row r="76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1"/>
      <c r="X762" s="1"/>
    </row>
    <row r="763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1"/>
      <c r="X763" s="1"/>
    </row>
    <row r="764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1"/>
      <c r="X764" s="1"/>
    </row>
    <row r="765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1"/>
      <c r="X765" s="1"/>
    </row>
    <row r="766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1"/>
      <c r="X766" s="1"/>
    </row>
    <row r="767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1"/>
      <c r="X767" s="1"/>
    </row>
    <row r="768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1"/>
      <c r="X768" s="1"/>
    </row>
    <row r="769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1"/>
      <c r="X769" s="1"/>
    </row>
    <row r="770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1"/>
      <c r="X770" s="1"/>
    </row>
    <row r="77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1"/>
      <c r="X771" s="1"/>
    </row>
    <row r="77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1"/>
      <c r="X772" s="1"/>
    </row>
    <row r="773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1"/>
      <c r="X773" s="1"/>
    </row>
    <row r="774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1"/>
      <c r="X774" s="1"/>
    </row>
    <row r="775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1"/>
      <c r="X775" s="1"/>
    </row>
    <row r="776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1"/>
      <c r="X776" s="1"/>
    </row>
    <row r="777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1"/>
      <c r="X777" s="1"/>
    </row>
    <row r="778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1"/>
      <c r="X778" s="1"/>
    </row>
    <row r="779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1"/>
      <c r="X779" s="1"/>
    </row>
    <row r="780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1"/>
      <c r="X780" s="1"/>
    </row>
    <row r="78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1"/>
      <c r="X781" s="1"/>
    </row>
    <row r="78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1"/>
      <c r="X782" s="1"/>
    </row>
    <row r="783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1"/>
      <c r="X783" s="1"/>
    </row>
    <row r="784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1"/>
      <c r="X784" s="1"/>
    </row>
    <row r="785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1"/>
      <c r="X785" s="1"/>
    </row>
    <row r="786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1"/>
      <c r="X786" s="1"/>
    </row>
    <row r="787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1"/>
      <c r="X787" s="1"/>
    </row>
    <row r="788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1"/>
      <c r="X788" s="1"/>
    </row>
    <row r="789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1"/>
      <c r="X789" s="1"/>
    </row>
    <row r="790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1"/>
      <c r="X790" s="1"/>
    </row>
    <row r="79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1"/>
      <c r="X791" s="1"/>
    </row>
    <row r="79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1"/>
      <c r="X792" s="1"/>
    </row>
    <row r="793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1"/>
      <c r="X793" s="1"/>
    </row>
    <row r="794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1"/>
      <c r="X794" s="1"/>
    </row>
    <row r="795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1"/>
      <c r="X795" s="1"/>
    </row>
    <row r="796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1"/>
      <c r="X796" s="1"/>
    </row>
    <row r="797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1"/>
      <c r="X797" s="1"/>
    </row>
    <row r="798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1"/>
      <c r="X798" s="1"/>
    </row>
    <row r="799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1"/>
      <c r="X799" s="1"/>
    </row>
    <row r="800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1"/>
      <c r="X800" s="1"/>
    </row>
    <row r="80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1"/>
      <c r="X801" s="1"/>
    </row>
    <row r="80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1"/>
      <c r="X802" s="1"/>
    </row>
    <row r="803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1"/>
      <c r="X803" s="1"/>
    </row>
    <row r="804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1"/>
      <c r="X804" s="1"/>
    </row>
    <row r="805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1"/>
      <c r="X805" s="1"/>
    </row>
    <row r="806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1"/>
      <c r="X806" s="1"/>
    </row>
    <row r="807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1"/>
      <c r="X807" s="1"/>
    </row>
    <row r="808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1"/>
      <c r="X808" s="1"/>
    </row>
    <row r="809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1"/>
      <c r="X809" s="1"/>
    </row>
    <row r="810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1"/>
      <c r="X810" s="1"/>
    </row>
    <row r="81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1"/>
      <c r="X811" s="1"/>
    </row>
    <row r="81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1"/>
      <c r="X812" s="1"/>
    </row>
    <row r="813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1"/>
      <c r="X813" s="1"/>
    </row>
    <row r="814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1"/>
      <c r="X814" s="1"/>
    </row>
    <row r="815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1"/>
      <c r="X815" s="1"/>
    </row>
    <row r="816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1"/>
      <c r="X816" s="1"/>
    </row>
    <row r="817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1"/>
      <c r="X817" s="1"/>
    </row>
    <row r="818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1"/>
      <c r="X818" s="1"/>
    </row>
    <row r="819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1"/>
      <c r="X819" s="1"/>
    </row>
    <row r="820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1"/>
      <c r="X820" s="1"/>
    </row>
    <row r="82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1"/>
      <c r="X821" s="1"/>
    </row>
    <row r="82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1"/>
      <c r="X822" s="1"/>
    </row>
    <row r="823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1"/>
      <c r="X823" s="1"/>
    </row>
    <row r="824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1"/>
      <c r="X824" s="1"/>
    </row>
    <row r="825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1"/>
      <c r="X825" s="1"/>
    </row>
    <row r="826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1"/>
      <c r="X826" s="1"/>
    </row>
    <row r="827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1"/>
      <c r="X827" s="1"/>
    </row>
    <row r="828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1"/>
      <c r="X828" s="1"/>
    </row>
    <row r="829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1"/>
      <c r="X829" s="1"/>
    </row>
    <row r="830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1"/>
      <c r="X830" s="1"/>
    </row>
    <row r="83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1"/>
      <c r="X831" s="1"/>
    </row>
    <row r="83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1"/>
      <c r="X832" s="1"/>
    </row>
    <row r="833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1"/>
      <c r="X833" s="1"/>
    </row>
    <row r="834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1"/>
      <c r="X834" s="1"/>
    </row>
    <row r="835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1"/>
      <c r="X835" s="1"/>
    </row>
    <row r="836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1"/>
      <c r="X836" s="1"/>
    </row>
    <row r="837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1"/>
      <c r="X837" s="1"/>
    </row>
    <row r="838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1"/>
      <c r="X838" s="1"/>
    </row>
    <row r="839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1"/>
      <c r="X839" s="1"/>
    </row>
    <row r="840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1"/>
      <c r="X840" s="1"/>
    </row>
    <row r="84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1"/>
      <c r="X841" s="1"/>
    </row>
    <row r="84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1"/>
      <c r="X842" s="1"/>
    </row>
    <row r="843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1"/>
      <c r="X843" s="1"/>
    </row>
    <row r="844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1"/>
      <c r="X844" s="1"/>
    </row>
    <row r="845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1"/>
      <c r="X845" s="1"/>
    </row>
    <row r="846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1"/>
      <c r="X846" s="1"/>
    </row>
    <row r="847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1"/>
      <c r="X847" s="1"/>
    </row>
    <row r="848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1"/>
      <c r="X848" s="1"/>
    </row>
    <row r="849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1"/>
      <c r="X849" s="1"/>
    </row>
    <row r="850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1"/>
      <c r="X850" s="1"/>
    </row>
    <row r="85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1"/>
      <c r="X851" s="1"/>
    </row>
    <row r="85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1"/>
      <c r="X852" s="1"/>
    </row>
    <row r="853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1"/>
      <c r="X853" s="1"/>
    </row>
    <row r="854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1"/>
      <c r="X854" s="1"/>
    </row>
    <row r="855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1"/>
      <c r="X855" s="1"/>
    </row>
    <row r="856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1"/>
      <c r="X856" s="1"/>
    </row>
    <row r="857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1"/>
      <c r="X857" s="1"/>
    </row>
    <row r="858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1"/>
      <c r="X858" s="1"/>
    </row>
    <row r="859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1"/>
      <c r="X859" s="1"/>
    </row>
    <row r="860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1"/>
      <c r="X860" s="1"/>
    </row>
    <row r="86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1"/>
      <c r="X861" s="1"/>
    </row>
    <row r="86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1"/>
      <c r="X862" s="1"/>
    </row>
    <row r="863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1"/>
      <c r="X863" s="1"/>
    </row>
    <row r="864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1"/>
      <c r="X864" s="1"/>
    </row>
    <row r="865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1"/>
      <c r="X865" s="1"/>
    </row>
    <row r="866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1"/>
      <c r="X866" s="1"/>
    </row>
    <row r="867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1"/>
      <c r="X867" s="1"/>
    </row>
    <row r="868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1"/>
      <c r="X868" s="1"/>
    </row>
    <row r="869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1"/>
      <c r="X869" s="1"/>
    </row>
    <row r="870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1"/>
      <c r="X870" s="1"/>
    </row>
    <row r="87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1"/>
      <c r="X871" s="1"/>
    </row>
    <row r="87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1"/>
      <c r="X872" s="1"/>
    </row>
    <row r="873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1"/>
      <c r="X873" s="1"/>
    </row>
    <row r="874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1"/>
      <c r="X874" s="1"/>
    </row>
    <row r="875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1"/>
      <c r="X875" s="1"/>
    </row>
    <row r="876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1"/>
      <c r="X876" s="1"/>
    </row>
    <row r="877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1"/>
      <c r="X877" s="1"/>
    </row>
    <row r="878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1"/>
      <c r="X878" s="1"/>
    </row>
    <row r="879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1"/>
      <c r="X879" s="1"/>
    </row>
    <row r="880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1"/>
      <c r="X880" s="1"/>
    </row>
    <row r="88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1"/>
      <c r="X881" s="1"/>
    </row>
    <row r="88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1"/>
      <c r="X882" s="1"/>
    </row>
    <row r="883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1"/>
      <c r="X883" s="1"/>
    </row>
    <row r="884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1"/>
      <c r="X884" s="1"/>
    </row>
    <row r="885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1"/>
      <c r="X885" s="1"/>
    </row>
    <row r="886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1"/>
      <c r="X886" s="1"/>
    </row>
    <row r="887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1"/>
      <c r="X887" s="1"/>
    </row>
    <row r="888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1"/>
      <c r="X888" s="1"/>
    </row>
    <row r="889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1"/>
      <c r="X889" s="1"/>
    </row>
    <row r="890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1"/>
      <c r="X890" s="1"/>
    </row>
    <row r="89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1"/>
      <c r="X891" s="1"/>
    </row>
    <row r="89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1"/>
      <c r="X892" s="1"/>
    </row>
    <row r="893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1"/>
      <c r="X893" s="1"/>
    </row>
    <row r="894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1"/>
      <c r="X894" s="1"/>
    </row>
    <row r="895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1"/>
      <c r="X895" s="1"/>
    </row>
    <row r="896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1"/>
      <c r="X896" s="1"/>
    </row>
    <row r="897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1"/>
      <c r="X897" s="1"/>
    </row>
    <row r="898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1"/>
      <c r="X898" s="1"/>
    </row>
    <row r="899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1"/>
      <c r="X899" s="1"/>
    </row>
    <row r="900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1"/>
      <c r="X900" s="1"/>
    </row>
    <row r="90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1"/>
      <c r="X901" s="1"/>
    </row>
    <row r="90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1"/>
      <c r="X902" s="1"/>
    </row>
    <row r="903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1"/>
      <c r="X903" s="1"/>
    </row>
    <row r="904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1"/>
      <c r="X904" s="1"/>
    </row>
    <row r="905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1"/>
      <c r="X905" s="1"/>
    </row>
    <row r="906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1"/>
      <c r="X906" s="1"/>
    </row>
    <row r="907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1"/>
      <c r="X907" s="1"/>
    </row>
    <row r="908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1"/>
      <c r="X908" s="1"/>
    </row>
    <row r="909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1"/>
      <c r="X909" s="1"/>
    </row>
    <row r="910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1"/>
      <c r="X910" s="1"/>
    </row>
    <row r="91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1"/>
      <c r="X911" s="1"/>
    </row>
    <row r="91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1"/>
      <c r="X912" s="1"/>
    </row>
    <row r="913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1"/>
      <c r="X913" s="1"/>
    </row>
    <row r="914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1"/>
      <c r="X914" s="1"/>
    </row>
    <row r="915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1"/>
      <c r="X915" s="1"/>
    </row>
    <row r="916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1"/>
      <c r="X916" s="1"/>
    </row>
    <row r="917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1"/>
      <c r="X917" s="1"/>
    </row>
    <row r="918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1"/>
      <c r="X918" s="1"/>
    </row>
    <row r="919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1"/>
      <c r="X919" s="1"/>
    </row>
    <row r="920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1"/>
      <c r="X920" s="1"/>
    </row>
    <row r="92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1"/>
      <c r="X921" s="1"/>
    </row>
    <row r="92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1"/>
      <c r="X922" s="1"/>
    </row>
    <row r="923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1"/>
      <c r="X923" s="1"/>
    </row>
    <row r="924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1"/>
      <c r="X924" s="1"/>
    </row>
    <row r="925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1"/>
      <c r="X925" s="1"/>
    </row>
    <row r="926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1"/>
      <c r="X926" s="1"/>
    </row>
    <row r="927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1"/>
      <c r="X927" s="1"/>
    </row>
    <row r="928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1"/>
      <c r="X928" s="1"/>
    </row>
    <row r="929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1"/>
      <c r="X929" s="1"/>
    </row>
    <row r="930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1"/>
      <c r="X930" s="1"/>
    </row>
    <row r="93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1"/>
      <c r="X931" s="1"/>
    </row>
    <row r="93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1"/>
      <c r="X932" s="1"/>
    </row>
    <row r="933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1"/>
      <c r="X933" s="1"/>
    </row>
    <row r="934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1"/>
      <c r="X934" s="1"/>
    </row>
    <row r="935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1"/>
      <c r="X935" s="1"/>
    </row>
    <row r="936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1"/>
      <c r="X936" s="1"/>
    </row>
    <row r="937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1"/>
      <c r="X937" s="1"/>
    </row>
    <row r="938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1"/>
      <c r="X938" s="1"/>
    </row>
    <row r="939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1"/>
      <c r="X939" s="1"/>
    </row>
    <row r="940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1"/>
      <c r="X940" s="1"/>
    </row>
    <row r="94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1"/>
      <c r="X941" s="1"/>
    </row>
    <row r="94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1"/>
      <c r="X942" s="1"/>
    </row>
    <row r="943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1"/>
      <c r="X943" s="1"/>
    </row>
    <row r="944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1"/>
      <c r="X944" s="1"/>
    </row>
    <row r="945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1"/>
      <c r="X945" s="1"/>
    </row>
    <row r="946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1"/>
      <c r="X946" s="1"/>
    </row>
    <row r="947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1"/>
      <c r="X947" s="1"/>
    </row>
    <row r="948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1"/>
      <c r="X948" s="1"/>
    </row>
    <row r="949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1"/>
      <c r="X949" s="1"/>
    </row>
    <row r="950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1"/>
      <c r="X950" s="1"/>
    </row>
    <row r="95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1"/>
      <c r="X951" s="1"/>
    </row>
    <row r="95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1"/>
      <c r="X952" s="1"/>
    </row>
    <row r="953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1"/>
      <c r="X953" s="1"/>
    </row>
    <row r="954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1"/>
      <c r="X954" s="1"/>
    </row>
    <row r="955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1"/>
      <c r="X955" s="1"/>
    </row>
    <row r="956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1"/>
      <c r="X956" s="1"/>
    </row>
    <row r="957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1"/>
      <c r="X957" s="1"/>
    </row>
    <row r="958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1"/>
      <c r="X958" s="1"/>
    </row>
    <row r="959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1"/>
      <c r="X959" s="1"/>
    </row>
    <row r="960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1"/>
      <c r="X960" s="1"/>
    </row>
    <row r="96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1"/>
      <c r="X961" s="1"/>
    </row>
    <row r="96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1"/>
      <c r="X962" s="1"/>
    </row>
    <row r="963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1"/>
      <c r="X963" s="1"/>
    </row>
    <row r="964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1"/>
      <c r="X964" s="1"/>
    </row>
    <row r="965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1"/>
      <c r="X965" s="1"/>
    </row>
    <row r="966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1"/>
      <c r="X966" s="1"/>
    </row>
    <row r="967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1"/>
      <c r="X967" s="1"/>
    </row>
    <row r="968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1"/>
      <c r="X968" s="1"/>
    </row>
    <row r="969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1"/>
      <c r="X969" s="1"/>
    </row>
    <row r="970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1"/>
      <c r="X970" s="1"/>
    </row>
    <row r="97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1"/>
      <c r="X971" s="1"/>
    </row>
    <row r="97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1"/>
      <c r="X972" s="1"/>
    </row>
    <row r="973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1"/>
      <c r="X973" s="1"/>
    </row>
    <row r="974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1"/>
      <c r="X974" s="1"/>
    </row>
    <row r="975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1"/>
      <c r="X975" s="1"/>
    </row>
    <row r="976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1"/>
      <c r="X976" s="1"/>
    </row>
    <row r="977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1"/>
      <c r="X977" s="1"/>
    </row>
    <row r="978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1"/>
      <c r="X978" s="1"/>
    </row>
    <row r="979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1"/>
      <c r="X979" s="1"/>
    </row>
    <row r="980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1"/>
      <c r="X980" s="1"/>
    </row>
    <row r="98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1"/>
      <c r="X981" s="1"/>
    </row>
    <row r="98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1"/>
      <c r="X982" s="1"/>
    </row>
    <row r="983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1"/>
      <c r="X983" s="1"/>
    </row>
    <row r="984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1"/>
      <c r="X984" s="1"/>
    </row>
    <row r="985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1"/>
      <c r="X985" s="1"/>
    </row>
    <row r="986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1"/>
      <c r="X986" s="1"/>
    </row>
    <row r="987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1"/>
      <c r="X987" s="1"/>
    </row>
    <row r="988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1"/>
      <c r="X988" s="1"/>
    </row>
    <row r="989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1"/>
      <c r="X989" s="1"/>
    </row>
    <row r="990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1"/>
      <c r="X990" s="1"/>
    </row>
    <row r="99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1"/>
      <c r="X991" s="1"/>
    </row>
    <row r="99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1"/>
      <c r="X992" s="1"/>
    </row>
    <row r="993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1"/>
      <c r="X993" s="1"/>
    </row>
    <row r="994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1"/>
      <c r="X994" s="1"/>
    </row>
    <row r="995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1"/>
      <c r="X995" s="1"/>
    </row>
    <row r="996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1"/>
      <c r="X996" s="1"/>
    </row>
    <row r="997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1"/>
      <c r="X997" s="1"/>
    </row>
    <row r="998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1"/>
      <c r="X998" s="1"/>
    </row>
    <row r="999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1"/>
      <c r="X999" s="1"/>
    </row>
    <row r="1000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1"/>
      <c r="X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47" t="s">
        <v>347</v>
      </c>
    </row>
    <row r="3">
      <c r="B3" s="18" t="s">
        <v>74</v>
      </c>
      <c r="D3" s="48">
        <f t="shared" ref="D3:D14" si="1">CODE(B3)</f>
        <v>8224</v>
      </c>
      <c r="E3" s="47" t="s">
        <v>348</v>
      </c>
      <c r="G3" s="48" t="str">
        <f t="shared" ref="G3:G14" si="2">"U_SYM_" &amp; IF(ISBLANK(E3), D3, E3)</f>
        <v>U_SYM_DAGG</v>
      </c>
      <c r="H3" s="48" t="str">
        <f t="shared" ref="H3:H14" si="3">"[" &amp; G3 &amp; "] = L'" &amp; B3 &amp; "'"</f>
        <v>[U_SYM_DAGG] = L'†'</v>
      </c>
    </row>
    <row r="4">
      <c r="B4" s="18" t="s">
        <v>75</v>
      </c>
      <c r="D4" s="48">
        <f t="shared" si="1"/>
        <v>8225</v>
      </c>
      <c r="E4" s="47" t="s">
        <v>349</v>
      </c>
      <c r="G4" s="48" t="str">
        <f t="shared" si="2"/>
        <v>U_SYM_DDAG</v>
      </c>
      <c r="H4" s="48" t="str">
        <f t="shared" si="3"/>
        <v>[U_SYM_DDAG] = L'‡'</v>
      </c>
    </row>
    <row r="5">
      <c r="B5" s="18" t="s">
        <v>76</v>
      </c>
      <c r="D5" s="48">
        <f t="shared" si="1"/>
        <v>8711</v>
      </c>
      <c r="E5" s="47" t="s">
        <v>350</v>
      </c>
      <c r="G5" s="48" t="str">
        <f t="shared" si="2"/>
        <v>U_SYM_NABLA</v>
      </c>
      <c r="H5" s="48" t="str">
        <f t="shared" si="3"/>
        <v>[U_SYM_NABLA] = L'∇'</v>
      </c>
    </row>
    <row r="6">
      <c r="B6" s="18" t="s">
        <v>77</v>
      </c>
      <c r="D6" s="48">
        <f t="shared" si="1"/>
        <v>162</v>
      </c>
      <c r="E6" s="47" t="s">
        <v>351</v>
      </c>
      <c r="G6" s="48" t="str">
        <f t="shared" si="2"/>
        <v>U_SYM_CENT</v>
      </c>
      <c r="H6" s="48" t="str">
        <f t="shared" si="3"/>
        <v>[U_SYM_CENT] = L'¢'</v>
      </c>
    </row>
    <row r="7">
      <c r="B7" s="18" t="s">
        <v>78</v>
      </c>
      <c r="D7" s="48">
        <f t="shared" si="1"/>
        <v>176</v>
      </c>
      <c r="E7" s="47" t="s">
        <v>352</v>
      </c>
      <c r="G7" s="48" t="str">
        <f t="shared" si="2"/>
        <v>U_SYM_DEGREE</v>
      </c>
      <c r="H7" s="48" t="str">
        <f t="shared" si="3"/>
        <v>[U_SYM_DEGREE] = L'°'</v>
      </c>
    </row>
    <row r="8">
      <c r="B8" s="18" t="s">
        <v>79</v>
      </c>
      <c r="D8" s="48">
        <f t="shared" si="1"/>
        <v>9633</v>
      </c>
      <c r="E8" s="47" t="s">
        <v>353</v>
      </c>
      <c r="G8" s="48" t="str">
        <f t="shared" si="2"/>
        <v>U_SYM_SQUARE</v>
      </c>
      <c r="H8" s="48" t="str">
        <f t="shared" si="3"/>
        <v>[U_SYM_SQUARE] = L'□'</v>
      </c>
    </row>
    <row r="9">
      <c r="B9" s="18" t="s">
        <v>80</v>
      </c>
      <c r="D9" s="48">
        <f t="shared" si="1"/>
        <v>247</v>
      </c>
      <c r="E9" s="47" t="s">
        <v>354</v>
      </c>
      <c r="G9" s="48" t="str">
        <f t="shared" si="2"/>
        <v>U_SYM_DIV</v>
      </c>
      <c r="H9" s="48" t="str">
        <f t="shared" si="3"/>
        <v>[U_SYM_DIV] = L'÷'</v>
      </c>
    </row>
    <row r="10">
      <c r="B10" s="32" t="s">
        <v>81</v>
      </c>
      <c r="D10" s="48">
        <f t="shared" si="1"/>
        <v>215</v>
      </c>
      <c r="E10" s="47" t="s">
        <v>355</v>
      </c>
      <c r="G10" s="48" t="str">
        <f t="shared" si="2"/>
        <v>U_SYM_MUL</v>
      </c>
      <c r="H10" s="48" t="str">
        <f t="shared" si="3"/>
        <v>[U_SYM_MUL] = L'×'</v>
      </c>
    </row>
    <row r="11">
      <c r="B11" s="18" t="s">
        <v>82</v>
      </c>
      <c r="D11" s="48">
        <f t="shared" si="1"/>
        <v>182</v>
      </c>
      <c r="E11" s="47" t="s">
        <v>356</v>
      </c>
      <c r="G11" s="48" t="str">
        <f t="shared" si="2"/>
        <v>U_SYM_PARA</v>
      </c>
      <c r="H11" s="48" t="str">
        <f t="shared" si="3"/>
        <v>[U_SYM_PARA] = L'¶'</v>
      </c>
    </row>
    <row r="12">
      <c r="B12" s="18" t="s">
        <v>83</v>
      </c>
      <c r="D12" s="48">
        <f t="shared" si="1"/>
        <v>9675</v>
      </c>
      <c r="E12" s="47" t="s">
        <v>357</v>
      </c>
      <c r="G12" s="48" t="str">
        <f t="shared" si="2"/>
        <v>U_SYM_WDOT</v>
      </c>
      <c r="H12" s="48" t="str">
        <f t="shared" si="3"/>
        <v>[U_SYM_WDOT] = L'○'</v>
      </c>
      <c r="K12" s="47"/>
      <c r="L12" s="47" t="s">
        <v>356</v>
      </c>
    </row>
    <row r="13">
      <c r="B13" s="18" t="s">
        <v>358</v>
      </c>
      <c r="D13" s="48">
        <f t="shared" si="1"/>
        <v>11835</v>
      </c>
      <c r="G13" s="48" t="str">
        <f t="shared" si="2"/>
        <v>U_SYM_11835</v>
      </c>
      <c r="H13" s="48" t="str">
        <f t="shared" si="3"/>
        <v>[U_SYM_11835] = L'⸻'</v>
      </c>
      <c r="K13" s="47" t="s">
        <v>325</v>
      </c>
      <c r="L13" s="47" t="s">
        <v>359</v>
      </c>
    </row>
    <row r="14">
      <c r="B14" s="32" t="s">
        <v>85</v>
      </c>
      <c r="D14" s="48">
        <f t="shared" si="1"/>
        <v>8776</v>
      </c>
      <c r="E14" s="47" t="s">
        <v>360</v>
      </c>
      <c r="G14" s="48" t="str">
        <f t="shared" si="2"/>
        <v>U_SYM_AEQL</v>
      </c>
      <c r="H14" s="48" t="str">
        <f t="shared" si="3"/>
        <v>[U_SYM_AEQL] = L'≈'</v>
      </c>
      <c r="K14" s="47" t="s">
        <v>326</v>
      </c>
      <c r="L14" s="47" t="s">
        <v>361</v>
      </c>
    </row>
    <row r="15">
      <c r="K15" s="47" t="s">
        <v>362</v>
      </c>
      <c r="L15" s="47" t="s">
        <v>363</v>
      </c>
    </row>
    <row r="16">
      <c r="K16" s="47" t="s">
        <v>91</v>
      </c>
      <c r="L16" s="47" t="s">
        <v>364</v>
      </c>
    </row>
    <row r="17">
      <c r="B17" s="47" t="s">
        <v>365</v>
      </c>
      <c r="K17" s="47" t="s">
        <v>73</v>
      </c>
      <c r="L17" s="47" t="s">
        <v>366</v>
      </c>
    </row>
    <row r="18">
      <c r="B18" s="18" t="s">
        <v>171</v>
      </c>
      <c r="D18" s="48">
        <f t="shared" ref="D18:D28" si="4">CODE(B18)</f>
        <v>8743</v>
      </c>
      <c r="E18" s="47" t="s">
        <v>367</v>
      </c>
      <c r="G18" s="48" t="str">
        <f t="shared" ref="G18:G28" si="5">"U_SYM_" &amp; IF(ISBLANK(E18), D18, E18)</f>
        <v>U_SYM_AND</v>
      </c>
      <c r="H18" s="48" t="str">
        <f t="shared" ref="H18:H28" si="6">"[" &amp; G18 &amp; "] = L'" &amp; B18 &amp; "'"</f>
        <v>[U_SYM_AND] = L'∧'</v>
      </c>
    </row>
    <row r="19">
      <c r="B19" s="18" t="s">
        <v>172</v>
      </c>
      <c r="D19" s="48">
        <f t="shared" si="4"/>
        <v>8744</v>
      </c>
      <c r="E19" s="47" t="s">
        <v>368</v>
      </c>
      <c r="G19" s="48" t="str">
        <f t="shared" si="5"/>
        <v>U_SYM_OR</v>
      </c>
      <c r="H19" s="48" t="str">
        <f t="shared" si="6"/>
        <v>[U_SYM_OR] = L'∨'</v>
      </c>
    </row>
    <row r="20">
      <c r="B20" s="18" t="s">
        <v>173</v>
      </c>
      <c r="D20" s="48">
        <f t="shared" si="4"/>
        <v>8745</v>
      </c>
      <c r="E20" s="47" t="s">
        <v>369</v>
      </c>
      <c r="G20" s="48" t="str">
        <f t="shared" si="5"/>
        <v>U_SYM_INTERSECT</v>
      </c>
      <c r="H20" s="48" t="str">
        <f t="shared" si="6"/>
        <v>[U_SYM_INTERSECT] = L'∩'</v>
      </c>
    </row>
    <row r="21">
      <c r="B21" s="18" t="s">
        <v>174</v>
      </c>
      <c r="D21" s="48">
        <f t="shared" si="4"/>
        <v>8746</v>
      </c>
      <c r="E21" s="47" t="s">
        <v>370</v>
      </c>
      <c r="G21" s="48" t="str">
        <f t="shared" si="5"/>
        <v>U_SYM_MUNION</v>
      </c>
      <c r="H21" s="48" t="str">
        <f t="shared" si="6"/>
        <v>[U_SYM_MUNION] = L'∪'</v>
      </c>
    </row>
    <row r="22">
      <c r="B22" s="18" t="s">
        <v>175</v>
      </c>
      <c r="D22" s="48">
        <f t="shared" si="4"/>
        <v>8834</v>
      </c>
      <c r="E22" s="47" t="s">
        <v>371</v>
      </c>
      <c r="G22" s="48" t="str">
        <f t="shared" si="5"/>
        <v>U_SYM_SUBSET</v>
      </c>
      <c r="H22" s="48" t="str">
        <f t="shared" si="6"/>
        <v>[U_SYM_SUBSET] = L'⊂'</v>
      </c>
    </row>
    <row r="23">
      <c r="B23" s="18" t="s">
        <v>176</v>
      </c>
      <c r="D23" s="48">
        <f t="shared" si="4"/>
        <v>8835</v>
      </c>
      <c r="E23" s="47" t="s">
        <v>372</v>
      </c>
      <c r="G23" s="48" t="str">
        <f t="shared" si="5"/>
        <v>U_SYM_SUPERSET</v>
      </c>
      <c r="H23" s="48" t="str">
        <f t="shared" si="6"/>
        <v>[U_SYM_SUPERSET] = L'⊃'</v>
      </c>
    </row>
    <row r="24">
      <c r="B24" s="18" t="s">
        <v>177</v>
      </c>
      <c r="D24" s="48">
        <f t="shared" si="4"/>
        <v>8704</v>
      </c>
      <c r="E24" s="47" t="s">
        <v>373</v>
      </c>
      <c r="G24" s="48" t="str">
        <f t="shared" si="5"/>
        <v>U_SYM_FORALL</v>
      </c>
      <c r="H24" s="48" t="str">
        <f t="shared" si="6"/>
        <v>[U_SYM_FORALL] = L'∀'</v>
      </c>
    </row>
    <row r="25">
      <c r="B25" s="18" t="s">
        <v>178</v>
      </c>
      <c r="D25" s="48">
        <f t="shared" si="4"/>
        <v>8734</v>
      </c>
      <c r="E25" s="47" t="s">
        <v>374</v>
      </c>
      <c r="G25" s="48" t="str">
        <f t="shared" si="5"/>
        <v>U_SYM_INIFIN</v>
      </c>
      <c r="H25" s="48" t="str">
        <f t="shared" si="6"/>
        <v>[U_SYM_INIFIN] = L'∞'</v>
      </c>
    </row>
    <row r="26">
      <c r="B26" s="18" t="s">
        <v>179</v>
      </c>
      <c r="D26" s="48">
        <f t="shared" si="4"/>
        <v>8707</v>
      </c>
      <c r="E26" s="47" t="s">
        <v>375</v>
      </c>
      <c r="G26" s="48" t="str">
        <f t="shared" si="5"/>
        <v>U_SYM_EXISTS</v>
      </c>
      <c r="H26" s="48" t="str">
        <f t="shared" si="6"/>
        <v>[U_SYM_EXISTS] = L'∃'</v>
      </c>
    </row>
    <row r="27">
      <c r="B27" s="18" t="s">
        <v>180</v>
      </c>
      <c r="D27" s="48">
        <f t="shared" si="4"/>
        <v>8706</v>
      </c>
      <c r="E27" s="47" t="s">
        <v>376</v>
      </c>
      <c r="G27" s="48" t="str">
        <f t="shared" si="5"/>
        <v>U_SYM_PDIF</v>
      </c>
      <c r="H27" s="48" t="str">
        <f t="shared" si="6"/>
        <v>[U_SYM_PDIF] = L'∂'</v>
      </c>
    </row>
    <row r="28">
      <c r="B28" s="18" t="s">
        <v>181</v>
      </c>
      <c r="D28" s="48">
        <f t="shared" si="4"/>
        <v>8712</v>
      </c>
      <c r="E28" s="47" t="s">
        <v>377</v>
      </c>
      <c r="G28" s="48" t="str">
        <f t="shared" si="5"/>
        <v>U_SYM_ELEOF</v>
      </c>
      <c r="H28" s="48" t="str">
        <f t="shared" si="6"/>
        <v>[U_SYM_ELEOF] = L'∈'</v>
      </c>
    </row>
    <row r="30">
      <c r="B30" s="49" t="s">
        <v>378</v>
      </c>
      <c r="E30" s="47"/>
    </row>
    <row r="31">
      <c r="B31" s="18" t="s">
        <v>183</v>
      </c>
      <c r="D31" s="48">
        <f t="shared" ref="D31:D36" si="7">CODE(B31)</f>
        <v>8474</v>
      </c>
      <c r="E31" s="47" t="s">
        <v>379</v>
      </c>
      <c r="G31" s="48" t="str">
        <f t="shared" ref="G31:G36" si="8">"U_SYM_" &amp; IF(ISBLANK(E31), D31, E31)</f>
        <v>U_SYM_QSET</v>
      </c>
      <c r="H31" s="48" t="str">
        <f t="shared" ref="H31:H36" si="9">"[" &amp; G31 &amp; "] = L'" &amp; B31 &amp; "'"</f>
        <v>[U_SYM_QSET] = L'ℚ'</v>
      </c>
    </row>
    <row r="32">
      <c r="B32" s="18" t="s">
        <v>184</v>
      </c>
      <c r="D32" s="48">
        <f t="shared" si="7"/>
        <v>8477</v>
      </c>
      <c r="E32" s="47" t="s">
        <v>380</v>
      </c>
      <c r="G32" s="48" t="str">
        <f t="shared" si="8"/>
        <v>U_SYM_RSET</v>
      </c>
      <c r="H32" s="48" t="str">
        <f t="shared" si="9"/>
        <v>[U_SYM_RSET] = L'ℝ'</v>
      </c>
    </row>
    <row r="33">
      <c r="B33" s="18" t="s">
        <v>185</v>
      </c>
      <c r="D33" s="48">
        <f t="shared" si="7"/>
        <v>8838</v>
      </c>
      <c r="E33" s="47" t="s">
        <v>381</v>
      </c>
      <c r="G33" s="48" t="str">
        <f t="shared" si="8"/>
        <v>U_SYM_SUBSETOREQ</v>
      </c>
      <c r="H33" s="48" t="str">
        <f t="shared" si="9"/>
        <v>[U_SYM_SUBSETOREQ] = L'⊆'</v>
      </c>
    </row>
    <row r="34">
      <c r="B34" s="18" t="s">
        <v>186</v>
      </c>
      <c r="D34" s="48">
        <f t="shared" si="7"/>
        <v>8839</v>
      </c>
      <c r="E34" s="47" t="s">
        <v>382</v>
      </c>
      <c r="G34" s="48" t="str">
        <f t="shared" si="8"/>
        <v>U_SYM_SUPERSETOREQ</v>
      </c>
      <c r="H34" s="48" t="str">
        <f t="shared" si="9"/>
        <v>[U_SYM_SUPERSETOREQ] = L'⊇'</v>
      </c>
    </row>
    <row r="35">
      <c r="B35" s="18" t="s">
        <v>187</v>
      </c>
      <c r="D35" s="48">
        <f t="shared" si="7"/>
        <v>8708</v>
      </c>
      <c r="E35" s="47" t="s">
        <v>383</v>
      </c>
      <c r="G35" s="48" t="str">
        <f t="shared" si="8"/>
        <v>U_SYM_NEXISTS</v>
      </c>
      <c r="H35" s="48" t="str">
        <f t="shared" si="9"/>
        <v>[U_SYM_NEXISTS] = L'∄'</v>
      </c>
    </row>
    <row r="36">
      <c r="B36" s="18" t="s">
        <v>188</v>
      </c>
      <c r="D36" s="48">
        <f t="shared" si="7"/>
        <v>8713</v>
      </c>
      <c r="E36" s="47" t="s">
        <v>384</v>
      </c>
      <c r="G36" s="48" t="str">
        <f t="shared" si="8"/>
        <v>U_SYM_NELEOF</v>
      </c>
      <c r="H36" s="48" t="str">
        <f t="shared" si="9"/>
        <v>[U_SYM_NELEOF] = L'∉'</v>
      </c>
    </row>
    <row r="39">
      <c r="B39" s="47" t="s">
        <v>385</v>
      </c>
    </row>
    <row r="40">
      <c r="B40" s="18" t="s">
        <v>252</v>
      </c>
      <c r="D40" s="48">
        <f t="shared" ref="D40:D48" si="10">CODE(B40)</f>
        <v>10200</v>
      </c>
      <c r="E40" s="47" t="s">
        <v>386</v>
      </c>
      <c r="G40" s="48" t="str">
        <f t="shared" ref="G40:G48" si="11">"U_SYM_" &amp; IF(ISBLANK(E40), D40, E40)</f>
        <v>U_SYM_UP_TACK</v>
      </c>
      <c r="H40" s="48" t="str">
        <f t="shared" ref="H40:H48" si="12">"[" &amp; G40 &amp; "] = L'" &amp; B40 &amp; "'"</f>
        <v>[U_SYM_UP_TACK] = L'⟘'</v>
      </c>
    </row>
    <row r="41">
      <c r="B41" s="18" t="s">
        <v>253</v>
      </c>
      <c r="D41" s="48">
        <f t="shared" si="10"/>
        <v>8868</v>
      </c>
      <c r="E41" s="47" t="s">
        <v>387</v>
      </c>
      <c r="G41" s="48" t="str">
        <f t="shared" si="11"/>
        <v>U_SYM_DOWN_TACK</v>
      </c>
      <c r="H41" s="48" t="str">
        <f t="shared" si="12"/>
        <v>[U_SYM_DOWN_TACK] = L'⊤'</v>
      </c>
    </row>
    <row r="42">
      <c r="B42" s="18" t="s">
        <v>254</v>
      </c>
      <c r="D42" s="48">
        <f t="shared" si="10"/>
        <v>8866</v>
      </c>
      <c r="E42" s="47" t="s">
        <v>388</v>
      </c>
      <c r="G42" s="48" t="str">
        <f t="shared" si="11"/>
        <v>U_SYM_RT_TACK</v>
      </c>
      <c r="H42" s="48" t="str">
        <f t="shared" si="12"/>
        <v>[U_SYM_RT_TACK] = L'⊢'</v>
      </c>
    </row>
    <row r="43">
      <c r="B43" s="18" t="s">
        <v>255</v>
      </c>
      <c r="D43" s="48">
        <f t="shared" si="10"/>
        <v>8867</v>
      </c>
      <c r="E43" s="47" t="s">
        <v>389</v>
      </c>
      <c r="G43" s="48" t="str">
        <f t="shared" si="11"/>
        <v>U_SYM_LT_TACK</v>
      </c>
      <c r="H43" s="48" t="str">
        <f t="shared" si="12"/>
        <v>[U_SYM_LT_TACK] = L'⊣'</v>
      </c>
    </row>
    <row r="44">
      <c r="B44" s="18" t="s">
        <v>256</v>
      </c>
      <c r="D44" s="48">
        <f t="shared" si="10"/>
        <v>8593</v>
      </c>
      <c r="E44" s="47" t="s">
        <v>390</v>
      </c>
      <c r="G44" s="48" t="str">
        <f t="shared" si="11"/>
        <v>U_SYM_UARR</v>
      </c>
      <c r="H44" s="48" t="str">
        <f t="shared" si="12"/>
        <v>[U_SYM_UARR] = L'↑'</v>
      </c>
    </row>
    <row r="45">
      <c r="B45" s="18" t="s">
        <v>257</v>
      </c>
      <c r="D45" s="48">
        <f t="shared" si="10"/>
        <v>8595</v>
      </c>
      <c r="E45" s="47" t="s">
        <v>391</v>
      </c>
      <c r="G45" s="48" t="str">
        <f t="shared" si="11"/>
        <v>U_SYM_DARR</v>
      </c>
      <c r="H45" s="48" t="str">
        <f t="shared" si="12"/>
        <v>[U_SYM_DARR] = L'↓'</v>
      </c>
    </row>
    <row r="46">
      <c r="B46" s="18" t="s">
        <v>258</v>
      </c>
      <c r="D46" s="48">
        <f t="shared" si="10"/>
        <v>8592</v>
      </c>
      <c r="E46" s="47" t="s">
        <v>392</v>
      </c>
      <c r="G46" s="48" t="str">
        <f t="shared" si="11"/>
        <v>U_SYM_FROM</v>
      </c>
      <c r="H46" s="48" t="str">
        <f t="shared" si="12"/>
        <v>[U_SYM_FROM] = L'←'</v>
      </c>
    </row>
    <row r="47">
      <c r="B47" s="18" t="s">
        <v>259</v>
      </c>
      <c r="D47" s="48">
        <f t="shared" si="10"/>
        <v>8594</v>
      </c>
      <c r="E47" s="47" t="s">
        <v>393</v>
      </c>
      <c r="G47" s="48" t="str">
        <f t="shared" si="11"/>
        <v>U_SYM_TO</v>
      </c>
      <c r="H47" s="48" t="str">
        <f t="shared" si="12"/>
        <v>[U_SYM_TO] = L'→'</v>
      </c>
    </row>
    <row r="48">
      <c r="B48" s="18" t="s">
        <v>260</v>
      </c>
      <c r="D48" s="48">
        <f t="shared" si="10"/>
        <v>8596</v>
      </c>
      <c r="E48" s="47" t="s">
        <v>394</v>
      </c>
      <c r="G48" s="48" t="str">
        <f t="shared" si="11"/>
        <v>U_SYM_TO_FROM</v>
      </c>
      <c r="H48" s="48" t="str">
        <f t="shared" si="12"/>
        <v>[U_SYM_TO_FROM] = L'↔'</v>
      </c>
    </row>
    <row r="50">
      <c r="B50" s="47" t="s">
        <v>395</v>
      </c>
    </row>
    <row r="51">
      <c r="B51" s="18" t="s">
        <v>262</v>
      </c>
      <c r="D51" s="48">
        <f t="shared" ref="D51:D57" si="13">CODE(B51)</f>
        <v>8491</v>
      </c>
      <c r="E51" s="47" t="s">
        <v>396</v>
      </c>
      <c r="G51" s="48" t="str">
        <f t="shared" ref="G51:G57" si="14">"U_SYM_" &amp; IF(ISBLANK(E51), D51, E51)</f>
        <v>U_SYM_ANG</v>
      </c>
      <c r="H51" s="48" t="str">
        <f t="shared" ref="H51:H57" si="15">"[" &amp; G51 &amp; "] = L'" &amp; B51 &amp; "'"</f>
        <v>[U_SYM_ANG] = L'Å'</v>
      </c>
    </row>
    <row r="52">
      <c r="B52" s="18" t="s">
        <v>76</v>
      </c>
      <c r="D52" s="48">
        <f t="shared" si="13"/>
        <v>8711</v>
      </c>
      <c r="E52" s="47" t="s">
        <v>350</v>
      </c>
      <c r="G52" s="48" t="str">
        <f t="shared" si="14"/>
        <v>U_SYM_NABLA</v>
      </c>
      <c r="H52" s="48" t="str">
        <f t="shared" si="15"/>
        <v>[U_SYM_NABLA] = L'∇'</v>
      </c>
    </row>
    <row r="53">
      <c r="B53" s="18" t="s">
        <v>264</v>
      </c>
      <c r="D53" s="48">
        <f t="shared" si="13"/>
        <v>8657</v>
      </c>
      <c r="E53" s="47" t="s">
        <v>397</v>
      </c>
      <c r="G53" s="48" t="str">
        <f t="shared" si="14"/>
        <v>U_SYM_UPPER</v>
      </c>
      <c r="H53" s="48" t="str">
        <f t="shared" si="15"/>
        <v>[U_SYM_UPPER] = L'⇑'</v>
      </c>
    </row>
    <row r="54">
      <c r="B54" s="18" t="s">
        <v>265</v>
      </c>
      <c r="D54" s="48">
        <f t="shared" si="13"/>
        <v>8659</v>
      </c>
      <c r="E54" s="47" t="s">
        <v>398</v>
      </c>
      <c r="G54" s="48" t="str">
        <f t="shared" si="14"/>
        <v>U_SYM_LOWER</v>
      </c>
      <c r="H54" s="48" t="str">
        <f t="shared" si="15"/>
        <v>[U_SYM_LOWER] = L'⇓'</v>
      </c>
    </row>
    <row r="55">
      <c r="B55" s="18" t="s">
        <v>266</v>
      </c>
      <c r="D55" s="48">
        <f t="shared" si="13"/>
        <v>8656</v>
      </c>
      <c r="E55" s="47" t="s">
        <v>399</v>
      </c>
      <c r="G55" s="48" t="str">
        <f t="shared" si="14"/>
        <v>U_SYM_IMPL_REV</v>
      </c>
      <c r="H55" s="48" t="str">
        <f t="shared" si="15"/>
        <v>[U_SYM_IMPL_REV] = L'⇐'</v>
      </c>
    </row>
    <row r="56">
      <c r="B56" s="18" t="s">
        <v>267</v>
      </c>
      <c r="D56" s="48">
        <f t="shared" si="13"/>
        <v>8658</v>
      </c>
      <c r="E56" s="47" t="s">
        <v>400</v>
      </c>
      <c r="G56" s="48" t="str">
        <f t="shared" si="14"/>
        <v>U_SYM_IMPLY</v>
      </c>
      <c r="H56" s="48" t="str">
        <f t="shared" si="15"/>
        <v>[U_SYM_IMPLY] = L'⇒'</v>
      </c>
    </row>
    <row r="57">
      <c r="B57" s="18" t="s">
        <v>268</v>
      </c>
      <c r="D57" s="48">
        <f t="shared" si="13"/>
        <v>8660</v>
      </c>
      <c r="E57" s="47" t="s">
        <v>401</v>
      </c>
      <c r="G57" s="48" t="str">
        <f t="shared" si="14"/>
        <v>U_SYM_BICOND</v>
      </c>
      <c r="H57" s="48" t="str">
        <f t="shared" si="15"/>
        <v>[U_SYM_BICOND] = L'⇔'</v>
      </c>
    </row>
    <row r="60">
      <c r="B60" s="47" t="s">
        <v>402</v>
      </c>
    </row>
    <row r="61">
      <c r="B61" s="18" t="s">
        <v>320</v>
      </c>
      <c r="D61" s="48">
        <f t="shared" ref="D61:D69" si="16">CODE(B61)</f>
        <v>8970</v>
      </c>
      <c r="E61" s="47" t="s">
        <v>403</v>
      </c>
      <c r="G61" s="48" t="str">
        <f t="shared" ref="G61:G69" si="17">"U_SYM_" &amp; IF(ISBLANK(E61), D61, E61)</f>
        <v>U_SYM_LT_FLOOR</v>
      </c>
      <c r="H61" s="48" t="str">
        <f t="shared" ref="H61:H69" si="18">"[" &amp; G61 &amp; "] = L'" &amp; B61 &amp; "'"</f>
        <v>[U_SYM_LT_FLOOR] = L'⌊'</v>
      </c>
    </row>
    <row r="62">
      <c r="B62" s="18" t="s">
        <v>321</v>
      </c>
      <c r="D62" s="48">
        <f t="shared" si="16"/>
        <v>8968</v>
      </c>
      <c r="E62" s="47" t="s">
        <v>404</v>
      </c>
      <c r="G62" s="48" t="str">
        <f t="shared" si="17"/>
        <v>U_SYM_LT_CIEL</v>
      </c>
      <c r="H62" s="48" t="str">
        <f t="shared" si="18"/>
        <v>[U_SYM_LT_CIEL] = L'⌈'</v>
      </c>
    </row>
    <row r="63">
      <c r="B63" s="18" t="s">
        <v>322</v>
      </c>
      <c r="D63" s="48">
        <f t="shared" si="16"/>
        <v>8800</v>
      </c>
      <c r="E63" s="47" t="s">
        <v>405</v>
      </c>
      <c r="G63" s="48" t="str">
        <f t="shared" si="17"/>
        <v>U_SYM_NEQ</v>
      </c>
      <c r="H63" s="48" t="str">
        <f t="shared" si="18"/>
        <v>[U_SYM_NEQ] = L'≠'</v>
      </c>
    </row>
    <row r="64">
      <c r="B64" s="18" t="s">
        <v>323</v>
      </c>
      <c r="D64" s="48">
        <f t="shared" si="16"/>
        <v>8771</v>
      </c>
      <c r="E64" s="47" t="s">
        <v>360</v>
      </c>
      <c r="G64" s="48" t="str">
        <f t="shared" si="17"/>
        <v>U_SYM_AEQL</v>
      </c>
      <c r="H64" s="48" t="str">
        <f t="shared" si="18"/>
        <v>[U_SYM_AEQL] = L'≃'</v>
      </c>
    </row>
    <row r="65">
      <c r="B65" s="18" t="s">
        <v>324</v>
      </c>
      <c r="D65" s="48">
        <f t="shared" si="16"/>
        <v>8801</v>
      </c>
      <c r="E65" s="47" t="s">
        <v>406</v>
      </c>
      <c r="G65" s="48" t="str">
        <f t="shared" si="17"/>
        <v>U_SYM_EQUIV</v>
      </c>
      <c r="H65" s="48" t="str">
        <f t="shared" si="18"/>
        <v>[U_SYM_EQUIV] = L'≡'</v>
      </c>
    </row>
    <row r="66">
      <c r="B66" s="18" t="s">
        <v>325</v>
      </c>
      <c r="D66" s="48">
        <f t="shared" si="16"/>
        <v>8804</v>
      </c>
      <c r="E66" s="47" t="s">
        <v>407</v>
      </c>
      <c r="G66" s="48" t="str">
        <f t="shared" si="17"/>
        <v>U_SYM_LTEQ</v>
      </c>
      <c r="H66" s="48" t="str">
        <f t="shared" si="18"/>
        <v>[U_SYM_LTEQ] = L'≤'</v>
      </c>
    </row>
    <row r="67">
      <c r="B67" s="18" t="s">
        <v>326</v>
      </c>
      <c r="D67" s="48">
        <f t="shared" si="16"/>
        <v>8805</v>
      </c>
      <c r="E67" s="47" t="s">
        <v>408</v>
      </c>
      <c r="G67" s="48" t="str">
        <f t="shared" si="17"/>
        <v>U_SYM_GTEQ</v>
      </c>
      <c r="H67" s="48" t="str">
        <f t="shared" si="18"/>
        <v>[U_SYM_GTEQ] = L'≥'</v>
      </c>
      <c r="K67" s="47" t="s">
        <v>263</v>
      </c>
      <c r="L67" s="47" t="s">
        <v>409</v>
      </c>
    </row>
    <row r="68">
      <c r="B68" s="18" t="s">
        <v>327</v>
      </c>
      <c r="D68" s="48">
        <f t="shared" si="16"/>
        <v>8847</v>
      </c>
      <c r="E68" s="47" t="s">
        <v>410</v>
      </c>
      <c r="G68" s="48" t="str">
        <f t="shared" si="17"/>
        <v>U_SYM_SQ_LS</v>
      </c>
      <c r="H68" s="48" t="str">
        <f t="shared" si="18"/>
        <v>[U_SYM_SQ_LS] = L'⊏'</v>
      </c>
      <c r="K68" s="47" t="s">
        <v>96</v>
      </c>
      <c r="L68" s="47" t="s">
        <v>411</v>
      </c>
    </row>
    <row r="69">
      <c r="B69" s="18" t="s">
        <v>328</v>
      </c>
      <c r="D69" s="48">
        <f t="shared" si="16"/>
        <v>8848</v>
      </c>
      <c r="E69" s="47" t="s">
        <v>412</v>
      </c>
      <c r="G69" s="48" t="str">
        <f t="shared" si="17"/>
        <v>U_SYM_SQ_RS</v>
      </c>
      <c r="H69" s="48" t="str">
        <f t="shared" si="18"/>
        <v>[U_SYM_SQ_RS] = L'⊐'</v>
      </c>
      <c r="K69" s="47" t="s">
        <v>73</v>
      </c>
      <c r="L69" s="47" t="s">
        <v>413</v>
      </c>
    </row>
    <row r="70">
      <c r="K70" s="47" t="s">
        <v>95</v>
      </c>
      <c r="L70" s="47" t="s">
        <v>414</v>
      </c>
    </row>
    <row r="71">
      <c r="B71" s="47" t="s">
        <v>415</v>
      </c>
      <c r="K71" s="47" t="s">
        <v>329</v>
      </c>
      <c r="L71" s="47" t="s">
        <v>416</v>
      </c>
    </row>
    <row r="72">
      <c r="B72" s="18" t="s">
        <v>330</v>
      </c>
      <c r="D72" s="48">
        <f t="shared" ref="D72:D75" si="19">CODE(B72)</f>
        <v>8484</v>
      </c>
      <c r="E72" s="47" t="s">
        <v>417</v>
      </c>
      <c r="G72" s="48" t="str">
        <f t="shared" ref="G72:G75" si="20">"U_SYM_" &amp; IF(ISBLANK(E72), D72, E72)</f>
        <v>U_SYM_ZSET</v>
      </c>
      <c r="H72" s="48" t="str">
        <f t="shared" ref="H72:H75" si="21">"[" &amp; G72 &amp; "] = L'" &amp; B72 &amp; "'"</f>
        <v>[U_SYM_ZSET] = L'ℤ'</v>
      </c>
      <c r="K72" s="47" t="s">
        <v>343</v>
      </c>
    </row>
    <row r="73">
      <c r="B73" s="18" t="s">
        <v>331</v>
      </c>
      <c r="D73" s="48">
        <f t="shared" si="19"/>
        <v>8450</v>
      </c>
      <c r="E73" s="47" t="s">
        <v>418</v>
      </c>
      <c r="G73" s="48" t="str">
        <f t="shared" si="20"/>
        <v>U_SYM_CSET</v>
      </c>
      <c r="H73" s="48" t="str">
        <f t="shared" si="21"/>
        <v>[U_SYM_CSET] = L'ℂ'</v>
      </c>
      <c r="K73" s="47" t="s">
        <v>251</v>
      </c>
      <c r="L73" s="47" t="s">
        <v>419</v>
      </c>
    </row>
    <row r="74">
      <c r="B74" s="32" t="s">
        <v>85</v>
      </c>
      <c r="D74" s="48">
        <f t="shared" si="19"/>
        <v>8776</v>
      </c>
      <c r="E74" s="47" t="s">
        <v>420</v>
      </c>
      <c r="G74" s="48" t="str">
        <f t="shared" si="20"/>
        <v>U_SYM_ROUGHLY</v>
      </c>
      <c r="H74" s="48" t="str">
        <f t="shared" si="21"/>
        <v>[U_SYM_ROUGHLY] = L'≈'</v>
      </c>
      <c r="K74" s="47" t="s">
        <v>344</v>
      </c>
    </row>
    <row r="75">
      <c r="B75" s="18" t="s">
        <v>332</v>
      </c>
      <c r="D75" s="48">
        <f t="shared" si="19"/>
        <v>8469</v>
      </c>
      <c r="E75" s="47" t="s">
        <v>421</v>
      </c>
      <c r="G75" s="48" t="str">
        <f t="shared" si="20"/>
        <v>U_SYM_NSET</v>
      </c>
      <c r="H75" s="48" t="str">
        <f t="shared" si="21"/>
        <v>[U_SYM_NSET] = L'ℕ'</v>
      </c>
      <c r="K75" s="47" t="s">
        <v>319</v>
      </c>
      <c r="L75" s="47" t="s">
        <v>422</v>
      </c>
    </row>
    <row r="76">
      <c r="K76" s="47" t="s">
        <v>314</v>
      </c>
      <c r="L76" s="47" t="s">
        <v>423</v>
      </c>
    </row>
    <row r="77">
      <c r="K77" s="47" t="s">
        <v>339</v>
      </c>
      <c r="L77" s="47" t="s">
        <v>424</v>
      </c>
    </row>
    <row r="78">
      <c r="B78" s="47" t="s">
        <v>425</v>
      </c>
      <c r="K78" s="47" t="s">
        <v>261</v>
      </c>
      <c r="L78" s="47" t="s">
        <v>426</v>
      </c>
    </row>
    <row r="79">
      <c r="B79" s="18" t="s">
        <v>87</v>
      </c>
      <c r="D79" s="48">
        <f t="shared" ref="D79:D84" si="22">CODE(B79)</f>
        <v>185</v>
      </c>
      <c r="E79" s="47" t="s">
        <v>427</v>
      </c>
      <c r="G79" s="48" t="str">
        <f t="shared" ref="G79:G84" si="23">"U_SYM_" &amp; IF(ISBLANK(E79), D79, E79)</f>
        <v>U_SYM_SUP1</v>
      </c>
      <c r="H79" s="48" t="str">
        <f t="shared" ref="H79:H84" si="24">"[" &amp; G79 &amp; "] = L'" &amp; B79 &amp; "'"</f>
        <v>[U_SYM_SUP1] = L'¹'</v>
      </c>
    </row>
    <row r="80">
      <c r="B80" s="18" t="s">
        <v>88</v>
      </c>
      <c r="D80" s="48">
        <f t="shared" si="22"/>
        <v>178</v>
      </c>
      <c r="E80" s="47" t="s">
        <v>428</v>
      </c>
      <c r="G80" s="48" t="str">
        <f t="shared" si="23"/>
        <v>U_SYM_SUP2</v>
      </c>
      <c r="H80" s="48" t="str">
        <f t="shared" si="24"/>
        <v>[U_SYM_SUP2] = L'²'</v>
      </c>
    </row>
    <row r="81">
      <c r="B81" s="18" t="s">
        <v>89</v>
      </c>
      <c r="D81" s="48">
        <f t="shared" si="22"/>
        <v>179</v>
      </c>
      <c r="E81" s="47" t="s">
        <v>429</v>
      </c>
      <c r="G81" s="48" t="str">
        <f t="shared" si="23"/>
        <v>U_SYM_SUP3</v>
      </c>
      <c r="H81" s="48" t="str">
        <f t="shared" si="24"/>
        <v>[U_SYM_SUP3] = L'³'</v>
      </c>
    </row>
    <row r="82">
      <c r="B82" s="18" t="s">
        <v>90</v>
      </c>
      <c r="D82" s="48">
        <f t="shared" si="22"/>
        <v>189</v>
      </c>
      <c r="E82" s="50" t="s">
        <v>430</v>
      </c>
      <c r="G82" s="48" t="str">
        <f t="shared" si="23"/>
        <v>U_SYM_HALF</v>
      </c>
      <c r="H82" s="48" t="str">
        <f t="shared" si="24"/>
        <v>[U_SYM_HALF] = L'½'</v>
      </c>
    </row>
    <row r="83">
      <c r="B83" s="18" t="s">
        <v>91</v>
      </c>
      <c r="D83" s="48">
        <f t="shared" si="22"/>
        <v>190</v>
      </c>
      <c r="E83" s="47" t="s">
        <v>431</v>
      </c>
      <c r="G83" s="48" t="str">
        <f t="shared" si="23"/>
        <v>U_SYM_THREE_QTR</v>
      </c>
      <c r="H83" s="48" t="str">
        <f t="shared" si="24"/>
        <v>[U_SYM_THREE_QTR] = L'¾'</v>
      </c>
    </row>
    <row r="84">
      <c r="B84" s="18" t="s">
        <v>92</v>
      </c>
      <c r="D84" s="48">
        <f t="shared" si="22"/>
        <v>177</v>
      </c>
      <c r="E84" s="47" t="s">
        <v>432</v>
      </c>
      <c r="G84" s="48" t="str">
        <f t="shared" si="23"/>
        <v>U_SYM_PLUS_MINUS</v>
      </c>
      <c r="H84" s="48" t="str">
        <f t="shared" si="24"/>
        <v>[U_SYM_PLUS_MINUS] = L'±'</v>
      </c>
    </row>
    <row r="86">
      <c r="B86" s="47" t="s">
        <v>433</v>
      </c>
    </row>
    <row r="87">
      <c r="B87" s="18" t="s">
        <v>93</v>
      </c>
      <c r="D87" s="48">
        <f t="shared" ref="D87:D92" si="25">CODE(B87)</f>
        <v>161</v>
      </c>
      <c r="E87" s="47" t="s">
        <v>434</v>
      </c>
      <c r="G87" s="48" t="str">
        <f t="shared" ref="G87:G92" si="26">"U_SYM_" &amp; IF(ISBLANK(E87), D87, E87)</f>
        <v>U_SYM_IEXL</v>
      </c>
      <c r="H87" s="48" t="str">
        <f t="shared" ref="H87:H91" si="27">"[" &amp; G87 &amp; "] = L'" &amp; B87 &amp; "'"</f>
        <v>[U_SYM_IEXL] = L'¡'</v>
      </c>
    </row>
    <row r="88">
      <c r="B88" s="18" t="s">
        <v>94</v>
      </c>
      <c r="D88" s="48">
        <f t="shared" si="25"/>
        <v>163</v>
      </c>
      <c r="E88" s="47" t="s">
        <v>435</v>
      </c>
      <c r="G88" s="48" t="str">
        <f t="shared" si="26"/>
        <v>U_SYM_PND</v>
      </c>
      <c r="H88" s="48" t="str">
        <f t="shared" si="27"/>
        <v>[U_SYM_PND] = L'£'</v>
      </c>
    </row>
    <row r="89">
      <c r="B89" s="18" t="s">
        <v>78</v>
      </c>
      <c r="D89" s="48">
        <f t="shared" si="25"/>
        <v>176</v>
      </c>
      <c r="E89" s="47" t="s">
        <v>436</v>
      </c>
      <c r="G89" s="48" t="str">
        <f t="shared" si="26"/>
        <v>U_SYM_DEGR</v>
      </c>
      <c r="H89" s="48" t="str">
        <f t="shared" si="27"/>
        <v>[U_SYM_DEGR] = L'°'</v>
      </c>
    </row>
    <row r="90">
      <c r="B90" s="18" t="s">
        <v>97</v>
      </c>
      <c r="D90" s="48">
        <f t="shared" si="25"/>
        <v>8723</v>
      </c>
      <c r="E90" s="47" t="s">
        <v>437</v>
      </c>
      <c r="G90" s="48" t="str">
        <f t="shared" si="26"/>
        <v>U_SYM_MINUS_PLUS</v>
      </c>
      <c r="H90" s="48" t="str">
        <f t="shared" si="27"/>
        <v>[U_SYM_MINUS_PLUS] = L'∓'</v>
      </c>
    </row>
    <row r="91">
      <c r="B91" s="48" t="s">
        <v>95</v>
      </c>
      <c r="D91" s="48">
        <f t="shared" si="25"/>
        <v>165</v>
      </c>
      <c r="E91" s="47" t="s">
        <v>414</v>
      </c>
      <c r="G91" s="48" t="str">
        <f t="shared" si="26"/>
        <v>U_SYM_YEN</v>
      </c>
      <c r="H91" s="48" t="str">
        <f t="shared" si="27"/>
        <v>[U_SYM_YEN] = L'¥'</v>
      </c>
    </row>
    <row r="92">
      <c r="B92" s="48" t="s">
        <v>96</v>
      </c>
      <c r="D92" s="48">
        <f t="shared" si="25"/>
        <v>8364</v>
      </c>
      <c r="E92" s="47" t="s">
        <v>411</v>
      </c>
      <c r="G92" s="48" t="str">
        <f t="shared" si="26"/>
        <v>U_SYM_EURO</v>
      </c>
    </row>
    <row r="95">
      <c r="B95" s="18" t="s">
        <v>312</v>
      </c>
      <c r="D95" s="48">
        <f t="shared" ref="D95:D99" si="28">CODE(B95)</f>
        <v>171</v>
      </c>
      <c r="E95" s="47" t="s">
        <v>438</v>
      </c>
      <c r="G95" s="48" t="str">
        <f t="shared" ref="G95:G99" si="29">"U_SYM_" &amp; IF(ISBLANK(E95), D95, E95)</f>
        <v>U_SYM_LDAQ</v>
      </c>
      <c r="H95" s="48" t="str">
        <f t="shared" ref="H95:H99" si="30">"[" &amp; G95 &amp; "] = L'" &amp; B95 &amp; "'"</f>
        <v>[U_SYM_LDAQ] = L'«'</v>
      </c>
    </row>
    <row r="96">
      <c r="B96" s="18" t="s">
        <v>313</v>
      </c>
      <c r="D96" s="48">
        <f t="shared" si="28"/>
        <v>187</v>
      </c>
      <c r="E96" s="47" t="s">
        <v>439</v>
      </c>
      <c r="G96" s="48" t="str">
        <f t="shared" si="29"/>
        <v>U_SYM_RDAQ</v>
      </c>
      <c r="H96" s="48" t="str">
        <f t="shared" si="30"/>
        <v>[U_SYM_RDAQ] = L'»'</v>
      </c>
    </row>
    <row r="97">
      <c r="B97" s="18" t="s">
        <v>314</v>
      </c>
      <c r="D97" s="48">
        <f t="shared" si="28"/>
        <v>8747</v>
      </c>
      <c r="E97" s="47" t="s">
        <v>423</v>
      </c>
      <c r="G97" s="48" t="str">
        <f t="shared" si="29"/>
        <v>U_SYM_INTG</v>
      </c>
      <c r="H97" s="48" t="str">
        <f t="shared" si="30"/>
        <v>[U_SYM_INTG] = L'∫'</v>
      </c>
    </row>
    <row r="98">
      <c r="B98" s="18" t="s">
        <v>241</v>
      </c>
      <c r="D98" s="48">
        <f t="shared" si="28"/>
        <v>8229</v>
      </c>
      <c r="G98" s="48" t="str">
        <f t="shared" si="29"/>
        <v>U_SYM_8229</v>
      </c>
      <c r="H98" s="48" t="str">
        <f t="shared" si="30"/>
        <v>[U_SYM_8229] = L'‥'</v>
      </c>
    </row>
    <row r="99">
      <c r="B99" s="18" t="s">
        <v>242</v>
      </c>
      <c r="D99" s="48">
        <f t="shared" si="28"/>
        <v>8226</v>
      </c>
      <c r="E99" s="47" t="s">
        <v>440</v>
      </c>
      <c r="G99" s="48" t="str">
        <f t="shared" si="29"/>
        <v>U_SYM_BULT</v>
      </c>
      <c r="H99" s="48" t="str">
        <f t="shared" si="30"/>
        <v>[U_SYM_BULT] = L'•'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5.25"/>
    <col customWidth="1" min="3" max="4" width="9.63"/>
    <col customWidth="1" min="5" max="5" width="3.25"/>
    <col customWidth="1" min="6" max="6" width="11.63"/>
    <col customWidth="1" min="7" max="7" width="14.88"/>
    <col customWidth="1" min="8" max="8" width="5.13"/>
    <col customWidth="1" min="9" max="9" width="18.38"/>
    <col customWidth="1" min="10" max="10" width="21.5"/>
    <col customWidth="1" min="11" max="11" width="3.25"/>
    <col customWidth="1" min="12" max="12" width="23.75"/>
    <col customWidth="1" min="13" max="13" width="27.13"/>
    <col customWidth="1" min="14" max="14" width="3.13"/>
    <col customWidth="1" min="15" max="15" width="10.88"/>
    <col customWidth="1" min="16" max="16" width="76.25"/>
    <col customWidth="1" min="17" max="26" width="9.63"/>
  </cols>
  <sheetData>
    <row r="1">
      <c r="B1" s="47" t="s">
        <v>441</v>
      </c>
      <c r="C1" s="47" t="s">
        <v>442</v>
      </c>
    </row>
    <row r="2">
      <c r="B2" s="47" t="s">
        <v>443</v>
      </c>
      <c r="C2" s="48" t="str">
        <f>"U_" &amp; C1</f>
        <v>U_SYM_</v>
      </c>
    </row>
    <row r="4">
      <c r="C4" s="51">
        <v>6.0</v>
      </c>
      <c r="D4" s="51">
        <v>7.0</v>
      </c>
    </row>
    <row r="5">
      <c r="C5" s="47" t="s">
        <v>398</v>
      </c>
      <c r="D5" s="47" t="s">
        <v>397</v>
      </c>
      <c r="F5" s="47" t="s">
        <v>444</v>
      </c>
      <c r="G5" s="47" t="s">
        <v>445</v>
      </c>
      <c r="H5" s="47"/>
      <c r="I5" s="47" t="s">
        <v>446</v>
      </c>
      <c r="J5" s="47" t="s">
        <v>447</v>
      </c>
      <c r="L5" s="47" t="s">
        <v>448</v>
      </c>
      <c r="O5" s="47" t="s">
        <v>449</v>
      </c>
      <c r="P5" s="47" t="s">
        <v>450</v>
      </c>
    </row>
    <row r="6">
      <c r="B6" s="52" t="s">
        <v>29</v>
      </c>
    </row>
    <row r="7">
      <c r="B7" s="47" t="s">
        <v>30</v>
      </c>
      <c r="C7" s="48" t="str">
        <f>HLOOKUP($B7, Layout!$B$10:$V$16,  C$4, false)</f>
        <v/>
      </c>
      <c r="D7" s="48" t="str">
        <f>HLOOKUP($B7, Layout!$B$10:$V$16,  D$4, false)</f>
        <v/>
      </c>
      <c r="H7" s="47"/>
      <c r="I7" s="47" t="str">
        <f t="shared" ref="I7:J7" si="1">IF(ISBLANK(F7),  IF(ISBLANK(C7), IFERROR(0/0), NA()),$C$2  &amp; F7)</f>
        <v/>
      </c>
      <c r="J7" s="47" t="str">
        <f t="shared" si="1"/>
        <v/>
      </c>
      <c r="L7" s="48" t="str">
        <f t="shared" ref="L7:M7" si="2">IF(ISBLANK(C7), "", "[" &amp;I7  &amp; "] = L'" &amp;C7  &amp; "'")</f>
        <v/>
      </c>
      <c r="M7" s="48" t="str">
        <f t="shared" si="2"/>
        <v/>
      </c>
      <c r="O7" s="48" t="str">
        <f t="shared" ref="O7:O87" si="5">IF(AND(ISBLANK(C7) , ISBLANK(D7)), IFERROR(0/0), REPLACE(B7, 1, 3, $C$1))</f>
        <v/>
      </c>
      <c r="P7" s="48" t="str">
        <f t="shared" ref="P7:P86" si="6">IF(AND(ISBLANK(C7) , ISBLANK(D7)), "", "case "&amp;O7&amp;": return register_unicode_up("&amp;IF(ISBLANK(I7), J7, I7)&amp;", "&amp; IF(ISBLANK(J7), I7, J7) &amp;", record);")</f>
        <v/>
      </c>
    </row>
    <row r="8">
      <c r="B8" s="47" t="s">
        <v>31</v>
      </c>
      <c r="C8" s="48" t="str">
        <f>HLOOKUP($B8, Layout!$B$10:$V$16,  C$4, false)</f>
        <v>¹</v>
      </c>
      <c r="D8" s="48" t="str">
        <f>HLOOKUP($B8, Layout!$B$10:$V$16,  D$4, false)</f>
        <v>¡</v>
      </c>
      <c r="F8" s="47" t="s">
        <v>427</v>
      </c>
      <c r="G8" s="47" t="s">
        <v>434</v>
      </c>
      <c r="H8" s="47"/>
      <c r="I8" s="47" t="str">
        <f t="shared" ref="I8:J8" si="3">IF(ISBLANK(F8),  IF(ISBLANK(C8), IFERROR(0/0), NA()),$C$2  &amp; F8)</f>
        <v>U_SYM_SUP1</v>
      </c>
      <c r="J8" s="47" t="str">
        <f t="shared" si="3"/>
        <v>U_SYM_IEXL</v>
      </c>
      <c r="L8" s="48" t="str">
        <f t="shared" ref="L8:M8" si="4">IF(ISBLANK(C8), "", "[" &amp;I8  &amp; "] = L'" &amp;C8  &amp; "'")</f>
        <v>[U_SYM_SUP1] = L'¹'</v>
      </c>
      <c r="M8" s="48" t="str">
        <f t="shared" si="4"/>
        <v>[U_SYM_IEXL] = L'¡'</v>
      </c>
      <c r="O8" s="48" t="str">
        <f t="shared" si="5"/>
        <v>SYM_1</v>
      </c>
      <c r="P8" s="48" t="str">
        <f t="shared" si="6"/>
        <v>case SYM_1: return register_unicode_up(U_SYM_SUP1, U_SYM_IEXL, record);</v>
      </c>
    </row>
    <row r="9">
      <c r="B9" s="47" t="s">
        <v>32</v>
      </c>
      <c r="C9" s="48" t="str">
        <f>HLOOKUP($B9, Layout!$B$10:$V$16,  C$4, false)</f>
        <v>²</v>
      </c>
      <c r="D9" s="48" t="str">
        <f>HLOOKUP($B9, Layout!$B$10:$V$16,  D$4, false)</f>
        <v/>
      </c>
      <c r="F9" s="47" t="s">
        <v>428</v>
      </c>
      <c r="H9" s="47"/>
      <c r="I9" s="47" t="str">
        <f t="shared" ref="I9:J9" si="7">IF(ISBLANK(F9),  IF(ISBLANK(C9), IFERROR(0/0), NA()),$C$2  &amp; F9)</f>
        <v>U_SYM_SUP2</v>
      </c>
      <c r="J9" s="47" t="str">
        <f t="shared" si="7"/>
        <v/>
      </c>
      <c r="L9" s="48" t="str">
        <f t="shared" ref="L9:M9" si="8">IF(ISBLANK(C9), "", "[" &amp;I9  &amp; "] = L'" &amp;C9  &amp; "'")</f>
        <v>[U_SYM_SUP2] = L'²'</v>
      </c>
      <c r="M9" s="48" t="str">
        <f t="shared" si="8"/>
        <v/>
      </c>
      <c r="O9" s="48" t="str">
        <f t="shared" si="5"/>
        <v>SYM_2</v>
      </c>
      <c r="P9" s="48" t="str">
        <f t="shared" si="6"/>
        <v>case SYM_2: return register_unicode_up(U_SYM_SUP2, U_SYM_SUP2, record);</v>
      </c>
    </row>
    <row r="10">
      <c r="B10" s="47" t="s">
        <v>33</v>
      </c>
      <c r="C10" s="48" t="str">
        <f>HLOOKUP($B10, Layout!$B$10:$V$16,  C$4, false)</f>
        <v>³</v>
      </c>
      <c r="D10" s="48" t="str">
        <f>HLOOKUP($B10, Layout!$B$10:$V$16,  D$4, false)</f>
        <v>£</v>
      </c>
      <c r="F10" s="47" t="s">
        <v>429</v>
      </c>
      <c r="G10" s="47" t="s">
        <v>435</v>
      </c>
      <c r="H10" s="47"/>
      <c r="I10" s="47" t="str">
        <f t="shared" ref="I10:J10" si="9">IF(ISBLANK(F10),  IF(ISBLANK(C10), IFERROR(0/0), NA()),$C$2  &amp; F10)</f>
        <v>U_SYM_SUP3</v>
      </c>
      <c r="J10" s="47" t="str">
        <f t="shared" si="9"/>
        <v>U_SYM_PND</v>
      </c>
      <c r="L10" s="48" t="str">
        <f t="shared" ref="L10:M10" si="10">IF(ISBLANK(C10), "", "[" &amp;I10  &amp; "] = L'" &amp;C10  &amp; "'")</f>
        <v>[U_SYM_SUP3] = L'³'</v>
      </c>
      <c r="M10" s="48" t="str">
        <f t="shared" si="10"/>
        <v>[U_SYM_PND] = L'£'</v>
      </c>
      <c r="O10" s="48" t="str">
        <f t="shared" si="5"/>
        <v>SYM_3</v>
      </c>
      <c r="P10" s="48" t="str">
        <f t="shared" si="6"/>
        <v>case SYM_3: return register_unicode_up(U_SYM_SUP3, U_SYM_PND, record);</v>
      </c>
    </row>
    <row r="11">
      <c r="B11" s="47" t="s">
        <v>34</v>
      </c>
      <c r="C11" s="48" t="str">
        <f>HLOOKUP($B11, Layout!$B$10:$V$16,  C$4, false)</f>
        <v>½</v>
      </c>
      <c r="D11" s="48" t="str">
        <f>HLOOKUP($B11, Layout!$B$10:$V$16,  D$4, false)</f>
        <v>¥</v>
      </c>
      <c r="F11" s="47" t="s">
        <v>430</v>
      </c>
      <c r="G11" s="47" t="s">
        <v>414</v>
      </c>
      <c r="H11" s="47"/>
      <c r="I11" s="47" t="str">
        <f t="shared" ref="I11:J11" si="11">IF(ISBLANK(F11),  IF(ISBLANK(C11), IFERROR(0/0), NA()),$C$2  &amp; F11)</f>
        <v>U_SYM_HALF</v>
      </c>
      <c r="J11" s="47" t="str">
        <f t="shared" si="11"/>
        <v>U_SYM_YEN</v>
      </c>
      <c r="L11" s="48" t="str">
        <f t="shared" ref="L11:M11" si="12">IF(ISBLANK(C11), "", "[" &amp;I11  &amp; "] = L'" &amp;C11  &amp; "'")</f>
        <v>[U_SYM_HALF] = L'½'</v>
      </c>
      <c r="M11" s="48" t="str">
        <f t="shared" si="12"/>
        <v>[U_SYM_YEN] = L'¥'</v>
      </c>
      <c r="O11" s="48" t="str">
        <f t="shared" si="5"/>
        <v>SYM_4</v>
      </c>
      <c r="P11" s="48" t="str">
        <f t="shared" si="6"/>
        <v>case SYM_4: return register_unicode_up(U_SYM_HALF, U_SYM_YEN, record);</v>
      </c>
    </row>
    <row r="12">
      <c r="B12" s="47" t="s">
        <v>35</v>
      </c>
      <c r="C12" s="48" t="str">
        <f>HLOOKUP($B12, Layout!$B$10:$V$16,  C$4, false)</f>
        <v>¾</v>
      </c>
      <c r="D12" s="48" t="str">
        <f>HLOOKUP($B12, Layout!$B$10:$V$16,  D$4, false)</f>
        <v>€</v>
      </c>
      <c r="F12" s="47" t="s">
        <v>364</v>
      </c>
      <c r="G12" s="47" t="s">
        <v>411</v>
      </c>
      <c r="H12" s="47"/>
      <c r="I12" s="47" t="str">
        <f t="shared" ref="I12:J12" si="13">IF(ISBLANK(F12),  IF(ISBLANK(C12), IFERROR(0/0), NA()),$C$2  &amp; F12)</f>
        <v>U_SYM_TQTR</v>
      </c>
      <c r="J12" s="47" t="str">
        <f t="shared" si="13"/>
        <v>U_SYM_EURO</v>
      </c>
      <c r="L12" s="48" t="str">
        <f t="shared" ref="L12:M12" si="14">IF(ISBLANK(C12), "", "[" &amp;I12  &amp; "] = L'" &amp;C12  &amp; "'")</f>
        <v>[U_SYM_TQTR] = L'¾'</v>
      </c>
      <c r="M12" s="48" t="str">
        <f t="shared" si="14"/>
        <v>[U_SYM_EURO] = L'€'</v>
      </c>
      <c r="O12" s="48" t="str">
        <f t="shared" si="5"/>
        <v>SYM_5</v>
      </c>
      <c r="P12" s="48" t="str">
        <f t="shared" si="6"/>
        <v>case SYM_5: return register_unicode_up(U_SYM_TQTR, U_SYM_EURO, record);</v>
      </c>
    </row>
    <row r="13">
      <c r="B13" s="47" t="s">
        <v>36</v>
      </c>
      <c r="C13" s="48" t="str">
        <f>HLOOKUP($B13, Layout!$B$10:$V$16,  C$4, false)</f>
        <v/>
      </c>
      <c r="D13" s="48" t="str">
        <f>HLOOKUP($B13, Layout!$B$10:$V$16,  D$4, false)</f>
        <v/>
      </c>
      <c r="H13" s="47"/>
      <c r="I13" s="47" t="str">
        <f t="shared" ref="I13:J13" si="15">IF(ISBLANK(F13),  IF(ISBLANK(C13), IFERROR(0/0), NA()),$C$2  &amp; F13)</f>
        <v/>
      </c>
      <c r="J13" s="47" t="str">
        <f t="shared" si="15"/>
        <v/>
      </c>
      <c r="L13" s="48" t="str">
        <f t="shared" ref="L13:M13" si="16">IF(ISBLANK(C13), "", "[" &amp;I13  &amp; "] = L'" &amp;C13  &amp; "'")</f>
        <v/>
      </c>
      <c r="M13" s="48" t="str">
        <f t="shared" si="16"/>
        <v/>
      </c>
      <c r="O13" s="48" t="str">
        <f t="shared" si="5"/>
        <v/>
      </c>
      <c r="P13" s="48" t="str">
        <f t="shared" si="6"/>
        <v/>
      </c>
    </row>
    <row r="14">
      <c r="B14" s="47" t="s">
        <v>37</v>
      </c>
      <c r="C14" s="48" t="str">
        <f>HLOOKUP($B14, Layout!$B$10:$V$16,  C$4, false)</f>
        <v/>
      </c>
      <c r="D14" s="48" t="str">
        <f>HLOOKUP($B14, Layout!$B$10:$V$16,  D$4, false)</f>
        <v/>
      </c>
      <c r="H14" s="47"/>
      <c r="I14" s="47" t="str">
        <f t="shared" ref="I14:J14" si="17">IF(ISBLANK(F14),  IF(ISBLANK(C14), IFERROR(0/0), NA()),$C$2  &amp; F14)</f>
        <v/>
      </c>
      <c r="J14" s="47" t="str">
        <f t="shared" si="17"/>
        <v/>
      </c>
      <c r="L14" s="48" t="str">
        <f t="shared" ref="L14:M14" si="18">IF(ISBLANK(C14), "", "[" &amp;I14  &amp; "] = L'" &amp;C14  &amp; "'")</f>
        <v/>
      </c>
      <c r="M14" s="48" t="str">
        <f t="shared" si="18"/>
        <v/>
      </c>
      <c r="O14" s="48" t="str">
        <f t="shared" si="5"/>
        <v/>
      </c>
      <c r="P14" s="48" t="str">
        <f t="shared" si="6"/>
        <v/>
      </c>
    </row>
    <row r="15">
      <c r="B15" s="47" t="s">
        <v>38</v>
      </c>
      <c r="C15" s="48" t="str">
        <f>HLOOKUP($B15, Layout!$B$10:$V$16,  C$4, false)</f>
        <v/>
      </c>
      <c r="D15" s="48" t="str">
        <f>HLOOKUP($B15, Layout!$B$10:$V$16,  D$4, false)</f>
        <v>°</v>
      </c>
      <c r="G15" s="47" t="s">
        <v>352</v>
      </c>
      <c r="H15" s="47"/>
      <c r="I15" s="47" t="str">
        <f t="shared" ref="I15:J15" si="19">IF(ISBLANK(F15),  IF(ISBLANK(C15), IFERROR(0/0), NA()),$C$2  &amp; F15)</f>
        <v/>
      </c>
      <c r="J15" s="47" t="str">
        <f t="shared" si="19"/>
        <v>U_SYM_DEGREE</v>
      </c>
      <c r="L15" s="48" t="str">
        <f t="shared" ref="L15:M15" si="20">IF(ISBLANK(C15), "", "[" &amp;I15  &amp; "] = L'" &amp;C15  &amp; "'")</f>
        <v/>
      </c>
      <c r="M15" s="48" t="str">
        <f t="shared" si="20"/>
        <v>[U_SYM_DEGREE] = L'°'</v>
      </c>
      <c r="O15" s="48" t="str">
        <f t="shared" si="5"/>
        <v>SYM_8</v>
      </c>
      <c r="P15" s="48" t="str">
        <f t="shared" si="6"/>
        <v>case SYM_8: return register_unicode_up(U_SYM_DEGREE, U_SYM_DEGREE, record);</v>
      </c>
    </row>
    <row r="16">
      <c r="B16" s="47" t="s">
        <v>39</v>
      </c>
      <c r="C16" s="48" t="str">
        <f>HLOOKUP($B16, Layout!$B$10:$V$16,  C$4, false)</f>
        <v/>
      </c>
      <c r="D16" s="48" t="str">
        <f>HLOOKUP($B16, Layout!$B$10:$V$16,  D$4, false)</f>
        <v/>
      </c>
      <c r="H16" s="47"/>
      <c r="I16" s="47" t="str">
        <f t="shared" ref="I16:J16" si="21">IF(ISBLANK(F16),  IF(ISBLANK(C16), IFERROR(0/0), NA()),$C$2  &amp; F16)</f>
        <v/>
      </c>
      <c r="J16" s="47" t="str">
        <f t="shared" si="21"/>
        <v/>
      </c>
      <c r="L16" s="48" t="str">
        <f t="shared" ref="L16:M16" si="22">IF(ISBLANK(C16), "", "[" &amp;I16  &amp; "] = L'" &amp;C16  &amp; "'")</f>
        <v/>
      </c>
      <c r="M16" s="48" t="str">
        <f t="shared" si="22"/>
        <v/>
      </c>
      <c r="O16" s="48" t="str">
        <f t="shared" si="5"/>
        <v/>
      </c>
      <c r="P16" s="48" t="str">
        <f t="shared" si="6"/>
        <v/>
      </c>
    </row>
    <row r="17">
      <c r="B17" s="47" t="s">
        <v>40</v>
      </c>
      <c r="C17" s="48" t="str">
        <f>HLOOKUP($B17, Layout!$B$10:$V$16,  C$4, false)</f>
        <v>∅</v>
      </c>
      <c r="D17" s="48" t="str">
        <f>HLOOKUP($B17, Layout!$B$10:$V$16,  D$4, false)</f>
        <v/>
      </c>
      <c r="F17" s="47" t="s">
        <v>451</v>
      </c>
      <c r="H17" s="47"/>
      <c r="I17" s="47" t="str">
        <f t="shared" ref="I17:J17" si="23">IF(ISBLANK(F17),  IF(ISBLANK(C17), IFERROR(0/0), NA()),$C$2  &amp; F17)</f>
        <v>U_SYM_EMPTY</v>
      </c>
      <c r="J17" s="47" t="str">
        <f t="shared" si="23"/>
        <v/>
      </c>
      <c r="L17" s="48" t="str">
        <f t="shared" ref="L17:M17" si="24">IF(ISBLANK(C17), "", "[" &amp;I17  &amp; "] = L'" &amp;C17  &amp; "'")</f>
        <v>[U_SYM_EMPTY] = L'∅'</v>
      </c>
      <c r="M17" s="48" t="str">
        <f t="shared" si="24"/>
        <v/>
      </c>
      <c r="O17" s="48" t="str">
        <f t="shared" si="5"/>
        <v>SYM_0</v>
      </c>
      <c r="P17" s="48" t="str">
        <f t="shared" si="6"/>
        <v>case SYM_0: return register_unicode_up(U_SYM_EMPTY, U_SYM_EMPTY, record);</v>
      </c>
    </row>
    <row r="18">
      <c r="B18" s="47" t="s">
        <v>41</v>
      </c>
      <c r="C18" s="48" t="str">
        <f>HLOOKUP($B18, Layout!$B$10:$V$16,  C$4, false)</f>
        <v/>
      </c>
      <c r="D18" s="48" t="str">
        <f>HLOOKUP($B18, Layout!$B$10:$V$16,  D$4, false)</f>
        <v/>
      </c>
      <c r="H18" s="47"/>
      <c r="I18" s="47" t="str">
        <f t="shared" ref="I18:J18" si="25">IF(ISBLANK(F18),  IF(ISBLANK(C18), IFERROR(0/0), NA()),$C$2  &amp; F18)</f>
        <v/>
      </c>
      <c r="J18" s="47" t="str">
        <f t="shared" si="25"/>
        <v/>
      </c>
      <c r="L18" s="48" t="str">
        <f t="shared" ref="L18:M18" si="26">IF(ISBLANK(C18), "", "[" &amp;I18  &amp; "] = L'" &amp;C18  &amp; "'")</f>
        <v/>
      </c>
      <c r="M18" s="48" t="str">
        <f t="shared" si="26"/>
        <v/>
      </c>
      <c r="O18" s="48" t="str">
        <f t="shared" si="5"/>
        <v/>
      </c>
      <c r="P18" s="48" t="str">
        <f t="shared" si="6"/>
        <v/>
      </c>
    </row>
    <row r="19">
      <c r="B19" s="47" t="s">
        <v>42</v>
      </c>
      <c r="C19" s="48" t="str">
        <f>HLOOKUP($B19, Layout!$B$10:$V$16,  C$4, false)</f>
        <v>±</v>
      </c>
      <c r="D19" s="48" t="str">
        <f>HLOOKUP($B19, Layout!$B$10:$V$16,  D$4, false)</f>
        <v>∓</v>
      </c>
      <c r="F19" s="47" t="s">
        <v>452</v>
      </c>
      <c r="G19" s="47" t="s">
        <v>453</v>
      </c>
      <c r="H19" s="47"/>
      <c r="I19" s="47" t="str">
        <f t="shared" ref="I19:J19" si="27">IF(ISBLANK(F19),  IF(ISBLANK(C19), IFERROR(0/0), NA()),$C$2  &amp; F19)</f>
        <v>U_SYM_PLSMINS</v>
      </c>
      <c r="J19" s="47" t="str">
        <f t="shared" si="27"/>
        <v>U_SYM_MINSPLS</v>
      </c>
      <c r="L19" s="48" t="str">
        <f t="shared" ref="L19:M19" si="28">IF(ISBLANK(C19), "", "[" &amp;I19  &amp; "] = L'" &amp;C19  &amp; "'")</f>
        <v>[U_SYM_PLSMINS] = L'±'</v>
      </c>
      <c r="M19" s="48" t="str">
        <f t="shared" si="28"/>
        <v>[U_SYM_MINSPLS] = L'∓'</v>
      </c>
      <c r="O19" s="48" t="str">
        <f t="shared" si="5"/>
        <v>SYM_EQL</v>
      </c>
      <c r="P19" s="48" t="str">
        <f t="shared" si="6"/>
        <v>case SYM_EQL: return register_unicode_up(U_SYM_PLSMINS, U_SYM_MINSPLS, record);</v>
      </c>
    </row>
    <row r="20">
      <c r="B20" s="47" t="s">
        <v>43</v>
      </c>
      <c r="C20" s="48" t="str">
        <f>HLOOKUP($B20, Layout!$B$10:$V$16,  C$4, false)</f>
        <v/>
      </c>
      <c r="D20" s="48" t="str">
        <f>HLOOKUP($B20, Layout!$B$10:$V$16,  D$4, false)</f>
        <v/>
      </c>
      <c r="H20" s="47"/>
      <c r="I20" s="47" t="str">
        <f t="shared" ref="I20:J20" si="29">IF(ISBLANK(F20),  IF(ISBLANK(C20), IFERROR(0/0), NA()),$C$2  &amp; F20)</f>
        <v/>
      </c>
      <c r="J20" s="47" t="str">
        <f t="shared" si="29"/>
        <v/>
      </c>
      <c r="L20" s="48" t="str">
        <f t="shared" ref="L20:M20" si="30">IF(ISBLANK(C20), "", "[" &amp;I20  &amp; "] = L'" &amp;C20  &amp; "'")</f>
        <v/>
      </c>
      <c r="M20" s="48" t="str">
        <f t="shared" si="30"/>
        <v/>
      </c>
      <c r="O20" s="48" t="str">
        <f t="shared" si="5"/>
        <v/>
      </c>
      <c r="P20" s="48" t="str">
        <f t="shared" si="6"/>
        <v/>
      </c>
    </row>
    <row r="21">
      <c r="B21" s="47" t="s">
        <v>44</v>
      </c>
      <c r="C21" s="48" t="str">
        <f>HLOOKUP($B21, Layout!$B$10:$V$16,  C$4, false)</f>
        <v/>
      </c>
      <c r="D21" s="48" t="str">
        <f>HLOOKUP($B21, Layout!$B$10:$V$16,  D$4, false)</f>
        <v/>
      </c>
      <c r="H21" s="47"/>
      <c r="I21" s="47" t="str">
        <f t="shared" ref="I21:J21" si="31">IF(ISBLANK(F21),  IF(ISBLANK(C21), IFERROR(0/0), NA()),$C$2  &amp; F21)</f>
        <v/>
      </c>
      <c r="J21" s="47" t="str">
        <f t="shared" si="31"/>
        <v/>
      </c>
      <c r="L21" s="48" t="str">
        <f t="shared" ref="L21:M21" si="32">IF(ISBLANK(C21), "", "[" &amp;I21  &amp; "] = L'" &amp;C21  &amp; "'")</f>
        <v/>
      </c>
      <c r="M21" s="48" t="str">
        <f t="shared" si="32"/>
        <v/>
      </c>
      <c r="O21" s="48" t="str">
        <f t="shared" si="5"/>
        <v/>
      </c>
      <c r="P21" s="48" t="str">
        <f t="shared" si="6"/>
        <v/>
      </c>
    </row>
    <row r="22">
      <c r="B22" s="47" t="s">
        <v>45</v>
      </c>
      <c r="C22" s="48" t="str">
        <f>HLOOKUP($B22, Layout!$B$10:$V$16,  C$4, false)</f>
        <v/>
      </c>
      <c r="D22" s="48" t="str">
        <f>HLOOKUP($B22, Layout!$B$10:$V$16,  D$4, false)</f>
        <v/>
      </c>
      <c r="H22" s="47"/>
      <c r="I22" s="47" t="str">
        <f t="shared" ref="I22:J22" si="33">IF(ISBLANK(F22),  IF(ISBLANK(C22), IFERROR(0/0), NA()),$C$2  &amp; F22)</f>
        <v/>
      </c>
      <c r="J22" s="47" t="str">
        <f t="shared" si="33"/>
        <v/>
      </c>
      <c r="L22" s="48" t="str">
        <f t="shared" ref="L22:M22" si="34">IF(ISBLANK(C22), "", "[" &amp;I22  &amp; "] = L'" &amp;C22  &amp; "'")</f>
        <v/>
      </c>
      <c r="M22" s="48" t="str">
        <f t="shared" si="34"/>
        <v/>
      </c>
      <c r="O22" s="48" t="str">
        <f t="shared" si="5"/>
        <v/>
      </c>
      <c r="P22" s="48" t="str">
        <f t="shared" si="6"/>
        <v/>
      </c>
    </row>
    <row r="23">
      <c r="B23" s="47" t="s">
        <v>46</v>
      </c>
      <c r="C23" s="48" t="str">
        <f>HLOOKUP($B23, Layout!$B$10:$V$16,  C$4, false)</f>
        <v/>
      </c>
      <c r="D23" s="48" t="str">
        <f>HLOOKUP($B23, Layout!$B$10:$V$16,  D$4, false)</f>
        <v/>
      </c>
      <c r="H23" s="47"/>
      <c r="I23" s="47" t="str">
        <f t="shared" ref="I23:J23" si="35">IF(ISBLANK(F23),  IF(ISBLANK(C23), IFERROR(0/0), NA()),$C$2  &amp; F23)</f>
        <v/>
      </c>
      <c r="J23" s="47" t="str">
        <f t="shared" si="35"/>
        <v/>
      </c>
      <c r="L23" s="48" t="str">
        <f t="shared" ref="L23:M23" si="36">IF(ISBLANK(C23), "", "[" &amp;I23  &amp; "] = L'" &amp;C23  &amp; "'")</f>
        <v/>
      </c>
      <c r="M23" s="48" t="str">
        <f t="shared" si="36"/>
        <v/>
      </c>
      <c r="O23" s="48" t="str">
        <f t="shared" si="5"/>
        <v/>
      </c>
      <c r="P23" s="48" t="str">
        <f t="shared" si="6"/>
        <v/>
      </c>
    </row>
    <row r="24">
      <c r="B24" s="47" t="s">
        <v>47</v>
      </c>
      <c r="C24" s="48" t="str">
        <f>HLOOKUP($B24, Layout!$B$10:$V$16,  C$4, false)</f>
        <v/>
      </c>
      <c r="D24" s="48" t="str">
        <f>HLOOKUP($B24, Layout!$B$10:$V$16,  D$4, false)</f>
        <v/>
      </c>
      <c r="H24" s="47"/>
      <c r="I24" s="47" t="str">
        <f t="shared" ref="I24:J24" si="37">IF(ISBLANK(F24),  IF(ISBLANK(C24), IFERROR(0/0), NA()),$C$2  &amp; F24)</f>
        <v/>
      </c>
      <c r="J24" s="47" t="str">
        <f t="shared" si="37"/>
        <v/>
      </c>
      <c r="L24" s="48" t="str">
        <f t="shared" ref="L24:M24" si="38">IF(ISBLANK(C24), "", "[" &amp;I24  &amp; "] = L'" &amp;C24  &amp; "'")</f>
        <v/>
      </c>
      <c r="M24" s="48" t="str">
        <f t="shared" si="38"/>
        <v/>
      </c>
      <c r="O24" s="48" t="str">
        <f t="shared" si="5"/>
        <v/>
      </c>
      <c r="P24" s="48" t="str">
        <f t="shared" si="6"/>
        <v/>
      </c>
    </row>
    <row r="25">
      <c r="B25" s="47" t="s">
        <v>48</v>
      </c>
      <c r="C25" s="48" t="str">
        <f>HLOOKUP($B25, Layout!$B$10:$V$16,  C$4, false)</f>
        <v/>
      </c>
      <c r="D25" s="48" t="str">
        <f>HLOOKUP($B25, Layout!$B$10:$V$16,  D$4, false)</f>
        <v/>
      </c>
      <c r="H25" s="47"/>
      <c r="I25" s="47" t="str">
        <f t="shared" ref="I25:J25" si="39">IF(ISBLANK(F25),  IF(ISBLANK(C25), IFERROR(0/0), NA()),$C$2  &amp; F25)</f>
        <v/>
      </c>
      <c r="J25" s="47" t="str">
        <f t="shared" si="39"/>
        <v/>
      </c>
      <c r="L25" s="48" t="str">
        <f t="shared" ref="L25:M25" si="40">IF(ISBLANK(C25), "", "[" &amp;I25  &amp; "] = L'" &amp;C25  &amp; "'")</f>
        <v/>
      </c>
      <c r="M25" s="48" t="str">
        <f t="shared" si="40"/>
        <v/>
      </c>
      <c r="O25" s="48" t="str">
        <f t="shared" si="5"/>
        <v/>
      </c>
      <c r="P25" s="48" t="str">
        <f t="shared" si="6"/>
        <v/>
      </c>
    </row>
    <row r="26">
      <c r="B26" s="47" t="s">
        <v>49</v>
      </c>
      <c r="C26" s="48" t="str">
        <f>HLOOKUP($B26, Layout!$B$10:$V$16,  C$4, false)</f>
        <v/>
      </c>
      <c r="D26" s="48" t="str">
        <f>HLOOKUP($B26, Layout!$B$10:$V$16,  D$4, false)</f>
        <v/>
      </c>
      <c r="H26" s="47"/>
      <c r="I26" s="47" t="str">
        <f t="shared" ref="I26:J26" si="41">IF(ISBLANK(F26),  IF(ISBLANK(C26), IFERROR(0/0), NA()),$C$2  &amp; F26)</f>
        <v/>
      </c>
      <c r="J26" s="47" t="str">
        <f t="shared" si="41"/>
        <v/>
      </c>
      <c r="L26" s="48" t="str">
        <f t="shared" ref="L26:M26" si="42">IF(ISBLANK(C26), "", "[" &amp;I26  &amp; "] = L'" &amp;C26  &amp; "'")</f>
        <v/>
      </c>
      <c r="M26" s="48" t="str">
        <f t="shared" si="42"/>
        <v/>
      </c>
      <c r="O26" s="48" t="str">
        <f t="shared" si="5"/>
        <v/>
      </c>
      <c r="P26" s="48" t="str">
        <f t="shared" si="6"/>
        <v/>
      </c>
    </row>
    <row r="27">
      <c r="B27" s="47" t="s">
        <v>50</v>
      </c>
      <c r="C27" s="48" t="str">
        <f>HLOOKUP($B27, Layout!$B$10:$V$16,  C$4, false)</f>
        <v/>
      </c>
      <c r="D27" s="48" t="str">
        <f>HLOOKUP($B27, Layout!$B$10:$V$16,  D$4, false)</f>
        <v/>
      </c>
      <c r="H27" s="47"/>
      <c r="I27" s="47" t="str">
        <f t="shared" ref="I27:J27" si="43">IF(ISBLANK(F27),  IF(ISBLANK(C27), IFERROR(0/0), NA()),$C$2  &amp; F27)</f>
        <v/>
      </c>
      <c r="J27" s="47" t="str">
        <f t="shared" si="43"/>
        <v/>
      </c>
      <c r="L27" s="48" t="str">
        <f t="shared" ref="L27:M27" si="44">IF(ISBLANK(C27), "", "[" &amp;I27  &amp; "] = L'" &amp;C27  &amp; "'")</f>
        <v/>
      </c>
      <c r="M27" s="48" t="str">
        <f t="shared" si="44"/>
        <v/>
      </c>
      <c r="O27" s="48" t="str">
        <f t="shared" si="5"/>
        <v/>
      </c>
      <c r="P27" s="48" t="str">
        <f t="shared" si="6"/>
        <v/>
      </c>
    </row>
    <row r="28">
      <c r="I28" s="47" t="str">
        <f t="shared" ref="I28:J28" si="45">IF(ISBLANK(F28),  IF(ISBLANK(C28), IFERROR(0/0), NA()),$C$2  &amp; F28)</f>
        <v/>
      </c>
      <c r="J28" s="47" t="str">
        <f t="shared" si="45"/>
        <v/>
      </c>
      <c r="M28" s="48" t="str">
        <f>IF(ISBLANK(D28), "", "[" &amp;J28  &amp; "] = L'" &amp;D28  &amp; "'")</f>
        <v/>
      </c>
      <c r="O28" s="48" t="str">
        <f t="shared" si="5"/>
        <v/>
      </c>
      <c r="P28" s="48" t="str">
        <f t="shared" si="6"/>
        <v/>
      </c>
    </row>
    <row r="29">
      <c r="B29" s="53" t="s">
        <v>98</v>
      </c>
      <c r="H29" s="47"/>
      <c r="I29" s="47" t="str">
        <f t="shared" ref="I29:J29" si="46">IF(ISBLANK(F29),  IF(ISBLANK(C29), IFERROR(0/0), NA()),$C$2  &amp; F29)</f>
        <v/>
      </c>
      <c r="J29" s="47" t="str">
        <f t="shared" si="46"/>
        <v/>
      </c>
      <c r="L29" s="48" t="str">
        <f t="shared" ref="L29:M29" si="47">IF(ISBLANK(C29), "", "[" &amp;I29  &amp; "] = L'" &amp;C29  &amp; "'")</f>
        <v/>
      </c>
      <c r="M29" s="48" t="str">
        <f t="shared" si="47"/>
        <v/>
      </c>
      <c r="O29" s="48" t="str">
        <f t="shared" si="5"/>
        <v/>
      </c>
      <c r="P29" s="48" t="str">
        <f t="shared" si="6"/>
        <v/>
      </c>
    </row>
    <row r="30">
      <c r="B30" s="47" t="s">
        <v>99</v>
      </c>
      <c r="C30" s="48" t="str">
        <f>HLOOKUP($B30, Layout!$B$18:$U$24,  C$4, false)</f>
        <v/>
      </c>
      <c r="D30" s="48" t="str">
        <f>HLOOKUP($B30, Layout!$B$18:$U$24,  D$4, false)</f>
        <v/>
      </c>
      <c r="H30" s="47"/>
      <c r="I30" s="47" t="str">
        <f t="shared" ref="I30:J30" si="48">IF(ISBLANK(F30),  IF(ISBLANK(C30), IFERROR(0/0), NA()),$C$2  &amp; F30)</f>
        <v/>
      </c>
      <c r="J30" s="47" t="str">
        <f t="shared" si="48"/>
        <v/>
      </c>
      <c r="L30" s="48" t="str">
        <f t="shared" ref="L30:M30" si="49">IF(ISBLANK(C30), "", "[" &amp;I30  &amp; "] = L'" &amp;C30  &amp; "'")</f>
        <v/>
      </c>
      <c r="M30" s="48" t="str">
        <f t="shared" si="49"/>
        <v/>
      </c>
      <c r="O30" s="48" t="str">
        <f t="shared" si="5"/>
        <v/>
      </c>
      <c r="P30" s="48" t="str">
        <f t="shared" si="6"/>
        <v/>
      </c>
    </row>
    <row r="31">
      <c r="B31" s="47" t="s">
        <v>100</v>
      </c>
      <c r="C31" s="48" t="str">
        <f>HLOOKUP($B31, Layout!$B$18:$U$24,  C$4, false)</f>
        <v>∧</v>
      </c>
      <c r="D31" s="48" t="str">
        <f>HLOOKUP($B31, Layout!$B$18:$U$24,  D$4, false)</f>
        <v>ℚ</v>
      </c>
      <c r="F31" s="47" t="s">
        <v>367</v>
      </c>
      <c r="G31" s="47" t="s">
        <v>379</v>
      </c>
      <c r="H31" s="47"/>
      <c r="I31" s="47" t="str">
        <f t="shared" ref="I31:J31" si="50">IF(ISBLANK(F31),  IF(ISBLANK(C31), IFERROR(0/0), NA()),$C$2  &amp; F31)</f>
        <v>U_SYM_AND</v>
      </c>
      <c r="J31" s="47" t="str">
        <f t="shared" si="50"/>
        <v>U_SYM_QSET</v>
      </c>
      <c r="L31" s="48" t="str">
        <f t="shared" ref="L31:M31" si="51">IF(ISBLANK(C31), "", "[" &amp;I31  &amp; "] = L'" &amp;C31  &amp; "'")</f>
        <v>[U_SYM_AND] = L'∧'</v>
      </c>
      <c r="M31" s="48" t="str">
        <f t="shared" si="51"/>
        <v>[U_SYM_QSET] = L'ℚ'</v>
      </c>
      <c r="O31" s="48" t="str">
        <f t="shared" si="5"/>
        <v>SYM_Q</v>
      </c>
      <c r="P31" s="48" t="str">
        <f t="shared" si="6"/>
        <v>case SYM_Q: return register_unicode_up(U_SYM_AND, U_SYM_QSET, record);</v>
      </c>
    </row>
    <row r="32">
      <c r="B32" s="47" t="s">
        <v>101</v>
      </c>
      <c r="C32" s="48" t="str">
        <f>HLOOKUP($B32, Layout!$B$18:$U$24,  C$4, false)</f>
        <v>∨</v>
      </c>
      <c r="D32" s="48" t="str">
        <f>HLOOKUP($B32, Layout!$B$18:$U$24,  D$4, false)</f>
        <v/>
      </c>
      <c r="F32" s="47" t="s">
        <v>368</v>
      </c>
      <c r="H32" s="47"/>
      <c r="I32" s="47" t="str">
        <f t="shared" ref="I32:J32" si="52">IF(ISBLANK(F32),  IF(ISBLANK(C32), IFERROR(0/0), NA()),$C$2  &amp; F32)</f>
        <v>U_SYM_OR</v>
      </c>
      <c r="J32" s="47" t="str">
        <f t="shared" si="52"/>
        <v/>
      </c>
      <c r="L32" s="48" t="str">
        <f t="shared" ref="L32:M32" si="53">IF(ISBLANK(C32), "", "[" &amp;I32  &amp; "] = L'" &amp;C32  &amp; "'")</f>
        <v>[U_SYM_OR] = L'∨'</v>
      </c>
      <c r="M32" s="48" t="str">
        <f t="shared" si="53"/>
        <v/>
      </c>
      <c r="O32" s="48" t="str">
        <f t="shared" si="5"/>
        <v>SYM_W</v>
      </c>
      <c r="P32" s="48" t="str">
        <f t="shared" si="6"/>
        <v>case SYM_W: return register_unicode_up(U_SYM_OR, U_SYM_OR, record);</v>
      </c>
    </row>
    <row r="33">
      <c r="B33" s="47" t="s">
        <v>102</v>
      </c>
      <c r="C33" s="48" t="str">
        <f>HLOOKUP($B33, Layout!$B$18:$U$24,  C$4, false)</f>
        <v>∩</v>
      </c>
      <c r="D33" s="48" t="str">
        <f>HLOOKUP($B33, Layout!$B$18:$U$24,  D$4, false)</f>
        <v/>
      </c>
      <c r="F33" s="47" t="s">
        <v>369</v>
      </c>
      <c r="H33" s="47"/>
      <c r="I33" s="47" t="str">
        <f t="shared" ref="I33:J33" si="54">IF(ISBLANK(F33),  IF(ISBLANK(C33), IFERROR(0/0), NA()),$C$2  &amp; F33)</f>
        <v>U_SYM_INTERSECT</v>
      </c>
      <c r="J33" s="47" t="str">
        <f t="shared" si="54"/>
        <v/>
      </c>
      <c r="L33" s="48" t="str">
        <f t="shared" ref="L33:M33" si="55">IF(ISBLANK(C33), "", "[" &amp;I33  &amp; "] = L'" &amp;C33  &amp; "'")</f>
        <v>[U_SYM_INTERSECT] = L'∩'</v>
      </c>
      <c r="M33" s="48" t="str">
        <f t="shared" si="55"/>
        <v/>
      </c>
      <c r="O33" s="48" t="str">
        <f t="shared" si="5"/>
        <v>SYM_E</v>
      </c>
      <c r="P33" s="48" t="str">
        <f t="shared" si="6"/>
        <v>case SYM_E: return register_unicode_up(U_SYM_INTERSECT, U_SYM_INTERSECT, record);</v>
      </c>
    </row>
    <row r="34">
      <c r="B34" s="47" t="s">
        <v>103</v>
      </c>
      <c r="C34" s="48" t="str">
        <f>HLOOKUP($B34, Layout!$B$18:$U$24,  C$4, false)</f>
        <v>∪</v>
      </c>
      <c r="D34" s="48" t="str">
        <f>HLOOKUP($B34, Layout!$B$18:$U$24,  D$4, false)</f>
        <v>ℝ</v>
      </c>
      <c r="F34" s="47" t="s">
        <v>370</v>
      </c>
      <c r="G34" s="47" t="s">
        <v>380</v>
      </c>
      <c r="H34" s="47"/>
      <c r="I34" s="47" t="str">
        <f t="shared" ref="I34:J34" si="56">IF(ISBLANK(F34),  IF(ISBLANK(C34), IFERROR(0/0), NA()),$C$2  &amp; F34)</f>
        <v>U_SYM_MUNION</v>
      </c>
      <c r="J34" s="47" t="str">
        <f t="shared" si="56"/>
        <v>U_SYM_RSET</v>
      </c>
      <c r="L34" s="48" t="str">
        <f t="shared" ref="L34:M34" si="57">IF(ISBLANK(C34), "", "[" &amp;I34  &amp; "] = L'" &amp;C34  &amp; "'")</f>
        <v>[U_SYM_MUNION] = L'∪'</v>
      </c>
      <c r="M34" s="48" t="str">
        <f t="shared" si="57"/>
        <v>[U_SYM_RSET] = L'ℝ'</v>
      </c>
      <c r="O34" s="48" t="str">
        <f t="shared" si="5"/>
        <v>SYM_R</v>
      </c>
      <c r="P34" s="48" t="str">
        <f t="shared" si="6"/>
        <v>case SYM_R: return register_unicode_up(U_SYM_MUNION, U_SYM_RSET, record);</v>
      </c>
    </row>
    <row r="35">
      <c r="B35" s="47" t="s">
        <v>104</v>
      </c>
      <c r="C35" s="48" t="str">
        <f>HLOOKUP($B35, Layout!$B$18:$U$24,  C$4, false)</f>
        <v>⊂</v>
      </c>
      <c r="D35" s="48" t="str">
        <f>HLOOKUP($B35, Layout!$B$18:$U$24,  D$4, false)</f>
        <v>⊆</v>
      </c>
      <c r="F35" s="47" t="s">
        <v>371</v>
      </c>
      <c r="G35" s="47" t="s">
        <v>381</v>
      </c>
      <c r="H35" s="47"/>
      <c r="I35" s="47" t="str">
        <f t="shared" ref="I35:J35" si="58">IF(ISBLANK(F35),  IF(ISBLANK(C35), IFERROR(0/0), NA()),$C$2  &amp; F35)</f>
        <v>U_SYM_SUBSET</v>
      </c>
      <c r="J35" s="47" t="str">
        <f t="shared" si="58"/>
        <v>U_SYM_SUBSETOREQ</v>
      </c>
      <c r="L35" s="48" t="str">
        <f t="shared" ref="L35:M35" si="59">IF(ISBLANK(C35), "", "[" &amp;I35  &amp; "] = L'" &amp;C35  &amp; "'")</f>
        <v>[U_SYM_SUBSET] = L'⊂'</v>
      </c>
      <c r="M35" s="48" t="str">
        <f t="shared" si="59"/>
        <v>[U_SYM_SUBSETOREQ] = L'⊆'</v>
      </c>
      <c r="O35" s="48" t="str">
        <f t="shared" si="5"/>
        <v>SYM_T</v>
      </c>
      <c r="P35" s="48" t="str">
        <f t="shared" si="6"/>
        <v>case SYM_T: return register_unicode_up(U_SYM_SUBSET, U_SYM_SUBSETOREQ, record);</v>
      </c>
    </row>
    <row r="36">
      <c r="B36" s="47" t="s">
        <v>105</v>
      </c>
      <c r="C36" s="48" t="str">
        <f>HLOOKUP($B36, Layout!$B$18:$U$24,  C$4, false)</f>
        <v>⊃</v>
      </c>
      <c r="D36" s="48" t="str">
        <f>HLOOKUP($B36, Layout!$B$18:$U$24,  D$4, false)</f>
        <v>⊇</v>
      </c>
      <c r="F36" s="47" t="s">
        <v>372</v>
      </c>
      <c r="G36" s="47" t="s">
        <v>382</v>
      </c>
      <c r="H36" s="47"/>
      <c r="I36" s="47" t="str">
        <f t="shared" ref="I36:J36" si="60">IF(ISBLANK(F36),  IF(ISBLANK(C36), IFERROR(0/0), NA()),$C$2  &amp; F36)</f>
        <v>U_SYM_SUPERSET</v>
      </c>
      <c r="J36" s="47" t="str">
        <f t="shared" si="60"/>
        <v>U_SYM_SUPERSETOREQ</v>
      </c>
      <c r="L36" s="48" t="str">
        <f t="shared" ref="L36:M36" si="61">IF(ISBLANK(C36), "", "[" &amp;I36  &amp; "] = L'" &amp;C36  &amp; "'")</f>
        <v>[U_SYM_SUPERSET] = L'⊃'</v>
      </c>
      <c r="M36" s="48" t="str">
        <f t="shared" si="61"/>
        <v>[U_SYM_SUPERSETOREQ] = L'⊇'</v>
      </c>
      <c r="O36" s="48" t="str">
        <f t="shared" si="5"/>
        <v>SYM_Y</v>
      </c>
      <c r="P36" s="48" t="str">
        <f t="shared" si="6"/>
        <v>case SYM_Y: return register_unicode_up(U_SYM_SUPERSET, U_SYM_SUPERSETOREQ, record);</v>
      </c>
    </row>
    <row r="37">
      <c r="B37" s="47" t="s">
        <v>106</v>
      </c>
      <c r="C37" s="48" t="str">
        <f>HLOOKUP($B37, Layout!$B$18:$U$24,  C$4, false)</f>
        <v>∀</v>
      </c>
      <c r="D37" s="48" t="str">
        <f>HLOOKUP($B37, Layout!$B$18:$U$24,  D$4, false)</f>
        <v/>
      </c>
      <c r="F37" s="47" t="s">
        <v>373</v>
      </c>
      <c r="H37" s="47"/>
      <c r="I37" s="47" t="str">
        <f t="shared" ref="I37:J37" si="62">IF(ISBLANK(F37),  IF(ISBLANK(C37), IFERROR(0/0), NA()),$C$2  &amp; F37)</f>
        <v>U_SYM_FORALL</v>
      </c>
      <c r="J37" s="47" t="str">
        <f t="shared" si="62"/>
        <v/>
      </c>
      <c r="L37" s="48" t="str">
        <f t="shared" ref="L37:M37" si="63">IF(ISBLANK(C37), "", "[" &amp;I37  &amp; "] = L'" &amp;C37  &amp; "'")</f>
        <v>[U_SYM_FORALL] = L'∀'</v>
      </c>
      <c r="M37" s="48" t="str">
        <f t="shared" si="63"/>
        <v/>
      </c>
      <c r="O37" s="48" t="str">
        <f t="shared" si="5"/>
        <v>SYM_U</v>
      </c>
      <c r="P37" s="48" t="str">
        <f t="shared" si="6"/>
        <v>case SYM_U: return register_unicode_up(U_SYM_FORALL, U_SYM_FORALL, record);</v>
      </c>
    </row>
    <row r="38">
      <c r="B38" s="47" t="s">
        <v>107</v>
      </c>
      <c r="C38" s="48" t="str">
        <f>HLOOKUP($B38, Layout!$B$18:$U$24,  C$4, false)</f>
        <v>∞</v>
      </c>
      <c r="D38" s="48" t="str">
        <f>HLOOKUP($B38, Layout!$B$18:$U$24,  D$4, false)</f>
        <v/>
      </c>
      <c r="F38" s="47" t="s">
        <v>374</v>
      </c>
      <c r="H38" s="47"/>
      <c r="I38" s="47" t="str">
        <f t="shared" ref="I38:J38" si="64">IF(ISBLANK(F38),  IF(ISBLANK(C38), IFERROR(0/0), NA()),$C$2  &amp; F38)</f>
        <v>U_SYM_INIFIN</v>
      </c>
      <c r="J38" s="47" t="str">
        <f t="shared" si="64"/>
        <v/>
      </c>
      <c r="L38" s="48" t="str">
        <f t="shared" ref="L38:M38" si="65">IF(ISBLANK(C38), "", "[" &amp;I38  &amp; "] = L'" &amp;C38  &amp; "'")</f>
        <v>[U_SYM_INIFIN] = L'∞'</v>
      </c>
      <c r="M38" s="48" t="str">
        <f t="shared" si="65"/>
        <v/>
      </c>
      <c r="O38" s="48" t="str">
        <f t="shared" si="5"/>
        <v>SYM_I</v>
      </c>
      <c r="P38" s="48" t="str">
        <f t="shared" si="6"/>
        <v>case SYM_I: return register_unicode_up(U_SYM_INIFIN, U_SYM_INIFIN, record);</v>
      </c>
    </row>
    <row r="39">
      <c r="B39" s="47" t="s">
        <v>108</v>
      </c>
      <c r="C39" s="48" t="str">
        <f>HLOOKUP($B39, Layout!$B$18:$U$24,  C$4, false)</f>
        <v>∃</v>
      </c>
      <c r="D39" s="48" t="str">
        <f>HLOOKUP($B39, Layout!$B$18:$U$24,  D$4, false)</f>
        <v>∄</v>
      </c>
      <c r="F39" s="47" t="s">
        <v>375</v>
      </c>
      <c r="G39" s="47" t="s">
        <v>383</v>
      </c>
      <c r="H39" s="47"/>
      <c r="I39" s="47" t="str">
        <f t="shared" ref="I39:J39" si="66">IF(ISBLANK(F39),  IF(ISBLANK(C39), IFERROR(0/0), NA()),$C$2  &amp; F39)</f>
        <v>U_SYM_EXISTS</v>
      </c>
      <c r="J39" s="47" t="str">
        <f t="shared" si="66"/>
        <v>U_SYM_NEXISTS</v>
      </c>
      <c r="L39" s="48" t="str">
        <f t="shared" ref="L39:M39" si="67">IF(ISBLANK(C39), "", "[" &amp;I39  &amp; "] = L'" &amp;C39  &amp; "'")</f>
        <v>[U_SYM_EXISTS] = L'∃'</v>
      </c>
      <c r="M39" s="48" t="str">
        <f t="shared" si="67"/>
        <v>[U_SYM_NEXISTS] = L'∄'</v>
      </c>
      <c r="O39" s="48" t="str">
        <f t="shared" si="5"/>
        <v>SYM_O</v>
      </c>
      <c r="P39" s="48" t="str">
        <f t="shared" si="6"/>
        <v>case SYM_O: return register_unicode_up(U_SYM_EXISTS, U_SYM_NEXISTS, record);</v>
      </c>
    </row>
    <row r="40">
      <c r="B40" s="47" t="s">
        <v>109</v>
      </c>
      <c r="C40" s="48" t="str">
        <f>HLOOKUP($B40, Layout!$B$18:$U$24,  C$4, false)</f>
        <v>∂</v>
      </c>
      <c r="D40" s="48" t="str">
        <f>HLOOKUP($B40, Layout!$B$18:$U$24,  D$4, false)</f>
        <v/>
      </c>
      <c r="F40" s="47" t="s">
        <v>376</v>
      </c>
      <c r="H40" s="47"/>
      <c r="I40" s="47" t="str">
        <f t="shared" ref="I40:J40" si="68">IF(ISBLANK(F40),  IF(ISBLANK(C40), IFERROR(0/0), NA()),$C$2  &amp; F40)</f>
        <v>U_SYM_PDIF</v>
      </c>
      <c r="J40" s="47" t="str">
        <f t="shared" si="68"/>
        <v/>
      </c>
      <c r="L40" s="48" t="str">
        <f t="shared" ref="L40:M40" si="69">IF(ISBLANK(C40), "", "[" &amp;I40  &amp; "] = L'" &amp;C40  &amp; "'")</f>
        <v>[U_SYM_PDIF] = L'∂'</v>
      </c>
      <c r="M40" s="48" t="str">
        <f t="shared" si="69"/>
        <v/>
      </c>
      <c r="O40" s="48" t="str">
        <f t="shared" si="5"/>
        <v>SYM_P</v>
      </c>
      <c r="P40" s="48" t="str">
        <f t="shared" si="6"/>
        <v>case SYM_P: return register_unicode_up(U_SYM_PDIF, U_SYM_PDIF, record);</v>
      </c>
    </row>
    <row r="41">
      <c r="B41" s="47" t="s">
        <v>110</v>
      </c>
      <c r="C41" s="48" t="str">
        <f>HLOOKUP($B41, Layout!$B$18:$U$24,  C$4, false)</f>
        <v>∈</v>
      </c>
      <c r="D41" s="48" t="str">
        <f>HLOOKUP($B41, Layout!$B$18:$U$24,  D$4, false)</f>
        <v>∉</v>
      </c>
      <c r="F41" s="47" t="s">
        <v>377</v>
      </c>
      <c r="G41" s="47" t="s">
        <v>384</v>
      </c>
      <c r="H41" s="47"/>
      <c r="I41" s="47" t="str">
        <f t="shared" ref="I41:J41" si="70">IF(ISBLANK(F41),  IF(ISBLANK(C41), IFERROR(0/0), NA()),$C$2  &amp; F41)</f>
        <v>U_SYM_ELEOF</v>
      </c>
      <c r="J41" s="47" t="str">
        <f t="shared" si="70"/>
        <v>U_SYM_NELEOF</v>
      </c>
      <c r="L41" s="48" t="str">
        <f t="shared" ref="L41:M41" si="71">IF(ISBLANK(C41), "", "[" &amp;I41  &amp; "] = L'" &amp;C41  &amp; "'")</f>
        <v>[U_SYM_ELEOF] = L'∈'</v>
      </c>
      <c r="M41" s="48" t="str">
        <f t="shared" si="71"/>
        <v>[U_SYM_NELEOF] = L'∉'</v>
      </c>
      <c r="O41" s="48" t="str">
        <f t="shared" si="5"/>
        <v>SYM_LBRC</v>
      </c>
      <c r="P41" s="48" t="str">
        <f t="shared" si="6"/>
        <v>case SYM_LBRC: return register_unicode_up(U_SYM_ELEOF, U_SYM_NELEOF, record);</v>
      </c>
    </row>
    <row r="42">
      <c r="B42" s="47" t="s">
        <v>111</v>
      </c>
      <c r="C42" s="48" t="str">
        <f>HLOOKUP($B42, Layout!$B$18:$U$24,  C$4, false)</f>
        <v/>
      </c>
      <c r="D42" s="48" t="str">
        <f>HLOOKUP($B42, Layout!$B$18:$U$24,  D$4, false)</f>
        <v/>
      </c>
      <c r="H42" s="47"/>
      <c r="I42" s="47" t="str">
        <f t="shared" ref="I42:J42" si="72">IF(ISBLANK(F42),  IF(ISBLANK(C42), IFERROR(0/0), NA()),$C$2  &amp; F42)</f>
        <v/>
      </c>
      <c r="J42" s="47" t="str">
        <f t="shared" si="72"/>
        <v/>
      </c>
      <c r="L42" s="48" t="str">
        <f t="shared" ref="L42:M42" si="73">IF(ISBLANK(C42), "", "[" &amp;I42  &amp; "] = L'" &amp;C42  &amp; "'")</f>
        <v/>
      </c>
      <c r="M42" s="48" t="str">
        <f t="shared" si="73"/>
        <v/>
      </c>
      <c r="O42" s="48" t="str">
        <f t="shared" si="5"/>
        <v/>
      </c>
      <c r="P42" s="48" t="str">
        <f t="shared" si="6"/>
        <v/>
      </c>
    </row>
    <row r="43">
      <c r="B43" s="47" t="s">
        <v>112</v>
      </c>
      <c r="C43" s="48" t="str">
        <f>HLOOKUP($B43, Layout!$B$18:$U$24,  C$4, false)</f>
        <v>‖</v>
      </c>
      <c r="D43" s="48" t="str">
        <f>HLOOKUP($B43, Layout!$B$18:$U$24,  D$4, false)</f>
        <v>⦀</v>
      </c>
      <c r="F43" s="47" t="s">
        <v>454</v>
      </c>
      <c r="G43" s="47" t="s">
        <v>455</v>
      </c>
      <c r="H43" s="47"/>
      <c r="I43" s="47" t="str">
        <f t="shared" ref="I43:J43" si="74">IF(ISBLANK(F43),  IF(ISBLANK(C43), IFERROR(0/0), NA()),$C$2  &amp; F43)</f>
        <v>U_SYM_DVLINE</v>
      </c>
      <c r="J43" s="47" t="str">
        <f t="shared" si="74"/>
        <v>U_SYM_TVLINE</v>
      </c>
      <c r="L43" s="48" t="str">
        <f t="shared" ref="L43:M43" si="75">IF(ISBLANK(C43), "", "[" &amp;I43  &amp; "] = L'" &amp;C43  &amp; "'")</f>
        <v>[U_SYM_DVLINE] = L'‖'</v>
      </c>
      <c r="M43" s="48" t="str">
        <f t="shared" si="75"/>
        <v>[U_SYM_TVLINE] = L'⦀'</v>
      </c>
      <c r="O43" s="48" t="str">
        <f t="shared" si="5"/>
        <v>SYM_BSLS</v>
      </c>
      <c r="P43" s="48" t="str">
        <f t="shared" si="6"/>
        <v>case SYM_BSLS: return register_unicode_up(U_SYM_DVLINE, U_SYM_TVLINE, record);</v>
      </c>
    </row>
    <row r="44">
      <c r="B44" s="47" t="s">
        <v>113</v>
      </c>
      <c r="C44" s="48" t="str">
        <f>HLOOKUP($B44, Layout!$B$18:$U$24,  C$4, false)</f>
        <v/>
      </c>
      <c r="D44" s="48" t="str">
        <f>HLOOKUP($B44, Layout!$B$18:$U$24,  D$4, false)</f>
        <v/>
      </c>
      <c r="H44" s="47"/>
      <c r="I44" s="47" t="str">
        <f t="shared" ref="I44:J44" si="76">IF(ISBLANK(F44),  IF(ISBLANK(C44), IFERROR(0/0), NA()),$C$2  &amp; F44)</f>
        <v/>
      </c>
      <c r="J44" s="47" t="str">
        <f t="shared" si="76"/>
        <v/>
      </c>
      <c r="L44" s="48" t="str">
        <f t="shared" ref="L44:M44" si="77">IF(ISBLANK(C44), "", "[" &amp;I44  &amp; "] = L'" &amp;C44  &amp; "'")</f>
        <v/>
      </c>
      <c r="M44" s="48" t="str">
        <f t="shared" si="77"/>
        <v/>
      </c>
      <c r="O44" s="48" t="str">
        <f t="shared" si="5"/>
        <v/>
      </c>
      <c r="P44" s="48" t="str">
        <f t="shared" si="6"/>
        <v/>
      </c>
    </row>
    <row r="45">
      <c r="B45" s="47" t="s">
        <v>114</v>
      </c>
      <c r="C45" s="48" t="str">
        <f>HLOOKUP($B45, Layout!$B$18:$U$24,  C$4, false)</f>
        <v/>
      </c>
      <c r="D45" s="48" t="str">
        <f>HLOOKUP($B45, Layout!$B$18:$U$24,  D$4, false)</f>
        <v/>
      </c>
      <c r="H45" s="47"/>
      <c r="I45" s="47" t="str">
        <f t="shared" ref="I45:J45" si="78">IF(ISBLANK(F45),  IF(ISBLANK(C45), IFERROR(0/0), NA()),$C$2  &amp; F45)</f>
        <v/>
      </c>
      <c r="J45" s="47" t="str">
        <f t="shared" si="78"/>
        <v/>
      </c>
      <c r="L45" s="48" t="str">
        <f t="shared" ref="L45:M45" si="79">IF(ISBLANK(C45), "", "[" &amp;I45  &amp; "] = L'" &amp;C45  &amp; "'")</f>
        <v/>
      </c>
      <c r="M45" s="48" t="str">
        <f t="shared" si="79"/>
        <v/>
      </c>
      <c r="O45" s="48" t="str">
        <f t="shared" si="5"/>
        <v/>
      </c>
      <c r="P45" s="48" t="str">
        <f t="shared" si="6"/>
        <v/>
      </c>
    </row>
    <row r="46">
      <c r="B46" s="47" t="s">
        <v>115</v>
      </c>
      <c r="C46" s="48" t="str">
        <f>HLOOKUP($B46, Layout!$B$18:$U$24,  C$4, false)</f>
        <v/>
      </c>
      <c r="D46" s="48" t="str">
        <f>HLOOKUP($B46, Layout!$B$18:$U$24,  D$4, false)</f>
        <v/>
      </c>
      <c r="H46" s="47"/>
      <c r="I46" s="47" t="str">
        <f t="shared" ref="I46:J46" si="80">IF(ISBLANK(F46),  IF(ISBLANK(C46), IFERROR(0/0), NA()),$C$2  &amp; F46)</f>
        <v/>
      </c>
      <c r="J46" s="47" t="str">
        <f t="shared" si="80"/>
        <v/>
      </c>
      <c r="L46" s="48" t="str">
        <f t="shared" ref="L46:M46" si="81">IF(ISBLANK(C46), "", "[" &amp;I46  &amp; "] = L'" &amp;C46  &amp; "'")</f>
        <v/>
      </c>
      <c r="M46" s="48" t="str">
        <f t="shared" si="81"/>
        <v/>
      </c>
      <c r="O46" s="48" t="str">
        <f t="shared" si="5"/>
        <v/>
      </c>
      <c r="P46" s="48" t="str">
        <f t="shared" si="6"/>
        <v/>
      </c>
    </row>
    <row r="47">
      <c r="B47" s="47" t="s">
        <v>116</v>
      </c>
      <c r="C47" s="48" t="str">
        <f>HLOOKUP($B47, Layout!$B$18:$U$24,  C$4, false)</f>
        <v/>
      </c>
      <c r="D47" s="48" t="str">
        <f>HLOOKUP($B47, Layout!$B$18:$U$24,  D$4, false)</f>
        <v/>
      </c>
      <c r="H47" s="47"/>
      <c r="I47" s="47" t="str">
        <f t="shared" ref="I47:J47" si="82">IF(ISBLANK(F47),  IF(ISBLANK(C47), IFERROR(0/0), NA()),$C$2  &amp; F47)</f>
        <v/>
      </c>
      <c r="J47" s="47" t="str">
        <f t="shared" si="82"/>
        <v/>
      </c>
      <c r="L47" s="48" t="str">
        <f t="shared" ref="L47:M47" si="83">IF(ISBLANK(C47), "", "[" &amp;I47  &amp; "] = L'" &amp;C47  &amp; "'")</f>
        <v/>
      </c>
      <c r="M47" s="48" t="str">
        <f t="shared" si="83"/>
        <v/>
      </c>
      <c r="O47" s="48" t="str">
        <f t="shared" si="5"/>
        <v/>
      </c>
      <c r="P47" s="48" t="str">
        <f t="shared" si="6"/>
        <v/>
      </c>
    </row>
    <row r="48">
      <c r="B48" s="47" t="s">
        <v>117</v>
      </c>
      <c r="C48" s="48" t="str">
        <f>HLOOKUP($B48, Layout!$B$18:$U$24,  C$4, false)</f>
        <v/>
      </c>
      <c r="D48" s="48" t="str">
        <f>HLOOKUP($B48, Layout!$B$18:$U$24,  D$4, false)</f>
        <v/>
      </c>
      <c r="H48" s="47"/>
      <c r="I48" s="47" t="str">
        <f t="shared" ref="I48:J48" si="84">IF(ISBLANK(F48),  IF(ISBLANK(C48), IFERROR(0/0), NA()),$C$2  &amp; F48)</f>
        <v/>
      </c>
      <c r="J48" s="47" t="str">
        <f t="shared" si="84"/>
        <v/>
      </c>
      <c r="L48" s="48" t="str">
        <f t="shared" ref="L48:M48" si="85">IF(ISBLANK(C48), "", "[" &amp;I48  &amp; "] = L'" &amp;C48  &amp; "'")</f>
        <v/>
      </c>
      <c r="M48" s="48" t="str">
        <f t="shared" si="85"/>
        <v/>
      </c>
      <c r="O48" s="48" t="str">
        <f t="shared" si="5"/>
        <v/>
      </c>
      <c r="P48" s="48" t="str">
        <f t="shared" si="6"/>
        <v/>
      </c>
    </row>
    <row r="49">
      <c r="B49" s="47" t="s">
        <v>118</v>
      </c>
      <c r="C49" s="48" t="str">
        <f>HLOOKUP($B49, Layout!$B$18:$U$24,  C$4, false)</f>
        <v/>
      </c>
      <c r="D49" s="48" t="str">
        <f>HLOOKUP($B49, Layout!$B$18:$U$24,  D$4, false)</f>
        <v/>
      </c>
      <c r="H49" s="47"/>
      <c r="I49" s="47" t="str">
        <f t="shared" ref="I49:J49" si="86">IF(ISBLANK(F49),  IF(ISBLANK(C49), IFERROR(0/0), NA()),$C$2  &amp; F49)</f>
        <v/>
      </c>
      <c r="J49" s="47" t="str">
        <f t="shared" si="86"/>
        <v/>
      </c>
      <c r="L49" s="48" t="str">
        <f t="shared" ref="L49:M49" si="87">IF(ISBLANK(C49), "", "[" &amp;I49  &amp; "] = L'" &amp;C49  &amp; "'")</f>
        <v/>
      </c>
      <c r="M49" s="48" t="str">
        <f t="shared" si="87"/>
        <v/>
      </c>
      <c r="O49" s="48" t="str">
        <f t="shared" si="5"/>
        <v/>
      </c>
      <c r="P49" s="48" t="str">
        <f t="shared" si="6"/>
        <v/>
      </c>
    </row>
    <row r="50">
      <c r="H50" s="47"/>
      <c r="I50" s="47" t="str">
        <f t="shared" ref="I50:J50" si="88">IF(ISBLANK(F50),  IF(ISBLANK(C50), IFERROR(0/0), NA()),$C$2  &amp; F50)</f>
        <v/>
      </c>
      <c r="J50" s="47" t="str">
        <f t="shared" si="88"/>
        <v/>
      </c>
      <c r="L50" s="48" t="str">
        <f t="shared" ref="L50:M50" si="89">IF(ISBLANK(C50), "", "[" &amp;I50  &amp; "] = L'" &amp;C50  &amp; "'")</f>
        <v/>
      </c>
      <c r="M50" s="48" t="str">
        <f t="shared" si="89"/>
        <v/>
      </c>
      <c r="O50" s="48" t="str">
        <f t="shared" si="5"/>
        <v/>
      </c>
      <c r="P50" s="48" t="str">
        <f t="shared" si="6"/>
        <v/>
      </c>
    </row>
    <row r="51">
      <c r="B51" s="53" t="s">
        <v>190</v>
      </c>
      <c r="H51" s="47"/>
      <c r="I51" s="47" t="str">
        <f t="shared" ref="I51:J51" si="90">IF(ISBLANK(F51),  IF(ISBLANK(C51), IFERROR(0/0), NA()),$C$2  &amp; F51)</f>
        <v/>
      </c>
      <c r="J51" s="47" t="str">
        <f t="shared" si="90"/>
        <v/>
      </c>
      <c r="L51" s="48" t="str">
        <f t="shared" ref="L51:M51" si="91">IF(ISBLANK(C51), "", "[" &amp;I51  &amp; "] = L'" &amp;C51  &amp; "'")</f>
        <v/>
      </c>
      <c r="M51" s="48" t="str">
        <f t="shared" si="91"/>
        <v/>
      </c>
      <c r="O51" s="48" t="str">
        <f t="shared" si="5"/>
        <v/>
      </c>
      <c r="P51" s="48" t="str">
        <f t="shared" si="6"/>
        <v/>
      </c>
    </row>
    <row r="52">
      <c r="B52" s="47" t="s">
        <v>191</v>
      </c>
      <c r="C52" s="48" t="str">
        <f>HLOOKUP($B52, Layout!$B$26:$R$32,  C$4, false)</f>
        <v/>
      </c>
      <c r="D52" s="48" t="str">
        <f>HLOOKUP($B52, Layout!$B$26:$R$32,  D$4, false)</f>
        <v/>
      </c>
      <c r="H52" s="47"/>
      <c r="I52" s="47" t="str">
        <f t="shared" ref="I52:J52" si="92">IF(ISBLANK(F52),  IF(ISBLANK(C52), IFERROR(0/0), NA()),$C$2  &amp; F52)</f>
        <v/>
      </c>
      <c r="J52" s="47" t="str">
        <f t="shared" si="92"/>
        <v/>
      </c>
      <c r="L52" s="48" t="str">
        <f t="shared" ref="L52:M52" si="93">IF(ISBLANK(C52), "", "[" &amp;I52  &amp; "] = L'" &amp;C52  &amp; "'")</f>
        <v/>
      </c>
      <c r="M52" s="48" t="str">
        <f t="shared" si="93"/>
        <v/>
      </c>
      <c r="O52" s="48" t="str">
        <f t="shared" si="5"/>
        <v/>
      </c>
      <c r="P52" s="48" t="str">
        <f t="shared" si="6"/>
        <v/>
      </c>
    </row>
    <row r="53">
      <c r="B53" s="47" t="s">
        <v>192</v>
      </c>
      <c r="C53" s="48" t="str">
        <f>HLOOKUP($B53, Layout!$B$26:$R$32,  C$4, false)</f>
        <v>⟘</v>
      </c>
      <c r="D53" s="48" t="str">
        <f>HLOOKUP($B53, Layout!$B$26:$R$32,  D$4, false)</f>
        <v>Å</v>
      </c>
      <c r="F53" s="47" t="s">
        <v>386</v>
      </c>
      <c r="G53" s="47" t="s">
        <v>396</v>
      </c>
      <c r="H53" s="47"/>
      <c r="I53" s="47" t="str">
        <f t="shared" ref="I53:J53" si="94">IF(ISBLANK(F53),  IF(ISBLANK(C53), IFERROR(0/0), NA()),$C$2  &amp; F53)</f>
        <v>U_SYM_UP_TACK</v>
      </c>
      <c r="J53" s="47" t="str">
        <f t="shared" si="94"/>
        <v>U_SYM_ANG</v>
      </c>
      <c r="L53" s="48" t="str">
        <f t="shared" ref="L53:M53" si="95">IF(ISBLANK(C53), "", "[" &amp;I53  &amp; "] = L'" &amp;C53  &amp; "'")</f>
        <v>[U_SYM_UP_TACK] = L'⟘'</v>
      </c>
      <c r="M53" s="48" t="str">
        <f t="shared" si="95"/>
        <v>[U_SYM_ANG] = L'Å'</v>
      </c>
      <c r="O53" s="48" t="str">
        <f t="shared" si="5"/>
        <v>SYM_A</v>
      </c>
      <c r="P53" s="48" t="str">
        <f t="shared" si="6"/>
        <v>case SYM_A: return register_unicode_up(U_SYM_UP_TACK, U_SYM_ANG, record);</v>
      </c>
    </row>
    <row r="54">
      <c r="B54" s="47" t="s">
        <v>193</v>
      </c>
      <c r="C54" s="48" t="str">
        <f>HLOOKUP($B54, Layout!$B$26:$R$32,  C$4, false)</f>
        <v>⊤</v>
      </c>
      <c r="D54" s="48" t="str">
        <f>HLOOKUP($B54, Layout!$B$26:$R$32,  D$4, false)</f>
        <v/>
      </c>
      <c r="F54" s="47" t="s">
        <v>387</v>
      </c>
      <c r="H54" s="47"/>
      <c r="I54" s="47" t="str">
        <f t="shared" ref="I54:J54" si="96">IF(ISBLANK(F54),  IF(ISBLANK(C54), IFERROR(0/0), NA()),$C$2  &amp; F54)</f>
        <v>U_SYM_DOWN_TACK</v>
      </c>
      <c r="J54" s="47" t="str">
        <f t="shared" si="96"/>
        <v/>
      </c>
      <c r="L54" s="48" t="str">
        <f t="shared" ref="L54:M54" si="97">IF(ISBLANK(C54), "", "[" &amp;I54  &amp; "] = L'" &amp;C54  &amp; "'")</f>
        <v>[U_SYM_DOWN_TACK] = L'⊤'</v>
      </c>
      <c r="M54" s="48" t="str">
        <f t="shared" si="97"/>
        <v/>
      </c>
      <c r="O54" s="48" t="str">
        <f t="shared" si="5"/>
        <v>SYM_S</v>
      </c>
      <c r="P54" s="48" t="str">
        <f t="shared" si="6"/>
        <v>case SYM_S: return register_unicode_up(U_SYM_DOWN_TACK, U_SYM_DOWN_TACK, record);</v>
      </c>
    </row>
    <row r="55">
      <c r="B55" s="47" t="s">
        <v>194</v>
      </c>
      <c r="C55" s="48" t="str">
        <f>HLOOKUP($B55, Layout!$B$26:$R$32,  C$4, false)</f>
        <v>⊢</v>
      </c>
      <c r="D55" s="48" t="str">
        <f>HLOOKUP($B55, Layout!$B$26:$R$32,  D$4, false)</f>
        <v>∇</v>
      </c>
      <c r="F55" s="47" t="s">
        <v>388</v>
      </c>
      <c r="G55" s="47" t="s">
        <v>350</v>
      </c>
      <c r="H55" s="47"/>
      <c r="I55" s="47" t="str">
        <f t="shared" ref="I55:J55" si="98">IF(ISBLANK(F55),  IF(ISBLANK(C55), IFERROR(0/0), NA()),$C$2  &amp; F55)</f>
        <v>U_SYM_RT_TACK</v>
      </c>
      <c r="J55" s="47" t="str">
        <f t="shared" si="98"/>
        <v>U_SYM_NABLA</v>
      </c>
      <c r="L55" s="48" t="str">
        <f t="shared" ref="L55:M55" si="99">IF(ISBLANK(C55), "", "[" &amp;I55  &amp; "] = L'" &amp;C55  &amp; "'")</f>
        <v>[U_SYM_RT_TACK] = L'⊢'</v>
      </c>
      <c r="M55" s="48" t="str">
        <f t="shared" si="99"/>
        <v>[U_SYM_NABLA] = L'∇'</v>
      </c>
      <c r="O55" s="48" t="str">
        <f t="shared" si="5"/>
        <v>SYM_D</v>
      </c>
      <c r="P55" s="48" t="str">
        <f t="shared" si="6"/>
        <v>case SYM_D: return register_unicode_up(U_SYM_RT_TACK, U_SYM_NABLA, record);</v>
      </c>
    </row>
    <row r="56">
      <c r="B56" s="47" t="s">
        <v>195</v>
      </c>
      <c r="C56" s="48" t="str">
        <f>HLOOKUP($B56, Layout!$B$26:$R$32,  C$4, false)</f>
        <v>⊣</v>
      </c>
      <c r="D56" s="48" t="str">
        <f>HLOOKUP($B56, Layout!$B$26:$R$32,  D$4, false)</f>
        <v>♭</v>
      </c>
      <c r="F56" s="47" t="s">
        <v>389</v>
      </c>
      <c r="G56" s="47" t="s">
        <v>409</v>
      </c>
      <c r="H56" s="47"/>
      <c r="I56" s="47" t="str">
        <f t="shared" ref="I56:J56" si="100">IF(ISBLANK(F56),  IF(ISBLANK(C56), IFERROR(0/0), NA()),$C$2  &amp; F56)</f>
        <v>U_SYM_LT_TACK</v>
      </c>
      <c r="J56" s="47" t="str">
        <f t="shared" si="100"/>
        <v>U_SYM_FLAT</v>
      </c>
      <c r="L56" s="48" t="str">
        <f t="shared" ref="L56:M56" si="101">IF(ISBLANK(C56), "", "[" &amp;I56  &amp; "] = L'" &amp;C56  &amp; "'")</f>
        <v>[U_SYM_LT_TACK] = L'⊣'</v>
      </c>
      <c r="M56" s="48" t="str">
        <f t="shared" si="101"/>
        <v>[U_SYM_FLAT] = L'♭'</v>
      </c>
      <c r="O56" s="48" t="str">
        <f t="shared" si="5"/>
        <v>SYM_F</v>
      </c>
      <c r="P56" s="48" t="str">
        <f t="shared" si="6"/>
        <v>case SYM_F: return register_unicode_up(U_SYM_LT_TACK, U_SYM_FLAT, record);</v>
      </c>
    </row>
    <row r="57">
      <c r="B57" s="47" t="s">
        <v>196</v>
      </c>
      <c r="C57" s="48" t="str">
        <f>HLOOKUP($B57, Layout!$B$26:$R$32,  C$4, false)</f>
        <v>↑</v>
      </c>
      <c r="D57" s="48" t="str">
        <f>HLOOKUP($B57, Layout!$B$26:$R$32,  D$4, false)</f>
        <v>⇑</v>
      </c>
      <c r="F57" s="47" t="s">
        <v>390</v>
      </c>
      <c r="G57" s="47" t="s">
        <v>397</v>
      </c>
      <c r="H57" s="47"/>
      <c r="I57" s="47" t="str">
        <f t="shared" ref="I57:J57" si="102">IF(ISBLANK(F57),  IF(ISBLANK(C57), IFERROR(0/0), NA()),$C$2  &amp; F57)</f>
        <v>U_SYM_UARR</v>
      </c>
      <c r="J57" s="47" t="str">
        <f t="shared" si="102"/>
        <v>U_SYM_UPPER</v>
      </c>
      <c r="L57" s="48" t="str">
        <f t="shared" ref="L57:M57" si="103">IF(ISBLANK(C57), "", "[" &amp;I57  &amp; "] = L'" &amp;C57  &amp; "'")</f>
        <v>[U_SYM_UARR] = L'↑'</v>
      </c>
      <c r="M57" s="48" t="str">
        <f t="shared" si="103"/>
        <v>[U_SYM_UPPER] = L'⇑'</v>
      </c>
      <c r="O57" s="48" t="str">
        <f t="shared" si="5"/>
        <v>SYM_G</v>
      </c>
      <c r="P57" s="48" t="str">
        <f t="shared" si="6"/>
        <v>case SYM_G: return register_unicode_up(U_SYM_UARR, U_SYM_UPPER, record);</v>
      </c>
    </row>
    <row r="58">
      <c r="B58" s="47" t="s">
        <v>197</v>
      </c>
      <c r="C58" s="48" t="str">
        <f>HLOOKUP($B58, Layout!$B$26:$R$32,  C$4, false)</f>
        <v>↓</v>
      </c>
      <c r="D58" s="48" t="str">
        <f>HLOOKUP($B58, Layout!$B$26:$R$32,  D$4, false)</f>
        <v>⇓</v>
      </c>
      <c r="F58" s="47" t="s">
        <v>391</v>
      </c>
      <c r="G58" s="47" t="s">
        <v>398</v>
      </c>
      <c r="H58" s="47"/>
      <c r="I58" s="47" t="str">
        <f t="shared" ref="I58:J58" si="104">IF(ISBLANK(F58),  IF(ISBLANK(C58), IFERROR(0/0), NA()),$C$2  &amp; F58)</f>
        <v>U_SYM_DARR</v>
      </c>
      <c r="J58" s="47" t="str">
        <f t="shared" si="104"/>
        <v>U_SYM_LOWER</v>
      </c>
      <c r="L58" s="48" t="str">
        <f t="shared" ref="L58:M58" si="105">IF(ISBLANK(C58), "", "[" &amp;I58  &amp; "] = L'" &amp;C58  &amp; "'")</f>
        <v>[U_SYM_DARR] = L'↓'</v>
      </c>
      <c r="M58" s="48" t="str">
        <f t="shared" si="105"/>
        <v>[U_SYM_LOWER] = L'⇓'</v>
      </c>
      <c r="O58" s="48" t="str">
        <f t="shared" si="5"/>
        <v>SYM_H</v>
      </c>
      <c r="P58" s="48" t="str">
        <f t="shared" si="6"/>
        <v>case SYM_H: return register_unicode_up(U_SYM_DARR, U_SYM_LOWER, record);</v>
      </c>
    </row>
    <row r="59">
      <c r="B59" s="47" t="s">
        <v>198</v>
      </c>
      <c r="C59" s="48" t="str">
        <f>HLOOKUP($B59, Layout!$B$26:$R$32,  C$4, false)</f>
        <v>←</v>
      </c>
      <c r="D59" s="48" t="str">
        <f>HLOOKUP($B59, Layout!$B$26:$R$32,  D$4, false)</f>
        <v>⇐</v>
      </c>
      <c r="F59" s="47" t="s">
        <v>392</v>
      </c>
      <c r="G59" s="47" t="s">
        <v>399</v>
      </c>
      <c r="H59" s="47"/>
      <c r="I59" s="47" t="str">
        <f t="shared" ref="I59:J59" si="106">IF(ISBLANK(F59),  IF(ISBLANK(C59), IFERROR(0/0), NA()),$C$2  &amp; F59)</f>
        <v>U_SYM_FROM</v>
      </c>
      <c r="J59" s="47" t="str">
        <f t="shared" si="106"/>
        <v>U_SYM_IMPL_REV</v>
      </c>
      <c r="L59" s="48" t="str">
        <f t="shared" ref="L59:M59" si="107">IF(ISBLANK(C59), "", "[" &amp;I59  &amp; "] = L'" &amp;C59  &amp; "'")</f>
        <v>[U_SYM_FROM] = L'←'</v>
      </c>
      <c r="M59" s="48" t="str">
        <f t="shared" si="107"/>
        <v>[U_SYM_IMPL_REV] = L'⇐'</v>
      </c>
      <c r="O59" s="48" t="str">
        <f t="shared" si="5"/>
        <v>SYM_J</v>
      </c>
      <c r="P59" s="48" t="str">
        <f t="shared" si="6"/>
        <v>case SYM_J: return register_unicode_up(U_SYM_FROM, U_SYM_IMPL_REV, record);</v>
      </c>
    </row>
    <row r="60">
      <c r="B60" s="47" t="s">
        <v>199</v>
      </c>
      <c r="C60" s="48" t="str">
        <f>HLOOKUP($B60, Layout!$B$26:$R$32,  C$4, false)</f>
        <v>→</v>
      </c>
      <c r="D60" s="48" t="str">
        <f>HLOOKUP($B60, Layout!$B$26:$R$32,  D$4, false)</f>
        <v>⇒</v>
      </c>
      <c r="F60" s="47" t="s">
        <v>393</v>
      </c>
      <c r="G60" s="47" t="s">
        <v>400</v>
      </c>
      <c r="H60" s="47"/>
      <c r="I60" s="47" t="str">
        <f t="shared" ref="I60:J60" si="108">IF(ISBLANK(F60),  IF(ISBLANK(C60), IFERROR(0/0), NA()),$C$2  &amp; F60)</f>
        <v>U_SYM_TO</v>
      </c>
      <c r="J60" s="47" t="str">
        <f t="shared" si="108"/>
        <v>U_SYM_IMPLY</v>
      </c>
      <c r="L60" s="48" t="str">
        <f t="shared" ref="L60:M60" si="109">IF(ISBLANK(C60), "", "[" &amp;I60  &amp; "] = L'" &amp;C60  &amp; "'")</f>
        <v>[U_SYM_TO] = L'→'</v>
      </c>
      <c r="M60" s="48" t="str">
        <f t="shared" si="109"/>
        <v>[U_SYM_IMPLY] = L'⇒'</v>
      </c>
      <c r="O60" s="48" t="str">
        <f t="shared" si="5"/>
        <v>SYM_K</v>
      </c>
      <c r="P60" s="48" t="str">
        <f t="shared" si="6"/>
        <v>case SYM_K: return register_unicode_up(U_SYM_TO, U_SYM_IMPLY, record);</v>
      </c>
    </row>
    <row r="61">
      <c r="B61" s="47" t="s">
        <v>200</v>
      </c>
      <c r="C61" s="48" t="str">
        <f>HLOOKUP($B61, Layout!$B$26:$R$32,  C$4, false)</f>
        <v>↔</v>
      </c>
      <c r="D61" s="48" t="str">
        <f>HLOOKUP($B61, Layout!$B$26:$R$32,  D$4, false)</f>
        <v>⇔</v>
      </c>
      <c r="F61" s="47" t="s">
        <v>394</v>
      </c>
      <c r="G61" s="47" t="s">
        <v>401</v>
      </c>
      <c r="H61" s="47"/>
      <c r="I61" s="47" t="str">
        <f t="shared" ref="I61:J61" si="110">IF(ISBLANK(F61),  IF(ISBLANK(C61), IFERROR(0/0), NA()),$C$2  &amp; F61)</f>
        <v>U_SYM_TO_FROM</v>
      </c>
      <c r="J61" s="47" t="str">
        <f t="shared" si="110"/>
        <v>U_SYM_BICOND</v>
      </c>
      <c r="L61" s="48" t="str">
        <f t="shared" ref="L61:M61" si="111">IF(ISBLANK(C61), "", "[" &amp;I61  &amp; "] = L'" &amp;C61  &amp; "'")</f>
        <v>[U_SYM_TO_FROM] = L'↔'</v>
      </c>
      <c r="M61" s="48" t="str">
        <f t="shared" si="111"/>
        <v>[U_SYM_BICOND] = L'⇔'</v>
      </c>
      <c r="O61" s="48" t="str">
        <f t="shared" si="5"/>
        <v>SYM_L</v>
      </c>
      <c r="P61" s="48" t="str">
        <f t="shared" si="6"/>
        <v>case SYM_L: return register_unicode_up(U_SYM_TO_FROM, U_SYM_BICOND, record);</v>
      </c>
    </row>
    <row r="62">
      <c r="B62" s="47" t="s">
        <v>201</v>
      </c>
      <c r="C62" s="48" t="str">
        <f>HLOOKUP($B62, Layout!$B$26:$R$32,  C$4, false)</f>
        <v>∴</v>
      </c>
      <c r="D62" s="48" t="str">
        <f>HLOOKUP($B62, Layout!$B$26:$R$32,  D$4, false)</f>
        <v/>
      </c>
      <c r="F62" s="47" t="s">
        <v>456</v>
      </c>
      <c r="H62" s="47"/>
      <c r="I62" s="47" t="str">
        <f t="shared" ref="I62:J62" si="112">IF(ISBLANK(F62),  IF(ISBLANK(C62), IFERROR(0/0), NA()),$C$2  &amp; F62)</f>
        <v>U_SYM_THEREFORE </v>
      </c>
      <c r="J62" s="47" t="str">
        <f t="shared" si="112"/>
        <v/>
      </c>
      <c r="L62" s="48" t="str">
        <f t="shared" ref="L62:M62" si="113">IF(ISBLANK(C62), "", "[" &amp;I62  &amp; "] = L'" &amp;C62  &amp; "'")</f>
        <v>[U_SYM_THEREFORE ] = L'∴'</v>
      </c>
      <c r="M62" s="48" t="str">
        <f t="shared" si="113"/>
        <v/>
      </c>
      <c r="O62" s="48" t="str">
        <f t="shared" si="5"/>
        <v>SYM_SCLN</v>
      </c>
      <c r="P62" s="48" t="str">
        <f t="shared" si="6"/>
        <v>case SYM_SCLN: return register_unicode_up(U_SYM_THEREFORE , U_SYM_THEREFORE , record);</v>
      </c>
    </row>
    <row r="63">
      <c r="B63" s="47" t="s">
        <v>202</v>
      </c>
      <c r="C63" s="48" t="str">
        <f>HLOOKUP($B63, Layout!$B$26:$R$32,  C$4, false)</f>
        <v/>
      </c>
      <c r="D63" s="48" t="str">
        <f>HLOOKUP($B63, Layout!$B$26:$R$32,  D$4, false)</f>
        <v/>
      </c>
      <c r="H63" s="47"/>
      <c r="I63" s="47" t="str">
        <f t="shared" ref="I63:J63" si="114">IF(ISBLANK(F63),  IF(ISBLANK(C63), IFERROR(0/0), NA()),$C$2  &amp; F63)</f>
        <v/>
      </c>
      <c r="J63" s="47" t="str">
        <f t="shared" si="114"/>
        <v/>
      </c>
      <c r="L63" s="48" t="str">
        <f t="shared" ref="L63:M63" si="115">IF(ISBLANK(C63), "", "[" &amp;I63  &amp; "] = L'" &amp;C63  &amp; "'")</f>
        <v/>
      </c>
      <c r="M63" s="48" t="str">
        <f t="shared" si="115"/>
        <v/>
      </c>
      <c r="O63" s="48" t="str">
        <f t="shared" si="5"/>
        <v/>
      </c>
      <c r="P63" s="48" t="str">
        <f t="shared" si="6"/>
        <v/>
      </c>
    </row>
    <row r="64">
      <c r="B64" s="47" t="s">
        <v>203</v>
      </c>
      <c r="C64" s="48" t="str">
        <f>HLOOKUP($B64, Layout!$B$26:$R$32,  C$4, false)</f>
        <v/>
      </c>
      <c r="D64" s="48" t="str">
        <f>HLOOKUP($B64, Layout!$B$26:$R$32,  D$4, false)</f>
        <v/>
      </c>
      <c r="H64" s="47"/>
      <c r="I64" s="47" t="str">
        <f t="shared" ref="I64:J64" si="116">IF(ISBLANK(F64),  IF(ISBLANK(C64), IFERROR(0/0), NA()),$C$2  &amp; F64)</f>
        <v/>
      </c>
      <c r="J64" s="47" t="str">
        <f t="shared" si="116"/>
        <v/>
      </c>
      <c r="L64" s="48" t="str">
        <f t="shared" ref="L64:M64" si="117">IF(ISBLANK(C64), "", "[" &amp;I64  &amp; "] = L'" &amp;C64  &amp; "'")</f>
        <v/>
      </c>
      <c r="M64" s="48" t="str">
        <f t="shared" si="117"/>
        <v/>
      </c>
      <c r="O64" s="48" t="str">
        <f t="shared" si="5"/>
        <v/>
      </c>
      <c r="P64" s="48" t="str">
        <f t="shared" si="6"/>
        <v/>
      </c>
    </row>
    <row r="65">
      <c r="B65" s="47" t="s">
        <v>204</v>
      </c>
      <c r="C65" s="48" t="str">
        <f>HLOOKUP($B65, Layout!$B$26:$R$32,  C$4, false)</f>
        <v/>
      </c>
      <c r="D65" s="48" t="str">
        <f>HLOOKUP($B65, Layout!$B$26:$R$32,  D$4, false)</f>
        <v/>
      </c>
      <c r="H65" s="47"/>
      <c r="I65" s="47" t="str">
        <f t="shared" ref="I65:J65" si="118">IF(ISBLANK(F65),  IF(ISBLANK(C65), IFERROR(0/0), NA()),$C$2  &amp; F65)</f>
        <v/>
      </c>
      <c r="J65" s="47" t="str">
        <f t="shared" si="118"/>
        <v/>
      </c>
      <c r="L65" s="48" t="str">
        <f t="shared" ref="L65:M65" si="119">IF(ISBLANK(C65), "", "[" &amp;I65  &amp; "] = L'" &amp;C65  &amp; "'")</f>
        <v/>
      </c>
      <c r="M65" s="48" t="str">
        <f t="shared" si="119"/>
        <v/>
      </c>
      <c r="O65" s="48" t="str">
        <f t="shared" si="5"/>
        <v/>
      </c>
      <c r="P65" s="48" t="str">
        <f t="shared" si="6"/>
        <v/>
      </c>
    </row>
    <row r="66">
      <c r="B66" s="47" t="s">
        <v>205</v>
      </c>
      <c r="C66" s="48" t="str">
        <f>HLOOKUP($B66, Layout!$B$26:$R$32,  C$4, false)</f>
        <v/>
      </c>
      <c r="D66" s="48" t="str">
        <f>HLOOKUP($B66, Layout!$B$26:$R$32,  D$4, false)</f>
        <v/>
      </c>
      <c r="H66" s="47"/>
      <c r="I66" s="47" t="str">
        <f t="shared" ref="I66:J66" si="120">IF(ISBLANK(F66),  IF(ISBLANK(C66), IFERROR(0/0), NA()),$C$2  &amp; F66)</f>
        <v/>
      </c>
      <c r="J66" s="47" t="str">
        <f t="shared" si="120"/>
        <v/>
      </c>
      <c r="L66" s="48" t="str">
        <f t="shared" ref="L66:M66" si="121">IF(ISBLANK(C66), "", "[" &amp;I66  &amp; "] = L'" &amp;C66  &amp; "'")</f>
        <v/>
      </c>
      <c r="M66" s="48" t="str">
        <f t="shared" si="121"/>
        <v/>
      </c>
      <c r="O66" s="48" t="str">
        <f t="shared" si="5"/>
        <v/>
      </c>
      <c r="P66" s="48" t="str">
        <f t="shared" si="6"/>
        <v/>
      </c>
    </row>
    <row r="67">
      <c r="B67" s="47" t="s">
        <v>206</v>
      </c>
      <c r="C67" s="48" t="str">
        <f>HLOOKUP($B67, Layout!$B$26:$R$32,  C$4, false)</f>
        <v/>
      </c>
      <c r="D67" s="48" t="str">
        <f>HLOOKUP($B67, Layout!$B$26:$R$32,  D$4, false)</f>
        <v/>
      </c>
      <c r="H67" s="47"/>
      <c r="I67" s="47" t="str">
        <f t="shared" ref="I67:J67" si="122">IF(ISBLANK(F67),  IF(ISBLANK(C67), IFERROR(0/0), NA()),$C$2  &amp; F67)</f>
        <v/>
      </c>
      <c r="J67" s="47" t="str">
        <f t="shared" si="122"/>
        <v/>
      </c>
      <c r="L67" s="48" t="str">
        <f t="shared" ref="L67:M67" si="123">IF(ISBLANK(C67), "", "[" &amp;I67  &amp; "] = L'" &amp;C67  &amp; "'")</f>
        <v/>
      </c>
      <c r="M67" s="48" t="str">
        <f t="shared" si="123"/>
        <v/>
      </c>
      <c r="O67" s="48" t="str">
        <f t="shared" si="5"/>
        <v/>
      </c>
      <c r="P67" s="48" t="str">
        <f t="shared" si="6"/>
        <v/>
      </c>
    </row>
    <row r="68">
      <c r="B68" s="47" t="s">
        <v>207</v>
      </c>
      <c r="C68" s="48" t="str">
        <f>HLOOKUP($B68, Layout!$B$26:$R$32,  C$4, false)</f>
        <v/>
      </c>
      <c r="D68" s="48" t="str">
        <f>HLOOKUP($B68, Layout!$B$26:$R$32,  D$4, false)</f>
        <v/>
      </c>
      <c r="H68" s="47"/>
      <c r="I68" s="47" t="str">
        <f t="shared" ref="I68:J68" si="124">IF(ISBLANK(F68),  IF(ISBLANK(C68), IFERROR(0/0), NA()),$C$2  &amp; F68)</f>
        <v/>
      </c>
      <c r="J68" s="47" t="str">
        <f t="shared" si="124"/>
        <v/>
      </c>
      <c r="L68" s="48" t="str">
        <f t="shared" ref="L68:M68" si="125">IF(ISBLANK(C68), "", "[" &amp;I68  &amp; "] = L'" &amp;C68  &amp; "'")</f>
        <v/>
      </c>
      <c r="M68" s="48" t="str">
        <f t="shared" si="125"/>
        <v/>
      </c>
      <c r="O68" s="48" t="str">
        <f t="shared" si="5"/>
        <v/>
      </c>
      <c r="P68" s="48" t="str">
        <f t="shared" si="6"/>
        <v/>
      </c>
    </row>
    <row r="69">
      <c r="H69" s="47"/>
      <c r="I69" s="47" t="str">
        <f t="shared" ref="I69:J69" si="126">IF(ISBLANK(F69),  IF(ISBLANK(C69), IFERROR(0/0), NA()),$C$2  &amp; F69)</f>
        <v/>
      </c>
      <c r="J69" s="47" t="str">
        <f t="shared" si="126"/>
        <v/>
      </c>
      <c r="L69" s="48" t="str">
        <f t="shared" ref="L69:M69" si="127">IF(ISBLANK(C69), "", "[" &amp;I69  &amp; "] = L'" &amp;C69  &amp; "'")</f>
        <v/>
      </c>
      <c r="M69" s="48" t="str">
        <f t="shared" si="127"/>
        <v/>
      </c>
      <c r="O69" s="48" t="str">
        <f t="shared" si="5"/>
        <v/>
      </c>
      <c r="P69" s="48" t="str">
        <f t="shared" si="6"/>
        <v/>
      </c>
    </row>
    <row r="70">
      <c r="B70" s="53" t="s">
        <v>269</v>
      </c>
      <c r="H70" s="47"/>
      <c r="I70" s="47" t="str">
        <f t="shared" ref="I70:J70" si="128">IF(ISBLANK(F70),  IF(ISBLANK(C70), IFERROR(0/0), NA()),$C$2  &amp; F70)</f>
        <v/>
      </c>
      <c r="J70" s="47" t="str">
        <f t="shared" si="128"/>
        <v/>
      </c>
      <c r="L70" s="48" t="str">
        <f t="shared" ref="L70:M70" si="129">IF(ISBLANK(C70), "", "[" &amp;I70  &amp; "] = L'" &amp;C70  &amp; "'")</f>
        <v/>
      </c>
      <c r="M70" s="48" t="str">
        <f t="shared" si="129"/>
        <v/>
      </c>
      <c r="O70" s="48" t="str">
        <f t="shared" si="5"/>
        <v/>
      </c>
      <c r="P70" s="48" t="str">
        <f t="shared" si="6"/>
        <v/>
      </c>
    </row>
    <row r="71">
      <c r="B71" s="47" t="s">
        <v>270</v>
      </c>
      <c r="C71" s="48" t="str">
        <f>HLOOKUP($B71, Layout!$B$34:$Q$40,  C$4, false)</f>
        <v/>
      </c>
      <c r="D71" s="48" t="str">
        <f>HLOOKUP($B71, Layout!$B$34:$Q$40,  D$4, false)</f>
        <v/>
      </c>
      <c r="H71" s="47"/>
      <c r="I71" s="47" t="str">
        <f t="shared" ref="I71:J71" si="130">IF(ISBLANK(F71),  IF(ISBLANK(C71), IFERROR(0/0), NA()),$C$2  &amp; F71)</f>
        <v/>
      </c>
      <c r="J71" s="47" t="str">
        <f t="shared" si="130"/>
        <v/>
      </c>
      <c r="L71" s="48" t="str">
        <f t="shared" ref="L71:M71" si="131">IF(ISBLANK(C71), "", "[" &amp;I71  &amp; "] = L'" &amp;C71  &amp; "'")</f>
        <v/>
      </c>
      <c r="M71" s="48" t="str">
        <f t="shared" si="131"/>
        <v/>
      </c>
      <c r="O71" s="48" t="str">
        <f t="shared" si="5"/>
        <v/>
      </c>
      <c r="P71" s="48" t="str">
        <f t="shared" si="6"/>
        <v/>
      </c>
    </row>
    <row r="72">
      <c r="B72" s="47" t="s">
        <v>271</v>
      </c>
      <c r="C72" s="48" t="str">
        <f>HLOOKUP($B72, Layout!$B$34:$Q$40,  C$4, false)</f>
        <v>⌊</v>
      </c>
      <c r="D72" s="48" t="str">
        <f>HLOOKUP($B72, Layout!$B$34:$Q$40,  D$4, false)</f>
        <v>ℤ</v>
      </c>
      <c r="F72" s="47" t="s">
        <v>403</v>
      </c>
      <c r="G72" s="47" t="s">
        <v>417</v>
      </c>
      <c r="H72" s="47"/>
      <c r="I72" s="47" t="str">
        <f t="shared" ref="I72:J72" si="132">IF(ISBLANK(F72),  IF(ISBLANK(C72), IFERROR(0/0), NA()),$C$2  &amp; F72)</f>
        <v>U_SYM_LT_FLOOR</v>
      </c>
      <c r="J72" s="47" t="str">
        <f t="shared" si="132"/>
        <v>U_SYM_ZSET</v>
      </c>
      <c r="L72" s="48" t="str">
        <f t="shared" ref="L72:M72" si="133">IF(ISBLANK(C72), "", "[" &amp;I72  &amp; "] = L'" &amp;C72  &amp; "'")</f>
        <v>[U_SYM_LT_FLOOR] = L'⌊'</v>
      </c>
      <c r="M72" s="48" t="str">
        <f t="shared" si="133"/>
        <v>[U_SYM_ZSET] = L'ℤ'</v>
      </c>
      <c r="O72" s="48" t="str">
        <f t="shared" si="5"/>
        <v>SYM_Z</v>
      </c>
      <c r="P72" s="48" t="str">
        <f t="shared" si="6"/>
        <v>case SYM_Z: return register_unicode_up(U_SYM_LT_FLOOR, U_SYM_ZSET, record);</v>
      </c>
    </row>
    <row r="73">
      <c r="B73" s="47" t="s">
        <v>272</v>
      </c>
      <c r="C73" s="48" t="str">
        <f>HLOOKUP($B73, Layout!$B$34:$Q$40,  C$4, false)</f>
        <v>⌈</v>
      </c>
      <c r="D73" s="48" t="str">
        <f>HLOOKUP($B73, Layout!$B$34:$Q$40,  D$4, false)</f>
        <v/>
      </c>
      <c r="F73" s="47" t="s">
        <v>404</v>
      </c>
      <c r="H73" s="47"/>
      <c r="I73" s="47" t="str">
        <f t="shared" ref="I73:J73" si="134">IF(ISBLANK(F73),  IF(ISBLANK(C73), IFERROR(0/0), NA()),$C$2  &amp; F73)</f>
        <v>U_SYM_LT_CIEL</v>
      </c>
      <c r="J73" s="47" t="str">
        <f t="shared" si="134"/>
        <v/>
      </c>
      <c r="L73" s="48" t="str">
        <f t="shared" ref="L73:M73" si="135">IF(ISBLANK(C73), "", "[" &amp;I73  &amp; "] = L'" &amp;C73  &amp; "'")</f>
        <v>[U_SYM_LT_CIEL] = L'⌈'</v>
      </c>
      <c r="M73" s="48" t="str">
        <f t="shared" si="135"/>
        <v/>
      </c>
      <c r="O73" s="48" t="str">
        <f t="shared" si="5"/>
        <v>SYM_X</v>
      </c>
      <c r="P73" s="48" t="str">
        <f t="shared" si="6"/>
        <v>case SYM_X: return register_unicode_up(U_SYM_LT_CIEL, U_SYM_LT_CIEL, record);</v>
      </c>
    </row>
    <row r="74">
      <c r="B74" s="47" t="s">
        <v>273</v>
      </c>
      <c r="C74" s="48" t="str">
        <f>HLOOKUP($B74, Layout!$B$34:$Q$40,  C$4, false)</f>
        <v>≠</v>
      </c>
      <c r="D74" s="48" t="str">
        <f>HLOOKUP($B74, Layout!$B$34:$Q$40,  D$4, false)</f>
        <v>ℂ</v>
      </c>
      <c r="F74" s="47" t="s">
        <v>405</v>
      </c>
      <c r="G74" s="47" t="s">
        <v>418</v>
      </c>
      <c r="H74" s="47"/>
      <c r="I74" s="47" t="str">
        <f t="shared" ref="I74:J74" si="136">IF(ISBLANK(F74),  IF(ISBLANK(C74), IFERROR(0/0), NA()),$C$2  &amp; F74)</f>
        <v>U_SYM_NEQ</v>
      </c>
      <c r="J74" s="47" t="str">
        <f t="shared" si="136"/>
        <v>U_SYM_CSET</v>
      </c>
      <c r="L74" s="48" t="str">
        <f t="shared" ref="L74:M74" si="137">IF(ISBLANK(C74), "", "[" &amp;I74  &amp; "] = L'" &amp;C74  &amp; "'")</f>
        <v>[U_SYM_NEQ] = L'≠'</v>
      </c>
      <c r="M74" s="48" t="str">
        <f t="shared" si="137"/>
        <v>[U_SYM_CSET] = L'ℂ'</v>
      </c>
      <c r="O74" s="48" t="str">
        <f t="shared" si="5"/>
        <v>SYM_C</v>
      </c>
      <c r="P74" s="48" t="str">
        <f t="shared" si="6"/>
        <v>case SYM_C: return register_unicode_up(U_SYM_NEQ, U_SYM_CSET, record);</v>
      </c>
    </row>
    <row r="75">
      <c r="B75" s="47" t="s">
        <v>274</v>
      </c>
      <c r="C75" s="48" t="str">
        <f>HLOOKUP($B75, Layout!$B$34:$Q$40,  C$4, false)</f>
        <v>≃</v>
      </c>
      <c r="D75" s="48" t="str">
        <f>HLOOKUP($B75, Layout!$B$34:$Q$40,  D$4, false)</f>
        <v>≈</v>
      </c>
      <c r="F75" s="47" t="s">
        <v>360</v>
      </c>
      <c r="G75" s="47" t="s">
        <v>457</v>
      </c>
      <c r="H75" s="47"/>
      <c r="I75" s="47" t="str">
        <f t="shared" ref="I75:J75" si="138">IF(ISBLANK(F75),  IF(ISBLANK(C75), IFERROR(0/0), NA()),$C$2  &amp; F75)</f>
        <v>U_SYM_AEQL</v>
      </c>
      <c r="J75" s="47" t="str">
        <f t="shared" si="138"/>
        <v>U_SYM_ALEQL</v>
      </c>
      <c r="L75" s="48" t="str">
        <f t="shared" ref="L75:M75" si="139">IF(ISBLANK(C75), "", "[" &amp;I75  &amp; "] = L'" &amp;C75  &amp; "'")</f>
        <v>[U_SYM_AEQL] = L'≃'</v>
      </c>
      <c r="M75" s="48" t="str">
        <f t="shared" si="139"/>
        <v>[U_SYM_ALEQL] = L'≈'</v>
      </c>
      <c r="O75" s="48" t="str">
        <f t="shared" si="5"/>
        <v>SYM_V</v>
      </c>
      <c r="P75" s="48" t="str">
        <f t="shared" si="6"/>
        <v>case SYM_V: return register_unicode_up(U_SYM_AEQL, U_SYM_ALEQL, record);</v>
      </c>
    </row>
    <row r="76">
      <c r="B76" s="47" t="s">
        <v>275</v>
      </c>
      <c r="C76" s="48" t="str">
        <f>HLOOKUP($B76, Layout!$B$34:$Q$40,  C$4, false)</f>
        <v>≡</v>
      </c>
      <c r="D76" s="48" t="str">
        <f>HLOOKUP($B76, Layout!$B$34:$Q$40,  D$4, false)</f>
        <v/>
      </c>
      <c r="F76" s="47" t="s">
        <v>406</v>
      </c>
      <c r="H76" s="47"/>
      <c r="I76" s="47" t="str">
        <f t="shared" ref="I76:J76" si="140">IF(ISBLANK(F76),  IF(ISBLANK(C76), IFERROR(0/0), NA()),$C$2  &amp; F76)</f>
        <v>U_SYM_EQUIV</v>
      </c>
      <c r="J76" s="47" t="str">
        <f t="shared" si="140"/>
        <v/>
      </c>
      <c r="L76" s="48" t="str">
        <f t="shared" ref="L76:M76" si="141">IF(ISBLANK(C76), "", "[" &amp;I76  &amp; "] = L'" &amp;C76  &amp; "'")</f>
        <v>[U_SYM_EQUIV] = L'≡'</v>
      </c>
      <c r="M76" s="48" t="str">
        <f t="shared" si="141"/>
        <v/>
      </c>
      <c r="O76" s="48" t="str">
        <f t="shared" si="5"/>
        <v>SYM_B</v>
      </c>
      <c r="P76" s="48" t="str">
        <f t="shared" si="6"/>
        <v>case SYM_B: return register_unicode_up(U_SYM_EQUIV, U_SYM_EQUIV, record);</v>
      </c>
    </row>
    <row r="77">
      <c r="B77" s="47" t="s">
        <v>276</v>
      </c>
      <c r="C77" s="48" t="str">
        <f>HLOOKUP($B77, Layout!$B$34:$Q$40,  C$4, false)</f>
        <v>≤</v>
      </c>
      <c r="D77" s="48" t="str">
        <f>HLOOKUP($B77, Layout!$B$34:$Q$40,  D$4, false)</f>
        <v>ℕ</v>
      </c>
      <c r="F77" s="47" t="s">
        <v>407</v>
      </c>
      <c r="G77" s="47" t="s">
        <v>421</v>
      </c>
      <c r="H77" s="47"/>
      <c r="I77" s="47" t="str">
        <f t="shared" ref="I77:J77" si="142">IF(ISBLANK(F77),  IF(ISBLANK(C77), IFERROR(0/0), NA()),$C$2  &amp; F77)</f>
        <v>U_SYM_LTEQ</v>
      </c>
      <c r="J77" s="47" t="str">
        <f t="shared" si="142"/>
        <v>U_SYM_NSET</v>
      </c>
      <c r="L77" s="48" t="str">
        <f t="shared" ref="L77:M77" si="143">IF(ISBLANK(C77), "", "[" &amp;I77  &amp; "] = L'" &amp;C77  &amp; "'")</f>
        <v>[U_SYM_LTEQ] = L'≤'</v>
      </c>
      <c r="M77" s="48" t="str">
        <f t="shared" si="143"/>
        <v>[U_SYM_NSET] = L'ℕ'</v>
      </c>
      <c r="O77" s="48" t="str">
        <f t="shared" si="5"/>
        <v>SYM_N</v>
      </c>
      <c r="P77" s="48" t="str">
        <f t="shared" si="6"/>
        <v>case SYM_N: return register_unicode_up(U_SYM_LTEQ, U_SYM_NSET, record);</v>
      </c>
    </row>
    <row r="78">
      <c r="B78" s="47" t="s">
        <v>277</v>
      </c>
      <c r="C78" s="48" t="str">
        <f>HLOOKUP($B78, Layout!$B$34:$Q$40,  C$4, false)</f>
        <v>≥</v>
      </c>
      <c r="D78" s="48" t="str">
        <f>HLOOKUP($B78, Layout!$B$34:$Q$40,  D$4, false)</f>
        <v/>
      </c>
      <c r="F78" s="47" t="s">
        <v>408</v>
      </c>
      <c r="H78" s="47"/>
      <c r="I78" s="47" t="str">
        <f t="shared" ref="I78:J78" si="144">IF(ISBLANK(F78),  IF(ISBLANK(C78), IFERROR(0/0), NA()),$C$2  &amp; F78)</f>
        <v>U_SYM_GTEQ</v>
      </c>
      <c r="J78" s="47" t="str">
        <f t="shared" si="144"/>
        <v/>
      </c>
      <c r="L78" s="48" t="str">
        <f t="shared" ref="L78:M78" si="145">IF(ISBLANK(C78), "", "[" &amp;I78  &amp; "] = L'" &amp;C78  &amp; "'")</f>
        <v>[U_SYM_GTEQ] = L'≥'</v>
      </c>
      <c r="M78" s="48" t="str">
        <f t="shared" si="145"/>
        <v/>
      </c>
      <c r="O78" s="48" t="str">
        <f t="shared" si="5"/>
        <v>SYM_M</v>
      </c>
      <c r="P78" s="48" t="str">
        <f t="shared" si="6"/>
        <v>case SYM_M: return register_unicode_up(U_SYM_GTEQ, U_SYM_GTEQ, record);</v>
      </c>
    </row>
    <row r="79">
      <c r="B79" s="47" t="s">
        <v>278</v>
      </c>
      <c r="C79" s="48" t="str">
        <f>HLOOKUP($B79, Layout!$B$34:$Q$40,  C$4, false)</f>
        <v>⊏</v>
      </c>
      <c r="D79" s="48" t="str">
        <f>HLOOKUP($B79, Layout!$B$34:$Q$40,  D$4, false)</f>
        <v/>
      </c>
      <c r="F79" s="47" t="s">
        <v>410</v>
      </c>
      <c r="H79" s="47"/>
      <c r="I79" s="47" t="str">
        <f t="shared" ref="I79:J79" si="146">IF(ISBLANK(F79),  IF(ISBLANK(C79), IFERROR(0/0), NA()),$C$2  &amp; F79)</f>
        <v>U_SYM_SQ_LS</v>
      </c>
      <c r="J79" s="47" t="str">
        <f t="shared" si="146"/>
        <v/>
      </c>
      <c r="L79" s="48" t="str">
        <f t="shared" ref="L79:M79" si="147">IF(ISBLANK(C79), "", "[" &amp;I79  &amp; "] = L'" &amp;C79  &amp; "'")</f>
        <v>[U_SYM_SQ_LS] = L'⊏'</v>
      </c>
      <c r="M79" s="48" t="str">
        <f t="shared" si="147"/>
        <v/>
      </c>
      <c r="O79" s="48" t="str">
        <f t="shared" si="5"/>
        <v>SYM_COMM</v>
      </c>
      <c r="P79" s="48" t="str">
        <f t="shared" si="6"/>
        <v>case SYM_COMM: return register_unicode_up(U_SYM_SQ_LS, U_SYM_SQ_LS, record);</v>
      </c>
    </row>
    <row r="80">
      <c r="B80" s="47" t="s">
        <v>279</v>
      </c>
      <c r="C80" s="48" t="str">
        <f>HLOOKUP($B80, Layout!$B$34:$Q$40,  C$4, false)</f>
        <v>⊐</v>
      </c>
      <c r="D80" s="48" t="str">
        <f>HLOOKUP($B80, Layout!$B$34:$Q$40,  D$4, false)</f>
        <v/>
      </c>
      <c r="F80" s="47" t="s">
        <v>412</v>
      </c>
      <c r="H80" s="47"/>
      <c r="I80" s="47" t="str">
        <f t="shared" ref="I80:J80" si="148">IF(ISBLANK(F80),  IF(ISBLANK(C80), IFERROR(0/0), NA()),$C$2  &amp; F80)</f>
        <v>U_SYM_SQ_RS</v>
      </c>
      <c r="J80" s="47" t="str">
        <f t="shared" si="148"/>
        <v/>
      </c>
      <c r="L80" s="48" t="str">
        <f t="shared" ref="L80:M80" si="149">IF(ISBLANK(C80), "", "[" &amp;I80  &amp; "] = L'" &amp;C80  &amp; "'")</f>
        <v>[U_SYM_SQ_RS] = L'⊐'</v>
      </c>
      <c r="M80" s="48" t="str">
        <f t="shared" si="149"/>
        <v/>
      </c>
      <c r="O80" s="48" t="str">
        <f t="shared" si="5"/>
        <v>SYM_DOT</v>
      </c>
      <c r="P80" s="48" t="str">
        <f t="shared" si="6"/>
        <v>case SYM_DOT: return register_unicode_up(U_SYM_SQ_RS, U_SYM_SQ_RS, record);</v>
      </c>
    </row>
    <row r="81">
      <c r="B81" s="47" t="s">
        <v>280</v>
      </c>
      <c r="C81" s="48" t="str">
        <f>HLOOKUP($B81, Layout!$B$34:$Q$40,  C$4, false)</f>
        <v>¿</v>
      </c>
      <c r="D81" s="48" t="str">
        <f>HLOOKUP($B81, Layout!$B$34:$Q$40,  D$4, false)</f>
        <v>‽</v>
      </c>
      <c r="F81" s="47" t="s">
        <v>458</v>
      </c>
      <c r="G81" s="47" t="s">
        <v>459</v>
      </c>
      <c r="H81" s="47"/>
      <c r="I81" s="47" t="str">
        <f t="shared" ref="I81:J81" si="150">IF(ISBLANK(F81),  IF(ISBLANK(C81), IFERROR(0/0), NA()),$C$2  &amp; F81)</f>
        <v>U_SYM_IQST</v>
      </c>
      <c r="J81" s="47" t="str">
        <f t="shared" si="150"/>
        <v>U_SYM_INTROBANG</v>
      </c>
      <c r="L81" s="48" t="str">
        <f t="shared" ref="L81:M81" si="151">IF(ISBLANK(C81), "", "[" &amp;I81  &amp; "] = L'" &amp;C81  &amp; "'")</f>
        <v>[U_SYM_IQST] = L'¿'</v>
      </c>
      <c r="M81" s="48" t="str">
        <f t="shared" si="151"/>
        <v>[U_SYM_INTROBANG] = L'‽'</v>
      </c>
      <c r="O81" s="48" t="str">
        <f t="shared" si="5"/>
        <v>SYM_SLSH</v>
      </c>
      <c r="P81" s="48" t="str">
        <f t="shared" si="6"/>
        <v>case SYM_SLSH: return register_unicode_up(U_SYM_IQST, U_SYM_INTROBANG, record);</v>
      </c>
    </row>
    <row r="82">
      <c r="B82" s="47" t="s">
        <v>281</v>
      </c>
      <c r="C82" s="48" t="str">
        <f>HLOOKUP($B82, Layout!$B$34:$Q$40,  C$4, false)</f>
        <v/>
      </c>
      <c r="D82" s="48" t="str">
        <f>HLOOKUP($B82, Layout!$B$34:$Q$40,  D$4, false)</f>
        <v/>
      </c>
      <c r="H82" s="47"/>
      <c r="I82" s="47" t="str">
        <f t="shared" ref="I82:J82" si="152">IF(ISBLANK(F82),  IF(ISBLANK(C82), IFERROR(0/0), NA()),$C$2  &amp; F82)</f>
        <v/>
      </c>
      <c r="J82" s="47" t="str">
        <f t="shared" si="152"/>
        <v/>
      </c>
      <c r="L82" s="48" t="str">
        <f t="shared" ref="L82:M82" si="153">IF(ISBLANK(C82), "", "[" &amp;I82  &amp; "] = L'" &amp;C82  &amp; "'")</f>
        <v/>
      </c>
      <c r="M82" s="48" t="str">
        <f t="shared" si="153"/>
        <v/>
      </c>
      <c r="O82" s="48" t="str">
        <f t="shared" si="5"/>
        <v/>
      </c>
      <c r="P82" s="48" t="str">
        <f t="shared" si="6"/>
        <v/>
      </c>
    </row>
    <row r="83">
      <c r="B83" s="47" t="s">
        <v>282</v>
      </c>
      <c r="C83" s="48" t="str">
        <f>HLOOKUP($B83, Layout!$B$34:$Q$40,  C$4, false)</f>
        <v/>
      </c>
      <c r="D83" s="48" t="str">
        <f>HLOOKUP($B83, Layout!$B$34:$Q$40,  D$4, false)</f>
        <v/>
      </c>
      <c r="H83" s="47"/>
      <c r="I83" s="47" t="str">
        <f t="shared" ref="I83:J83" si="154">IF(ISBLANK(F83),  IF(ISBLANK(C83), IFERROR(0/0), NA()),$C$2  &amp; F83)</f>
        <v/>
      </c>
      <c r="J83" s="47" t="str">
        <f t="shared" si="154"/>
        <v/>
      </c>
      <c r="L83" s="48" t="str">
        <f t="shared" ref="L83:M83" si="155">IF(ISBLANK(C83), "", "[" &amp;I83  &amp; "] = L'" &amp;C83  &amp; "'")</f>
        <v/>
      </c>
      <c r="M83" s="48" t="str">
        <f t="shared" si="155"/>
        <v/>
      </c>
      <c r="O83" s="48" t="str">
        <f t="shared" si="5"/>
        <v/>
      </c>
      <c r="P83" s="48" t="str">
        <f t="shared" si="6"/>
        <v/>
      </c>
    </row>
    <row r="84">
      <c r="B84" s="47" t="s">
        <v>283</v>
      </c>
      <c r="C84" s="48" t="str">
        <f>HLOOKUP($B84, Layout!$B$34:$Q$40,  C$4, false)</f>
        <v/>
      </c>
      <c r="D84" s="48" t="str">
        <f>HLOOKUP($B84, Layout!$B$34:$Q$40,  D$4, false)</f>
        <v/>
      </c>
      <c r="F84" s="47" t="s">
        <v>460</v>
      </c>
      <c r="G84" s="47" t="s">
        <v>461</v>
      </c>
      <c r="H84" s="47"/>
      <c r="I84" s="47" t="str">
        <f t="shared" ref="I84:J84" si="156">IF(ISBLANK(F84),  IF(ISBLANK(C84), IFERROR(0/0), NA()),$C$2  &amp; F84)</f>
        <v>U_SYM_THUMBS_UP</v>
      </c>
      <c r="J84" s="47" t="str">
        <f t="shared" si="156"/>
        <v>U_SYM_THUMBS_DN</v>
      </c>
      <c r="L84" s="48" t="str">
        <f t="shared" ref="L84:M84" si="157">IF(ISBLANK(C84), "", "[" &amp;I84  &amp; "] = L'" &amp;C84  &amp; "'")</f>
        <v/>
      </c>
      <c r="M84" s="48" t="str">
        <f t="shared" si="157"/>
        <v/>
      </c>
      <c r="O84" s="48" t="str">
        <f t="shared" si="5"/>
        <v/>
      </c>
      <c r="P84" s="48" t="str">
        <f t="shared" si="6"/>
        <v/>
      </c>
    </row>
    <row r="85">
      <c r="B85" s="47" t="s">
        <v>284</v>
      </c>
      <c r="C85" s="48" t="str">
        <f>HLOOKUP($B85, Layout!$B$34:$Q$40,  C$4, false)</f>
        <v/>
      </c>
      <c r="D85" s="48" t="str">
        <f>HLOOKUP($B85, Layout!$B$34:$Q$40,  D$4, false)</f>
        <v/>
      </c>
      <c r="H85" s="47"/>
      <c r="I85" s="47" t="str">
        <f t="shared" ref="I85:J85" si="158">IF(ISBLANK(F85),  IF(ISBLANK(C85), IFERROR(0/0), NA()),$C$2  &amp; F85)</f>
        <v/>
      </c>
      <c r="J85" s="47" t="str">
        <f t="shared" si="158"/>
        <v/>
      </c>
      <c r="L85" s="48" t="str">
        <f t="shared" ref="L85:M85" si="159">IF(ISBLANK(C85), "", "[" &amp;I85  &amp; "] = L'" &amp;C85  &amp; "'")</f>
        <v/>
      </c>
      <c r="M85" s="48" t="str">
        <f t="shared" si="159"/>
        <v/>
      </c>
      <c r="O85" s="48" t="str">
        <f t="shared" si="5"/>
        <v/>
      </c>
      <c r="P85" s="48" t="str">
        <f t="shared" si="6"/>
        <v/>
      </c>
    </row>
    <row r="86">
      <c r="B86" s="47" t="s">
        <v>285</v>
      </c>
      <c r="C86" s="48" t="str">
        <f>HLOOKUP($B86, Layout!$B$34:$Q$40,  C$4, false)</f>
        <v/>
      </c>
      <c r="D86" s="48" t="str">
        <f>HLOOKUP($B86, Layout!$B$34:$Q$40,  D$4, false)</f>
        <v/>
      </c>
      <c r="H86" s="47"/>
      <c r="I86" s="47" t="str">
        <f t="shared" ref="I86:J86" si="160">IF(ISBLANK(F86),  IF(ISBLANK(C86), IFERROR(0/0), NA()),$C$2  &amp; F86)</f>
        <v/>
      </c>
      <c r="J86" s="47" t="str">
        <f t="shared" si="160"/>
        <v/>
      </c>
      <c r="L86" s="48" t="str">
        <f t="shared" ref="L86:M86" si="161">IF(ISBLANK(C86), "", "[" &amp;I86  &amp; "] = L'" &amp;C86  &amp; "'")</f>
        <v/>
      </c>
      <c r="M86" s="48" t="str">
        <f t="shared" si="161"/>
        <v/>
      </c>
      <c r="O86" s="48" t="str">
        <f t="shared" si="5"/>
        <v/>
      </c>
      <c r="P86" s="48" t="str">
        <f t="shared" si="6"/>
        <v/>
      </c>
    </row>
    <row r="87">
      <c r="I87" s="47" t="str">
        <f t="shared" ref="I87:J87" si="162">IF(ISBLANK(F87),  IF(ISBLANK(C87), IFERROR(0/0), NA()), "U_SYM_" &amp; F87)</f>
        <v/>
      </c>
      <c r="J87" s="47" t="str">
        <f t="shared" si="162"/>
        <v/>
      </c>
      <c r="O87" s="48" t="str">
        <f t="shared" si="5"/>
        <v/>
      </c>
    </row>
  </sheetData>
  <conditionalFormatting sqref="I7:J87">
    <cfRule type="expression" dxfId="0" priority="1">
      <formula>isna(INDIRECT(ADDRESS(ROW(),COLUMN())))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15.25"/>
    <col customWidth="1" min="3" max="4" width="9.63"/>
    <col customWidth="1" min="5" max="5" width="9.0"/>
    <col customWidth="1" min="6" max="6" width="11.63"/>
    <col customWidth="1" min="7" max="7" width="14.88"/>
    <col customWidth="1" min="8" max="8" width="5.13"/>
    <col customWidth="1" min="9" max="9" width="18.38"/>
    <col customWidth="1" min="10" max="10" width="21.5"/>
    <col customWidth="1" min="11" max="11" width="3.25"/>
    <col customWidth="1" min="12" max="12" width="23.75"/>
    <col customWidth="1" min="13" max="13" width="27.13"/>
    <col customWidth="1" min="14" max="14" width="3.13"/>
    <col customWidth="1" min="15" max="15" width="10.88"/>
    <col customWidth="1" min="16" max="16" width="76.25"/>
    <col customWidth="1" min="17" max="26" width="9.63"/>
  </cols>
  <sheetData>
    <row r="1">
      <c r="B1" s="47" t="s">
        <v>441</v>
      </c>
      <c r="C1" s="47" t="s">
        <v>462</v>
      </c>
    </row>
    <row r="2">
      <c r="B2" s="47" t="s">
        <v>443</v>
      </c>
      <c r="C2" s="48" t="str">
        <f>"U_" &amp; C1</f>
        <v>U_GR_</v>
      </c>
    </row>
    <row r="4">
      <c r="C4" s="51">
        <v>4.0</v>
      </c>
      <c r="D4" s="51">
        <v>5.0</v>
      </c>
    </row>
    <row r="5">
      <c r="C5" s="47" t="s">
        <v>398</v>
      </c>
      <c r="D5" s="47" t="s">
        <v>397</v>
      </c>
      <c r="F5" s="47" t="s">
        <v>444</v>
      </c>
      <c r="G5" s="47" t="s">
        <v>445</v>
      </c>
      <c r="H5" s="47"/>
      <c r="I5" s="47" t="s">
        <v>446</v>
      </c>
      <c r="J5" s="47" t="s">
        <v>447</v>
      </c>
      <c r="L5" s="47" t="s">
        <v>448</v>
      </c>
      <c r="O5" s="47" t="s">
        <v>449</v>
      </c>
      <c r="P5" s="47" t="s">
        <v>450</v>
      </c>
    </row>
    <row r="6">
      <c r="B6" s="52" t="s">
        <v>29</v>
      </c>
      <c r="I6" s="47" t="str">
        <f t="shared" ref="I6:J6" si="1">IF(ISBLANK(F7),  IF(ISBLANK(C7), IFERROR(0/0), NA()),$C$2  &amp; F7)</f>
        <v>U_GR_SECTION</v>
      </c>
      <c r="J6" s="47" t="str">
        <f t="shared" si="1"/>
        <v/>
      </c>
    </row>
    <row r="7">
      <c r="B7" s="47" t="s">
        <v>30</v>
      </c>
      <c r="C7" s="48" t="str">
        <f>HLOOKUP($B7, Layout!$B$10:$V$16,  C$4, false)</f>
        <v>§</v>
      </c>
      <c r="D7" s="48" t="str">
        <f>HLOOKUP($B7, Layout!$B$10:$V$16,  D$4, false)</f>
        <v/>
      </c>
      <c r="F7" s="47" t="s">
        <v>413</v>
      </c>
      <c r="H7" s="47"/>
      <c r="I7" s="47" t="str">
        <f t="shared" ref="I7:J7" si="2">IF(ISBLANK(F8),  IF(ISBLANK(C8), IFERROR(0/0), NA()),$C$2  &amp; F8)</f>
        <v>U_GR_DAGG</v>
      </c>
      <c r="J7" s="47" t="str">
        <f t="shared" si="2"/>
        <v/>
      </c>
      <c r="L7" s="48" t="str">
        <f t="shared" ref="L7:M7" si="3">IF(ISBLANK(C7), "", "[" &amp;I6  &amp; "] = L'" &amp;C7  &amp; "'")</f>
        <v>[U_GR_SECTION] = L'§'</v>
      </c>
      <c r="M7" s="48" t="str">
        <f t="shared" si="3"/>
        <v/>
      </c>
      <c r="O7" s="48" t="str">
        <f t="shared" ref="O7:O87" si="6">IF(AND(ISBLANK(C7) , ISBLANK(D7)), IFERROR(0/0), REPLACE(B7, 1, 3, $C$1))</f>
        <v>GR_GRV</v>
      </c>
      <c r="P7" s="48" t="str">
        <f t="shared" ref="P7:P19" si="7">IF(ISBLANK(O7), "", "case "&amp;O7&amp;": return register_unicode_up("&amp;IF(ISBLANK(I6), J6, I6)&amp;", "&amp; IF(ISBLANK(J6), I6, J6) &amp;", record);")</f>
        <v>case GR_GRV: return register_unicode_up(U_GR_SECTION, U_GR_SECTION, record);</v>
      </c>
    </row>
    <row r="8">
      <c r="B8" s="47" t="s">
        <v>31</v>
      </c>
      <c r="C8" s="48" t="str">
        <f>HLOOKUP($B8, Layout!$B$10:$V$16,  C$4, false)</f>
        <v>†</v>
      </c>
      <c r="D8" s="48" t="str">
        <f>HLOOKUP($B8, Layout!$B$10:$V$16,  D$4, false)</f>
        <v/>
      </c>
      <c r="F8" s="47" t="s">
        <v>348</v>
      </c>
      <c r="H8" s="47"/>
      <c r="I8" s="47" t="str">
        <f t="shared" ref="I8:J8" si="4">IF(ISBLANK(F9),  IF(ISBLANK(C9), IFERROR(0/0), NA()),$C$2  &amp; F9)</f>
        <v>U_GR_DDAG</v>
      </c>
      <c r="J8" s="47" t="str">
        <f t="shared" si="4"/>
        <v/>
      </c>
      <c r="L8" s="48" t="str">
        <f t="shared" ref="L8:M8" si="5">IF(ISBLANK(C8), "", "[" &amp;I7  &amp; "] = L'" &amp;C8  &amp; "'")</f>
        <v>[U_GR_DAGG] = L'†'</v>
      </c>
      <c r="M8" s="48" t="str">
        <f t="shared" si="5"/>
        <v/>
      </c>
      <c r="O8" s="48" t="str">
        <f t="shared" si="6"/>
        <v>GR_1</v>
      </c>
      <c r="P8" s="48" t="str">
        <f t="shared" si="7"/>
        <v>case GR_1: return register_unicode_up(U_GR_DAGG, U_GR_DAGG, record);</v>
      </c>
    </row>
    <row r="9">
      <c r="B9" s="47" t="s">
        <v>32</v>
      </c>
      <c r="C9" s="48" t="str">
        <f>HLOOKUP($B9, Layout!$B$10:$V$16,  C$4, false)</f>
        <v>‡</v>
      </c>
      <c r="D9" s="48" t="str">
        <f>HLOOKUP($B9, Layout!$B$10:$V$16,  D$4, false)</f>
        <v/>
      </c>
      <c r="F9" s="47" t="s">
        <v>349</v>
      </c>
      <c r="H9" s="47"/>
      <c r="I9" s="47" t="str">
        <f t="shared" ref="I9:J9" si="8">IF(ISBLANK(F10),  IF(ISBLANK(C10), IFERROR(0/0), NA()),$C$2  &amp; F10)</f>
        <v>U_GR_NABLA</v>
      </c>
      <c r="J9" s="47" t="str">
        <f t="shared" si="8"/>
        <v/>
      </c>
      <c r="L9" s="48" t="str">
        <f t="shared" ref="L9:M9" si="9">IF(ISBLANK(C9), "", "[" &amp;I8  &amp; "] = L'" &amp;C9  &amp; "'")</f>
        <v>[U_GR_DDAG] = L'‡'</v>
      </c>
      <c r="M9" s="48" t="str">
        <f t="shared" si="9"/>
        <v/>
      </c>
      <c r="O9" s="48" t="str">
        <f t="shared" si="6"/>
        <v>GR_2</v>
      </c>
      <c r="P9" s="48" t="str">
        <f t="shared" si="7"/>
        <v>case GR_2: return register_unicode_up(U_GR_DDAG, U_GR_DDAG, record);</v>
      </c>
    </row>
    <row r="10">
      <c r="B10" s="47" t="s">
        <v>33</v>
      </c>
      <c r="C10" s="48" t="str">
        <f>HLOOKUP($B10, Layout!$B$10:$V$16,  C$4, false)</f>
        <v>∇</v>
      </c>
      <c r="D10" s="48" t="str">
        <f>HLOOKUP($B10, Layout!$B$10:$V$16,  D$4, false)</f>
        <v/>
      </c>
      <c r="F10" s="47" t="s">
        <v>350</v>
      </c>
      <c r="H10" s="47"/>
      <c r="I10" s="47" t="str">
        <f t="shared" ref="I10:J10" si="10">IF(ISBLANK(F11),  IF(ISBLANK(C11), IFERROR(0/0), NA()),$C$2  &amp; F11)</f>
        <v>U_GR_CENT</v>
      </c>
      <c r="J10" s="47" t="str">
        <f t="shared" si="10"/>
        <v/>
      </c>
      <c r="L10" s="48" t="str">
        <f t="shared" ref="L10:M10" si="11">IF(ISBLANK(C10), "", "[" &amp;I9  &amp; "] = L'" &amp;C10  &amp; "'")</f>
        <v>[U_GR_NABLA] = L'∇'</v>
      </c>
      <c r="M10" s="48" t="str">
        <f t="shared" si="11"/>
        <v/>
      </c>
      <c r="O10" s="48" t="str">
        <f t="shared" si="6"/>
        <v>GR_3</v>
      </c>
      <c r="P10" s="48" t="str">
        <f t="shared" si="7"/>
        <v>case GR_3: return register_unicode_up(U_GR_NABLA, U_GR_NABLA, record);</v>
      </c>
    </row>
    <row r="11">
      <c r="B11" s="47" t="s">
        <v>34</v>
      </c>
      <c r="C11" s="48" t="str">
        <f>HLOOKUP($B11, Layout!$B$10:$V$16,  C$4, false)</f>
        <v>¢</v>
      </c>
      <c r="D11" s="48" t="str">
        <f>HLOOKUP($B11, Layout!$B$10:$V$16,  D$4, false)</f>
        <v/>
      </c>
      <c r="F11" s="47" t="s">
        <v>351</v>
      </c>
      <c r="H11" s="47"/>
      <c r="I11" s="47" t="str">
        <f t="shared" ref="I11:J11" si="12">IF(ISBLANK(F12),  IF(ISBLANK(C12), IFERROR(0/0), NA()),$C$2  &amp; F12)</f>
        <v>U_GR_DEGREE</v>
      </c>
      <c r="J11" s="47" t="str">
        <f t="shared" si="12"/>
        <v/>
      </c>
      <c r="L11" s="48" t="str">
        <f t="shared" ref="L11:M11" si="13">IF(ISBLANK(C11), "", "[" &amp;I10  &amp; "] = L'" &amp;C11  &amp; "'")</f>
        <v>[U_GR_CENT] = L'¢'</v>
      </c>
      <c r="M11" s="48" t="str">
        <f t="shared" si="13"/>
        <v/>
      </c>
      <c r="O11" s="48" t="str">
        <f t="shared" si="6"/>
        <v>GR_4</v>
      </c>
      <c r="P11" s="48" t="str">
        <f t="shared" si="7"/>
        <v>case GR_4: return register_unicode_up(U_GR_CENT, U_GR_CENT, record);</v>
      </c>
    </row>
    <row r="12">
      <c r="B12" s="47" t="s">
        <v>35</v>
      </c>
      <c r="C12" s="48" t="str">
        <f>HLOOKUP($B12, Layout!$B$10:$V$16,  C$4, false)</f>
        <v>°</v>
      </c>
      <c r="D12" s="48" t="str">
        <f>HLOOKUP($B12, Layout!$B$10:$V$16,  D$4, false)</f>
        <v/>
      </c>
      <c r="F12" s="47" t="s">
        <v>352</v>
      </c>
      <c r="H12" s="47"/>
      <c r="I12" s="47" t="str">
        <f t="shared" ref="I12:J12" si="14">IF(ISBLANK(F13),  IF(ISBLANK(C13), IFERROR(0/0), NA()),$C$2  &amp; F13)</f>
        <v>U_GR_SQUARE</v>
      </c>
      <c r="J12" s="47" t="str">
        <f t="shared" si="14"/>
        <v/>
      </c>
      <c r="L12" s="48" t="str">
        <f t="shared" ref="L12:M12" si="15">IF(ISBLANK(C12), "", "[" &amp;I11  &amp; "] = L'" &amp;C12  &amp; "'")</f>
        <v>[U_GR_DEGREE] = L'°'</v>
      </c>
      <c r="M12" s="48" t="str">
        <f t="shared" si="15"/>
        <v/>
      </c>
      <c r="O12" s="48" t="str">
        <f t="shared" si="6"/>
        <v>GR_5</v>
      </c>
      <c r="P12" s="48" t="str">
        <f t="shared" si="7"/>
        <v>case GR_5: return register_unicode_up(U_GR_DEGREE, U_GR_DEGREE, record);</v>
      </c>
    </row>
    <row r="13">
      <c r="B13" s="47" t="s">
        <v>36</v>
      </c>
      <c r="C13" s="48" t="str">
        <f>HLOOKUP($B13, Layout!$B$10:$V$16,  C$4, false)</f>
        <v>□</v>
      </c>
      <c r="D13" s="48" t="str">
        <f>HLOOKUP($B13, Layout!$B$10:$V$16,  D$4, false)</f>
        <v/>
      </c>
      <c r="F13" s="47" t="s">
        <v>353</v>
      </c>
      <c r="H13" s="47"/>
      <c r="I13" s="47" t="str">
        <f t="shared" ref="I13:J13" si="16">IF(ISBLANK(F14),  IF(ISBLANK(C14), IFERROR(0/0), NA()),$C$2  &amp; F14)</f>
        <v>U_GR_DIV</v>
      </c>
      <c r="J13" s="47" t="str">
        <f t="shared" si="16"/>
        <v/>
      </c>
      <c r="L13" s="48" t="str">
        <f t="shared" ref="L13:M13" si="17">IF(ISBLANK(C13), "", "[" &amp;I12  &amp; "] = L'" &amp;C13  &amp; "'")</f>
        <v>[U_GR_SQUARE] = L'□'</v>
      </c>
      <c r="M13" s="48" t="str">
        <f t="shared" si="17"/>
        <v/>
      </c>
      <c r="O13" s="48" t="str">
        <f t="shared" si="6"/>
        <v>GR_6</v>
      </c>
      <c r="P13" s="48" t="str">
        <f t="shared" si="7"/>
        <v>case GR_6: return register_unicode_up(U_GR_SQUARE, U_GR_SQUARE, record);</v>
      </c>
    </row>
    <row r="14">
      <c r="B14" s="47" t="s">
        <v>37</v>
      </c>
      <c r="C14" s="48" t="str">
        <f>HLOOKUP($B14, Layout!$B$10:$V$16,  C$4, false)</f>
        <v>÷</v>
      </c>
      <c r="D14" s="48" t="str">
        <f>HLOOKUP($B14, Layout!$B$10:$V$16,  D$4, false)</f>
        <v/>
      </c>
      <c r="F14" s="47" t="s">
        <v>354</v>
      </c>
      <c r="H14" s="47"/>
      <c r="I14" s="47" t="str">
        <f t="shared" ref="I14:J14" si="18">IF(ISBLANK(F15),  IF(ISBLANK(C15), IFERROR(0/0), NA()),$C$2  &amp; F15)</f>
        <v>U_GR_MUL</v>
      </c>
      <c r="J14" s="47" t="str">
        <f t="shared" si="18"/>
        <v/>
      </c>
      <c r="L14" s="48" t="str">
        <f t="shared" ref="L14:M14" si="19">IF(ISBLANK(C14), "", "[" &amp;I13  &amp; "] = L'" &amp;C14  &amp; "'")</f>
        <v>[U_GR_DIV] = L'÷'</v>
      </c>
      <c r="M14" s="48" t="str">
        <f t="shared" si="19"/>
        <v/>
      </c>
      <c r="O14" s="48" t="str">
        <f t="shared" si="6"/>
        <v>GR_7</v>
      </c>
      <c r="P14" s="48" t="str">
        <f t="shared" si="7"/>
        <v>case GR_7: return register_unicode_up(U_GR_DIV, U_GR_DIV, record);</v>
      </c>
    </row>
    <row r="15">
      <c r="B15" s="47" t="s">
        <v>38</v>
      </c>
      <c r="C15" s="48" t="str">
        <f>HLOOKUP($B15, Layout!$B$10:$V$16,  C$4, false)</f>
        <v>×</v>
      </c>
      <c r="D15" s="48" t="str">
        <f>HLOOKUP($B15, Layout!$B$10:$V$16,  D$4, false)</f>
        <v/>
      </c>
      <c r="F15" s="47" t="s">
        <v>355</v>
      </c>
      <c r="H15" s="47"/>
      <c r="I15" s="47" t="str">
        <f t="shared" ref="I15:J15" si="20">IF(ISBLANK(F16),  IF(ISBLANK(C16), IFERROR(0/0), NA()),$C$2  &amp; F16)</f>
        <v>U_GR_PARA</v>
      </c>
      <c r="J15" s="47" t="str">
        <f t="shared" si="20"/>
        <v/>
      </c>
      <c r="L15" s="48" t="str">
        <f t="shared" ref="L15:M15" si="21">IF(ISBLANK(C15), "", "[" &amp;I14  &amp; "] = L'" &amp;C15  &amp; "'")</f>
        <v>[U_GR_MUL] = L'×'</v>
      </c>
      <c r="M15" s="48" t="str">
        <f t="shared" si="21"/>
        <v/>
      </c>
      <c r="O15" s="48" t="str">
        <f t="shared" si="6"/>
        <v>GR_8</v>
      </c>
      <c r="P15" s="48" t="str">
        <f t="shared" si="7"/>
        <v>case GR_8: return register_unicode_up(U_GR_MUL, U_GR_MUL, record);</v>
      </c>
    </row>
    <row r="16">
      <c r="B16" s="47" t="s">
        <v>39</v>
      </c>
      <c r="C16" s="48" t="str">
        <f>HLOOKUP($B16, Layout!$B$10:$V$16,  C$4, false)</f>
        <v>¶</v>
      </c>
      <c r="D16" s="48" t="str">
        <f>HLOOKUP($B16, Layout!$B$10:$V$16,  D$4, false)</f>
        <v/>
      </c>
      <c r="F16" s="47" t="s">
        <v>356</v>
      </c>
      <c r="H16" s="47"/>
      <c r="I16" s="47" t="str">
        <f t="shared" ref="I16:J16" si="22">IF(ISBLANK(F17),  IF(ISBLANK(C17), IFERROR(0/0), NA()),$C$2  &amp; F17)</f>
        <v>U_GR_WDOT</v>
      </c>
      <c r="J16" s="47" t="str">
        <f t="shared" si="22"/>
        <v>U_GR_LWDOT</v>
      </c>
      <c r="L16" s="48" t="str">
        <f t="shared" ref="L16:M16" si="23">IF(ISBLANK(C16), "", "[" &amp;I15  &amp; "] = L'" &amp;C16  &amp; "'")</f>
        <v>[U_GR_PARA] = L'¶'</v>
      </c>
      <c r="M16" s="48" t="str">
        <f t="shared" si="23"/>
        <v/>
      </c>
      <c r="O16" s="48" t="str">
        <f t="shared" si="6"/>
        <v>GR_9</v>
      </c>
      <c r="P16" s="48" t="str">
        <f t="shared" si="7"/>
        <v>case GR_9: return register_unicode_up(U_GR_PARA, U_GR_PARA, record);</v>
      </c>
    </row>
    <row r="17">
      <c r="B17" s="47" t="s">
        <v>40</v>
      </c>
      <c r="C17" s="48" t="str">
        <f>HLOOKUP($B17, Layout!$B$10:$V$16,  C$4, false)</f>
        <v>○</v>
      </c>
      <c r="D17" s="48" t="str">
        <f>HLOOKUP($B17, Layout!$B$10:$V$16,  D$4, false)</f>
        <v>◯</v>
      </c>
      <c r="F17" s="47" t="s">
        <v>357</v>
      </c>
      <c r="G17" s="47" t="s">
        <v>463</v>
      </c>
      <c r="H17" s="47"/>
      <c r="I17" s="47" t="str">
        <f t="shared" ref="I17:J17" si="24">IF(ISBLANK(F18),  IF(ISBLANK(C18), IFERROR(0/0), NA()),$C$2  &amp; F18)</f>
        <v>U_GR_EMDASH</v>
      </c>
      <c r="J17" s="47" t="str">
        <f t="shared" si="24"/>
        <v/>
      </c>
      <c r="L17" s="48" t="str">
        <f t="shared" ref="L17:M17" si="25">IF(ISBLANK(C17), "", "[" &amp;I16  &amp; "] = L'" &amp;C17  &amp; "'")</f>
        <v>[U_GR_WDOT] = L'○'</v>
      </c>
      <c r="M17" s="48" t="str">
        <f t="shared" si="25"/>
        <v>[U_GR_LWDOT] = L'◯'</v>
      </c>
      <c r="O17" s="48" t="str">
        <f t="shared" si="6"/>
        <v>GR_0</v>
      </c>
      <c r="P17" s="48" t="str">
        <f t="shared" si="7"/>
        <v>case GR_0: return register_unicode_up(U_GR_WDOT, U_GR_LWDOT, record);</v>
      </c>
    </row>
    <row r="18">
      <c r="B18" s="47" t="s">
        <v>41</v>
      </c>
      <c r="C18" s="48" t="str">
        <f>HLOOKUP($B18, Layout!$B$10:$V$16,  C$4, false)</f>
        <v>—</v>
      </c>
      <c r="D18" s="48" t="str">
        <f>HLOOKUP($B18, Layout!$B$10:$V$16,  D$4, false)</f>
        <v/>
      </c>
      <c r="F18" s="47" t="s">
        <v>464</v>
      </c>
      <c r="H18" s="47"/>
      <c r="I18" s="47" t="str">
        <f t="shared" ref="I18:J18" si="26">IF(ISBLANK(F19),  IF(ISBLANK(C19), IFERROR(0/0), NA()),$C$2  &amp; F19)</f>
        <v>U_GR_AEQL</v>
      </c>
      <c r="J18" s="47" t="str">
        <f t="shared" si="26"/>
        <v/>
      </c>
      <c r="L18" s="48" t="str">
        <f t="shared" ref="L18:M18" si="27">IF(ISBLANK(C18), "", "[" &amp;I17  &amp; "] = L'" &amp;C18  &amp; "'")</f>
        <v>[U_GR_EMDASH] = L'—'</v>
      </c>
      <c r="M18" s="48" t="str">
        <f t="shared" si="27"/>
        <v/>
      </c>
      <c r="O18" s="48" t="str">
        <f t="shared" si="6"/>
        <v>GR_MINS</v>
      </c>
      <c r="P18" s="48" t="str">
        <f t="shared" si="7"/>
        <v>case GR_MINS: return register_unicode_up(U_GR_EMDASH, U_GR_EMDASH, record);</v>
      </c>
    </row>
    <row r="19">
      <c r="B19" s="47" t="s">
        <v>42</v>
      </c>
      <c r="C19" s="48" t="str">
        <f>HLOOKUP($B19, Layout!$B$10:$V$16,  C$4, false)</f>
        <v>≈</v>
      </c>
      <c r="D19" s="48" t="str">
        <f>HLOOKUP($B19, Layout!$B$10:$V$16,  D$4, false)</f>
        <v/>
      </c>
      <c r="F19" s="47" t="s">
        <v>360</v>
      </c>
      <c r="H19" s="47"/>
      <c r="I19" s="48"/>
      <c r="J19" s="48"/>
      <c r="L19" s="48" t="str">
        <f t="shared" ref="L19:M19" si="28">IF(ISBLANK(C19), "", "[" &amp;I18  &amp; "] = L'" &amp;C19  &amp; "'")</f>
        <v>[U_GR_AEQL] = L'≈'</v>
      </c>
      <c r="M19" s="48" t="str">
        <f t="shared" si="28"/>
        <v/>
      </c>
      <c r="O19" s="48" t="str">
        <f t="shared" si="6"/>
        <v>GR_EQL</v>
      </c>
      <c r="P19" s="48" t="str">
        <f t="shared" si="7"/>
        <v>case GR_EQL: return register_unicode_up(U_GR_AEQL, U_GR_AEQL, record);</v>
      </c>
    </row>
    <row r="20">
      <c r="B20" s="47" t="s">
        <v>43</v>
      </c>
      <c r="C20" s="48" t="str">
        <f>HLOOKUP($B20, Layout!$B$10:$V$16,  C$4, false)</f>
        <v/>
      </c>
      <c r="D20" s="48" t="str">
        <f>HLOOKUP($B20, Layout!$B$10:$V$16,  D$4, false)</f>
        <v/>
      </c>
      <c r="H20" s="47"/>
      <c r="I20" s="47" t="str">
        <f t="shared" ref="I20:J20" si="29">IF(ISBLANK(F20),  IF(ISBLANK(C20), IFERROR(0/0), NA()),$C$2  &amp; F20)</f>
        <v/>
      </c>
      <c r="J20" s="47" t="str">
        <f t="shared" si="29"/>
        <v/>
      </c>
      <c r="L20" s="48" t="str">
        <f t="shared" ref="L20:M20" si="30">IF(ISBLANK(C20), "", "[" &amp;I20  &amp; "] = L'" &amp;C20  &amp; "'")</f>
        <v/>
      </c>
      <c r="M20" s="48" t="str">
        <f t="shared" si="30"/>
        <v/>
      </c>
      <c r="O20" s="48" t="str">
        <f t="shared" si="6"/>
        <v/>
      </c>
      <c r="P20" s="48" t="str">
        <f t="shared" ref="P20:P84" si="33">IF(ISBLANK(O20), "", "case "&amp;O20&amp;": return register_unicode_up("&amp;IF(ISBLANK(I20), J20, I20)&amp;", "&amp; IF(ISBLANK(J20), I20, J20) &amp;", record);")</f>
        <v/>
      </c>
    </row>
    <row r="21">
      <c r="B21" s="47" t="s">
        <v>44</v>
      </c>
      <c r="C21" s="48" t="str">
        <f>HLOOKUP($B21, Layout!$B$10:$V$16,  C$4, false)</f>
        <v/>
      </c>
      <c r="D21" s="48" t="str">
        <f>HLOOKUP($B21, Layout!$B$10:$V$16,  D$4, false)</f>
        <v/>
      </c>
      <c r="H21" s="47"/>
      <c r="I21" s="47" t="str">
        <f t="shared" ref="I21:J21" si="31">IF(ISBLANK(F21),  IF(ISBLANK(C21), IFERROR(0/0), NA()),$C$2  &amp; F21)</f>
        <v/>
      </c>
      <c r="J21" s="47" t="str">
        <f t="shared" si="31"/>
        <v/>
      </c>
      <c r="L21" s="48" t="str">
        <f t="shared" ref="L21:M21" si="32">IF(ISBLANK(C21), "", "[" &amp;I21  &amp; "] = L'" &amp;C21  &amp; "'")</f>
        <v/>
      </c>
      <c r="M21" s="48" t="str">
        <f t="shared" si="32"/>
        <v/>
      </c>
      <c r="O21" s="48" t="str">
        <f t="shared" si="6"/>
        <v/>
      </c>
      <c r="P21" s="48" t="str">
        <f t="shared" si="33"/>
        <v/>
      </c>
    </row>
    <row r="22">
      <c r="B22" s="47" t="s">
        <v>45</v>
      </c>
      <c r="C22" s="48" t="str">
        <f>HLOOKUP($B22, Layout!$B$10:$V$16,  C$4, false)</f>
        <v/>
      </c>
      <c r="D22" s="48" t="str">
        <f>HLOOKUP($B22, Layout!$B$10:$V$16,  D$4, false)</f>
        <v/>
      </c>
      <c r="H22" s="47"/>
      <c r="I22" s="47" t="str">
        <f t="shared" ref="I22:J22" si="34">IF(ISBLANK(F22),  IF(ISBLANK(C22), IFERROR(0/0), NA()),$C$2  &amp; F22)</f>
        <v/>
      </c>
      <c r="J22" s="47" t="str">
        <f t="shared" si="34"/>
        <v/>
      </c>
      <c r="L22" s="48" t="str">
        <f t="shared" ref="L22:M22" si="35">IF(ISBLANK(C22), "", "[" &amp;I22  &amp; "] = L'" &amp;C22  &amp; "'")</f>
        <v/>
      </c>
      <c r="M22" s="48" t="str">
        <f t="shared" si="35"/>
        <v/>
      </c>
      <c r="O22" s="48" t="str">
        <f t="shared" si="6"/>
        <v/>
      </c>
      <c r="P22" s="48" t="str">
        <f t="shared" si="33"/>
        <v/>
      </c>
    </row>
    <row r="23">
      <c r="B23" s="47" t="s">
        <v>46</v>
      </c>
      <c r="C23" s="48" t="str">
        <f>HLOOKUP($B23, Layout!$B$10:$V$16,  C$4, false)</f>
        <v/>
      </c>
      <c r="D23" s="48" t="str">
        <f>HLOOKUP($B23, Layout!$B$10:$V$16,  D$4, false)</f>
        <v/>
      </c>
      <c r="H23" s="47"/>
      <c r="I23" s="47" t="str">
        <f t="shared" ref="I23:J23" si="36">IF(ISBLANK(F23),  IF(ISBLANK(C23), IFERROR(0/0), NA()),$C$2  &amp; F23)</f>
        <v/>
      </c>
      <c r="J23" s="47" t="str">
        <f t="shared" si="36"/>
        <v/>
      </c>
      <c r="L23" s="48" t="str">
        <f t="shared" ref="L23:M23" si="37">IF(ISBLANK(C23), "", "[" &amp;I23  &amp; "] = L'" &amp;C23  &amp; "'")</f>
        <v/>
      </c>
      <c r="M23" s="48" t="str">
        <f t="shared" si="37"/>
        <v/>
      </c>
      <c r="O23" s="48" t="str">
        <f t="shared" si="6"/>
        <v/>
      </c>
      <c r="P23" s="48" t="str">
        <f t="shared" si="33"/>
        <v/>
      </c>
    </row>
    <row r="24">
      <c r="B24" s="47" t="s">
        <v>47</v>
      </c>
      <c r="C24" s="48" t="str">
        <f>HLOOKUP($B24, Layout!$B$10:$V$16,  C$4, false)</f>
        <v/>
      </c>
      <c r="D24" s="48" t="str">
        <f>HLOOKUP($B24, Layout!$B$10:$V$16,  D$4, false)</f>
        <v/>
      </c>
      <c r="H24" s="47"/>
      <c r="I24" s="47" t="str">
        <f t="shared" ref="I24:J24" si="38">IF(ISBLANK(F24),  IF(ISBLANK(C24), IFERROR(0/0), NA()),$C$2  &amp; F24)</f>
        <v/>
      </c>
      <c r="J24" s="47" t="str">
        <f t="shared" si="38"/>
        <v/>
      </c>
      <c r="L24" s="48" t="str">
        <f t="shared" ref="L24:M24" si="39">IF(ISBLANK(C24), "", "[" &amp;I24  &amp; "] = L'" &amp;C24  &amp; "'")</f>
        <v/>
      </c>
      <c r="M24" s="48" t="str">
        <f t="shared" si="39"/>
        <v/>
      </c>
      <c r="O24" s="48" t="str">
        <f t="shared" si="6"/>
        <v/>
      </c>
      <c r="P24" s="48" t="str">
        <f t="shared" si="33"/>
        <v/>
      </c>
    </row>
    <row r="25">
      <c r="B25" s="47" t="s">
        <v>48</v>
      </c>
      <c r="C25" s="48" t="str">
        <f>HLOOKUP($B25, Layout!$B$10:$V$16,  C$4, false)</f>
        <v/>
      </c>
      <c r="D25" s="48" t="str">
        <f>HLOOKUP($B25, Layout!$B$10:$V$16,  D$4, false)</f>
        <v/>
      </c>
      <c r="H25" s="47"/>
      <c r="I25" s="47" t="str">
        <f t="shared" ref="I25:J25" si="40">IF(ISBLANK(F25),  IF(ISBLANK(C25), IFERROR(0/0), NA()),$C$2  &amp; F25)</f>
        <v/>
      </c>
      <c r="J25" s="47" t="str">
        <f t="shared" si="40"/>
        <v/>
      </c>
      <c r="L25" s="48" t="str">
        <f t="shared" ref="L25:M25" si="41">IF(ISBLANK(C25), "", "[" &amp;I25  &amp; "] = L'" &amp;C25  &amp; "'")</f>
        <v/>
      </c>
      <c r="M25" s="48" t="str">
        <f t="shared" si="41"/>
        <v/>
      </c>
      <c r="O25" s="48" t="str">
        <f t="shared" si="6"/>
        <v/>
      </c>
      <c r="P25" s="48" t="str">
        <f t="shared" si="33"/>
        <v/>
      </c>
    </row>
    <row r="26">
      <c r="B26" s="47" t="s">
        <v>49</v>
      </c>
      <c r="C26" s="48" t="str">
        <f>HLOOKUP($B26, Layout!$B$10:$V$16,  C$4, false)</f>
        <v/>
      </c>
      <c r="D26" s="48" t="str">
        <f>HLOOKUP($B26, Layout!$B$10:$V$16,  D$4, false)</f>
        <v/>
      </c>
      <c r="H26" s="47"/>
      <c r="I26" s="47" t="str">
        <f t="shared" ref="I26:J26" si="42">IF(ISBLANK(F26),  IF(ISBLANK(C26), IFERROR(0/0), NA()),$C$2  &amp; F26)</f>
        <v/>
      </c>
      <c r="J26" s="47" t="str">
        <f t="shared" si="42"/>
        <v/>
      </c>
      <c r="L26" s="48" t="str">
        <f t="shared" ref="L26:M26" si="43">IF(ISBLANK(C26), "", "[" &amp;I26  &amp; "] = L'" &amp;C26  &amp; "'")</f>
        <v/>
      </c>
      <c r="M26" s="48" t="str">
        <f t="shared" si="43"/>
        <v/>
      </c>
      <c r="O26" s="48" t="str">
        <f t="shared" si="6"/>
        <v/>
      </c>
      <c r="P26" s="48" t="str">
        <f t="shared" si="33"/>
        <v/>
      </c>
    </row>
    <row r="27">
      <c r="B27" s="47" t="s">
        <v>50</v>
      </c>
      <c r="C27" s="48" t="str">
        <f>HLOOKUP($B27, Layout!$B$10:$V$16,  C$4, false)</f>
        <v/>
      </c>
      <c r="D27" s="48" t="str">
        <f>HLOOKUP($B27, Layout!$B$10:$V$16,  D$4, false)</f>
        <v/>
      </c>
      <c r="H27" s="47"/>
      <c r="I27" s="47" t="str">
        <f t="shared" ref="I27:J27" si="44">IF(ISBLANK(F27),  IF(ISBLANK(C27), IFERROR(0/0), NA()),$C$2  &amp; F27)</f>
        <v/>
      </c>
      <c r="J27" s="47" t="str">
        <f t="shared" si="44"/>
        <v/>
      </c>
      <c r="L27" s="48" t="str">
        <f t="shared" ref="L27:M27" si="45">IF(ISBLANK(C27), "", "[" &amp;I27  &amp; "] = L'" &amp;C27  &amp; "'")</f>
        <v/>
      </c>
      <c r="M27" s="48" t="str">
        <f t="shared" si="45"/>
        <v/>
      </c>
      <c r="O27" s="48" t="str">
        <f t="shared" si="6"/>
        <v/>
      </c>
      <c r="P27" s="48" t="str">
        <f t="shared" si="33"/>
        <v/>
      </c>
    </row>
    <row r="28">
      <c r="I28" s="47" t="str">
        <f t="shared" ref="I28:J28" si="46">IF(ISBLANK(F28),  IF(ISBLANK(C28), IFERROR(0/0), NA()),$C$2  &amp; F28)</f>
        <v/>
      </c>
      <c r="J28" s="47" t="str">
        <f t="shared" si="46"/>
        <v/>
      </c>
      <c r="M28" s="48" t="str">
        <f>IF(ISBLANK(D28), "", "[" &amp;J28  &amp; "] = L'" &amp;D28  &amp; "'")</f>
        <v/>
      </c>
      <c r="O28" s="48" t="str">
        <f t="shared" si="6"/>
        <v/>
      </c>
      <c r="P28" s="48" t="str">
        <f t="shared" si="33"/>
        <v/>
      </c>
    </row>
    <row r="29">
      <c r="B29" s="53" t="s">
        <v>98</v>
      </c>
      <c r="H29" s="47"/>
      <c r="I29" s="47" t="str">
        <f t="shared" ref="I29:J29" si="47">IF(ISBLANK(F29),  IF(ISBLANK(C29), IFERROR(0/0), NA()),$C$2  &amp; F29)</f>
        <v/>
      </c>
      <c r="J29" s="47" t="str">
        <f t="shared" si="47"/>
        <v/>
      </c>
      <c r="L29" s="48" t="str">
        <f t="shared" ref="L29:M29" si="48">IF(ISBLANK(C29), "", "[" &amp;I29  &amp; "] = L'" &amp;C29  &amp; "'")</f>
        <v/>
      </c>
      <c r="M29" s="48" t="str">
        <f t="shared" si="48"/>
        <v/>
      </c>
      <c r="O29" s="48" t="str">
        <f t="shared" si="6"/>
        <v/>
      </c>
      <c r="P29" s="48" t="str">
        <f t="shared" si="33"/>
        <v/>
      </c>
    </row>
    <row r="30">
      <c r="B30" s="47" t="s">
        <v>99</v>
      </c>
      <c r="C30" s="48" t="str">
        <f>HLOOKUP($B30, Layout!$B$18:$U$24,  C$4, false)</f>
        <v/>
      </c>
      <c r="D30" s="48" t="str">
        <f>HLOOKUP($B30, Layout!$B$18:$U$24,  D$4, false)</f>
        <v/>
      </c>
      <c r="H30" s="47"/>
      <c r="I30" s="47" t="str">
        <f t="shared" ref="I30:J30" si="49">IF(ISBLANK(F30),  IF(ISBLANK(C30), IFERROR(0/0), NA()),$C$2  &amp; F30)</f>
        <v/>
      </c>
      <c r="J30" s="47" t="str">
        <f t="shared" si="49"/>
        <v/>
      </c>
      <c r="L30" s="48" t="str">
        <f t="shared" ref="L30:M30" si="50">IF(ISBLANK(C30), "", "[" &amp;I30  &amp; "] = L'" &amp;C30  &amp; "'")</f>
        <v/>
      </c>
      <c r="M30" s="48" t="str">
        <f t="shared" si="50"/>
        <v/>
      </c>
      <c r="O30" s="48" t="str">
        <f t="shared" si="6"/>
        <v/>
      </c>
      <c r="P30" s="48" t="str">
        <f t="shared" si="33"/>
        <v/>
      </c>
    </row>
    <row r="31">
      <c r="B31" s="47" t="s">
        <v>100</v>
      </c>
      <c r="C31" s="48" t="str">
        <f>HLOOKUP($B31, Layout!$B$18:$U$24,  C$4, false)</f>
        <v>θ</v>
      </c>
      <c r="D31" s="48" t="str">
        <f>HLOOKUP($B31, Layout!$B$18:$U$24,  D$4, false)</f>
        <v>Θ</v>
      </c>
      <c r="E31" s="47" t="s">
        <v>465</v>
      </c>
      <c r="F31" s="47" t="str">
        <f t="shared" ref="F31:F40" si="53">"L_" &amp; $E31</f>
        <v>L_THETA</v>
      </c>
      <c r="G31" s="47" t="str">
        <f t="shared" ref="G31:G40" si="54">"U_" &amp; $E31</f>
        <v>U_THETA</v>
      </c>
      <c r="H31" s="47"/>
      <c r="I31" s="47" t="str">
        <f t="shared" ref="I31:J31" si="51">IF(ISBLANK(F31),  IF(ISBLANK(C31), IFERROR(0/0), NA()),$C$2  &amp; F31)</f>
        <v>U_GR_L_THETA</v>
      </c>
      <c r="J31" s="47" t="str">
        <f t="shared" si="51"/>
        <v>U_GR_U_THETA</v>
      </c>
      <c r="L31" s="48" t="str">
        <f t="shared" ref="L31:M31" si="52">IF(ISBLANK(C31), "", "[" &amp;I31  &amp; "] = L'" &amp;C31  &amp; "'")</f>
        <v>[U_GR_L_THETA] = L'θ'</v>
      </c>
      <c r="M31" s="48" t="str">
        <f t="shared" si="52"/>
        <v>[U_GR_U_THETA] = L'Θ'</v>
      </c>
      <c r="O31" s="48" t="str">
        <f t="shared" si="6"/>
        <v>GR_Q</v>
      </c>
      <c r="P31" s="48" t="str">
        <f t="shared" si="33"/>
        <v>case GR_Q: return register_unicode_up(U_GR_L_THETA, U_GR_U_THETA, record);</v>
      </c>
    </row>
    <row r="32">
      <c r="B32" s="47" t="s">
        <v>101</v>
      </c>
      <c r="C32" s="48" t="str">
        <f>HLOOKUP($B32, Layout!$B$18:$U$24,  C$4, false)</f>
        <v>ω</v>
      </c>
      <c r="D32" s="48" t="str">
        <f>HLOOKUP($B32, Layout!$B$18:$U$24,  D$4, false)</f>
        <v>Ω</v>
      </c>
      <c r="E32" s="47" t="s">
        <v>466</v>
      </c>
      <c r="F32" s="47" t="str">
        <f t="shared" si="53"/>
        <v>L_OMEGA</v>
      </c>
      <c r="G32" s="47" t="str">
        <f t="shared" si="54"/>
        <v>U_OMEGA</v>
      </c>
      <c r="H32" s="47"/>
      <c r="I32" s="47" t="str">
        <f t="shared" ref="I32:J32" si="55">IF(ISBLANK(F32),  IF(ISBLANK(C32), IFERROR(0/0), NA()),$C$2  &amp; F32)</f>
        <v>U_GR_L_OMEGA</v>
      </c>
      <c r="J32" s="47" t="str">
        <f t="shared" si="55"/>
        <v>U_GR_U_OMEGA</v>
      </c>
      <c r="L32" s="48" t="str">
        <f t="shared" ref="L32:M32" si="56">IF(ISBLANK(C32), "", "[" &amp;I32  &amp; "] = L'" &amp;C32  &amp; "'")</f>
        <v>[U_GR_L_OMEGA] = L'ω'</v>
      </c>
      <c r="M32" s="48" t="str">
        <f t="shared" si="56"/>
        <v>[U_GR_U_OMEGA] = L'Ω'</v>
      </c>
      <c r="O32" s="48" t="str">
        <f t="shared" si="6"/>
        <v>GR_W</v>
      </c>
      <c r="P32" s="48" t="str">
        <f t="shared" si="33"/>
        <v>case GR_W: return register_unicode_up(U_GR_L_OMEGA, U_GR_U_OMEGA, record);</v>
      </c>
    </row>
    <row r="33">
      <c r="B33" s="47" t="s">
        <v>102</v>
      </c>
      <c r="C33" s="48" t="str">
        <f>HLOOKUP($B33, Layout!$B$18:$U$24,  C$4, false)</f>
        <v>ε</v>
      </c>
      <c r="D33" s="48" t="str">
        <f>HLOOKUP($B33, Layout!$B$18:$U$24,  D$4, false)</f>
        <v>Ε</v>
      </c>
      <c r="E33" s="47" t="s">
        <v>467</v>
      </c>
      <c r="F33" s="47" t="str">
        <f t="shared" si="53"/>
        <v>L_EPSILON</v>
      </c>
      <c r="G33" s="47" t="str">
        <f t="shared" si="54"/>
        <v>U_EPSILON</v>
      </c>
      <c r="H33" s="47"/>
      <c r="I33" s="47" t="str">
        <f t="shared" ref="I33:J33" si="57">IF(ISBLANK(F33),  IF(ISBLANK(C33), IFERROR(0/0), NA()),$C$2  &amp; F33)</f>
        <v>U_GR_L_EPSILON</v>
      </c>
      <c r="J33" s="47" t="str">
        <f t="shared" si="57"/>
        <v>U_GR_U_EPSILON</v>
      </c>
      <c r="L33" s="48" t="str">
        <f t="shared" ref="L33:M33" si="58">IF(ISBLANK(C33), "", "[" &amp;I33  &amp; "] = L'" &amp;C33  &amp; "'")</f>
        <v>[U_GR_L_EPSILON] = L'ε'</v>
      </c>
      <c r="M33" s="48" t="str">
        <f t="shared" si="58"/>
        <v>[U_GR_U_EPSILON] = L'Ε'</v>
      </c>
      <c r="O33" s="48" t="str">
        <f t="shared" si="6"/>
        <v>GR_E</v>
      </c>
      <c r="P33" s="48" t="str">
        <f t="shared" si="33"/>
        <v>case GR_E: return register_unicode_up(U_GR_L_EPSILON, U_GR_U_EPSILON, record);</v>
      </c>
    </row>
    <row r="34">
      <c r="B34" s="47" t="s">
        <v>103</v>
      </c>
      <c r="C34" s="48" t="str">
        <f>HLOOKUP($B34, Layout!$B$18:$U$24,  C$4, false)</f>
        <v>ρ</v>
      </c>
      <c r="D34" s="48" t="str">
        <f>HLOOKUP($B34, Layout!$B$18:$U$24,  D$4, false)</f>
        <v>Ρ</v>
      </c>
      <c r="E34" s="47" t="s">
        <v>468</v>
      </c>
      <c r="F34" s="47" t="str">
        <f t="shared" si="53"/>
        <v>L_RHO</v>
      </c>
      <c r="G34" s="47" t="str">
        <f t="shared" si="54"/>
        <v>U_RHO</v>
      </c>
      <c r="H34" s="47"/>
      <c r="I34" s="47" t="str">
        <f t="shared" ref="I34:J34" si="59">IF(ISBLANK(F34),  IF(ISBLANK(C34), IFERROR(0/0), NA()),$C$2  &amp; F34)</f>
        <v>U_GR_L_RHO</v>
      </c>
      <c r="J34" s="47" t="str">
        <f t="shared" si="59"/>
        <v>U_GR_U_RHO</v>
      </c>
      <c r="L34" s="48" t="str">
        <f t="shared" ref="L34:M34" si="60">IF(ISBLANK(C34), "", "[" &amp;I34  &amp; "] = L'" &amp;C34  &amp; "'")</f>
        <v>[U_GR_L_RHO] = L'ρ'</v>
      </c>
      <c r="M34" s="48" t="str">
        <f t="shared" si="60"/>
        <v>[U_GR_U_RHO] = L'Ρ'</v>
      </c>
      <c r="O34" s="48" t="str">
        <f t="shared" si="6"/>
        <v>GR_R</v>
      </c>
      <c r="P34" s="48" t="str">
        <f t="shared" si="33"/>
        <v>case GR_R: return register_unicode_up(U_GR_L_RHO, U_GR_U_RHO, record);</v>
      </c>
    </row>
    <row r="35">
      <c r="B35" s="47" t="s">
        <v>104</v>
      </c>
      <c r="C35" s="48" t="str">
        <f>HLOOKUP($B35, Layout!$B$18:$U$24,  C$4, false)</f>
        <v>τ</v>
      </c>
      <c r="D35" s="48" t="str">
        <f>HLOOKUP($B35, Layout!$B$18:$U$24,  D$4, false)</f>
        <v>T</v>
      </c>
      <c r="E35" s="47" t="s">
        <v>469</v>
      </c>
      <c r="F35" s="47" t="str">
        <f t="shared" si="53"/>
        <v>L_TAU</v>
      </c>
      <c r="G35" s="47" t="str">
        <f t="shared" si="54"/>
        <v>U_TAU</v>
      </c>
      <c r="H35" s="47"/>
      <c r="I35" s="47" t="str">
        <f t="shared" ref="I35:J35" si="61">IF(ISBLANK(F35),  IF(ISBLANK(C35), IFERROR(0/0), NA()),$C$2  &amp; F35)</f>
        <v>U_GR_L_TAU</v>
      </c>
      <c r="J35" s="47" t="str">
        <f t="shared" si="61"/>
        <v>U_GR_U_TAU</v>
      </c>
      <c r="L35" s="48" t="str">
        <f t="shared" ref="L35:M35" si="62">IF(ISBLANK(C35), "", "[" &amp;I35  &amp; "] = L'" &amp;C35  &amp; "'")</f>
        <v>[U_GR_L_TAU] = L'τ'</v>
      </c>
      <c r="M35" s="48" t="str">
        <f t="shared" si="62"/>
        <v>[U_GR_U_TAU] = L'T'</v>
      </c>
      <c r="O35" s="48" t="str">
        <f t="shared" si="6"/>
        <v>GR_T</v>
      </c>
      <c r="P35" s="48" t="str">
        <f t="shared" si="33"/>
        <v>case GR_T: return register_unicode_up(U_GR_L_TAU, U_GR_U_TAU, record);</v>
      </c>
    </row>
    <row r="36">
      <c r="B36" s="47" t="s">
        <v>105</v>
      </c>
      <c r="C36" s="48" t="str">
        <f>HLOOKUP($B36, Layout!$B$18:$U$24,  C$4, false)</f>
        <v>ψ</v>
      </c>
      <c r="D36" s="48" t="str">
        <f>HLOOKUP($B36, Layout!$B$18:$U$24,  D$4, false)</f>
        <v>Ψ</v>
      </c>
      <c r="E36" s="47" t="s">
        <v>470</v>
      </c>
      <c r="F36" s="47" t="str">
        <f t="shared" si="53"/>
        <v>L_PSI</v>
      </c>
      <c r="G36" s="47" t="str">
        <f t="shared" si="54"/>
        <v>U_PSI</v>
      </c>
      <c r="H36" s="47"/>
      <c r="I36" s="47" t="str">
        <f t="shared" ref="I36:J36" si="63">IF(ISBLANK(F36),  IF(ISBLANK(C36), IFERROR(0/0), NA()),$C$2  &amp; F36)</f>
        <v>U_GR_L_PSI</v>
      </c>
      <c r="J36" s="47" t="str">
        <f t="shared" si="63"/>
        <v>U_GR_U_PSI</v>
      </c>
      <c r="L36" s="48" t="str">
        <f t="shared" ref="L36:M36" si="64">IF(ISBLANK(C36), "", "[" &amp;I36  &amp; "] = L'" &amp;C36  &amp; "'")</f>
        <v>[U_GR_L_PSI] = L'ψ'</v>
      </c>
      <c r="M36" s="48" t="str">
        <f t="shared" si="64"/>
        <v>[U_GR_U_PSI] = L'Ψ'</v>
      </c>
      <c r="O36" s="48" t="str">
        <f t="shared" si="6"/>
        <v>GR_Y</v>
      </c>
      <c r="P36" s="48" t="str">
        <f t="shared" si="33"/>
        <v>case GR_Y: return register_unicode_up(U_GR_L_PSI, U_GR_U_PSI, record);</v>
      </c>
    </row>
    <row r="37">
      <c r="B37" s="47" t="s">
        <v>106</v>
      </c>
      <c r="C37" s="48" t="str">
        <f>HLOOKUP($B37, Layout!$B$18:$U$24,  C$4, false)</f>
        <v>υ</v>
      </c>
      <c r="D37" s="48" t="str">
        <f>HLOOKUP($B37, Layout!$B$18:$U$24,  D$4, false)</f>
        <v>Υ</v>
      </c>
      <c r="E37" s="47" t="s">
        <v>471</v>
      </c>
      <c r="F37" s="47" t="str">
        <f t="shared" si="53"/>
        <v>L_UPSILON</v>
      </c>
      <c r="G37" s="47" t="str">
        <f t="shared" si="54"/>
        <v>U_UPSILON</v>
      </c>
      <c r="H37" s="47"/>
      <c r="I37" s="47" t="str">
        <f t="shared" ref="I37:J37" si="65">IF(ISBLANK(F37),  IF(ISBLANK(C37), IFERROR(0/0), NA()),$C$2  &amp; F37)</f>
        <v>U_GR_L_UPSILON</v>
      </c>
      <c r="J37" s="47" t="str">
        <f t="shared" si="65"/>
        <v>U_GR_U_UPSILON</v>
      </c>
      <c r="L37" s="48" t="str">
        <f t="shared" ref="L37:M37" si="66">IF(ISBLANK(C37), "", "[" &amp;I37  &amp; "] = L'" &amp;C37  &amp; "'")</f>
        <v>[U_GR_L_UPSILON] = L'υ'</v>
      </c>
      <c r="M37" s="48" t="str">
        <f t="shared" si="66"/>
        <v>[U_GR_U_UPSILON] = L'Υ'</v>
      </c>
      <c r="O37" s="48" t="str">
        <f t="shared" si="6"/>
        <v>GR_U</v>
      </c>
      <c r="P37" s="48" t="str">
        <f t="shared" si="33"/>
        <v>case GR_U: return register_unicode_up(U_GR_L_UPSILON, U_GR_U_UPSILON, record);</v>
      </c>
    </row>
    <row r="38">
      <c r="B38" s="47" t="s">
        <v>107</v>
      </c>
      <c r="C38" s="48" t="str">
        <f>HLOOKUP($B38, Layout!$B$18:$U$24,  C$4, false)</f>
        <v>ι</v>
      </c>
      <c r="D38" s="48" t="str">
        <f>HLOOKUP($B38, Layout!$B$18:$U$24,  D$4, false)</f>
        <v>Ι</v>
      </c>
      <c r="E38" s="47" t="s">
        <v>472</v>
      </c>
      <c r="F38" s="47" t="str">
        <f t="shared" si="53"/>
        <v>L_IOTA</v>
      </c>
      <c r="G38" s="47" t="str">
        <f t="shared" si="54"/>
        <v>U_IOTA</v>
      </c>
      <c r="H38" s="47"/>
      <c r="I38" s="47" t="str">
        <f t="shared" ref="I38:J38" si="67">IF(ISBLANK(F38),  IF(ISBLANK(C38), IFERROR(0/0), NA()),$C$2  &amp; F38)</f>
        <v>U_GR_L_IOTA</v>
      </c>
      <c r="J38" s="47" t="str">
        <f t="shared" si="67"/>
        <v>U_GR_U_IOTA</v>
      </c>
      <c r="L38" s="48" t="str">
        <f t="shared" ref="L38:M38" si="68">IF(ISBLANK(C38), "", "[" &amp;I38  &amp; "] = L'" &amp;C38  &amp; "'")</f>
        <v>[U_GR_L_IOTA] = L'ι'</v>
      </c>
      <c r="M38" s="48" t="str">
        <f t="shared" si="68"/>
        <v>[U_GR_U_IOTA] = L'Ι'</v>
      </c>
      <c r="O38" s="48" t="str">
        <f t="shared" si="6"/>
        <v>GR_I</v>
      </c>
      <c r="P38" s="48" t="str">
        <f t="shared" si="33"/>
        <v>case GR_I: return register_unicode_up(U_GR_L_IOTA, U_GR_U_IOTA, record);</v>
      </c>
    </row>
    <row r="39">
      <c r="B39" s="47" t="s">
        <v>108</v>
      </c>
      <c r="C39" s="48" t="str">
        <f>HLOOKUP($B39, Layout!$B$18:$U$24,  C$4, false)</f>
        <v>ο</v>
      </c>
      <c r="D39" s="48" t="str">
        <f>HLOOKUP($B39, Layout!$B$18:$U$24,  D$4, false)</f>
        <v>Ο</v>
      </c>
      <c r="E39" s="47" t="s">
        <v>473</v>
      </c>
      <c r="F39" s="47" t="str">
        <f t="shared" si="53"/>
        <v>L_OMICRON</v>
      </c>
      <c r="G39" s="47" t="str">
        <f t="shared" si="54"/>
        <v>U_OMICRON</v>
      </c>
      <c r="H39" s="47"/>
      <c r="I39" s="47" t="str">
        <f t="shared" ref="I39:J39" si="69">IF(ISBLANK(F39),  IF(ISBLANK(C39), IFERROR(0/0), NA()),$C$2  &amp; F39)</f>
        <v>U_GR_L_OMICRON</v>
      </c>
      <c r="J39" s="47" t="str">
        <f t="shared" si="69"/>
        <v>U_GR_U_OMICRON</v>
      </c>
      <c r="L39" s="48" t="str">
        <f t="shared" ref="L39:M39" si="70">IF(ISBLANK(C39), "", "[" &amp;I39  &amp; "] = L'" &amp;C39  &amp; "'")</f>
        <v>[U_GR_L_OMICRON] = L'ο'</v>
      </c>
      <c r="M39" s="48" t="str">
        <f t="shared" si="70"/>
        <v>[U_GR_U_OMICRON] = L'Ο'</v>
      </c>
      <c r="O39" s="48" t="str">
        <f t="shared" si="6"/>
        <v>GR_O</v>
      </c>
      <c r="P39" s="48" t="str">
        <f t="shared" si="33"/>
        <v>case GR_O: return register_unicode_up(U_GR_L_OMICRON, U_GR_U_OMICRON, record);</v>
      </c>
    </row>
    <row r="40">
      <c r="B40" s="47" t="s">
        <v>109</v>
      </c>
      <c r="C40" s="48" t="str">
        <f>HLOOKUP($B40, Layout!$B$18:$U$24,  C$4, false)</f>
        <v>π</v>
      </c>
      <c r="D40" s="48" t="str">
        <f>HLOOKUP($B40, Layout!$B$18:$U$24,  D$4, false)</f>
        <v>Π</v>
      </c>
      <c r="E40" s="47" t="s">
        <v>474</v>
      </c>
      <c r="F40" s="47" t="str">
        <f t="shared" si="53"/>
        <v>L_PI</v>
      </c>
      <c r="G40" s="47" t="str">
        <f t="shared" si="54"/>
        <v>U_PI</v>
      </c>
      <c r="H40" s="47"/>
      <c r="I40" s="47" t="str">
        <f t="shared" ref="I40:J40" si="71">IF(ISBLANK(F40),  IF(ISBLANK(C40), IFERROR(0/0), NA()),$C$2  &amp; F40)</f>
        <v>U_GR_L_PI</v>
      </c>
      <c r="J40" s="47" t="str">
        <f t="shared" si="71"/>
        <v>U_GR_U_PI</v>
      </c>
      <c r="L40" s="48" t="str">
        <f t="shared" ref="L40:M40" si="72">IF(ISBLANK(C40), "", "[" &amp;I40  &amp; "] = L'" &amp;C40  &amp; "'")</f>
        <v>[U_GR_L_PI] = L'π'</v>
      </c>
      <c r="M40" s="48" t="str">
        <f t="shared" si="72"/>
        <v>[U_GR_U_PI] = L'Π'</v>
      </c>
      <c r="O40" s="48" t="str">
        <f t="shared" si="6"/>
        <v>GR_P</v>
      </c>
      <c r="P40" s="48" t="str">
        <f t="shared" si="33"/>
        <v>case GR_P: return register_unicode_up(U_GR_L_PI, U_GR_U_PI, record);</v>
      </c>
    </row>
    <row r="41">
      <c r="B41" s="47" t="s">
        <v>110</v>
      </c>
      <c r="C41" s="48" t="str">
        <f>HLOOKUP($B41, Layout!$B$18:$U$24,  C$4, false)</f>
        <v>⟦</v>
      </c>
      <c r="D41" s="48" t="str">
        <f>HLOOKUP($B41, Layout!$B$18:$U$24,  D$4, false)</f>
        <v/>
      </c>
      <c r="F41" s="47" t="s">
        <v>475</v>
      </c>
      <c r="H41" s="47"/>
      <c r="I41" s="47" t="str">
        <f t="shared" ref="I41:J41" si="73">IF(ISBLANK(F41),  IF(ISBLANK(C41), IFERROR(0/0), NA()),$C$2  &amp; F41)</f>
        <v>U_GR_LWSQBKT</v>
      </c>
      <c r="J41" s="47" t="str">
        <f t="shared" si="73"/>
        <v/>
      </c>
      <c r="L41" s="48" t="str">
        <f t="shared" ref="L41:M41" si="74">IF(ISBLANK(C41), "", "[" &amp;I41  &amp; "] = L'" &amp;C41  &amp; "'")</f>
        <v>[U_GR_LWSQBKT] = L'⟦'</v>
      </c>
      <c r="M41" s="48" t="str">
        <f t="shared" si="74"/>
        <v/>
      </c>
      <c r="O41" s="48" t="str">
        <f t="shared" si="6"/>
        <v>GR_LBRC</v>
      </c>
      <c r="P41" s="48" t="str">
        <f t="shared" si="33"/>
        <v>case GR_LBRC: return register_unicode_up(U_GR_LWSQBKT, U_GR_LWSQBKT, record);</v>
      </c>
    </row>
    <row r="42">
      <c r="B42" s="47" t="s">
        <v>111</v>
      </c>
      <c r="C42" s="48" t="str">
        <f>HLOOKUP($B42, Layout!$B$18:$U$24,  C$4, false)</f>
        <v>⟧</v>
      </c>
      <c r="D42" s="48" t="str">
        <f>HLOOKUP($B42, Layout!$B$18:$U$24,  D$4, false)</f>
        <v/>
      </c>
      <c r="F42" s="47" t="s">
        <v>476</v>
      </c>
      <c r="H42" s="47"/>
      <c r="I42" s="47" t="str">
        <f t="shared" ref="I42:J42" si="75">IF(ISBLANK(F42),  IF(ISBLANK(C42), IFERROR(0/0), NA()),$C$2  &amp; F42)</f>
        <v>U_GR_RWSQBKT</v>
      </c>
      <c r="J42" s="47" t="str">
        <f t="shared" si="75"/>
        <v/>
      </c>
      <c r="L42" s="48" t="str">
        <f t="shared" ref="L42:M42" si="76">IF(ISBLANK(C42), "", "[" &amp;I42  &amp; "] = L'" &amp;C42  &amp; "'")</f>
        <v>[U_GR_RWSQBKT] = L'⟧'</v>
      </c>
      <c r="M42" s="48" t="str">
        <f t="shared" si="76"/>
        <v/>
      </c>
      <c r="O42" s="48" t="str">
        <f t="shared" si="6"/>
        <v>GR_RBRC</v>
      </c>
      <c r="P42" s="48" t="str">
        <f t="shared" si="33"/>
        <v>case GR_RBRC: return register_unicode_up(U_GR_RWSQBKT, U_GR_RWSQBKT, record);</v>
      </c>
    </row>
    <row r="43">
      <c r="B43" s="47" t="s">
        <v>112</v>
      </c>
      <c r="C43" s="48" t="str">
        <f>HLOOKUP($B43, Layout!$B$18:$U$24,  C$4, false)</f>
        <v>¬</v>
      </c>
      <c r="D43" s="48" t="str">
        <f>HLOOKUP($B43, Layout!$B$18:$U$24,  D$4, false)</f>
        <v>⌐</v>
      </c>
      <c r="F43" s="47" t="s">
        <v>477</v>
      </c>
      <c r="G43" s="47" t="s">
        <v>478</v>
      </c>
      <c r="H43" s="47"/>
      <c r="I43" s="47" t="str">
        <f t="shared" ref="I43:J43" si="77">IF(ISBLANK(F43),  IF(ISBLANK(C43), IFERROR(0/0), NA()),$C$2  &amp; F43)</f>
        <v>U_GR_NOT</v>
      </c>
      <c r="J43" s="47" t="str">
        <f t="shared" si="77"/>
        <v>U_GR_RNOT</v>
      </c>
      <c r="L43" s="48" t="str">
        <f t="shared" ref="L43:M43" si="78">IF(ISBLANK(C43), "", "[" &amp;I43  &amp; "] = L'" &amp;C43  &amp; "'")</f>
        <v>[U_GR_NOT] = L'¬'</v>
      </c>
      <c r="M43" s="48" t="str">
        <f t="shared" si="78"/>
        <v>[U_GR_RNOT] = L'⌐'</v>
      </c>
      <c r="O43" s="48" t="str">
        <f t="shared" si="6"/>
        <v>GR_BSLS</v>
      </c>
      <c r="P43" s="48" t="str">
        <f t="shared" si="33"/>
        <v>case GR_BSLS: return register_unicode_up(U_GR_NOT, U_GR_RNOT, record);</v>
      </c>
    </row>
    <row r="44">
      <c r="B44" s="47" t="s">
        <v>113</v>
      </c>
      <c r="C44" s="48" t="str">
        <f>HLOOKUP($B44, Layout!$B$18:$U$24,  C$4, false)</f>
        <v/>
      </c>
      <c r="D44" s="48" t="str">
        <f>HLOOKUP($B44, Layout!$B$18:$U$24,  D$4, false)</f>
        <v/>
      </c>
      <c r="H44" s="47"/>
      <c r="I44" s="47" t="str">
        <f t="shared" ref="I44:J44" si="79">IF(ISBLANK(F44),  IF(ISBLANK(C44), IFERROR(0/0), NA()),$C$2  &amp; F44)</f>
        <v/>
      </c>
      <c r="J44" s="47" t="str">
        <f t="shared" si="79"/>
        <v/>
      </c>
      <c r="L44" s="48" t="str">
        <f t="shared" ref="L44:M44" si="80">IF(ISBLANK(C44), "", "[" &amp;I44  &amp; "] = L'" &amp;C44  &amp; "'")</f>
        <v/>
      </c>
      <c r="M44" s="48" t="str">
        <f t="shared" si="80"/>
        <v/>
      </c>
      <c r="O44" s="48" t="str">
        <f t="shared" si="6"/>
        <v/>
      </c>
      <c r="P44" s="48" t="str">
        <f t="shared" si="33"/>
        <v/>
      </c>
    </row>
    <row r="45">
      <c r="B45" s="47" t="s">
        <v>114</v>
      </c>
      <c r="C45" s="48" t="str">
        <f>HLOOKUP($B45, Layout!$B$18:$U$24,  C$4, false)</f>
        <v/>
      </c>
      <c r="D45" s="48" t="str">
        <f>HLOOKUP($B45, Layout!$B$18:$U$24,  D$4, false)</f>
        <v/>
      </c>
      <c r="H45" s="47"/>
      <c r="I45" s="47" t="str">
        <f t="shared" ref="I45:J45" si="81">IF(ISBLANK(F45),  IF(ISBLANK(C45), IFERROR(0/0), NA()),$C$2  &amp; F45)</f>
        <v/>
      </c>
      <c r="J45" s="47" t="str">
        <f t="shared" si="81"/>
        <v/>
      </c>
      <c r="L45" s="48" t="str">
        <f t="shared" ref="L45:M45" si="82">IF(ISBLANK(C45), "", "[" &amp;I45  &amp; "] = L'" &amp;C45  &amp; "'")</f>
        <v/>
      </c>
      <c r="M45" s="48" t="str">
        <f t="shared" si="82"/>
        <v/>
      </c>
      <c r="O45" s="48" t="str">
        <f t="shared" si="6"/>
        <v/>
      </c>
      <c r="P45" s="48" t="str">
        <f t="shared" si="33"/>
        <v/>
      </c>
    </row>
    <row r="46">
      <c r="B46" s="47" t="s">
        <v>115</v>
      </c>
      <c r="C46" s="48" t="str">
        <f>HLOOKUP($B46, Layout!$B$18:$U$24,  C$4, false)</f>
        <v/>
      </c>
      <c r="D46" s="48" t="str">
        <f>HLOOKUP($B46, Layout!$B$18:$U$24,  D$4, false)</f>
        <v/>
      </c>
      <c r="H46" s="47"/>
      <c r="I46" s="47" t="str">
        <f t="shared" ref="I46:J46" si="83">IF(ISBLANK(F46),  IF(ISBLANK(C46), IFERROR(0/0), NA()),$C$2  &amp; F46)</f>
        <v/>
      </c>
      <c r="J46" s="47" t="str">
        <f t="shared" si="83"/>
        <v/>
      </c>
      <c r="L46" s="48" t="str">
        <f t="shared" ref="L46:M46" si="84">IF(ISBLANK(C46), "", "[" &amp;I46  &amp; "] = L'" &amp;C46  &amp; "'")</f>
        <v/>
      </c>
      <c r="M46" s="48" t="str">
        <f t="shared" si="84"/>
        <v/>
      </c>
      <c r="O46" s="48" t="str">
        <f t="shared" si="6"/>
        <v/>
      </c>
      <c r="P46" s="48" t="str">
        <f t="shared" si="33"/>
        <v/>
      </c>
    </row>
    <row r="47">
      <c r="B47" s="47" t="s">
        <v>116</v>
      </c>
      <c r="C47" s="48" t="str">
        <f>HLOOKUP($B47, Layout!$B$18:$U$24,  C$4, false)</f>
        <v/>
      </c>
      <c r="D47" s="48" t="str">
        <f>HLOOKUP($B47, Layout!$B$18:$U$24,  D$4, false)</f>
        <v/>
      </c>
      <c r="H47" s="47"/>
      <c r="I47" s="47" t="str">
        <f t="shared" ref="I47:J47" si="85">IF(ISBLANK(F47),  IF(ISBLANK(C47), IFERROR(0/0), NA()),$C$2  &amp; F47)</f>
        <v/>
      </c>
      <c r="J47" s="47" t="str">
        <f t="shared" si="85"/>
        <v/>
      </c>
      <c r="L47" s="48" t="str">
        <f t="shared" ref="L47:M47" si="86">IF(ISBLANK(C47), "", "[" &amp;I47  &amp; "] = L'" &amp;C47  &amp; "'")</f>
        <v/>
      </c>
      <c r="M47" s="48" t="str">
        <f t="shared" si="86"/>
        <v/>
      </c>
      <c r="O47" s="48" t="str">
        <f t="shared" si="6"/>
        <v/>
      </c>
      <c r="P47" s="48" t="str">
        <f t="shared" si="33"/>
        <v/>
      </c>
    </row>
    <row r="48">
      <c r="B48" s="47" t="s">
        <v>117</v>
      </c>
      <c r="C48" s="48" t="str">
        <f>HLOOKUP($B48, Layout!$B$18:$U$24,  C$4, false)</f>
        <v/>
      </c>
      <c r="D48" s="48" t="str">
        <f>HLOOKUP($B48, Layout!$B$18:$U$24,  D$4, false)</f>
        <v/>
      </c>
      <c r="H48" s="47"/>
      <c r="I48" s="47" t="str">
        <f t="shared" ref="I48:J48" si="87">IF(ISBLANK(F48),  IF(ISBLANK(C48), IFERROR(0/0), NA()),$C$2  &amp; F48)</f>
        <v/>
      </c>
      <c r="J48" s="47" t="str">
        <f t="shared" si="87"/>
        <v/>
      </c>
      <c r="L48" s="48" t="str">
        <f t="shared" ref="L48:M48" si="88">IF(ISBLANK(C48), "", "[" &amp;I48  &amp; "] = L'" &amp;C48  &amp; "'")</f>
        <v/>
      </c>
      <c r="M48" s="48" t="str">
        <f t="shared" si="88"/>
        <v/>
      </c>
      <c r="O48" s="48" t="str">
        <f t="shared" si="6"/>
        <v/>
      </c>
      <c r="P48" s="48" t="str">
        <f t="shared" si="33"/>
        <v/>
      </c>
    </row>
    <row r="49">
      <c r="B49" s="47" t="s">
        <v>118</v>
      </c>
      <c r="C49" s="48" t="str">
        <f>HLOOKUP($B49, Layout!$B$18:$U$24,  C$4, false)</f>
        <v/>
      </c>
      <c r="D49" s="48" t="str">
        <f>HLOOKUP($B49, Layout!$B$18:$U$24,  D$4, false)</f>
        <v/>
      </c>
      <c r="H49" s="47"/>
      <c r="I49" s="47" t="str">
        <f t="shared" ref="I49:J49" si="89">IF(ISBLANK(F49),  IF(ISBLANK(C49), IFERROR(0/0), NA()),$C$2  &amp; F49)</f>
        <v/>
      </c>
      <c r="J49" s="47" t="str">
        <f t="shared" si="89"/>
        <v/>
      </c>
      <c r="L49" s="48" t="str">
        <f t="shared" ref="L49:M49" si="90">IF(ISBLANK(C49), "", "[" &amp;I49  &amp; "] = L'" &amp;C49  &amp; "'")</f>
        <v/>
      </c>
      <c r="M49" s="48" t="str">
        <f t="shared" si="90"/>
        <v/>
      </c>
      <c r="O49" s="48" t="str">
        <f t="shared" si="6"/>
        <v/>
      </c>
      <c r="P49" s="48" t="str">
        <f t="shared" si="33"/>
        <v/>
      </c>
    </row>
    <row r="50">
      <c r="H50" s="47"/>
      <c r="I50" s="47" t="str">
        <f t="shared" ref="I50:J50" si="91">IF(ISBLANK(F50),  IF(ISBLANK(C50), IFERROR(0/0), NA()),$C$2  &amp; F50)</f>
        <v/>
      </c>
      <c r="J50" s="47" t="str">
        <f t="shared" si="91"/>
        <v/>
      </c>
      <c r="L50" s="48" t="str">
        <f t="shared" ref="L50:M50" si="92">IF(ISBLANK(C50), "", "[" &amp;I50  &amp; "] = L'" &amp;C50  &amp; "'")</f>
        <v/>
      </c>
      <c r="M50" s="48" t="str">
        <f t="shared" si="92"/>
        <v/>
      </c>
      <c r="O50" s="48" t="str">
        <f t="shared" si="6"/>
        <v/>
      </c>
      <c r="P50" s="48" t="str">
        <f t="shared" si="33"/>
        <v/>
      </c>
    </row>
    <row r="51">
      <c r="B51" s="53" t="s">
        <v>190</v>
      </c>
      <c r="H51" s="47"/>
      <c r="I51" s="47" t="str">
        <f t="shared" ref="I51:J51" si="93">IF(ISBLANK(F51),  IF(ISBLANK(C51), IFERROR(0/0), NA()),$C$2  &amp; F51)</f>
        <v/>
      </c>
      <c r="J51" s="47" t="str">
        <f t="shared" si="93"/>
        <v/>
      </c>
      <c r="L51" s="48" t="str">
        <f t="shared" ref="L51:M51" si="94">IF(ISBLANK(C51), "", "[" &amp;I51  &amp; "] = L'" &amp;C51  &amp; "'")</f>
        <v/>
      </c>
      <c r="M51" s="48" t="str">
        <f t="shared" si="94"/>
        <v/>
      </c>
      <c r="O51" s="48" t="str">
        <f t="shared" si="6"/>
        <v/>
      </c>
      <c r="P51" s="48" t="str">
        <f t="shared" si="33"/>
        <v/>
      </c>
    </row>
    <row r="52">
      <c r="B52" s="47" t="s">
        <v>191</v>
      </c>
      <c r="C52" s="48" t="str">
        <f>HLOOKUP($B52, Layout!$B$26:$R$32,  C$4, false)</f>
        <v/>
      </c>
      <c r="D52" s="48" t="str">
        <f>HLOOKUP($B52, Layout!$B$26:$R$32,  D$4, false)</f>
        <v/>
      </c>
      <c r="H52" s="47"/>
      <c r="I52" s="47" t="str">
        <f t="shared" ref="I52:J52" si="95">IF(ISBLANK(F52),  IF(ISBLANK(C52), IFERROR(0/0), NA()),$C$2  &amp; F52)</f>
        <v/>
      </c>
      <c r="J52" s="47" t="str">
        <f t="shared" si="95"/>
        <v/>
      </c>
      <c r="L52" s="48" t="str">
        <f t="shared" ref="L52:M52" si="96">IF(ISBLANK(C52), "", "[" &amp;I52  &amp; "] = L'" &amp;C52  &amp; "'")</f>
        <v/>
      </c>
      <c r="M52" s="48" t="str">
        <f t="shared" si="96"/>
        <v/>
      </c>
      <c r="O52" s="48" t="str">
        <f t="shared" si="6"/>
        <v/>
      </c>
      <c r="P52" s="48" t="str">
        <f t="shared" si="33"/>
        <v/>
      </c>
    </row>
    <row r="53">
      <c r="B53" s="47" t="s">
        <v>192</v>
      </c>
      <c r="C53" s="48" t="str">
        <f>HLOOKUP($B53, Layout!$B$26:$R$32,  C$4, false)</f>
        <v>α</v>
      </c>
      <c r="D53" s="48" t="str">
        <f>HLOOKUP($B53, Layout!$B$26:$R$32,  D$4, false)</f>
        <v>A</v>
      </c>
      <c r="E53" s="47" t="s">
        <v>479</v>
      </c>
      <c r="F53" s="47" t="str">
        <f t="shared" ref="F53:F61" si="99">"L_" &amp; $E53</f>
        <v>L_ALPHA</v>
      </c>
      <c r="G53" s="47" t="str">
        <f t="shared" ref="G53:G61" si="100">"U_" &amp; $E53</f>
        <v>U_ALPHA</v>
      </c>
      <c r="H53" s="47"/>
      <c r="I53" s="47" t="str">
        <f t="shared" ref="I53:J53" si="97">IF(ISBLANK(F53),  IF(ISBLANK(C53), IFERROR(0/0), NA()),$C$2  &amp; F53)</f>
        <v>U_GR_L_ALPHA</v>
      </c>
      <c r="J53" s="47" t="str">
        <f t="shared" si="97"/>
        <v>U_GR_U_ALPHA</v>
      </c>
      <c r="L53" s="48" t="str">
        <f t="shared" ref="L53:M53" si="98">IF(ISBLANK(C53), "", "[" &amp;I53  &amp; "] = L'" &amp;C53  &amp; "'")</f>
        <v>[U_GR_L_ALPHA] = L'α'</v>
      </c>
      <c r="M53" s="48" t="str">
        <f t="shared" si="98"/>
        <v>[U_GR_U_ALPHA] = L'A'</v>
      </c>
      <c r="O53" s="48" t="str">
        <f t="shared" si="6"/>
        <v>GR_A</v>
      </c>
      <c r="P53" s="48" t="str">
        <f t="shared" si="33"/>
        <v>case GR_A: return register_unicode_up(U_GR_L_ALPHA, U_GR_U_ALPHA, record);</v>
      </c>
    </row>
    <row r="54">
      <c r="B54" s="47" t="s">
        <v>193</v>
      </c>
      <c r="C54" s="48" t="str">
        <f>HLOOKUP($B54, Layout!$B$26:$R$32,  C$4, false)</f>
        <v>σ</v>
      </c>
      <c r="D54" s="48" t="str">
        <f>HLOOKUP($B54, Layout!$B$26:$R$32,  D$4, false)</f>
        <v>Σ</v>
      </c>
      <c r="E54" s="47" t="s">
        <v>480</v>
      </c>
      <c r="F54" s="47" t="str">
        <f t="shared" si="99"/>
        <v>L_SIGMA</v>
      </c>
      <c r="G54" s="47" t="str">
        <f t="shared" si="100"/>
        <v>U_SIGMA</v>
      </c>
      <c r="H54" s="47"/>
      <c r="I54" s="47" t="str">
        <f t="shared" ref="I54:J54" si="101">IF(ISBLANK(F54),  IF(ISBLANK(C54), IFERROR(0/0), NA()),$C$2  &amp; F54)</f>
        <v>U_GR_L_SIGMA</v>
      </c>
      <c r="J54" s="47" t="str">
        <f t="shared" si="101"/>
        <v>U_GR_U_SIGMA</v>
      </c>
      <c r="L54" s="48" t="str">
        <f t="shared" ref="L54:M54" si="102">IF(ISBLANK(C54), "", "[" &amp;I54  &amp; "] = L'" &amp;C54  &amp; "'")</f>
        <v>[U_GR_L_SIGMA] = L'σ'</v>
      </c>
      <c r="M54" s="48" t="str">
        <f t="shared" si="102"/>
        <v>[U_GR_U_SIGMA] = L'Σ'</v>
      </c>
      <c r="O54" s="48" t="str">
        <f t="shared" si="6"/>
        <v>GR_S</v>
      </c>
      <c r="P54" s="48" t="str">
        <f t="shared" si="33"/>
        <v>case GR_S: return register_unicode_up(U_GR_L_SIGMA, U_GR_U_SIGMA, record);</v>
      </c>
    </row>
    <row r="55">
      <c r="B55" s="47" t="s">
        <v>194</v>
      </c>
      <c r="C55" s="48" t="str">
        <f>HLOOKUP($B55, Layout!$B$26:$R$32,  C$4, false)</f>
        <v>δ</v>
      </c>
      <c r="D55" s="48" t="str">
        <f>HLOOKUP($B55, Layout!$B$26:$R$32,  D$4, false)</f>
        <v>Δ</v>
      </c>
      <c r="E55" s="47" t="s">
        <v>481</v>
      </c>
      <c r="F55" s="47" t="str">
        <f t="shared" si="99"/>
        <v>L_DELTA</v>
      </c>
      <c r="G55" s="47" t="str">
        <f t="shared" si="100"/>
        <v>U_DELTA</v>
      </c>
      <c r="H55" s="47"/>
      <c r="I55" s="47" t="str">
        <f t="shared" ref="I55:J55" si="103">IF(ISBLANK(F55),  IF(ISBLANK(C55), IFERROR(0/0), NA()),$C$2  &amp; F55)</f>
        <v>U_GR_L_DELTA</v>
      </c>
      <c r="J55" s="47" t="str">
        <f t="shared" si="103"/>
        <v>U_GR_U_DELTA</v>
      </c>
      <c r="L55" s="48" t="str">
        <f t="shared" ref="L55:M55" si="104">IF(ISBLANK(C55), "", "[" &amp;I55  &amp; "] = L'" &amp;C55  &amp; "'")</f>
        <v>[U_GR_L_DELTA] = L'δ'</v>
      </c>
      <c r="M55" s="48" t="str">
        <f t="shared" si="104"/>
        <v>[U_GR_U_DELTA] = L'Δ'</v>
      </c>
      <c r="O55" s="48" t="str">
        <f t="shared" si="6"/>
        <v>GR_D</v>
      </c>
      <c r="P55" s="48" t="str">
        <f t="shared" si="33"/>
        <v>case GR_D: return register_unicode_up(U_GR_L_DELTA, U_GR_U_DELTA, record);</v>
      </c>
    </row>
    <row r="56">
      <c r="B56" s="47" t="s">
        <v>195</v>
      </c>
      <c r="C56" s="48" t="str">
        <f>HLOOKUP($B56, Layout!$B$26:$R$32,  C$4, false)</f>
        <v>φ</v>
      </c>
      <c r="D56" s="48" t="str">
        <f>HLOOKUP($B56, Layout!$B$26:$R$32,  D$4, false)</f>
        <v>Φ</v>
      </c>
      <c r="E56" s="47" t="s">
        <v>482</v>
      </c>
      <c r="F56" s="47" t="str">
        <f t="shared" si="99"/>
        <v>L_PHI</v>
      </c>
      <c r="G56" s="47" t="str">
        <f t="shared" si="100"/>
        <v>U_PHI</v>
      </c>
      <c r="H56" s="47"/>
      <c r="I56" s="47" t="str">
        <f t="shared" ref="I56:J56" si="105">IF(ISBLANK(F56),  IF(ISBLANK(C56), IFERROR(0/0), NA()),$C$2  &amp; F56)</f>
        <v>U_GR_L_PHI</v>
      </c>
      <c r="J56" s="47" t="str">
        <f t="shared" si="105"/>
        <v>U_GR_U_PHI</v>
      </c>
      <c r="L56" s="48" t="str">
        <f t="shared" ref="L56:M56" si="106">IF(ISBLANK(C56), "", "[" &amp;I56  &amp; "] = L'" &amp;C56  &amp; "'")</f>
        <v>[U_GR_L_PHI] = L'φ'</v>
      </c>
      <c r="M56" s="48" t="str">
        <f t="shared" si="106"/>
        <v>[U_GR_U_PHI] = L'Φ'</v>
      </c>
      <c r="O56" s="48" t="str">
        <f t="shared" si="6"/>
        <v>GR_F</v>
      </c>
      <c r="P56" s="48" t="str">
        <f t="shared" si="33"/>
        <v>case GR_F: return register_unicode_up(U_GR_L_PHI, U_GR_U_PHI, record);</v>
      </c>
    </row>
    <row r="57">
      <c r="B57" s="47" t="s">
        <v>196</v>
      </c>
      <c r="C57" s="48" t="str">
        <f>HLOOKUP($B57, Layout!$B$26:$R$32,  C$4, false)</f>
        <v>γ</v>
      </c>
      <c r="D57" s="48" t="str">
        <f>HLOOKUP($B57, Layout!$B$26:$R$32,  D$4, false)</f>
        <v>Γ</v>
      </c>
      <c r="E57" s="47" t="s">
        <v>483</v>
      </c>
      <c r="F57" s="47" t="str">
        <f t="shared" si="99"/>
        <v>L_GAMMA</v>
      </c>
      <c r="G57" s="47" t="str">
        <f t="shared" si="100"/>
        <v>U_GAMMA</v>
      </c>
      <c r="H57" s="47"/>
      <c r="I57" s="47" t="str">
        <f t="shared" ref="I57:J57" si="107">IF(ISBLANK(F57),  IF(ISBLANK(C57), IFERROR(0/0), NA()),$C$2  &amp; F57)</f>
        <v>U_GR_L_GAMMA</v>
      </c>
      <c r="J57" s="47" t="str">
        <f t="shared" si="107"/>
        <v>U_GR_U_GAMMA</v>
      </c>
      <c r="L57" s="48" t="str">
        <f t="shared" ref="L57:M57" si="108">IF(ISBLANK(C57), "", "[" &amp;I57  &amp; "] = L'" &amp;C57  &amp; "'")</f>
        <v>[U_GR_L_GAMMA] = L'γ'</v>
      </c>
      <c r="M57" s="48" t="str">
        <f t="shared" si="108"/>
        <v>[U_GR_U_GAMMA] = L'Γ'</v>
      </c>
      <c r="O57" s="48" t="str">
        <f t="shared" si="6"/>
        <v>GR_G</v>
      </c>
      <c r="P57" s="48" t="str">
        <f t="shared" si="33"/>
        <v>case GR_G: return register_unicode_up(U_GR_L_GAMMA, U_GR_U_GAMMA, record);</v>
      </c>
    </row>
    <row r="58">
      <c r="B58" s="47" t="s">
        <v>197</v>
      </c>
      <c r="C58" s="48" t="str">
        <f>HLOOKUP($B58, Layout!$B$26:$R$32,  C$4, false)</f>
        <v>η</v>
      </c>
      <c r="D58" s="48" t="str">
        <f>HLOOKUP($B58, Layout!$B$26:$R$32,  D$4, false)</f>
        <v>Η</v>
      </c>
      <c r="E58" s="47" t="s">
        <v>484</v>
      </c>
      <c r="F58" s="47" t="str">
        <f t="shared" si="99"/>
        <v>L_ETA</v>
      </c>
      <c r="G58" s="47" t="str">
        <f t="shared" si="100"/>
        <v>U_ETA</v>
      </c>
      <c r="H58" s="47"/>
      <c r="I58" s="47" t="str">
        <f t="shared" ref="I58:J58" si="109">IF(ISBLANK(F58),  IF(ISBLANK(C58), IFERROR(0/0), NA()),$C$2  &amp; F58)</f>
        <v>U_GR_L_ETA</v>
      </c>
      <c r="J58" s="47" t="str">
        <f t="shared" si="109"/>
        <v>U_GR_U_ETA</v>
      </c>
      <c r="L58" s="48" t="str">
        <f t="shared" ref="L58:M58" si="110">IF(ISBLANK(C58), "", "[" &amp;I58  &amp; "] = L'" &amp;C58  &amp; "'")</f>
        <v>[U_GR_L_ETA] = L'η'</v>
      </c>
      <c r="M58" s="48" t="str">
        <f t="shared" si="110"/>
        <v>[U_GR_U_ETA] = L'Η'</v>
      </c>
      <c r="O58" s="48" t="str">
        <f t="shared" si="6"/>
        <v>GR_H</v>
      </c>
      <c r="P58" s="48" t="str">
        <f t="shared" si="33"/>
        <v>case GR_H: return register_unicode_up(U_GR_L_ETA, U_GR_U_ETA, record);</v>
      </c>
    </row>
    <row r="59">
      <c r="B59" s="47" t="s">
        <v>198</v>
      </c>
      <c r="C59" s="48" t="str">
        <f>HLOOKUP($B59, Layout!$B$26:$R$32,  C$4, false)</f>
        <v>ξ</v>
      </c>
      <c r="D59" s="48" t="str">
        <f>HLOOKUP($B59, Layout!$B$26:$R$32,  D$4, false)</f>
        <v>Ξ</v>
      </c>
      <c r="E59" s="47" t="s">
        <v>485</v>
      </c>
      <c r="F59" s="47" t="str">
        <f t="shared" si="99"/>
        <v>L_XI</v>
      </c>
      <c r="G59" s="47" t="str">
        <f t="shared" si="100"/>
        <v>U_XI</v>
      </c>
      <c r="H59" s="47"/>
      <c r="I59" s="47" t="str">
        <f t="shared" ref="I59:J59" si="111">IF(ISBLANK(F59),  IF(ISBLANK(C59), IFERROR(0/0), NA()),$C$2  &amp; F59)</f>
        <v>U_GR_L_XI</v>
      </c>
      <c r="J59" s="47" t="str">
        <f t="shared" si="111"/>
        <v>U_GR_U_XI</v>
      </c>
      <c r="L59" s="48" t="str">
        <f t="shared" ref="L59:M59" si="112">IF(ISBLANK(C59), "", "[" &amp;I59  &amp; "] = L'" &amp;C59  &amp; "'")</f>
        <v>[U_GR_L_XI] = L'ξ'</v>
      </c>
      <c r="M59" s="48" t="str">
        <f t="shared" si="112"/>
        <v>[U_GR_U_XI] = L'Ξ'</v>
      </c>
      <c r="O59" s="48" t="str">
        <f t="shared" si="6"/>
        <v>GR_J</v>
      </c>
      <c r="P59" s="48" t="str">
        <f t="shared" si="33"/>
        <v>case GR_J: return register_unicode_up(U_GR_L_XI, U_GR_U_XI, record);</v>
      </c>
    </row>
    <row r="60">
      <c r="B60" s="47" t="s">
        <v>199</v>
      </c>
      <c r="C60" s="48" t="str">
        <f>HLOOKUP($B60, Layout!$B$26:$R$32,  C$4, false)</f>
        <v>κ</v>
      </c>
      <c r="D60" s="48" t="str">
        <f>HLOOKUP($B60, Layout!$B$26:$R$32,  D$4, false)</f>
        <v>Κ</v>
      </c>
      <c r="E60" s="47" t="s">
        <v>486</v>
      </c>
      <c r="F60" s="47" t="str">
        <f t="shared" si="99"/>
        <v>L_KAPPA</v>
      </c>
      <c r="G60" s="47" t="str">
        <f t="shared" si="100"/>
        <v>U_KAPPA</v>
      </c>
      <c r="H60" s="47"/>
      <c r="I60" s="47" t="str">
        <f t="shared" ref="I60:J60" si="113">IF(ISBLANK(F60),  IF(ISBLANK(C60), IFERROR(0/0), NA()),$C$2  &amp; F60)</f>
        <v>U_GR_L_KAPPA</v>
      </c>
      <c r="J60" s="47" t="str">
        <f t="shared" si="113"/>
        <v>U_GR_U_KAPPA</v>
      </c>
      <c r="L60" s="48" t="str">
        <f t="shared" ref="L60:M60" si="114">IF(ISBLANK(C60), "", "[" &amp;I60  &amp; "] = L'" &amp;C60  &amp; "'")</f>
        <v>[U_GR_L_KAPPA] = L'κ'</v>
      </c>
      <c r="M60" s="48" t="str">
        <f t="shared" si="114"/>
        <v>[U_GR_U_KAPPA] = L'Κ'</v>
      </c>
      <c r="O60" s="48" t="str">
        <f t="shared" si="6"/>
        <v>GR_K</v>
      </c>
      <c r="P60" s="48" t="str">
        <f t="shared" si="33"/>
        <v>case GR_K: return register_unicode_up(U_GR_L_KAPPA, U_GR_U_KAPPA, record);</v>
      </c>
    </row>
    <row r="61">
      <c r="B61" s="47" t="s">
        <v>200</v>
      </c>
      <c r="C61" s="48" t="str">
        <f>HLOOKUP($B61, Layout!$B$26:$R$32,  C$4, false)</f>
        <v>λ</v>
      </c>
      <c r="D61" s="48" t="str">
        <f>HLOOKUP($B61, Layout!$B$26:$R$32,  D$4, false)</f>
        <v>Λ</v>
      </c>
      <c r="E61" s="47" t="s">
        <v>487</v>
      </c>
      <c r="F61" s="47" t="str">
        <f t="shared" si="99"/>
        <v>L_LAMBDA</v>
      </c>
      <c r="G61" s="47" t="str">
        <f t="shared" si="100"/>
        <v>U_LAMBDA</v>
      </c>
      <c r="H61" s="47"/>
      <c r="I61" s="47" t="str">
        <f t="shared" ref="I61:J61" si="115">IF(ISBLANK(F61),  IF(ISBLANK(C61), IFERROR(0/0), NA()),$C$2  &amp; F61)</f>
        <v>U_GR_L_LAMBDA</v>
      </c>
      <c r="J61" s="47" t="str">
        <f t="shared" si="115"/>
        <v>U_GR_U_LAMBDA</v>
      </c>
      <c r="L61" s="48" t="str">
        <f t="shared" ref="L61:M61" si="116">IF(ISBLANK(C61), "", "[" &amp;I61  &amp; "] = L'" &amp;C61  &amp; "'")</f>
        <v>[U_GR_L_LAMBDA] = L'λ'</v>
      </c>
      <c r="M61" s="48" t="str">
        <f t="shared" si="116"/>
        <v>[U_GR_U_LAMBDA] = L'Λ'</v>
      </c>
      <c r="O61" s="48" t="str">
        <f t="shared" si="6"/>
        <v>GR_L</v>
      </c>
      <c r="P61" s="48" t="str">
        <f t="shared" si="33"/>
        <v>case GR_L: return register_unicode_up(U_GR_L_LAMBDA, U_GR_U_LAMBDA, record);</v>
      </c>
    </row>
    <row r="62">
      <c r="B62" s="47" t="s">
        <v>201</v>
      </c>
      <c r="C62" s="48" t="str">
        <f>HLOOKUP($B62, Layout!$B$26:$R$32,  C$4, false)</f>
        <v>‥</v>
      </c>
      <c r="D62" s="48" t="str">
        <f>HLOOKUP($B62, Layout!$B$26:$R$32,  D$4, false)</f>
        <v>…</v>
      </c>
      <c r="F62" s="47" t="s">
        <v>488</v>
      </c>
      <c r="G62" s="47" t="s">
        <v>489</v>
      </c>
      <c r="H62" s="47"/>
      <c r="I62" s="47" t="str">
        <f t="shared" ref="I62:J62" si="117">IF(ISBLANK(F62),  IF(ISBLANK(C62), IFERROR(0/0), NA()),$C$2  &amp; F62)</f>
        <v>U_GR_TDOT</v>
      </c>
      <c r="J62" s="47" t="str">
        <f t="shared" si="117"/>
        <v>U_GR_ELLIPSES</v>
      </c>
      <c r="L62" s="48" t="str">
        <f t="shared" ref="L62:M62" si="118">IF(ISBLANK(C62), "", "[" &amp;I62  &amp; "] = L'" &amp;C62  &amp; "'")</f>
        <v>[U_GR_TDOT] = L'‥'</v>
      </c>
      <c r="M62" s="48" t="str">
        <f t="shared" si="118"/>
        <v>[U_GR_ELLIPSES] = L'…'</v>
      </c>
      <c r="O62" s="48" t="str">
        <f t="shared" si="6"/>
        <v>GR_SCLN</v>
      </c>
      <c r="P62" s="48" t="str">
        <f t="shared" si="33"/>
        <v>case GR_SCLN: return register_unicode_up(U_GR_TDOT, U_GR_ELLIPSES, record);</v>
      </c>
    </row>
    <row r="63">
      <c r="B63" s="47" t="s">
        <v>202</v>
      </c>
      <c r="C63" s="48" t="str">
        <f>HLOOKUP($B63, Layout!$B$26:$R$32,  C$4, false)</f>
        <v>•</v>
      </c>
      <c r="D63" s="48" t="str">
        <f>HLOOKUP($B63, Layout!$B$26:$R$32,  D$4, false)</f>
        <v>○</v>
      </c>
      <c r="F63" s="47" t="s">
        <v>440</v>
      </c>
      <c r="G63" s="47" t="s">
        <v>490</v>
      </c>
      <c r="H63" s="47"/>
      <c r="I63" s="47" t="str">
        <f t="shared" ref="I63:J63" si="119">IF(ISBLANK(F63),  IF(ISBLANK(C63), IFERROR(0/0), NA()),$C$2  &amp; F63)</f>
        <v>U_GR_BULT</v>
      </c>
      <c r="J63" s="47" t="str">
        <f t="shared" si="119"/>
        <v>U_GR_WCIRCLE</v>
      </c>
      <c r="L63" s="48" t="str">
        <f t="shared" ref="L63:M63" si="120">IF(ISBLANK(C63), "", "[" &amp;I63  &amp; "] = L'" &amp;C63  &amp; "'")</f>
        <v>[U_GR_BULT] = L'•'</v>
      </c>
      <c r="M63" s="48" t="str">
        <f t="shared" si="120"/>
        <v>[U_GR_WCIRCLE] = L'○'</v>
      </c>
      <c r="O63" s="48" t="str">
        <f t="shared" si="6"/>
        <v>GR_QUOT</v>
      </c>
      <c r="P63" s="48" t="str">
        <f t="shared" si="33"/>
        <v>case GR_QUOT: return register_unicode_up(U_GR_BULT, U_GR_WCIRCLE, record);</v>
      </c>
    </row>
    <row r="64">
      <c r="B64" s="47" t="s">
        <v>203</v>
      </c>
      <c r="C64" s="48" t="str">
        <f>HLOOKUP($B64, Layout!$B$26:$R$32,  C$4, false)</f>
        <v/>
      </c>
      <c r="D64" s="48" t="str">
        <f>HLOOKUP($B64, Layout!$B$26:$R$32,  D$4, false)</f>
        <v/>
      </c>
      <c r="H64" s="47"/>
      <c r="I64" s="47" t="str">
        <f t="shared" ref="I64:J64" si="121">IF(ISBLANK(F64),  IF(ISBLANK(C64), IFERROR(0/0), NA()),$C$2  &amp; F64)</f>
        <v/>
      </c>
      <c r="J64" s="47" t="str">
        <f t="shared" si="121"/>
        <v/>
      </c>
      <c r="L64" s="48" t="str">
        <f t="shared" ref="L64:M64" si="122">IF(ISBLANK(C64), "", "[" &amp;I64  &amp; "] = L'" &amp;C64  &amp; "'")</f>
        <v/>
      </c>
      <c r="M64" s="48" t="str">
        <f t="shared" si="122"/>
        <v/>
      </c>
      <c r="O64" s="48" t="str">
        <f t="shared" si="6"/>
        <v/>
      </c>
      <c r="P64" s="48" t="str">
        <f t="shared" si="33"/>
        <v/>
      </c>
    </row>
    <row r="65">
      <c r="B65" s="47" t="s">
        <v>204</v>
      </c>
      <c r="C65" s="48" t="str">
        <f>HLOOKUP($B65, Layout!$B$26:$R$32,  C$4, false)</f>
        <v/>
      </c>
      <c r="D65" s="48" t="str">
        <f>HLOOKUP($B65, Layout!$B$26:$R$32,  D$4, false)</f>
        <v/>
      </c>
      <c r="H65" s="47"/>
      <c r="I65" s="47" t="str">
        <f t="shared" ref="I65:J65" si="123">IF(ISBLANK(F65),  IF(ISBLANK(C65), IFERROR(0/0), NA()),$C$2  &amp; F65)</f>
        <v/>
      </c>
      <c r="J65" s="47" t="str">
        <f t="shared" si="123"/>
        <v/>
      </c>
      <c r="L65" s="48" t="str">
        <f t="shared" ref="L65:M65" si="124">IF(ISBLANK(C65), "", "[" &amp;I65  &amp; "] = L'" &amp;C65  &amp; "'")</f>
        <v/>
      </c>
      <c r="M65" s="48" t="str">
        <f t="shared" si="124"/>
        <v/>
      </c>
      <c r="O65" s="48" t="str">
        <f t="shared" si="6"/>
        <v/>
      </c>
      <c r="P65" s="48" t="str">
        <f t="shared" si="33"/>
        <v/>
      </c>
    </row>
    <row r="66">
      <c r="B66" s="47" t="s">
        <v>205</v>
      </c>
      <c r="C66" s="48" t="str">
        <f>HLOOKUP($B66, Layout!$B$26:$R$32,  C$4, false)</f>
        <v/>
      </c>
      <c r="D66" s="48" t="str">
        <f>HLOOKUP($B66, Layout!$B$26:$R$32,  D$4, false)</f>
        <v/>
      </c>
      <c r="H66" s="47"/>
      <c r="I66" s="47" t="str">
        <f t="shared" ref="I66:J66" si="125">IF(ISBLANK(F66),  IF(ISBLANK(C66), IFERROR(0/0), NA()),$C$2  &amp; F66)</f>
        <v/>
      </c>
      <c r="J66" s="47" t="str">
        <f t="shared" si="125"/>
        <v/>
      </c>
      <c r="L66" s="48" t="str">
        <f t="shared" ref="L66:M66" si="126">IF(ISBLANK(C66), "", "[" &amp;I66  &amp; "] = L'" &amp;C66  &amp; "'")</f>
        <v/>
      </c>
      <c r="M66" s="48" t="str">
        <f t="shared" si="126"/>
        <v/>
      </c>
      <c r="O66" s="48" t="str">
        <f t="shared" si="6"/>
        <v/>
      </c>
      <c r="P66" s="48" t="str">
        <f t="shared" si="33"/>
        <v/>
      </c>
    </row>
    <row r="67">
      <c r="B67" s="47" t="s">
        <v>206</v>
      </c>
      <c r="C67" s="48" t="str">
        <f>HLOOKUP($B67, Layout!$B$26:$R$32,  C$4, false)</f>
        <v/>
      </c>
      <c r="D67" s="48" t="str">
        <f>HLOOKUP($B67, Layout!$B$26:$R$32,  D$4, false)</f>
        <v/>
      </c>
      <c r="H67" s="47"/>
      <c r="I67" s="47" t="str">
        <f t="shared" ref="I67:J67" si="127">IF(ISBLANK(F67),  IF(ISBLANK(C67), IFERROR(0/0), NA()),$C$2  &amp; F67)</f>
        <v/>
      </c>
      <c r="J67" s="47" t="str">
        <f t="shared" si="127"/>
        <v/>
      </c>
      <c r="L67" s="48" t="str">
        <f t="shared" ref="L67:M67" si="128">IF(ISBLANK(C67), "", "[" &amp;I67  &amp; "] = L'" &amp;C67  &amp; "'")</f>
        <v/>
      </c>
      <c r="M67" s="48" t="str">
        <f t="shared" si="128"/>
        <v/>
      </c>
      <c r="O67" s="48" t="str">
        <f t="shared" si="6"/>
        <v/>
      </c>
      <c r="P67" s="48" t="str">
        <f t="shared" si="33"/>
        <v/>
      </c>
    </row>
    <row r="68">
      <c r="B68" s="47" t="s">
        <v>207</v>
      </c>
      <c r="C68" s="48" t="str">
        <f>HLOOKUP($B68, Layout!$B$26:$R$32,  C$4, false)</f>
        <v/>
      </c>
      <c r="D68" s="48" t="str">
        <f>HLOOKUP($B68, Layout!$B$26:$R$32,  D$4, false)</f>
        <v/>
      </c>
      <c r="H68" s="47"/>
      <c r="I68" s="47" t="str">
        <f t="shared" ref="I68:J68" si="129">IF(ISBLANK(F68),  IF(ISBLANK(C68), IFERROR(0/0), NA()),$C$2  &amp; F68)</f>
        <v/>
      </c>
      <c r="J68" s="47" t="str">
        <f t="shared" si="129"/>
        <v/>
      </c>
      <c r="L68" s="48" t="str">
        <f t="shared" ref="L68:M68" si="130">IF(ISBLANK(C68), "", "[" &amp;I68  &amp; "] = L'" &amp;C68  &amp; "'")</f>
        <v/>
      </c>
      <c r="M68" s="48" t="str">
        <f t="shared" si="130"/>
        <v/>
      </c>
      <c r="O68" s="48" t="str">
        <f t="shared" si="6"/>
        <v/>
      </c>
      <c r="P68" s="48" t="str">
        <f t="shared" si="33"/>
        <v/>
      </c>
    </row>
    <row r="69">
      <c r="H69" s="47"/>
      <c r="I69" s="47" t="str">
        <f t="shared" ref="I69:J69" si="131">IF(ISBLANK(F69),  IF(ISBLANK(C69), IFERROR(0/0), NA()),$C$2  &amp; F69)</f>
        <v/>
      </c>
      <c r="J69" s="47" t="str">
        <f t="shared" si="131"/>
        <v/>
      </c>
      <c r="L69" s="48" t="str">
        <f t="shared" ref="L69:M69" si="132">IF(ISBLANK(C69), "", "[" &amp;I69  &amp; "] = L'" &amp;C69  &amp; "'")</f>
        <v/>
      </c>
      <c r="M69" s="48" t="str">
        <f t="shared" si="132"/>
        <v/>
      </c>
      <c r="O69" s="48" t="str">
        <f t="shared" si="6"/>
        <v/>
      </c>
      <c r="P69" s="48" t="str">
        <f t="shared" si="33"/>
        <v/>
      </c>
    </row>
    <row r="70">
      <c r="B70" s="53" t="s">
        <v>269</v>
      </c>
      <c r="H70" s="47"/>
      <c r="I70" s="47" t="str">
        <f t="shared" ref="I70:J70" si="133">IF(ISBLANK(F70),  IF(ISBLANK(C70), IFERROR(0/0), NA()),$C$2  &amp; F70)</f>
        <v/>
      </c>
      <c r="J70" s="47" t="str">
        <f t="shared" si="133"/>
        <v/>
      </c>
      <c r="L70" s="48" t="str">
        <f t="shared" ref="L70:M70" si="134">IF(ISBLANK(C70), "", "[" &amp;I70  &amp; "] = L'" &amp;C70  &amp; "'")</f>
        <v/>
      </c>
      <c r="M70" s="48" t="str">
        <f t="shared" si="134"/>
        <v/>
      </c>
      <c r="O70" s="48" t="str">
        <f t="shared" si="6"/>
        <v/>
      </c>
      <c r="P70" s="48" t="str">
        <f t="shared" si="33"/>
        <v/>
      </c>
    </row>
    <row r="71">
      <c r="B71" s="47" t="s">
        <v>270</v>
      </c>
      <c r="C71" s="48" t="str">
        <f>HLOOKUP($B71, Layout!$B$34:$Q$40,  C$4, false)</f>
        <v/>
      </c>
      <c r="D71" s="48" t="str">
        <f>HLOOKUP($B71, Layout!$B$34:$Q$40,  D$4, false)</f>
        <v/>
      </c>
      <c r="H71" s="47"/>
      <c r="I71" s="47" t="str">
        <f t="shared" ref="I71:J71" si="135">IF(ISBLANK(F71),  IF(ISBLANK(C71), IFERROR(0/0), NA()),$C$2  &amp; F71)</f>
        <v/>
      </c>
      <c r="J71" s="47" t="str">
        <f t="shared" si="135"/>
        <v/>
      </c>
      <c r="L71" s="48" t="str">
        <f t="shared" ref="L71:M71" si="136">IF(ISBLANK(C71), "", "[" &amp;I71  &amp; "] = L'" &amp;C71  &amp; "'")</f>
        <v/>
      </c>
      <c r="M71" s="48" t="str">
        <f t="shared" si="136"/>
        <v/>
      </c>
      <c r="O71" s="48" t="str">
        <f t="shared" si="6"/>
        <v/>
      </c>
      <c r="P71" s="48" t="str">
        <f t="shared" si="33"/>
        <v/>
      </c>
    </row>
    <row r="72">
      <c r="B72" s="47" t="s">
        <v>271</v>
      </c>
      <c r="C72" s="48" t="str">
        <f>HLOOKUP($B72, Layout!$B$34:$Q$40,  C$4, false)</f>
        <v>ζ</v>
      </c>
      <c r="D72" s="48" t="str">
        <f>HLOOKUP($B72, Layout!$B$34:$Q$40,  D$4, false)</f>
        <v>Ζ</v>
      </c>
      <c r="E72" s="47" t="s">
        <v>491</v>
      </c>
      <c r="F72" s="47" t="str">
        <f t="shared" ref="F72:F74" si="139">"L_" &amp; $E72</f>
        <v>L_ZETA</v>
      </c>
      <c r="G72" s="47" t="str">
        <f t="shared" ref="G72:G74" si="140">"U_" &amp; $E72</f>
        <v>U_ZETA</v>
      </c>
      <c r="H72" s="47"/>
      <c r="I72" s="47" t="str">
        <f t="shared" ref="I72:J72" si="137">IF(ISBLANK(F72),  IF(ISBLANK(C72), IFERROR(0/0), NA()),$C$2  &amp; F72)</f>
        <v>U_GR_L_ZETA</v>
      </c>
      <c r="J72" s="47" t="str">
        <f t="shared" si="137"/>
        <v>U_GR_U_ZETA</v>
      </c>
      <c r="L72" s="48" t="str">
        <f t="shared" ref="L72:M72" si="138">IF(ISBLANK(C72), "", "[" &amp;I72  &amp; "] = L'" &amp;C72  &amp; "'")</f>
        <v>[U_GR_L_ZETA] = L'ζ'</v>
      </c>
      <c r="M72" s="48" t="str">
        <f t="shared" si="138"/>
        <v>[U_GR_U_ZETA] = L'Ζ'</v>
      </c>
      <c r="O72" s="48" t="str">
        <f t="shared" si="6"/>
        <v>GR_Z</v>
      </c>
      <c r="P72" s="48" t="str">
        <f t="shared" si="33"/>
        <v>case GR_Z: return register_unicode_up(U_GR_L_ZETA, U_GR_U_ZETA, record);</v>
      </c>
    </row>
    <row r="73">
      <c r="B73" s="47" t="s">
        <v>272</v>
      </c>
      <c r="C73" s="48" t="str">
        <f>HLOOKUP($B73, Layout!$B$34:$Q$40,  C$4, false)</f>
        <v>χ</v>
      </c>
      <c r="D73" s="48" t="str">
        <f>HLOOKUP($B73, Layout!$B$34:$Q$40,  D$4, false)</f>
        <v>Χ</v>
      </c>
      <c r="E73" s="47" t="s">
        <v>492</v>
      </c>
      <c r="F73" s="47" t="str">
        <f t="shared" si="139"/>
        <v>L_CHI</v>
      </c>
      <c r="G73" s="47" t="str">
        <f t="shared" si="140"/>
        <v>U_CHI</v>
      </c>
      <c r="H73" s="47"/>
      <c r="I73" s="47" t="str">
        <f t="shared" ref="I73:J73" si="141">IF(ISBLANK(F73),  IF(ISBLANK(C73), IFERROR(0/0), NA()),$C$2  &amp; F73)</f>
        <v>U_GR_L_CHI</v>
      </c>
      <c r="J73" s="47" t="str">
        <f t="shared" si="141"/>
        <v>U_GR_U_CHI</v>
      </c>
      <c r="L73" s="48" t="str">
        <f t="shared" ref="L73:M73" si="142">IF(ISBLANK(C73), "", "[" &amp;I73  &amp; "] = L'" &amp;C73  &amp; "'")</f>
        <v>[U_GR_L_CHI] = L'χ'</v>
      </c>
      <c r="M73" s="48" t="str">
        <f t="shared" si="142"/>
        <v>[U_GR_U_CHI] = L'Χ'</v>
      </c>
      <c r="O73" s="48" t="str">
        <f t="shared" si="6"/>
        <v>GR_X</v>
      </c>
      <c r="P73" s="48" t="str">
        <f t="shared" si="33"/>
        <v>case GR_X: return register_unicode_up(U_GR_L_CHI, U_GR_U_CHI, record);</v>
      </c>
    </row>
    <row r="74">
      <c r="B74" s="47" t="s">
        <v>273</v>
      </c>
      <c r="C74" s="48" t="str">
        <f>HLOOKUP($B74, Layout!$B$34:$Q$40,  C$4, false)</f>
        <v>ξ</v>
      </c>
      <c r="D74" s="48" t="str">
        <f>HLOOKUP($B74, Layout!$B$34:$Q$40,  D$4, false)</f>
        <v>Ξ</v>
      </c>
      <c r="E74" s="47" t="s">
        <v>485</v>
      </c>
      <c r="F74" s="47" t="str">
        <f t="shared" si="139"/>
        <v>L_XI</v>
      </c>
      <c r="G74" s="47" t="str">
        <f t="shared" si="140"/>
        <v>U_XI</v>
      </c>
      <c r="H74" s="47"/>
      <c r="I74" s="47" t="str">
        <f t="shared" ref="I74:J74" si="143">IF(ISBLANK(F74),  IF(ISBLANK(C74), IFERROR(0/0), NA()),$C$2  &amp; F74)</f>
        <v>U_GR_L_XI</v>
      </c>
      <c r="J74" s="47" t="str">
        <f t="shared" si="143"/>
        <v>U_GR_U_XI</v>
      </c>
      <c r="L74" s="48" t="str">
        <f t="shared" ref="L74:M74" si="144">IF(ISBLANK(C74), "", "[" &amp;I74  &amp; "] = L'" &amp;C74  &amp; "'")</f>
        <v>[U_GR_L_XI] = L'ξ'</v>
      </c>
      <c r="M74" s="48" t="str">
        <f t="shared" si="144"/>
        <v>[U_GR_U_XI] = L'Ξ'</v>
      </c>
      <c r="O74" s="48" t="str">
        <f t="shared" si="6"/>
        <v>GR_C</v>
      </c>
      <c r="P74" s="48" t="str">
        <f t="shared" si="33"/>
        <v>case GR_C: return register_unicode_up(U_GR_L_XI, U_GR_U_XI, record);</v>
      </c>
    </row>
    <row r="75">
      <c r="B75" s="47" t="s">
        <v>274</v>
      </c>
      <c r="C75" s="48" t="str">
        <f>HLOOKUP($B75, Layout!$B$34:$Q$40,  C$4, false)</f>
        <v/>
      </c>
      <c r="D75" s="48" t="str">
        <f>HLOOKUP($B75, Layout!$B$34:$Q$40,  D$4, false)</f>
        <v/>
      </c>
      <c r="H75" s="47"/>
      <c r="I75" s="47" t="str">
        <f t="shared" ref="I75:J75" si="145">IF(ISBLANK(F75),  IF(ISBLANK(C75), IFERROR(0/0), NA()),$C$2  &amp; F75)</f>
        <v/>
      </c>
      <c r="J75" s="47" t="str">
        <f t="shared" si="145"/>
        <v/>
      </c>
      <c r="L75" s="48" t="str">
        <f t="shared" ref="L75:M75" si="146">IF(ISBLANK(C75), "", "[" &amp;I75  &amp; "] = L'" &amp;C75  &amp; "'")</f>
        <v/>
      </c>
      <c r="M75" s="48" t="str">
        <f t="shared" si="146"/>
        <v/>
      </c>
      <c r="O75" s="48" t="str">
        <f t="shared" si="6"/>
        <v/>
      </c>
      <c r="P75" s="48" t="str">
        <f t="shared" si="33"/>
        <v/>
      </c>
    </row>
    <row r="76">
      <c r="B76" s="47" t="s">
        <v>275</v>
      </c>
      <c r="C76" s="48" t="str">
        <f>HLOOKUP($B76, Layout!$B$34:$Q$40,  C$4, false)</f>
        <v>β</v>
      </c>
      <c r="D76" s="48" t="str">
        <f>HLOOKUP($B76, Layout!$B$34:$Q$40,  D$4, false)</f>
        <v>B</v>
      </c>
      <c r="E76" s="47" t="s">
        <v>493</v>
      </c>
      <c r="F76" s="47" t="str">
        <f t="shared" ref="F76:F78" si="149">"L_" &amp; $E76</f>
        <v>L_BETA</v>
      </c>
      <c r="G76" s="47" t="str">
        <f t="shared" ref="G76:G78" si="150">"U_" &amp; $E76</f>
        <v>U_BETA</v>
      </c>
      <c r="H76" s="47"/>
      <c r="I76" s="47" t="str">
        <f t="shared" ref="I76:J76" si="147">IF(ISBLANK(F76),  IF(ISBLANK(C76), IFERROR(0/0), NA()),$C$2  &amp; F76)</f>
        <v>U_GR_L_BETA</v>
      </c>
      <c r="J76" s="47" t="str">
        <f t="shared" si="147"/>
        <v>U_GR_U_BETA</v>
      </c>
      <c r="L76" s="48" t="str">
        <f t="shared" ref="L76:M76" si="148">IF(ISBLANK(C76), "", "[" &amp;I76  &amp; "] = L'" &amp;C76  &amp; "'")</f>
        <v>[U_GR_L_BETA] = L'β'</v>
      </c>
      <c r="M76" s="48" t="str">
        <f t="shared" si="148"/>
        <v>[U_GR_U_BETA] = L'B'</v>
      </c>
      <c r="O76" s="48" t="str">
        <f t="shared" si="6"/>
        <v>GR_B</v>
      </c>
      <c r="P76" s="48" t="str">
        <f t="shared" si="33"/>
        <v>case GR_B: return register_unicode_up(U_GR_L_BETA, U_GR_U_BETA, record);</v>
      </c>
    </row>
    <row r="77">
      <c r="B77" s="47" t="s">
        <v>276</v>
      </c>
      <c r="C77" s="48" t="str">
        <f>HLOOKUP($B77, Layout!$B$34:$Q$40,  C$4, false)</f>
        <v>ν</v>
      </c>
      <c r="D77" s="48" t="str">
        <f>HLOOKUP($B77, Layout!$B$34:$Q$40,  D$4, false)</f>
        <v>Ν</v>
      </c>
      <c r="E77" s="47" t="s">
        <v>494</v>
      </c>
      <c r="F77" s="47" t="str">
        <f t="shared" si="149"/>
        <v>L_NU</v>
      </c>
      <c r="G77" s="47" t="str">
        <f t="shared" si="150"/>
        <v>U_NU</v>
      </c>
      <c r="H77" s="47"/>
      <c r="I77" s="47" t="str">
        <f t="shared" ref="I77:J77" si="151">IF(ISBLANK(F77),  IF(ISBLANK(C77), IFERROR(0/0), NA()),$C$2  &amp; F77)</f>
        <v>U_GR_L_NU</v>
      </c>
      <c r="J77" s="47" t="str">
        <f t="shared" si="151"/>
        <v>U_GR_U_NU</v>
      </c>
      <c r="L77" s="48" t="str">
        <f t="shared" ref="L77:M77" si="152">IF(ISBLANK(C77), "", "[" &amp;I77  &amp; "] = L'" &amp;C77  &amp; "'")</f>
        <v>[U_GR_L_NU] = L'ν'</v>
      </c>
      <c r="M77" s="48" t="str">
        <f t="shared" si="152"/>
        <v>[U_GR_U_NU] = L'Ν'</v>
      </c>
      <c r="O77" s="48" t="str">
        <f t="shared" si="6"/>
        <v>GR_N</v>
      </c>
      <c r="P77" s="48" t="str">
        <f t="shared" si="33"/>
        <v>case GR_N: return register_unicode_up(U_GR_L_NU, U_GR_U_NU, record);</v>
      </c>
    </row>
    <row r="78">
      <c r="B78" s="47" t="s">
        <v>277</v>
      </c>
      <c r="C78" s="48" t="str">
        <f>HLOOKUP($B78, Layout!$B$34:$Q$40,  C$4, false)</f>
        <v>μ</v>
      </c>
      <c r="D78" s="48" t="str">
        <f>HLOOKUP($B78, Layout!$B$34:$Q$40,  D$4, false)</f>
        <v>Μ</v>
      </c>
      <c r="E78" s="47" t="s">
        <v>495</v>
      </c>
      <c r="F78" s="47" t="str">
        <f t="shared" si="149"/>
        <v>L_MU</v>
      </c>
      <c r="G78" s="47" t="str">
        <f t="shared" si="150"/>
        <v>U_MU</v>
      </c>
      <c r="H78" s="47"/>
      <c r="I78" s="47" t="str">
        <f t="shared" ref="I78:J78" si="153">IF(ISBLANK(F78),  IF(ISBLANK(C78), IFERROR(0/0), NA()),$C$2  &amp; F78)</f>
        <v>U_GR_L_MU</v>
      </c>
      <c r="J78" s="47" t="str">
        <f t="shared" si="153"/>
        <v>U_GR_U_MU</v>
      </c>
      <c r="L78" s="48" t="str">
        <f t="shared" ref="L78:M78" si="154">IF(ISBLANK(C78), "", "[" &amp;I78  &amp; "] = L'" &amp;C78  &amp; "'")</f>
        <v>[U_GR_L_MU] = L'μ'</v>
      </c>
      <c r="M78" s="48" t="str">
        <f t="shared" si="154"/>
        <v>[U_GR_U_MU] = L'Μ'</v>
      </c>
      <c r="O78" s="48" t="str">
        <f t="shared" si="6"/>
        <v>GR_M</v>
      </c>
      <c r="P78" s="48" t="str">
        <f t="shared" si="33"/>
        <v>case GR_M: return register_unicode_up(U_GR_L_MU, U_GR_U_MU, record);</v>
      </c>
    </row>
    <row r="79">
      <c r="B79" s="47" t="s">
        <v>278</v>
      </c>
      <c r="C79" s="48" t="str">
        <f>HLOOKUP($B79, Layout!$B$34:$Q$40,  C$4, false)</f>
        <v>«</v>
      </c>
      <c r="D79" s="48" t="str">
        <f>HLOOKUP($B79, Layout!$B$34:$Q$40,  D$4, false)</f>
        <v/>
      </c>
      <c r="F79" s="47" t="s">
        <v>496</v>
      </c>
      <c r="H79" s="47"/>
      <c r="I79" s="47" t="str">
        <f t="shared" ref="I79:J79" si="155">IF(ISBLANK(F79),  IF(ISBLANK(C79), IFERROR(0/0), NA()),$C$2  &amp; F79)</f>
        <v>U_GR_LDQUOTE</v>
      </c>
      <c r="J79" s="47" t="str">
        <f t="shared" si="155"/>
        <v/>
      </c>
      <c r="L79" s="48" t="str">
        <f t="shared" ref="L79:M79" si="156">IF(ISBLANK(C79), "", "[" &amp;I79  &amp; "] = L'" &amp;C79  &amp; "'")</f>
        <v>[U_GR_LDQUOTE] = L'«'</v>
      </c>
      <c r="M79" s="48" t="str">
        <f t="shared" si="156"/>
        <v/>
      </c>
      <c r="O79" s="48" t="str">
        <f t="shared" si="6"/>
        <v>GR_COMM</v>
      </c>
      <c r="P79" s="48" t="str">
        <f t="shared" si="33"/>
        <v>case GR_COMM: return register_unicode_up(U_GR_LDQUOTE, U_GR_LDQUOTE, record);</v>
      </c>
    </row>
    <row r="80">
      <c r="B80" s="47" t="s">
        <v>279</v>
      </c>
      <c r="C80" s="48" t="str">
        <f>HLOOKUP($B80, Layout!$B$34:$Q$40,  C$4, false)</f>
        <v>»</v>
      </c>
      <c r="D80" s="48" t="str">
        <f>HLOOKUP($B80, Layout!$B$34:$Q$40,  D$4, false)</f>
        <v/>
      </c>
      <c r="F80" s="47" t="s">
        <v>497</v>
      </c>
      <c r="H80" s="47"/>
      <c r="I80" s="47" t="str">
        <f t="shared" ref="I80:J80" si="157">IF(ISBLANK(F80),  IF(ISBLANK(C80), IFERROR(0/0), NA()),$C$2  &amp; F80)</f>
        <v>U_GR_RDQUOTE</v>
      </c>
      <c r="J80" s="47" t="str">
        <f t="shared" si="157"/>
        <v/>
      </c>
      <c r="L80" s="48" t="str">
        <f t="shared" ref="L80:M80" si="158">IF(ISBLANK(C80), "", "[" &amp;I80  &amp; "] = L'" &amp;C80  &amp; "'")</f>
        <v>[U_GR_RDQUOTE] = L'»'</v>
      </c>
      <c r="M80" s="48" t="str">
        <f t="shared" si="158"/>
        <v/>
      </c>
      <c r="O80" s="48" t="str">
        <f t="shared" si="6"/>
        <v>GR_DOT</v>
      </c>
      <c r="P80" s="48" t="str">
        <f t="shared" si="33"/>
        <v>case GR_DOT: return register_unicode_up(U_GR_RDQUOTE, U_GR_RDQUOTE, record);</v>
      </c>
    </row>
    <row r="81">
      <c r="B81" s="47" t="s">
        <v>280</v>
      </c>
      <c r="C81" s="48" t="str">
        <f>HLOOKUP($B81, Layout!$B$34:$Q$40,  C$4, false)</f>
        <v>∫</v>
      </c>
      <c r="D81" s="48" t="str">
        <f>HLOOKUP($B81, Layout!$B$34:$Q$40,  D$4, false)</f>
        <v>√</v>
      </c>
      <c r="F81" s="47" t="s">
        <v>498</v>
      </c>
      <c r="G81" s="47" t="s">
        <v>499</v>
      </c>
      <c r="H81" s="47"/>
      <c r="I81" s="47" t="str">
        <f t="shared" ref="I81:J81" si="159">IF(ISBLANK(F81),  IF(ISBLANK(C81), IFERROR(0/0), NA()),$C$2  &amp; F81)</f>
        <v>U_GR_INT</v>
      </c>
      <c r="J81" s="47" t="str">
        <f t="shared" si="159"/>
        <v>U_GR_ROOT</v>
      </c>
      <c r="L81" s="48" t="str">
        <f t="shared" ref="L81:M81" si="160">IF(ISBLANK(C81), "", "[" &amp;I81  &amp; "] = L'" &amp;C81  &amp; "'")</f>
        <v>[U_GR_INT] = L'∫'</v>
      </c>
      <c r="M81" s="48" t="str">
        <f t="shared" si="160"/>
        <v>[U_GR_ROOT] = L'√'</v>
      </c>
      <c r="O81" s="48" t="str">
        <f t="shared" si="6"/>
        <v>GR_SLSH</v>
      </c>
      <c r="P81" s="48" t="str">
        <f t="shared" si="33"/>
        <v>case GR_SLSH: return register_unicode_up(U_GR_INT, U_GR_ROOT, record);</v>
      </c>
    </row>
    <row r="82">
      <c r="B82" s="47" t="s">
        <v>281</v>
      </c>
      <c r="C82" s="48" t="str">
        <f>HLOOKUP($B82, Layout!$B$34:$Q$40,  C$4, false)</f>
        <v/>
      </c>
      <c r="D82" s="48" t="str">
        <f>HLOOKUP($B82, Layout!$B$34:$Q$40,  D$4, false)</f>
        <v/>
      </c>
      <c r="H82" s="47"/>
      <c r="I82" s="47" t="str">
        <f t="shared" ref="I82:J82" si="161">IF(ISBLANK(F82),  IF(ISBLANK(C82), IFERROR(0/0), NA()),$C$2  &amp; F82)</f>
        <v/>
      </c>
      <c r="J82" s="47" t="str">
        <f t="shared" si="161"/>
        <v/>
      </c>
      <c r="L82" s="48" t="str">
        <f t="shared" ref="L82:M82" si="162">IF(ISBLANK(C82), "", "[" &amp;I82  &amp; "] = L'" &amp;C82  &amp; "'")</f>
        <v/>
      </c>
      <c r="M82" s="48" t="str">
        <f t="shared" si="162"/>
        <v/>
      </c>
      <c r="O82" s="48" t="str">
        <f t="shared" si="6"/>
        <v/>
      </c>
      <c r="P82" s="48" t="str">
        <f t="shared" si="33"/>
        <v/>
      </c>
    </row>
    <row r="83">
      <c r="B83" s="47" t="s">
        <v>282</v>
      </c>
      <c r="C83" s="48" t="str">
        <f>HLOOKUP($B83, Layout!$B$34:$Q$40,  C$4, false)</f>
        <v/>
      </c>
      <c r="D83" s="48" t="str">
        <f>HLOOKUP($B83, Layout!$B$34:$Q$40,  D$4, false)</f>
        <v/>
      </c>
      <c r="H83" s="47"/>
      <c r="I83" s="47" t="str">
        <f t="shared" ref="I83:J83" si="163">IF(ISBLANK(F83),  IF(ISBLANK(C83), IFERROR(0/0), NA()),$C$2  &amp; F83)</f>
        <v/>
      </c>
      <c r="J83" s="47" t="str">
        <f t="shared" si="163"/>
        <v/>
      </c>
      <c r="L83" s="48" t="str">
        <f t="shared" ref="L83:M83" si="164">IF(ISBLANK(C83), "", "[" &amp;I83  &amp; "] = L'" &amp;C83  &amp; "'")</f>
        <v/>
      </c>
      <c r="M83" s="48" t="str">
        <f t="shared" si="164"/>
        <v/>
      </c>
      <c r="O83" s="48" t="str">
        <f t="shared" si="6"/>
        <v/>
      </c>
      <c r="P83" s="48" t="str">
        <f t="shared" si="33"/>
        <v/>
      </c>
    </row>
    <row r="84">
      <c r="B84" s="47" t="s">
        <v>283</v>
      </c>
      <c r="C84" s="48" t="str">
        <f>HLOOKUP($B84, Layout!$B$34:$Q$40,  C$4, false)</f>
        <v/>
      </c>
      <c r="D84" s="48" t="str">
        <f>HLOOKUP($B84, Layout!$B$34:$Q$40,  D$4, false)</f>
        <v/>
      </c>
      <c r="H84" s="47"/>
      <c r="I84" s="47" t="str">
        <f t="shared" ref="I84:J84" si="165">IF(ISBLANK(F84),  IF(ISBLANK(C84), IFERROR(0/0), NA()),$C$2  &amp; F84)</f>
        <v/>
      </c>
      <c r="J84" s="47" t="str">
        <f t="shared" si="165"/>
        <v/>
      </c>
      <c r="L84" s="48" t="str">
        <f t="shared" ref="L84:M84" si="166">IF(ISBLANK(C84), "", "[" &amp;I84  &amp; "] = L'" &amp;C84  &amp; "'")</f>
        <v/>
      </c>
      <c r="M84" s="48" t="str">
        <f t="shared" si="166"/>
        <v/>
      </c>
      <c r="O84" s="48" t="str">
        <f t="shared" si="6"/>
        <v/>
      </c>
      <c r="P84" s="48" t="str">
        <f t="shared" si="33"/>
        <v/>
      </c>
    </row>
    <row r="85">
      <c r="B85" s="47" t="s">
        <v>284</v>
      </c>
      <c r="C85" s="48" t="str">
        <f>HLOOKUP($B85, Layout!$B$34:$Q$40,  C$4, false)</f>
        <v/>
      </c>
      <c r="D85" s="48" t="str">
        <f>HLOOKUP($B85, Layout!$B$34:$Q$40,  D$4, false)</f>
        <v/>
      </c>
      <c r="H85" s="47"/>
      <c r="I85" s="47" t="str">
        <f t="shared" ref="I85:J85" si="167">IF(ISBLANK(F85),  IF(ISBLANK(C85), IFERROR(0/0), NA()),$C$2  &amp; F85)</f>
        <v/>
      </c>
      <c r="J85" s="47" t="str">
        <f t="shared" si="167"/>
        <v/>
      </c>
      <c r="L85" s="48" t="str">
        <f t="shared" ref="L85:M85" si="168">IF(ISBLANK(C85), "", "[" &amp;I85  &amp; "] = L'" &amp;C85  &amp; "'")</f>
        <v/>
      </c>
      <c r="M85" s="48" t="str">
        <f t="shared" si="168"/>
        <v/>
      </c>
      <c r="O85" s="48" t="str">
        <f t="shared" si="6"/>
        <v/>
      </c>
    </row>
    <row r="86">
      <c r="B86" s="47" t="s">
        <v>285</v>
      </c>
      <c r="C86" s="48" t="str">
        <f>HLOOKUP($B86, Layout!$B$34:$Q$40,  C$4, false)</f>
        <v/>
      </c>
      <c r="D86" s="48" t="str">
        <f>HLOOKUP($B86, Layout!$B$34:$Q$40,  D$4, false)</f>
        <v/>
      </c>
      <c r="H86" s="47"/>
      <c r="I86" s="47" t="str">
        <f t="shared" ref="I86:J86" si="169">IF(ISBLANK(F86),  IF(ISBLANK(C86), IFERROR(0/0), NA()),$C$2  &amp; F86)</f>
        <v/>
      </c>
      <c r="J86" s="47" t="str">
        <f t="shared" si="169"/>
        <v/>
      </c>
      <c r="L86" s="48" t="str">
        <f t="shared" ref="L86:M86" si="170">IF(ISBLANK(C86), "", "[" &amp;I86  &amp; "] = L'" &amp;C86  &amp; "'")</f>
        <v/>
      </c>
      <c r="M86" s="48" t="str">
        <f t="shared" si="170"/>
        <v/>
      </c>
      <c r="O86" s="48" t="str">
        <f t="shared" si="6"/>
        <v/>
      </c>
    </row>
    <row r="87">
      <c r="I87" s="47" t="str">
        <f t="shared" ref="I87:J87" si="171">IF(ISBLANK(F87),  IF(ISBLANK(C87), IFERROR(0/0), NA()), "U_SYM_" &amp; F87)</f>
        <v/>
      </c>
      <c r="J87" s="47" t="str">
        <f t="shared" si="171"/>
        <v/>
      </c>
      <c r="O87" s="48" t="str">
        <f t="shared" si="6"/>
        <v/>
      </c>
    </row>
  </sheetData>
  <conditionalFormatting sqref="I6:J87">
    <cfRule type="expression" dxfId="0" priority="1">
      <formula>isna(INDIRECT(ADDRESS(ROW(),COLUMN())))</formula>
    </cfRule>
  </conditionalFormatting>
  <drawing r:id="rId1"/>
</worksheet>
</file>