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7月销售提成"/>
    <sheet r:id="rId2" sheetId="2" name="业绩明细"/>
    <sheet r:id="rId3" sheetId="3" name="计算数据"/>
    <sheet r:id="rId4" sheetId="4" name="退费明细"/>
    <sheet r:id="rId5" sheetId="5" name="工号"/>
    <sheet r:id="rId6" sheetId="6" name="差额"/>
    <sheet r:id="rId7" sheetId="7" name="提交"/>
  </sheets>
  <definedNames>
    <definedName name="_xlnm._FilterDatabase" localSheetId="1">业绩明细!$I$1:$I$138</definedName>
    <definedName name="_xlnm._FilterDatabase" localSheetId="3">退费明细!$O$1:$O$81</definedName>
  </definedNames>
  <calcPr fullCalcOnLoad="1"/>
</workbook>
</file>

<file path=xl/sharedStrings.xml><?xml version="1.0" encoding="utf-8"?>
<sst xmlns="http://schemas.openxmlformats.org/spreadsheetml/2006/main" count="4675" uniqueCount="1865">
  <si>
    <t>刘杨松</t>
  </si>
  <si>
    <t>訾杰如</t>
  </si>
  <si>
    <t>尹力强</t>
  </si>
  <si>
    <t>徐海</t>
  </si>
  <si>
    <t>尹更新</t>
  </si>
  <si>
    <t>邓文瑄</t>
  </si>
  <si>
    <t>王烨</t>
  </si>
  <si>
    <t>蒋磊</t>
  </si>
  <si>
    <t>刘传钦</t>
  </si>
  <si>
    <t>王海潮</t>
  </si>
  <si>
    <t>邬海燕</t>
  </si>
  <si>
    <t>王时文</t>
  </si>
  <si>
    <t>吴蓉</t>
  </si>
  <si>
    <t>孙杨程</t>
  </si>
  <si>
    <t>林擎</t>
  </si>
  <si>
    <t>李则健</t>
  </si>
  <si>
    <t>杜明悦</t>
  </si>
  <si>
    <t>销售</t>
  </si>
  <si>
    <t>底薪</t>
  </si>
  <si>
    <t>提成</t>
  </si>
  <si>
    <t>应发总计</t>
  </si>
  <si>
    <t>悉之应发</t>
  </si>
  <si>
    <t>悉之实发</t>
  </si>
  <si>
    <t>高途应发</t>
  </si>
  <si>
    <t>高途实发</t>
  </si>
  <si>
    <t>实发总计</t>
  </si>
  <si>
    <t>差额</t>
  </si>
  <si>
    <t>补上个月</t>
  </si>
  <si>
    <t>400协助续费</t>
  </si>
  <si>
    <t>1178.8&amp;#10;</t>
  </si>
  <si>
    <t>300协助续费</t>
  </si>
  <si>
    <t>姓名</t>
  </si>
  <si>
    <t>员工工号</t>
  </si>
  <si>
    <t>张慧芳</t>
  </si>
  <si>
    <t>10143885</t>
  </si>
  <si>
    <t>陈新博</t>
  </si>
  <si>
    <t>10143888</t>
  </si>
  <si>
    <t>郭鹍</t>
  </si>
  <si>
    <t>10143594</t>
  </si>
  <si>
    <t>芦懿</t>
  </si>
  <si>
    <t>10143691</t>
  </si>
  <si>
    <t>杨彪</t>
  </si>
  <si>
    <t>10143716</t>
  </si>
  <si>
    <t>彭鑫</t>
  </si>
  <si>
    <t>10143723</t>
  </si>
  <si>
    <t>张潇柔</t>
  </si>
  <si>
    <t>10143715</t>
  </si>
  <si>
    <t>陈佳烁</t>
  </si>
  <si>
    <t>10143722</t>
  </si>
  <si>
    <t>邹璇</t>
  </si>
  <si>
    <t>10143717</t>
  </si>
  <si>
    <t>黄淑瑜</t>
  </si>
  <si>
    <t>10143719</t>
  </si>
  <si>
    <t>黄晶晶</t>
  </si>
  <si>
    <t>10143807</t>
  </si>
  <si>
    <t>张若禹</t>
  </si>
  <si>
    <t>10143809</t>
  </si>
  <si>
    <t>冉浩芃</t>
  </si>
  <si>
    <t>10143810</t>
  </si>
  <si>
    <t>陈明阳</t>
  </si>
  <si>
    <t>10143855</t>
  </si>
  <si>
    <t>姜明慧</t>
  </si>
  <si>
    <t>10143851</t>
  </si>
  <si>
    <t>梁欢瑶</t>
  </si>
  <si>
    <t>10143854</t>
  </si>
  <si>
    <t>王海慧</t>
  </si>
  <si>
    <t>10143853</t>
  </si>
  <si>
    <t>杨姝慧</t>
  </si>
  <si>
    <t>10144004</t>
  </si>
  <si>
    <t>赵靖雅</t>
  </si>
  <si>
    <t>10143288</t>
  </si>
  <si>
    <t>10143287</t>
  </si>
  <si>
    <t>石峰</t>
  </si>
  <si>
    <t>10143808</t>
  </si>
  <si>
    <t>高朝龙</t>
  </si>
  <si>
    <t>10081551</t>
  </si>
  <si>
    <t>曾晶</t>
  </si>
  <si>
    <t>10143305</t>
  </si>
  <si>
    <t>韩波波</t>
  </si>
  <si>
    <t>10143165</t>
  </si>
  <si>
    <t>徐金玉</t>
  </si>
  <si>
    <t>10143164</t>
  </si>
  <si>
    <t>马梓涵</t>
  </si>
  <si>
    <t>10143162</t>
  </si>
  <si>
    <t>张梦瑶</t>
  </si>
  <si>
    <t>10144082</t>
  </si>
  <si>
    <t>陈君萍</t>
  </si>
  <si>
    <t>10142939</t>
  </si>
  <si>
    <t>郭淼</t>
  </si>
  <si>
    <t>10142969</t>
  </si>
  <si>
    <t>栾凤亮</t>
  </si>
  <si>
    <t>10143104</t>
  </si>
  <si>
    <t>刘典</t>
  </si>
  <si>
    <t>10143333</t>
  </si>
  <si>
    <t>姚伟</t>
  </si>
  <si>
    <t>10142607</t>
  </si>
  <si>
    <t>徐志飞</t>
  </si>
  <si>
    <t>10142622</t>
  </si>
  <si>
    <t>龙素怡</t>
  </si>
  <si>
    <t>10142625</t>
  </si>
  <si>
    <t>温佳文</t>
  </si>
  <si>
    <t>10142624</t>
  </si>
  <si>
    <t>赖俊</t>
  </si>
  <si>
    <t>10142928</t>
  </si>
  <si>
    <t>任师可</t>
  </si>
  <si>
    <t>10143095</t>
  </si>
  <si>
    <t>李泽斌</t>
  </si>
  <si>
    <t>10143105</t>
  </si>
  <si>
    <t>孙一鸣</t>
  </si>
  <si>
    <t>10143099</t>
  </si>
  <si>
    <t>王子宇</t>
  </si>
  <si>
    <t>10143332</t>
  </si>
  <si>
    <t>吴彩霞</t>
  </si>
  <si>
    <t>10095766</t>
  </si>
  <si>
    <t>蔡金霖</t>
  </si>
  <si>
    <t>10142393</t>
  </si>
  <si>
    <t>刘天宇</t>
  </si>
  <si>
    <t>10142536</t>
  </si>
  <si>
    <t>卫钢锋</t>
  </si>
  <si>
    <t>10142535</t>
  </si>
  <si>
    <t>陈硕</t>
  </si>
  <si>
    <t>10142543</t>
  </si>
  <si>
    <t>周奕</t>
  </si>
  <si>
    <t>10142541</t>
  </si>
  <si>
    <t>周毅文</t>
  </si>
  <si>
    <t>10142540</t>
  </si>
  <si>
    <t>黄善林</t>
  </si>
  <si>
    <t>10142538</t>
  </si>
  <si>
    <t>陈俊先</t>
  </si>
  <si>
    <t>10142539</t>
  </si>
  <si>
    <t>朱金林</t>
  </si>
  <si>
    <t>10142542</t>
  </si>
  <si>
    <t>刘瑀琦</t>
  </si>
  <si>
    <t>10142544</t>
  </si>
  <si>
    <t>张皖</t>
  </si>
  <si>
    <t>10142545</t>
  </si>
  <si>
    <t>王雅琪</t>
  </si>
  <si>
    <t>10142547</t>
  </si>
  <si>
    <t>张昭慧</t>
  </si>
  <si>
    <t>10142548</t>
  </si>
  <si>
    <t>李娜</t>
  </si>
  <si>
    <t>10142552</t>
  </si>
  <si>
    <t>赵静娜</t>
  </si>
  <si>
    <t>10142549</t>
  </si>
  <si>
    <t>吴晓晓</t>
  </si>
  <si>
    <t>10142551</t>
  </si>
  <si>
    <t>戴文韫</t>
  </si>
  <si>
    <t>10142550</t>
  </si>
  <si>
    <t>林锐</t>
  </si>
  <si>
    <t>10142546</t>
  </si>
  <si>
    <t>王慧婷</t>
  </si>
  <si>
    <t>10142620</t>
  </si>
  <si>
    <t>范佳祺</t>
  </si>
  <si>
    <t>10142623</t>
  </si>
  <si>
    <t>黄埸瀚</t>
  </si>
  <si>
    <t>10142619</t>
  </si>
  <si>
    <t>田镜杰</t>
  </si>
  <si>
    <t>10142611</t>
  </si>
  <si>
    <t>寇欣瑶</t>
  </si>
  <si>
    <t>10142615</t>
  </si>
  <si>
    <t>乔梦园</t>
  </si>
  <si>
    <t>10142612</t>
  </si>
  <si>
    <t>张昌甜</t>
  </si>
  <si>
    <t>10142609</t>
  </si>
  <si>
    <t>魏一博</t>
  </si>
  <si>
    <t>10142616</t>
  </si>
  <si>
    <t>杨帆</t>
  </si>
  <si>
    <t>10142617</t>
  </si>
  <si>
    <t>王胤涵</t>
  </si>
  <si>
    <t>10142608</t>
  </si>
  <si>
    <t>刘金涛</t>
  </si>
  <si>
    <t>10142621</t>
  </si>
  <si>
    <t>刘舒欣</t>
  </si>
  <si>
    <t>10142627</t>
  </si>
  <si>
    <t>张一曼</t>
  </si>
  <si>
    <t>10142626</t>
  </si>
  <si>
    <t>季云菲</t>
  </si>
  <si>
    <t>10142610</t>
  </si>
  <si>
    <t>刘慧博</t>
  </si>
  <si>
    <t>10142613</t>
  </si>
  <si>
    <t>郭琪程</t>
  </si>
  <si>
    <t>10142614</t>
  </si>
  <si>
    <t>王莎莎</t>
  </si>
  <si>
    <t>10142618</t>
  </si>
  <si>
    <t>张恒</t>
  </si>
  <si>
    <t>10142641</t>
  </si>
  <si>
    <t>李双龙</t>
  </si>
  <si>
    <t>10142643</t>
  </si>
  <si>
    <t>刘丽君</t>
  </si>
  <si>
    <t>10142642</t>
  </si>
  <si>
    <t>马泽伟</t>
  </si>
  <si>
    <t>10142644</t>
  </si>
  <si>
    <t>柒小红</t>
  </si>
  <si>
    <t>10142640</t>
  </si>
  <si>
    <t>金莉丽</t>
  </si>
  <si>
    <t>10142630</t>
  </si>
  <si>
    <t>王喜宇</t>
  </si>
  <si>
    <t>10142635</t>
  </si>
  <si>
    <t>李天沐</t>
  </si>
  <si>
    <t>10142931</t>
  </si>
  <si>
    <t>陈雅琦</t>
  </si>
  <si>
    <t>10142925</t>
  </si>
  <si>
    <t>王舒阳</t>
  </si>
  <si>
    <t>10142922</t>
  </si>
  <si>
    <t>雒婉旭</t>
  </si>
  <si>
    <t>10142927</t>
  </si>
  <si>
    <t>孟诗文</t>
  </si>
  <si>
    <t>10142933</t>
  </si>
  <si>
    <t>吴芳怡</t>
  </si>
  <si>
    <t>10142920</t>
  </si>
  <si>
    <t>庞丹婷</t>
  </si>
  <si>
    <t>10142926</t>
  </si>
  <si>
    <t>黄可心</t>
  </si>
  <si>
    <t>10142921</t>
  </si>
  <si>
    <t>刘民江</t>
  </si>
  <si>
    <t>10142934</t>
  </si>
  <si>
    <t>杨玻</t>
  </si>
  <si>
    <t>10142923</t>
  </si>
  <si>
    <t>袁艳</t>
  </si>
  <si>
    <t>10142930</t>
  </si>
  <si>
    <t>刁佳琳</t>
  </si>
  <si>
    <t>10142936</t>
  </si>
  <si>
    <t>梁宏宇</t>
  </si>
  <si>
    <t>10142929</t>
  </si>
  <si>
    <t>刘昕</t>
  </si>
  <si>
    <t>10142932</t>
  </si>
  <si>
    <t>叶莹燕</t>
  </si>
  <si>
    <t>10142937</t>
  </si>
  <si>
    <t>雒婧瑶</t>
  </si>
  <si>
    <t>10142935</t>
  </si>
  <si>
    <t>欧阳美鑫</t>
  </si>
  <si>
    <t>10143078</t>
  </si>
  <si>
    <t>李雯惠</t>
  </si>
  <si>
    <t>10143077</t>
  </si>
  <si>
    <t>陈媛媛</t>
  </si>
  <si>
    <t>10143096</t>
  </si>
  <si>
    <t>李雨青</t>
  </si>
  <si>
    <t>10143102</t>
  </si>
  <si>
    <t>孟萱</t>
  </si>
  <si>
    <t>10143103</t>
  </si>
  <si>
    <t>马晓燕</t>
  </si>
  <si>
    <t>10143100</t>
  </si>
  <si>
    <t>李忻颖</t>
  </si>
  <si>
    <t>10143101</t>
  </si>
  <si>
    <t>徐丹红</t>
  </si>
  <si>
    <t>10143098</t>
  </si>
  <si>
    <t>张姗姗</t>
  </si>
  <si>
    <t>10143163</t>
  </si>
  <si>
    <t>刘益杉</t>
  </si>
  <si>
    <t>10143166</t>
  </si>
  <si>
    <t>李志坚</t>
  </si>
  <si>
    <t>10143306</t>
  </si>
  <si>
    <t>胡文静</t>
  </si>
  <si>
    <t>10143309</t>
  </si>
  <si>
    <t>张永琪</t>
  </si>
  <si>
    <t>10143307</t>
  </si>
  <si>
    <t>闫菁卉</t>
  </si>
  <si>
    <t>10143308</t>
  </si>
  <si>
    <t>韩晓鹤</t>
  </si>
  <si>
    <t>10143311</t>
  </si>
  <si>
    <t>郝咏乐</t>
  </si>
  <si>
    <t>10143310</t>
  </si>
  <si>
    <t>曾梓乐</t>
  </si>
  <si>
    <t>10143323</t>
  </si>
  <si>
    <t>陈佳瑞</t>
  </si>
  <si>
    <t>10143321</t>
  </si>
  <si>
    <t>李婧闻</t>
  </si>
  <si>
    <t>10143322</t>
  </si>
  <si>
    <t>孟庆美</t>
  </si>
  <si>
    <t>10143320</t>
  </si>
  <si>
    <t>周虹宇</t>
  </si>
  <si>
    <t>10143319</t>
  </si>
  <si>
    <t>刘士源</t>
  </si>
  <si>
    <t>10143324</t>
  </si>
  <si>
    <t>胡欣平</t>
  </si>
  <si>
    <t>10143330</t>
  </si>
  <si>
    <t>韩婉玲</t>
  </si>
  <si>
    <t>10143329</t>
  </si>
  <si>
    <t>王萍萍</t>
  </si>
  <si>
    <t>10143331</t>
  </si>
  <si>
    <t>张晶晶</t>
  </si>
  <si>
    <t>10143390</t>
  </si>
  <si>
    <t>龙海燕</t>
  </si>
  <si>
    <t>10143389</t>
  </si>
  <si>
    <t>徐沐阳</t>
  </si>
  <si>
    <t>10143542</t>
  </si>
  <si>
    <t>张心语</t>
  </si>
  <si>
    <t>10143693</t>
  </si>
  <si>
    <t>李雨航</t>
  </si>
  <si>
    <t>10143690</t>
  </si>
  <si>
    <t>罗雪丽</t>
  </si>
  <si>
    <t>10143718</t>
  </si>
  <si>
    <t>张雨晴</t>
  </si>
  <si>
    <t>10143720</t>
  </si>
  <si>
    <t>潘盈伊</t>
  </si>
  <si>
    <t>10143721</t>
  </si>
  <si>
    <t>丁振泽</t>
  </si>
  <si>
    <t>10143849</t>
  </si>
  <si>
    <t>张娟</t>
  </si>
  <si>
    <t>10143850</t>
  </si>
  <si>
    <t>董泉雨</t>
  </si>
  <si>
    <t>10143852</t>
  </si>
  <si>
    <t>陈少华</t>
  </si>
  <si>
    <t>10144083</t>
  </si>
  <si>
    <t>王雨涛</t>
  </si>
  <si>
    <t>10144081</t>
  </si>
  <si>
    <t>王俊贤</t>
  </si>
  <si>
    <t>10046256</t>
  </si>
  <si>
    <t>井华</t>
  </si>
  <si>
    <t>10090220</t>
  </si>
  <si>
    <t>王宗超</t>
  </si>
  <si>
    <t>10142919</t>
  </si>
  <si>
    <t>艾瑞云</t>
  </si>
  <si>
    <t>10142387</t>
  </si>
  <si>
    <t>赵林</t>
  </si>
  <si>
    <t>10142388</t>
  </si>
  <si>
    <t>吴帅</t>
  </si>
  <si>
    <t>10142386</t>
  </si>
  <si>
    <t>张宁</t>
  </si>
  <si>
    <t>10142631</t>
  </si>
  <si>
    <t>孙琳琳</t>
  </si>
  <si>
    <t>10142633</t>
  </si>
  <si>
    <t>宋雅妮</t>
  </si>
  <si>
    <t>10142634</t>
  </si>
  <si>
    <t>蔡莹莹</t>
  </si>
  <si>
    <t>10142628</t>
  </si>
  <si>
    <t>栗墨妍</t>
  </si>
  <si>
    <t>10142632</t>
  </si>
  <si>
    <t>王永九</t>
  </si>
  <si>
    <t>10142629</t>
  </si>
  <si>
    <t>任丽萍</t>
  </si>
  <si>
    <t>10143097</t>
  </si>
  <si>
    <t>赵娜</t>
  </si>
  <si>
    <t>10143689</t>
  </si>
  <si>
    <t>陈金明</t>
  </si>
  <si>
    <t>10144085</t>
  </si>
  <si>
    <t>方宇扬</t>
  </si>
  <si>
    <t>10002126</t>
  </si>
  <si>
    <t>郑安山</t>
  </si>
  <si>
    <t>10139859</t>
  </si>
  <si>
    <t>吴锋</t>
  </si>
  <si>
    <t>10139860</t>
  </si>
  <si>
    <t>徐晓文</t>
  </si>
  <si>
    <t>10139864</t>
  </si>
  <si>
    <t>张天莉</t>
  </si>
  <si>
    <t>10139858</t>
  </si>
  <si>
    <t>潘逸飞</t>
  </si>
  <si>
    <t>10139921</t>
  </si>
  <si>
    <t>齐艾</t>
  </si>
  <si>
    <t>10139051</t>
  </si>
  <si>
    <t>龙梦洁</t>
  </si>
  <si>
    <t>10056862</t>
  </si>
  <si>
    <t>杜红静</t>
  </si>
  <si>
    <t>10083640</t>
  </si>
  <si>
    <t>10104149</t>
  </si>
  <si>
    <t>姚毅豪</t>
  </si>
  <si>
    <t>10138650</t>
  </si>
  <si>
    <t>彭小吉</t>
  </si>
  <si>
    <t>10107411</t>
  </si>
  <si>
    <t>罗丹</t>
  </si>
  <si>
    <t>10108559</t>
  </si>
  <si>
    <t>刘均倩茹</t>
  </si>
  <si>
    <t>10138666</t>
  </si>
  <si>
    <t>胥亮</t>
  </si>
  <si>
    <t>10138631</t>
  </si>
  <si>
    <t>张寒蕊</t>
  </si>
  <si>
    <t>10138629</t>
  </si>
  <si>
    <t>王翔宇</t>
  </si>
  <si>
    <t>10138625</t>
  </si>
  <si>
    <t>苟铭</t>
  </si>
  <si>
    <t>10138632</t>
  </si>
  <si>
    <t>10138630</t>
  </si>
  <si>
    <t>10138624</t>
  </si>
  <si>
    <t>10138641</t>
  </si>
  <si>
    <t>10138637</t>
  </si>
  <si>
    <t>10138627</t>
  </si>
  <si>
    <t>10138647</t>
  </si>
  <si>
    <t>李山</t>
  </si>
  <si>
    <t>10138635</t>
  </si>
  <si>
    <t>郭子成</t>
  </si>
  <si>
    <t>10138642</t>
  </si>
  <si>
    <t>10138626</t>
  </si>
  <si>
    <t>黄晓琪</t>
  </si>
  <si>
    <t>10138681</t>
  </si>
  <si>
    <t>10138679</t>
  </si>
  <si>
    <t>白永远</t>
  </si>
  <si>
    <t>10138633</t>
  </si>
  <si>
    <t>10138628</t>
  </si>
  <si>
    <t>朱伦琴</t>
  </si>
  <si>
    <t>10138636</t>
  </si>
  <si>
    <t>陈敏</t>
  </si>
  <si>
    <t>10138649</t>
  </si>
  <si>
    <t>陈锐</t>
  </si>
  <si>
    <t>10138644</t>
  </si>
  <si>
    <t>于静雪</t>
  </si>
  <si>
    <t>10109693</t>
  </si>
  <si>
    <t>方宏宇</t>
  </si>
  <si>
    <t>10138523</t>
  </si>
  <si>
    <t>贾成真</t>
  </si>
  <si>
    <t>10138531</t>
  </si>
  <si>
    <t>唐期望</t>
  </si>
  <si>
    <t>10138532</t>
  </si>
  <si>
    <t>张治纯</t>
  </si>
  <si>
    <t>10138553</t>
  </si>
  <si>
    <t>黎旭民</t>
  </si>
  <si>
    <t>10138569</t>
  </si>
  <si>
    <t>刘彬</t>
  </si>
  <si>
    <t>10138518</t>
  </si>
  <si>
    <t>吴嘉奇</t>
  </si>
  <si>
    <t>10138512</t>
  </si>
  <si>
    <t>石玺娟</t>
  </si>
  <si>
    <t>10138524</t>
  </si>
  <si>
    <t>王智</t>
  </si>
  <si>
    <t>10138509</t>
  </si>
  <si>
    <t>杨文俊</t>
  </si>
  <si>
    <t>10138515</t>
  </si>
  <si>
    <t>郭一辰</t>
  </si>
  <si>
    <t>10138513</t>
  </si>
  <si>
    <t>房婷婷</t>
  </si>
  <si>
    <t>10138505</t>
  </si>
  <si>
    <t>杜小龙</t>
  </si>
  <si>
    <t>10138545</t>
  </si>
  <si>
    <t>王林</t>
  </si>
  <si>
    <t>10138538</t>
  </si>
  <si>
    <t>王华鹏</t>
  </si>
  <si>
    <t>10138519</t>
  </si>
  <si>
    <t>霍莹辉</t>
  </si>
  <si>
    <t>10138530</t>
  </si>
  <si>
    <t>宇佳豪</t>
  </si>
  <si>
    <t>10138526</t>
  </si>
  <si>
    <t>刘立敏</t>
  </si>
  <si>
    <t>10138529</t>
  </si>
  <si>
    <t>方招</t>
  </si>
  <si>
    <t>10138533</t>
  </si>
  <si>
    <t>夏伟杰</t>
  </si>
  <si>
    <t>10138514</t>
  </si>
  <si>
    <t>10138521</t>
  </si>
  <si>
    <t>郑争</t>
  </si>
  <si>
    <t>10138522</t>
  </si>
  <si>
    <t>刘娜</t>
  </si>
  <si>
    <t>10138548</t>
  </si>
  <si>
    <t>10138520</t>
  </si>
  <si>
    <t>杨亮</t>
  </si>
  <si>
    <t>10138507</t>
  </si>
  <si>
    <t>范国栋</t>
  </si>
  <si>
    <t>10138539</t>
  </si>
  <si>
    <t>10138510</t>
  </si>
  <si>
    <t>胡淳榜</t>
  </si>
  <si>
    <t>10138542</t>
  </si>
  <si>
    <t>赵公谨</t>
  </si>
  <si>
    <t>10138571</t>
  </si>
  <si>
    <t>李贞卓</t>
  </si>
  <si>
    <t>10138536</t>
  </si>
  <si>
    <t>王乙茜</t>
  </si>
  <si>
    <t>10138527</t>
  </si>
  <si>
    <t>马诗佳</t>
  </si>
  <si>
    <t>10138570</t>
  </si>
  <si>
    <t>何钰</t>
  </si>
  <si>
    <t>10138540</t>
  </si>
  <si>
    <t>尚婉莹</t>
  </si>
  <si>
    <t>10138516</t>
  </si>
  <si>
    <t>刘凡</t>
  </si>
  <si>
    <t>10138541</t>
  </si>
  <si>
    <t>王贵祥</t>
  </si>
  <si>
    <t>10138517</t>
  </si>
  <si>
    <t>丛萍</t>
  </si>
  <si>
    <t>10138574</t>
  </si>
  <si>
    <t>高明阳</t>
  </si>
  <si>
    <t>10138535</t>
  </si>
  <si>
    <t>杜梦洁</t>
  </si>
  <si>
    <t>10138572</t>
  </si>
  <si>
    <t>聂少敏</t>
  </si>
  <si>
    <t>10138506</t>
  </si>
  <si>
    <t>孙安娜</t>
  </si>
  <si>
    <t>10138508</t>
  </si>
  <si>
    <t>欧亚萍</t>
  </si>
  <si>
    <t>10138511</t>
  </si>
  <si>
    <t>姜苗苗</t>
  </si>
  <si>
    <t>10138537</t>
  </si>
  <si>
    <t>冀燕飞</t>
  </si>
  <si>
    <t>10138525</t>
  </si>
  <si>
    <t>王建</t>
  </si>
  <si>
    <t>10138546</t>
  </si>
  <si>
    <t>孙一乔</t>
  </si>
  <si>
    <t>10138369</t>
  </si>
  <si>
    <t>林东生</t>
  </si>
  <si>
    <t>10138366</t>
  </si>
  <si>
    <t>代佩霖</t>
  </si>
  <si>
    <t>10138363</t>
  </si>
  <si>
    <t>用户ID</t>
  </si>
  <si>
    <t>学生APP姓名</t>
  </si>
  <si>
    <t>学生昵称</t>
  </si>
  <si>
    <t>学生手机号</t>
  </si>
  <si>
    <t>学生地区</t>
  </si>
  <si>
    <t>商品类型</t>
  </si>
  <si>
    <t>科目</t>
  </si>
  <si>
    <t>年级</t>
  </si>
  <si>
    <t>类型</t>
  </si>
  <si>
    <t>当前状态</t>
  </si>
  <si>
    <t>成交金额</t>
  </si>
  <si>
    <t>角色/职位</t>
  </si>
  <si>
    <t>班主任</t>
  </si>
  <si>
    <t>成单时间</t>
  </si>
  <si>
    <t>会员截止时间</t>
  </si>
  <si>
    <t>成单备注</t>
  </si>
  <si>
    <t>退费金额</t>
  </si>
  <si>
    <t>退费时间</t>
  </si>
  <si>
    <t>退费备注</t>
  </si>
  <si>
    <t>创建时间</t>
  </si>
  <si>
    <t>学员所属机构</t>
  </si>
  <si>
    <t>父记录</t>
  </si>
  <si>
    <t>用户ID 副本</t>
  </si>
  <si>
    <t>(多项)</t>
  </si>
  <si>
    <t>9186</t>
  </si>
  <si>
    <t>测试报名学科数据</t>
  </si>
  <si>
    <t>测试促完课</t>
  </si>
  <si>
    <t xml:space="preserve">北京市  </t>
  </si>
  <si>
    <t>3个月双科</t>
  </si>
  <si>
    <t>数学, 语文</t>
  </si>
  <si>
    <t>初三</t>
  </si>
  <si>
    <t>续费</t>
  </si>
  <si>
    <t>正常</t>
  </si>
  <si>
    <t>mashijia</t>
  </si>
  <si>
    <t>测试权限专用</t>
  </si>
  <si>
    <t>北京悉之智能培训学校</t>
  </si>
  <si>
    <t>(全部)</t>
  </si>
  <si>
    <t>18465</t>
  </si>
  <si>
    <t>U_wtNkexkQ</t>
  </si>
  <si>
    <t>谭娜</t>
  </si>
  <si>
    <t>17773236382</t>
  </si>
  <si>
    <t>3个月单科</t>
  </si>
  <si>
    <t>数学</t>
  </si>
  <si>
    <t>高三</t>
  </si>
  <si>
    <t>首次</t>
  </si>
  <si>
    <t>退费</t>
  </si>
  <si>
    <t>成都销售A组</t>
  </si>
  <si>
    <t>姓名：谭娜&amp;#10;年级：准高三&amp;#10;住校走读：住校&amp;#10;补习学科：数学三个月VIP&amp;#10;教材版本:人教版&amp;#10;详细情况：高三一轮复习，每天安排两个小时的课程学习时间，具体上课时间今晚跟学生首通确定一下。&amp;#10;上课手机号:	17773236382&amp;#10;注意事项：学生基础比较薄弱，时间紧张，尽量让学生假期多弥补一些内容，老师课后练习可以发及时一点，请注意时效。</t>
  </si>
  <si>
    <t>退费挽单：课程不合适，想报大班课。</t>
  </si>
  <si>
    <t>18373</t>
  </si>
  <si>
    <t>U_8aXMrzAS</t>
  </si>
  <si>
    <t>石梓锌</t>
  </si>
  <si>
    <t>17723779329</t>
  </si>
  <si>
    <t>3个月三科</t>
  </si>
  <si>
    <t>数学, 语文, 英语</t>
  </si>
  <si>
    <t>六年级</t>
  </si>
  <si>
    <t>姓名：石梓锌&amp;#10;年级：小升初&amp;#10;住校走读：走读&amp;#10;补习学科：语数外&amp;#10;教材版本:数学北师大，语文英语任教&amp;#10;详细情况：主要是小升初的衔接，小学阶段基础还可以&amp;#10;上课时间：明天开始上课，每天每个科目一个小时&amp;#10;上课号码：17723779329&amp;#10;注意事项：注重实效性，这会儿可以首通</t>
  </si>
  <si>
    <t>孩子说上网课眼睛疼，不愿意上，去线下报名了</t>
  </si>
  <si>
    <t>求和项:退费金额</t>
  </si>
  <si>
    <t>18475</t>
  </si>
  <si>
    <t>优优</t>
  </si>
  <si>
    <t>18246852299</t>
  </si>
  <si>
    <t>初一</t>
  </si>
  <si>
    <t>王贵基</t>
  </si>
  <si>
    <t>素养顾问</t>
  </si>
  <si>
    <t>18124</t>
  </si>
  <si>
    <t>U_qcnv9npC</t>
  </si>
  <si>
    <t>null</t>
  </si>
  <si>
    <t>13187002791</t>
  </si>
  <si>
    <t xml:space="preserve">  </t>
  </si>
  <si>
    <t>王诏</t>
  </si>
  <si>
    <t>姓名：袁纬桐&amp;#10;年级：小升初&amp;#10;住校走读：不清楚&amp;#10;补习学科：数学&amp;#10;教材版本:人教&amp;#10;详细信息:孩子数学93，四年级之后家长就没怎么辅导孩子，妈妈想给孩子预科，想给孩子除了学知识点之外要给孩子深挖，孩子自己也想学&amp;#10;上课手机号：13187002791&amp;#10;注意事项：家长比较重视效果</t>
  </si>
  <si>
    <t>17900</t>
  </si>
  <si>
    <t>靳雨萱</t>
  </si>
  <si>
    <t>18764045456</t>
  </si>
  <si>
    <t>英语</t>
  </si>
  <si>
    <t>高二</t>
  </si>
  <si>
    <t>7天内全额退款，家长表示孩子不愿意上录播课，要去上直播课，要求退费</t>
  </si>
  <si>
    <t>付瑞星</t>
  </si>
  <si>
    <t>17989</t>
  </si>
  <si>
    <t>覃华勇</t>
  </si>
  <si>
    <t>雨馨</t>
  </si>
  <si>
    <t>13973616575</t>
  </si>
  <si>
    <t>高一</t>
  </si>
  <si>
    <t>家长拒绝沟通，只要求退费~</t>
  </si>
  <si>
    <t>17760</t>
  </si>
  <si>
    <t>红果子</t>
  </si>
  <si>
    <t>紫东</t>
  </si>
  <si>
    <t>18755654703</t>
  </si>
  <si>
    <t>6个月三科</t>
  </si>
  <si>
    <t>刘均倩茹, 黄晓琪</t>
  </si>
  <si>
    <t>家里争吵要退费</t>
  </si>
  <si>
    <t>17778</t>
  </si>
  <si>
    <t>琪</t>
  </si>
  <si>
    <t>肖琪琪</t>
  </si>
  <si>
    <t>13528382216</t>
  </si>
  <si>
    <t>广东省 江门市 鹤山市</t>
  </si>
  <si>
    <t>数学, 英语</t>
  </si>
  <si>
    <t>初二</t>
  </si>
  <si>
    <t>退费挽单：账号问题当天下午解决后，家长说孩子坚决不想上网课了，高考毕业表格辅导作业</t>
  </si>
  <si>
    <t>16182</t>
  </si>
  <si>
    <t>符蓉</t>
  </si>
  <si>
    <t>18735489291</t>
  </si>
  <si>
    <t>自习室双科月卡</t>
  </si>
  <si>
    <t>数学, 物理</t>
  </si>
  <si>
    <t>汉唐文化传媒</t>
  </si>
  <si>
    <t>市场部-合作机构用户</t>
  </si>
  <si>
    <t>汉唐文化传媒有限公司</t>
  </si>
  <si>
    <t>17402</t>
  </si>
  <si>
    <t>ღ᭄💞工钱大张໑ຼ₀₂₄💕</t>
  </si>
  <si>
    <t>张志宇</t>
  </si>
  <si>
    <t>15167583062</t>
  </si>
  <si>
    <t>姓名：张志宇&amp;#10;年级：六年级（小升初预习）&amp;#10;住校走读：走读&amp;#10;补习学科：语数外&amp;#10;教材版本：需要在和家长确认一下&amp;#10;详细情况：学习基础还可以，主要是小升初的衔接课&amp;#10;上课时间：每个科目每天一个小时，上午集中两个小时上课，下午一个小时&amp;#10;上课号码：15167583062&amp;#10;注意事项：注重时效性</t>
  </si>
  <si>
    <t>孩子觉得我们课程老师的自我介绍篇幅过长，觉得很烦躁很讨厌，不想再上我们的课程，态度比较坚决</t>
  </si>
  <si>
    <t>17278</t>
  </si>
  <si>
    <t>刘</t>
  </si>
  <si>
    <t>叶香</t>
  </si>
  <si>
    <t>17307072428</t>
  </si>
  <si>
    <t>学生2025年7月6号报名，报名当天销售和家长都说过学生有厌学情绪，学生正常看课一天，8号的时候家长说学生让她退费，不愿意继续学习，销售给家长电话挽单，班主任给学生和家长都电话挽单，但是学生不愿意学了，家长退费意愿很坚决</t>
  </si>
  <si>
    <t>刘鑫</t>
  </si>
  <si>
    <t>17273</t>
  </si>
  <si>
    <t>U_HihNZYzA</t>
  </si>
  <si>
    <t>朱奕乐</t>
  </si>
  <si>
    <t>15851001985</t>
  </si>
  <si>
    <t>6个月单科</t>
  </si>
  <si>
    <t>姓名：朱奕乐&amp;#10;年级：G3&amp;#10;住校走读：走读&amp;#10;补习学科：英语6个月&amp;#10;教材版本：江苏版的教材&amp;#10;详细情况：90分完型错7个，七选五，每个阅读错1-2个，家长之前被电信诈骗过&amp;#10;上课时间：现在是每天早上上课，下午做题，晚上背单词，两天之后开学，每天晚上上课，明天晚上6点上课&amp;#10;上课号码：15851001985&amp;#10;注意事项：注重实效性</t>
  </si>
  <si>
    <t>七天内全额退款</t>
  </si>
  <si>
    <t>16949</t>
  </si>
  <si>
    <t>光</t>
  </si>
  <si>
    <t>张志鑫</t>
  </si>
  <si>
    <t>17815340656</t>
  </si>
  <si>
    <t>刘均倩茹, 陈敏</t>
  </si>
  <si>
    <t>姓名：张志鑫&amp;#10;年级：新初一&amp;#10;住校走读：每天两个小时，周六天休息&amp;#10;补习学科：语文数学英语三个月&amp;#10;教材版本：重庆的教材版本&amp;#10;详细情况：让孩子提前学习初中的学习方法，数学好，语文英语比较差，英语阅读，音标，语文阅读，家长很关注错题本，一定要做错题本 英语 数学&amp;#10;上课号码：17815340656&amp;#10;注意事项：无</t>
  </si>
  <si>
    <t>退费挽单：家长担心网课对孩子视力影响大，想找线下的机构补课</t>
  </si>
  <si>
    <t>16709</t>
  </si>
  <si>
    <t>迦儿</t>
  </si>
  <si>
    <t>伽玥</t>
  </si>
  <si>
    <t>18504716250</t>
  </si>
  <si>
    <t>12个月双科</t>
  </si>
  <si>
    <t>北京销售A组</t>
  </si>
  <si>
    <t>【学员年级和地区】：初二开学后升初三内蒙古 张迦玥&amp;#10;【教材版本】：人教版&amp;#10;【走读/住校】：走读&amp;#10;【学习成绩】：数学80左右，满分100，物理40多，满分60&amp;#10;【目前遇到的学习问题】：基础的都会做，但是难题 不怎么会，考试题目难了成绩就下降，妈妈想要针对性的给孩子做拔高，锻炼做难题的思维。上课时间还没有确定需要老师这边给孩子首call的时候确定一下，上课内容尽量以拔高为主，具体以孩子情况为准，上完课的针对性练习题目需要老师针对性的发送学习群里面。&amp;#10;【学习成绩什么时候开始下降的】：成绩一直不错&amp;#10;【孩子最近的学习态度和习惯怎样】：孩子很聪明也愿意学&amp;#10;【有没有上过其他课外辅导班】：报过&amp;#10;【孩子性格特点怎么样呀】：外向</t>
  </si>
  <si>
    <t>孩子不喜欢</t>
  </si>
  <si>
    <t>406</t>
  </si>
  <si>
    <t>阿白ya</t>
  </si>
  <si>
    <t>小上呀哈哈11</t>
  </si>
  <si>
    <t>15175089260</t>
  </si>
  <si>
    <t>北京市 北京市 西城区</t>
  </si>
  <si>
    <t>数学, 英语, 物理</t>
  </si>
  <si>
    <t>shangwanying</t>
  </si>
  <si>
    <t>管理员</t>
  </si>
  <si>
    <t>16473</t>
  </si>
  <si>
    <t>U_szQiWcOk</t>
  </si>
  <si>
    <t>刘奥颖</t>
  </si>
  <si>
    <t>18620866681</t>
  </si>
  <si>
    <t>周悦</t>
  </si>
  <si>
    <t>姓名：刘奥颖&amp;#10;年级：准高一预科&amp;#10;住校走读：走读&amp;#10;补习学科：数学&amp;#10;教材版本：人教&amp;#10;详细情况：初三数130/150 孩子主动，好学。家长比较在乎课后答疑解答这边，解题技巧方面。之前上过大班课。&amp;#10;上课时间：暑假辛苦老师具体和家长确定一下时间&amp;#10;上课号码：18620866681</t>
  </si>
  <si>
    <t>孩子不喜欢主讲试听了别的觉得别的更好说了冻结和小灶课也不同意 孩子觉得别的课听得更明白</t>
  </si>
  <si>
    <t>16586</t>
  </si>
  <si>
    <t>熟悉的陌生人</t>
  </si>
  <si>
    <t>林亦呈</t>
  </si>
  <si>
    <t>13236652718</t>
  </si>
  <si>
    <t>姓名：林奕呈&amp;#10;年级：初二升初三&amp;#10;住校走读：走读&amp;#10;补习学科：英语&amp;#10;教材版本:人教&amp;#10;详细情况：英语90/120，听力差一点，作文差一点，家长优先让补英语作文和阅读&amp;#10;上课时间：今天晚上&amp;#10;上课号码：13236652718&amp;#10;注意事项：~</t>
  </si>
  <si>
    <t>家长完全听孩子的，孩子觉得课程和线下节奏不一致，不想学习</t>
  </si>
  <si>
    <t>16576</t>
  </si>
  <si>
    <t>未来梦幻</t>
  </si>
  <si>
    <t>钰轩</t>
  </si>
  <si>
    <t>13522553653</t>
  </si>
  <si>
    <t xml:space="preserve">北京市 北京市 </t>
  </si>
  <si>
    <t>妈妈没报过网课，担心没效果，怎么劝都不行，非要退</t>
  </si>
  <si>
    <t>16004</t>
  </si>
  <si>
    <t>U_YY5OLhsL</t>
  </si>
  <si>
    <t>胡阳</t>
  </si>
  <si>
    <t>18164499871</t>
  </si>
  <si>
    <t>姓名：胡阳&amp;#10;年级：高二&amp;#10;住校走读：走读&amp;#10;补习学科：数学&amp;#10;教材版本:人教&amp;#10;详细情况：数学66/150 高一期末能考90 难点：数列 统计与概率 语文100-110/150 英语90/150 学生性格很好 很好沟通 正式放暑假之后会加购小灶课 英语目前孩子只想靠自己先记单词&amp;#10;上课时间：暂未确定&amp;#10;上课号码：18164499871&amp;#10;注意事项：学生报名的是单科两个月数学</t>
  </si>
  <si>
    <t>退费挽单：暑假学校开设了网课，开学后晚自习时间延长，没时间上了。</t>
  </si>
  <si>
    <t>8616</t>
  </si>
  <si>
    <t>晓*雯伊依</t>
  </si>
  <si>
    <t>晓雯</t>
  </si>
  <si>
    <t>18783291916</t>
  </si>
  <si>
    <t>小灶课</t>
  </si>
  <si>
    <t>没时间上课</t>
  </si>
  <si>
    <t>8724</t>
  </si>
  <si>
    <t>唐雯雯</t>
  </si>
  <si>
    <t>杨依萍 1班2班</t>
  </si>
  <si>
    <t>15287033398</t>
  </si>
  <si>
    <t xml:space="preserve">云南省 昭通市 </t>
  </si>
  <si>
    <t>6个月双科</t>
  </si>
  <si>
    <t>数学-班主任</t>
  </si>
  <si>
    <t>报名了学校老师的线下班</t>
  </si>
  <si>
    <t>10104</t>
  </si>
  <si>
    <t>PLL</t>
  </si>
  <si>
    <t>彭同学</t>
  </si>
  <si>
    <t>13996682106</t>
  </si>
  <si>
    <t>物理</t>
  </si>
  <si>
    <t>物理-班主任</t>
  </si>
  <si>
    <t>7天无理由退费（觉得一个订单只能冻结一次接受不了，想什么时候学什么时候报）</t>
  </si>
  <si>
    <t>总计</t>
  </si>
  <si>
    <t>13089</t>
  </si>
  <si>
    <t>一根老香菜</t>
  </si>
  <si>
    <t>可雯</t>
  </si>
  <si>
    <t>13808177018</t>
  </si>
  <si>
    <t>SVIP单科6个月</t>
  </si>
  <si>
    <t>数学升级为半年svip，补了23节小灶课差价</t>
  </si>
  <si>
    <t>退费挽单：学生集训五个月，没时间上网课了，家长先暂停网课。</t>
  </si>
  <si>
    <t>15692</t>
  </si>
  <si>
    <t>U_BgD3RH7t</t>
  </si>
  <si>
    <t>静琳</t>
  </si>
  <si>
    <t>13324970777</t>
  </si>
  <si>
    <t>👉学员性名：段静琳&amp;#10;👉学员地区：云南-德宏&amp;#10;👉学员年级：C1&amp;#10;👉教材版本：没具体问，辛苦班主任老师问一下&amp;#10;👉是否走读：走读，每天晚上九点半到家，周六周天休息（暑假可以另行跟孩子沟通）&amp;#10;&amp;#10;6.29冻结，78.6解冻，延了7天&amp;#10;👉学习成绩：100考80多&amp;#10;👉目前遇到的学习问题：需要沟通&amp;#10;👉有没有上过其他课外辅导班：无&amp;#10;👉悉之辅导老师须知和建议:6个月的AI课（6月15号开始），周一到周五每天一节课，20分钟左右，周六周天一天三节课，赠送了三节小灶课，周六周天上，具体时间提前约，孩子爸爸周一到周五没跟孩子在一起，所以周一到周五要跟孩子联系打爷爷奶奶电话，爷爷180 8815 0059，奶奶137 5921 7238，两个号码都会用</t>
  </si>
  <si>
    <t>孩子校内换老师教学质量不行，暑假就安排了很多的学习任务和作业，孩子实在没有时间听我们的课程，中间还冻结过，孩子家长认可我们的学习模式和服务，以后会考虑让孩子有时间的时候跟着我们学习</t>
  </si>
  <si>
    <t>6750</t>
  </si>
  <si>
    <t>郝曼如</t>
  </si>
  <si>
    <t>郝曼如4班</t>
  </si>
  <si>
    <t>15998677360</t>
  </si>
  <si>
    <t>12个月单科</t>
  </si>
  <si>
    <t>孩子妈妈觉得学学习效果不好转去线下了</t>
  </si>
  <si>
    <t>13459</t>
  </si>
  <si>
    <t>U_OSPse7PG</t>
  </si>
  <si>
    <t>王文怡</t>
  </si>
  <si>
    <t>13697625985</t>
  </si>
  <si>
    <t>陈敏, 刘鑫</t>
  </si>
  <si>
    <t>半月假，补差双科年卡，回家时间很少，申请多学两个月，加发朋友圈赠送的12天到明年7月中旬</t>
  </si>
  <si>
    <t>退费物理，要去高途上一对一的物理课程</t>
  </si>
  <si>
    <t>14473</t>
  </si>
  <si>
    <t>cookie</t>
  </si>
  <si>
    <t>王同学</t>
  </si>
  <si>
    <t>19712798905</t>
  </si>
  <si>
    <t>三科月卡</t>
  </si>
  <si>
    <t>刘均倩茹, 张寒蕊, 白永远</t>
  </si>
  <si>
    <t>学生：王同学，电话：19712798905！ 学生为高职学生，目前已经进入一轮复习，本次是提前享受报名。目前暂不开课和对接服务！学生需要八月到九月学习一个月的时间。学习订单为语文数学英语一个月。等到八月学生时间空了，对接拉群！安排职高课程内容学习，较为简单</t>
  </si>
  <si>
    <t>14911</t>
  </si>
  <si>
    <t>U_ODfHvBNN</t>
  </si>
  <si>
    <t>欣妍</t>
  </si>
  <si>
    <t>13056710371</t>
  </si>
  <si>
    <t xml:space="preserve">浙江省  </t>
  </si>
  <si>
    <t>SVIP单科3个月</t>
  </si>
  <si>
    <t>扩科</t>
  </si>
  <si>
    <t>语文-班主任</t>
  </si>
  <si>
    <t>孩子报名了语文，扩科数学3个月svip 并且有48节小灶课</t>
  </si>
  <si>
    <t>销售虚假承诺课程服务有效期，家长要求开发票和合同，一直没有办理</t>
  </si>
  <si>
    <t>15532</t>
  </si>
  <si>
    <t>U_obmIBbNj</t>
  </si>
  <si>
    <t>和茵</t>
  </si>
  <si>
    <t>15067516939</t>
  </si>
  <si>
    <t xml:space="preserve">云南省  </t>
  </si>
  <si>
    <t>SVIP双科3个月</t>
  </si>
  <si>
    <t>龙梦洁, 彭小吉</t>
  </si>
  <si>
    <t>姓名：和茵，&amp;#10;年级：高一&amp;#10;住校走读:目前休学在家&amp;#10;补习学科：物理，数学&amp;#10;教材版本:人教版&amp;#10;详细情况：高一女孩，数学20-30，物理20-30，&amp;#10;上课时间：全天&amp;#10;注意事项：学生基础薄弱，数学物理打算从高一上学期开始重新补，希望老师耐心一点</t>
  </si>
  <si>
    <t>孩子不学 上了半个月扣除1390，退费6850</t>
  </si>
  <si>
    <t>15406</t>
  </si>
  <si>
    <t>静雅</t>
  </si>
  <si>
    <t>张涵雅（涵雅课程冻结）</t>
  </si>
  <si>
    <t>17861558028</t>
  </si>
  <si>
    <t>姓名:张涵雅。山东泰安，五四制教学，现在初一，按照数学鲁教版教材排课。对学习有畏难情绪，想找个老师提供学习方法，打开学习思路，想让孩子进行期末总复习，期末总复习先复习重难点，再把知识内容串起来复习&amp;#10;&amp;#10;具体排课和家长沟通，他妈妈很在意一直觉得我们的课和书本有出入，解释是：查漏补缺，不会脱离书本知识内容，所以不会影响孩子校内的知识内容学习，是同步的</t>
  </si>
  <si>
    <t>孩子比较懒不自觉孩子家长不想让孩子接触电子产品设备，和家长说了云伴学和小灶课家长不同意还是要退费我和林林老师都挽单了</t>
  </si>
  <si>
    <t>语文</t>
  </si>
  <si>
    <t>👉学员性名：潘欣妍&amp;#10;👉学员地区：浙江-宁波&amp;#10;👉学员年级：G1&amp;#10;👉教材版本：未了解，辛苦班主任了解一下&amp;#10;👉是否走读：走读，每天九点放学，周五下午4点到家，周六休息，周天下午回学校，周五周六周天一天一节课（暑假可以另行跟孩子沟通）&amp;#10;👉学习成绩：150考80-90&amp;#10;👉目前遇到的学习问题：阅读理解，文言文，作文&amp;#10;👉有没有上过其他课外辅导班：&amp;#10;👉悉之辅导老师须知和建议:周五下午4点到家，周六休息，周天下午回学校，周五周六周天一天一节课（暑假可以另行跟孩子沟通）</t>
  </si>
  <si>
    <t>14398</t>
  </si>
  <si>
    <t>U_VAa5xrJY</t>
  </si>
  <si>
    <t>（已退费）杨紫彤</t>
  </si>
  <si>
    <t>18108317271</t>
  </si>
  <si>
    <t>重庆市 重庆市 渝中区</t>
  </si>
  <si>
    <t>罗静</t>
  </si>
  <si>
    <t>姓名：杨紫彤&amp;#10;年级：初一&amp;#10;住校走读：走读&amp;#10;补习学科：英语（数学也需要补，双科定金，先上英语）&amp;#10;教材版本：未知&amp;#10;详细情况：成交日期为5.24号因此录单日期为5.24日，实际上课时间会第一时间同&amp;#10;步班主任，学生基础不算很差，社恐，课后注重及时性&amp;#10;上课时间：暂定&amp;#10;上课号码：18108317271&amp;#10;注意事项：成交日期为5.24号因此录单日期为5.24日，实际上课时间会第一时间同步班主任。双科6个月，先交的定金，线上英语课，后续抽时间试听数学后再补尾款</t>
  </si>
  <si>
    <t>已退费</t>
  </si>
  <si>
    <t>刘均倩茹, 罗静, 陈敏</t>
  </si>
  <si>
    <t>姓名：刑可雯&amp;#10;年级：高二&amp;#10;住校走读:走读（目前休学在家）&amp;#10;补习学科：语文，英语，数学&amp;#10;教材版本:人教版&amp;#10;详细情况：高二女孩，数学60，英语110-120，语文90&amp;#10;上课时间：白天/周末&amp;#10;注意事项：暂无</t>
  </si>
  <si>
    <t>孩子要去上半年艺考集训班，建议家长冻结课程，家长坚持先退费</t>
  </si>
  <si>
    <t>14041</t>
  </si>
  <si>
    <t>李牧林</t>
  </si>
  <si>
    <t>15993004529</t>
  </si>
  <si>
    <t>12个月三科</t>
  </si>
  <si>
    <t>杜红静, 刘鑫, 陈敏</t>
  </si>
  <si>
    <t>姓名：李牧林&amp;#10;年级：高二&amp;#10;住校走读：休学在家&amp;#10;补习学科：数学英语物理&amp;#10;教材版本:人教版高考试卷是新课标Ⅰ卷&amp;#10;详细情况：现在是休学，身体过敏的原因，物理十几分，数学说还可以，化学初中不太好，但是现在顿悟了，选科物化地。因为生物不太好&amp;#10;上课时间：每天都上课&amp;#10;上课号码：15993004529&amp;#10;注意事项：7000定金，预计下下周收尾款</t>
  </si>
  <si>
    <t>孩子报了线下课，没时间看课</t>
  </si>
  <si>
    <t>14084</t>
  </si>
  <si>
    <t>栗子.</t>
  </si>
  <si>
    <t>冷章睿宸</t>
  </si>
  <si>
    <t>13515087524</t>
  </si>
  <si>
    <t>小学还不错，总分150，从初一开始能考110，初一下学期开始下滑只能考60-70了，下滑的原因是换老师了，走读，每天晚上六点半到家，周一到周五每天安排一节课，周六周天安排两节课，暑假周一到周五一天两节课，周六周天休息。期末考试之前学习初二下的知识，暑假开始从初一开始补习，孩子名字叫冷章睿宸，目前初二</t>
  </si>
  <si>
    <t>孩子觉得没效果，家长配合度也不高，才学了一个半月，也不怎么写练习，沟通过后还是坚持退费</t>
  </si>
  <si>
    <t>7644</t>
  </si>
  <si>
    <t>邬嘉运</t>
  </si>
  <si>
    <t>15147922509</t>
  </si>
  <si>
    <t xml:space="preserve">内蒙古自治区  </t>
  </si>
  <si>
    <t>孩子长期不看课，偶尔问问题，学习也不积极 家长觉得没效果多次提出退费</t>
  </si>
  <si>
    <t>13505</t>
  </si>
  <si>
    <t>U_bVW5J5Qs</t>
  </si>
  <si>
    <t>万峻辉</t>
  </si>
  <si>
    <t>15957879077</t>
  </si>
  <si>
    <t>王明菊, 罗丹</t>
  </si>
  <si>
    <t>63节小灶课，5月19号上午和家长沟通对课后辅导不满意，说课后作业都在上课讲很浪费时间，上课讲知识的时间少了很多，为安抚家长多赠送了两节小灶课，一共65节小灶课</t>
  </si>
  <si>
    <t>高一数学50，物理38，基础一直薄弱，没补习过，两周回一次家，周五下午到家，周天去学校。孩子有点腼腆，爸爸时间比较少。爸爸比较慢性子，上课时间需要给孩子沟通。</t>
  </si>
  <si>
    <t>退费物理</t>
  </si>
  <si>
    <t>13425</t>
  </si>
  <si>
    <t>双言</t>
  </si>
  <si>
    <t>18683937850</t>
  </si>
  <si>
    <t xml:space="preserve">四川省 成都市 </t>
  </si>
  <si>
    <t>郭子成, 黄晓琪, 罗丹</t>
  </si>
  <si>
    <t>双言数学5月5日暂停</t>
  </si>
  <si>
    <t>孩子觉得英语课程不匹配学校进度，难度也不适合，时间也很紧张，报了名之后每周的课基本没时间看，快期末了才集中看了一点，考完试就和销售提了退费，挽单之后说先暂停课程，昨天又说了退费，给孩子报了线下的课程没有时间</t>
  </si>
  <si>
    <t>8359</t>
  </si>
  <si>
    <t>李佳怡</t>
  </si>
  <si>
    <t>18928856208</t>
  </si>
  <si>
    <t>数学, 语文, 物理</t>
  </si>
  <si>
    <t>九九老师</t>
  </si>
  <si>
    <t>市场部-合作老师</t>
  </si>
  <si>
    <t>朱伦琴, 刘鑫, 刘均倩茹</t>
  </si>
  <si>
    <t>语数物三科1年。孩子最近时间比较紧张，先开通数学进行学习，语文后期有时间再开通（跟家长商量），物理在暑期（期末考后）开通。&amp;#10;妈妈要求数学尽量每天都可以上一些课，孩子走读</t>
  </si>
  <si>
    <t>孩子和家长都很忙，觉得我们多科在一个群比较混乱，坚持要退</t>
  </si>
  <si>
    <t>10046</t>
  </si>
  <si>
    <t>U_0QoENNE9</t>
  </si>
  <si>
    <t>贾璐瑶</t>
  </si>
  <si>
    <t>13014360266</t>
  </si>
  <si>
    <t xml:space="preserve">河北省  </t>
  </si>
  <si>
    <t>梅小双</t>
  </si>
  <si>
    <t>龙梦洁, 彭小吉, 刘均倩茹</t>
  </si>
  <si>
    <t>学生要求退掉数学和物理，经过挽单，家长答应只退一科，剩余一科的三个月加到语文的服务上，本次退掉1900元</t>
  </si>
  <si>
    <t>家长说孩子不想学，没时间</t>
  </si>
  <si>
    <t>9472</t>
  </si>
  <si>
    <t>炽</t>
  </si>
  <si>
    <t>童羽晨（已退费）</t>
  </si>
  <si>
    <t>15779997498</t>
  </si>
  <si>
    <t>常荣华</t>
  </si>
  <si>
    <t>1000块钱小鹅通定金支付，另外企业微信收款4640</t>
  </si>
  <si>
    <t>孩子不愿意学</t>
  </si>
  <si>
    <t>9359</t>
  </si>
  <si>
    <t>最美期待</t>
  </si>
  <si>
    <t>嘉音</t>
  </si>
  <si>
    <t>15756022268</t>
  </si>
  <si>
    <t>安徽省 铜陵市 铜官区</t>
  </si>
  <si>
    <t>詹菁菁</t>
  </si>
  <si>
    <t>明天发朋友圈，已经和家长说好，送七天课</t>
  </si>
  <si>
    <t>孩子厌学，不愿意上课，家长坚持退费</t>
  </si>
  <si>
    <t>熊鑫</t>
  </si>
  <si>
    <t>数学有问题，期末考试考虑D档，其中79分/100，，小学在线下补过，感觉没有效果，23号开学，开学后只能安排周五周六周天安排时间学习（7：10-晚8：30），集中在大题不会，安排了一元一次不等式的方法和经济利润问题，学完后跟家长反馈学情和同学沟通了1个小时，开学前每天安排1-2小时内容学习，开学后，周一到周四安排答疑，周一周三各安排一节，周六周日各安排1-2小时。明天老师详细聊聊（说了笔记和错题本可以用起来，老师以后要求同学写笔记）</t>
  </si>
  <si>
    <t>3254</t>
  </si>
  <si>
    <t>广函</t>
  </si>
  <si>
    <t>13165093118</t>
  </si>
  <si>
    <t xml:space="preserve">山东省  </t>
  </si>
  <si>
    <t>王双娇</t>
  </si>
  <si>
    <t>学期卡到期续12个月年卡</t>
  </si>
  <si>
    <t>退费挽单：孩子不愿意学，家长犹豫再三决定停掉网课</t>
  </si>
  <si>
    <t>数学单科拓科物理12月年卡</t>
  </si>
  <si>
    <t>退费挽单：孩子不愿意学，家长犹豫再三决定退掉网课</t>
  </si>
  <si>
    <t>姓名：邬嘉运&amp;#10;年级：高一&amp;#10;补习学科：数学、物理&amp;#10;教材版本:人教版&amp;#10;详细情况：物理50-60/100，已上必修二抛体运动但是掌握的不好，但是必修一的知识点也有欠缺的地方，目前还没诊断，必修二抛体运动试听课正确率百分之50以下。数学80/150奇数、偶数、对数/指数掌握不好，试听课正确率百分之50。孩子还想补化学，数学和物理效果好可续费。孩子对学习主动性不是特别好，需要老师多督促提醒。&amp;#10;上课时间：目前每天都有时间上课，不过具体看自身课堂接受吸收能力安排课程，孩子明天可以开始上课。&amp;#10;注意事项：可能需要多督促孩子提问、上课、主动性稍差。</t>
  </si>
  <si>
    <t>历史, 地理</t>
  </si>
  <si>
    <t>6.30-7.6</t>
  </si>
  <si>
    <t>7.7-7.13</t>
  </si>
  <si>
    <t>7.14-7.20</t>
  </si>
  <si>
    <t>7.21-7.27</t>
  </si>
  <si>
    <t>27-31</t>
  </si>
  <si>
    <t>第一周（6.30-7.6）</t>
  </si>
  <si>
    <t>（7.7-7.13）</t>
  </si>
  <si>
    <t>求和项:成交金额</t>
  </si>
  <si>
    <t>激励奖金</t>
  </si>
  <si>
    <t>求和项:激励奖金</t>
  </si>
  <si>
    <t>7月</t>
  </si>
  <si>
    <t>周挑战激励</t>
  </si>
  <si>
    <t>时间节点</t>
  </si>
  <si>
    <t>销售单周目标业绩档位</t>
  </si>
  <si>
    <t>对应激励奖金</t>
  </si>
  <si>
    <t>暑期大促期间单周（6.30-7.6）&amp;#10;（7.7-7.13）&amp;#10;（7.14-7.20）</t>
  </si>
  <si>
    <t>1.5万</t>
  </si>
  <si>
    <t>2万</t>
  </si>
  <si>
    <t xml:space="preserve">2.5万 </t>
  </si>
  <si>
    <t>3万</t>
  </si>
  <si>
    <t>3.5万</t>
  </si>
  <si>
    <t>4万</t>
  </si>
  <si>
    <t>常规单周&amp;#10;（21-37）&amp;#10;（28-31）</t>
  </si>
  <si>
    <t>1万</t>
  </si>
  <si>
    <t>(空白)</t>
  </si>
  <si>
    <t>3万以上</t>
  </si>
  <si>
    <t>21-27</t>
  </si>
  <si>
    <t>28-31</t>
  </si>
  <si>
    <t>50873</t>
  </si>
  <si>
    <t>李婉荣</t>
  </si>
  <si>
    <t>13891179927</t>
  </si>
  <si>
    <t>姓名：李婉荣&amp;#10;年级：C2&amp;#10;住校走读：走读&amp;#10;补习学科：英语&amp;#10;教材版本:人教版&amp;#10;详细情况：英语120/90多分，初一的时候能考110分左右，基础情况还可以，主要是帮助学生查漏补缺本学期，开学前一个礼拜预习新初三的课&amp;#10;上课时间：明天开始，每天两个小时集中上课&amp;#10;上课号码：13891179927&amp;#10;注意事项：已经和家长推荐了墨墨记单词APP，辛苦老师辅助每天布置单词任务，注重实效性，课后多询问一下学生的掌握情况</t>
  </si>
  <si>
    <t>50826</t>
  </si>
  <si>
    <t>侯海燕</t>
  </si>
  <si>
    <t>子涵</t>
  </si>
  <si>
    <t>13561576864</t>
  </si>
  <si>
    <t>山东省 青岛市 市北区</t>
  </si>
  <si>
    <t>姓名：耿子涵&amp;#10;年级：G2&amp;#10;住校走读：住校2周一次&amp;#10;补习学科：数学SVIP&amp;#10;教材版本:人教B版&amp;#10;详细情况：数学87分，最高考过138，平时都是100-110，年级排名下滑100多，物理考了28.5，赋分65分，也又问题，英语也下降了，需要跟进下，孩子住校，两周一次，一天半，三角函数图像性质和立体几何部分有问题，学到线面平行这一部分了，先把搞一下3星以上的，向量三角函数以及立体几何的部分给过了，然后进行预习&amp;#10;上课时间：今天开始，每天两节课，下午和晚上各一节，每周一节小灶课，赠送2节小灶课</t>
  </si>
  <si>
    <t>18840</t>
  </si>
  <si>
    <t>U_bd6qRSjh</t>
  </si>
  <si>
    <t>高子恒</t>
  </si>
  <si>
    <t>18060911505</t>
  </si>
  <si>
    <t xml:space="preserve">福建省  </t>
  </si>
  <si>
    <t>3个月四科</t>
  </si>
  <si>
    <t>数学, 语文, 英语, 物理</t>
  </si>
  <si>
    <t>郭子成, 杜红静, 白永远</t>
  </si>
  <si>
    <t>职高高一，语文英语初中需要花15-20天左右过一遍，数学物理正常学习就可以，但是太难的题型不需要学</t>
  </si>
  <si>
    <t>16275</t>
  </si>
  <si>
    <t>U_ECL0p27G</t>
  </si>
  <si>
    <t>15391994776</t>
  </si>
  <si>
    <t>45457</t>
  </si>
  <si>
    <t>余睿杰</t>
  </si>
  <si>
    <t>17781285767</t>
  </si>
  <si>
    <t>50852</t>
  </si>
  <si>
    <t>全屋定制兰美梅</t>
  </si>
  <si>
    <t>梅和和</t>
  </si>
  <si>
    <t>13360640667</t>
  </si>
  <si>
    <t>18908</t>
  </si>
  <si>
    <t>U_2QT1inPQ</t>
  </si>
  <si>
    <t>赵宇扬</t>
  </si>
  <si>
    <t>15619687178</t>
  </si>
  <si>
    <t>苟铭, 郭子成</t>
  </si>
  <si>
    <t>18727</t>
  </si>
  <si>
    <t>曾同学</t>
  </si>
  <si>
    <t>曾沁杰</t>
  </si>
  <si>
    <t>13570533151</t>
  </si>
  <si>
    <t xml:space="preserve">广东省  </t>
  </si>
  <si>
    <t>SVIP双科6个月</t>
  </si>
  <si>
    <t>数学, 物理, 化学</t>
  </si>
  <si>
    <t>白永远, 龙梦洁</t>
  </si>
  <si>
    <t>18820</t>
  </si>
  <si>
    <t>DIVINITIES</t>
  </si>
  <si>
    <t>滨豪</t>
  </si>
  <si>
    <t>15823239293</t>
  </si>
  <si>
    <t>四川省 广安市 岳池县</t>
  </si>
  <si>
    <t>姓名：唐滨豪&amp;#10;年级：C1&amp;#10;住校走读：走读&amp;#10;补习学科：数学&amp;#10;教材版本:人教版&amp;#10;详细情况：学生&amp;#10;上课时间：人教版，150/90多分，假期先帮助学生做本学期的知识点查漏补缺，开学前一个礼拜预习新的内容&amp;#10;上课号码：15823239293&amp;#10;注意事项：注重实效性，明天上午需要首通，明天要上课，辛苦对接一下</t>
  </si>
  <si>
    <t>18850</t>
  </si>
  <si>
    <t>得の</t>
  </si>
  <si>
    <t>王正奇</t>
  </si>
  <si>
    <t>18763930187</t>
  </si>
  <si>
    <t>18756</t>
  </si>
  <si>
    <t>U_v798rgPM</t>
  </si>
  <si>
    <t>李欣雨</t>
  </si>
  <si>
    <t>15888050418</t>
  </si>
  <si>
    <t>浙江省 宁波市 鄞州区</t>
  </si>
  <si>
    <t>姓名：李欣雨&amp;#10;年级：准初三&amp;#10;住校走读：走读&amp;#10;补习学科：英语半年卡&amp;#10;教材版本:   人教版&amp;#10;详细情况：635-639才能上1类高中，体育满分40，满分660，2类620多，期末49.5/120，爸爸比较在意效果，其他科目成绩非常好，就是英语一直找不到方法，孩子自己也在背单词，现在完形和词形变化问题比较大&amp;#10;上课时间：今天和孩子首call后就可以安排上课的，上课时间假期为下午4-5点，开学后主要放在周末上课，周内没有时间，孩子自主性也是蛮好的，上完课需要老师发一些练习题目帮助孩子巩固一下&amp;#10;上课手机号:15888050418（孩子用账号密码登录）&amp;#10;注意事项：学生基础存在问题，根据情况给孩子进行复习，老师课后练习可以发及时一点，请注意时效</t>
  </si>
  <si>
    <t>18802</t>
  </si>
  <si>
    <t>U_FO7WMgrF</t>
  </si>
  <si>
    <t>曾宝强</t>
  </si>
  <si>
    <t>15959277557</t>
  </si>
  <si>
    <t>姓名：曾宝强&amp;#10;年级：新高二&amp;#10;住校走读：不知道&amp;#10;补习学科：数学三个月&amp;#10;教材版本:人教版&amp;#10;详细情况：数学90+，相预习一下课程&amp;#10;上课时间：今天加孩子微信详聊&amp;#10;上课手机号:15959277557爸爸电话，孩子没电话&amp;#10;注意事项：今天去首通。</t>
  </si>
  <si>
    <t>18866</t>
  </si>
  <si>
    <t>晨曦</t>
  </si>
  <si>
    <t>周柏浔</t>
  </si>
  <si>
    <t>15158431622</t>
  </si>
  <si>
    <t xml:space="preserve">湖南省 株洲市 </t>
  </si>
  <si>
    <t>姓名：周柏浔&amp;#10;年级：G1&amp;#10;住校走读：住校&amp;#10;补习学科：物理、数学&amp;#10;教材版本：人教版&amp;#10;详细情况：数学150/70-80左右，主要是把本学期的内容做一遍查漏补缺，然后在同步预习一下新高二的内容&amp;#10;上课时间：明天开始，今晚需要首通，每天两个小时，每个科目一个小时&amp;#10;上课号码：15158431622&amp;#10;注意事项：注重实效性</t>
  </si>
  <si>
    <t>18870</t>
  </si>
  <si>
    <t>同学</t>
  </si>
  <si>
    <t>姜士涛</t>
  </si>
  <si>
    <t>16678229106</t>
  </si>
  <si>
    <t>张寒蕊, 赵靖雅</t>
  </si>
  <si>
    <t>姓名：姜士涛&amp;#10;年级：G1&amp;#10;住校走读：住校&amp;#10;补习学科：数学英语&amp;#10;教材版本：人教版&amp;#10;详细情况：数学期末150/90多点，平时就是70-80分左右，英语150/90多分，想要把高一的知识点都过一遍，每天可以多安排课程，目前跟家长规划的是每天3个小时左右，每个科目1.5小时&amp;#10;上课时间：明天开始&amp;#10;上课号码：16678229106&amp;#10;注意事项：注重实效性</t>
  </si>
  <si>
    <t>18808</t>
  </si>
  <si>
    <t>Fish</t>
  </si>
  <si>
    <t>余贤羲</t>
  </si>
  <si>
    <t>18387339399</t>
  </si>
  <si>
    <t>姓名：余贤羲&amp;#10;年级：准高三&amp;#10;住校走读：走读&amp;#10;补习学科：数学年卡&amp;#10;教材版本:   人教版&amp;#10;详细情况：30-40左右，满分150x基础非常薄弱，需要从高一的开始补起来，安排课程尽量安排基础的。孩子八月一号要去研学，老师可以把课程给孩子提前安排，安排后告诉孩子，孩子自己去看&amp;#10;上课时间：今天和孩子首call后就可以安排上课的，上课时间需要班主任老师再跟孩子确认一下，孩子自主性也是蛮好的，上完课需要老师发一些练习题目帮助孩子巩固一下&amp;#10;上课手机号:18387339399（孩子自己的上课用）妈妈手机号：18687354999&amp;#10;注意事项：学生基础比较薄弱，根据情况给孩子进行复习，老师课后练习可以发及时一点，请注意时效</t>
  </si>
  <si>
    <t>15452</t>
  </si>
  <si>
    <t>U_p1951Daw</t>
  </si>
  <si>
    <t>唐心蕾</t>
  </si>
  <si>
    <t>18118611987</t>
  </si>
  <si>
    <t xml:space="preserve">江苏省  </t>
  </si>
  <si>
    <t>姓名：唐心蕾&amp;#10;年级：准高二&amp;#10;住校走读：走读晚上10点&amp;#10;补习学科：数学3个月&amp;#10;教材版本:   人教A版&amp;#10;详细情况：80左右，满分是150 从初中就是这个样子，高中也是这个样子。初中70/120，高一下册期中40/150，期末30多分。英语和语文都挺好的，班上能排前几名。&amp;#10;上课手机号:18118611987   &amp;#10;上课时间：下周一开始，周一到周五每天上&amp;#10;注意事项：学生基础比较薄弱，根据情况给孩子进行复习，请注意时效&amp;#10;实际有效期：2025年7月28日——2025年10月28日！！！</t>
  </si>
  <si>
    <t>18821</t>
  </si>
  <si>
    <t>U_2DPdyhc2</t>
  </si>
  <si>
    <t>秦单麟</t>
  </si>
  <si>
    <t>18582615856</t>
  </si>
  <si>
    <t xml:space="preserve">四川省 广安市 </t>
  </si>
  <si>
    <t>姓名：秦单麟&amp;#10;年级：新初三&amp;#10;住校走读：走读&amp;#10;补习学科：数学英语&amp;#10;教材版本:数学人教 英语外研社&amp;#10;详细情况：新初三 英语数学不及格 总分450-500区间 只有等级不知道具体成绩 没有试卷带回来 数学人教一次函数综合不好  英语外研社语法不好词汇量一般 需要增加词汇量 性格开朗 有点不自觉&amp;#10;上课手机号:18582615856&amp;#10;上课时间：需要跟孩子家长沟通&amp;#10;注意事项：注意让孩子对这两科提起兴趣</t>
  </si>
  <si>
    <t>18766</t>
  </si>
  <si>
    <t>谭</t>
  </si>
  <si>
    <t>谭金豪</t>
  </si>
  <si>
    <t>13658325954</t>
  </si>
  <si>
    <t xml:space="preserve">重庆市  </t>
  </si>
  <si>
    <t>姓名：谭金豪&amp;#10;年级：高三&amp;#10;住校走读：走读&amp;#10;补习学科：数学物理6个月VIP&amp;#10;教材版本:人教版&amp;#10;详细情况：高三数学90-110分，有波动，物理40-50，基础比较薄弱，数学听懂老师讲课，下来不会做难题，物理基础不扎实，有的基本概念都没有理解明白，假期数学物理每天1-1.5小时，具体上课时间和学生沟通一下，赠送了7节一对一小灶课。今晚上首通，学生现在假期想对开学考针对性复习一下，具体复习内容班主任可以和学生沟通清楚，学生配合度比较高，高三班主任老师耐心专业一点&amp;#10;上课手机号:13658325954&amp;#10;注意事项：老师课后练习可以发及时一点，请注意时效。</t>
  </si>
  <si>
    <t>18810</t>
  </si>
  <si>
    <t>ㅤ</t>
  </si>
  <si>
    <t>杨秉达</t>
  </si>
  <si>
    <t>15231320277</t>
  </si>
  <si>
    <t>姓名：秉达&amp;#10;年级：准高三&amp;#10;住校走读：开学后可能住校&amp;#10;补习学科：数学三个月&amp;#10;教材版本:   人教版&amp;#10;详细情况：90左右，满分是150 上课时间：今天就可以上课的，上课时间需要班主任老师再跟孩子确认一下，上课内容班主任老师可以首call的时候再跟孩子聊一聊，孩子自主性也是蛮好的，上完课需要老师发一些练习题目帮助孩子巩固一下&amp;#10;上课手机号:15231320277  爸爸手机号18831320277&amp;#10;注意事项：学生基础比较不错，根据情况给孩子进行复习，孩子对于拔高的题目做的不是很好很好，老师课后练习可以发及时一点，</t>
  </si>
  <si>
    <t>15668</t>
  </si>
  <si>
    <t>U_Dnx0sJvJ</t>
  </si>
  <si>
    <t>梓宇</t>
  </si>
  <si>
    <t>13529966827</t>
  </si>
  <si>
    <t>姓名：梓宇&amp;#10;年级：准高三&amp;#10;住校走读：开学后可能住校&amp;#10;补习学科：数学三个月&amp;#10;教材版本:   人教版&amp;#10;详细情况：80左右，满分是150 上课时间：今天就可以上课的，上课时间需要班主任老师再跟孩子确认一下，上课内容班主任老师可以首call的时候再跟孩子聊一聊，孩子自主性也是蛮好的，上完课需要老师发一些练习题目帮助孩子巩固一下&amp;#10;上课手机号:13529966827&amp;#10;注意事项：学生基础比较薄弱，根据情况给孩子进行复习，孩子的圆锥曲线也不是很好，老师课后练习可以发及时一点，请注意时效@彭小吉(「悉之Al学」-小吉老师)</t>
  </si>
  <si>
    <t>18717</t>
  </si>
  <si>
    <t>牛牛</t>
  </si>
  <si>
    <t>毅宏</t>
  </si>
  <si>
    <t>15992892546</t>
  </si>
  <si>
    <t>姓名：毅宏&amp;#10;年级：准高二&amp;#10;住校走读：开学后可能住校&amp;#10;补习学科：语文6个月&amp;#10;教材版本:   人教版&amp;#10;详细情况：80左右，满分是150 从初中就是这个样子，高中也是这个样子&amp;#10;上课时间：今天就可以上课的，上课时间需要班主任老师再跟孩子确认一下，孩子自主性也是蛮好的，上完课需要老师发一些练习题目帮助孩子巩固一下&amp;#10;上课手机号:15992892546（孩子自己的上课用）妈妈手机号：15992895425&amp;#10;注意事项：学生基础比较薄弱，根据情况给孩子进行复习，孩子的文言文，阅读都不是很好，老师课后练习可以发及时一点，请注意时效</t>
  </si>
  <si>
    <t>18759</t>
  </si>
  <si>
    <t>啤酒猫</t>
  </si>
  <si>
    <t>斯徐炀</t>
  </si>
  <si>
    <t>13858966278</t>
  </si>
  <si>
    <t xml:space="preserve">浙江省 金华市 </t>
  </si>
  <si>
    <t>18651</t>
  </si>
  <si>
    <t>忘川守</t>
  </si>
  <si>
    <t>戴涵</t>
  </si>
  <si>
    <t>13286727666</t>
  </si>
  <si>
    <t>姓名：戴涵&amp;#10;年级：新高二&amp;#10;住校走读：住校周休，周末学习&amp;#10;补习学科：数学&amp;#10;教材版本:都为人教版&amp;#10;详细情况：数学考30-40分，从函数和不等式开始就不是很理想，孩子态度挺端正的，但是基础不是很好，需要从高一开始，规划一个月复习以前，留下一周左右进行预习                                                                                                                             上课手机号:13286727666&amp;#10;上课时间：每天数学3节课左右，加做题控制在每天2小时以内&amp;#10;注意事项：希望老师多问孩子要错题，多监督@彭小吉</t>
  </si>
  <si>
    <t>18677</t>
  </si>
  <si>
    <t>滔哥</t>
  </si>
  <si>
    <t>18515460820</t>
  </si>
  <si>
    <t>实际课程时效为：7月26号——10月26号！！</t>
  </si>
  <si>
    <t>18650</t>
  </si>
  <si>
    <t>U_8T1yjiOH</t>
  </si>
  <si>
    <t>古婷</t>
  </si>
  <si>
    <t>15023476311</t>
  </si>
  <si>
    <t>重庆市 县 忠县</t>
  </si>
  <si>
    <t>姓名：古婷&amp;#10;年级：新高二&amp;#10;住校走读：住校&amp;#10;补习学科：数学物理&amp;#10;教材版本:数学人教 物理人教&amp;#10;详细情况：数学80/150 物理40/100 数学 想预习新高二的内容数列 导数 物理电学掌握的不好需要复习 上的是2+4学校 对应的是开学学习高二内容                                                                                                                上课手机号:15023476311&amp;#10;上课时间：稍后首通确定时间&amp;#10;注意事项：目前只有暑假一个月的学习时间</t>
  </si>
  <si>
    <t>18723</t>
  </si>
  <si>
    <t>张雨婷</t>
  </si>
  <si>
    <t>15323769502</t>
  </si>
  <si>
    <t xml:space="preserve">湖南省  </t>
  </si>
  <si>
    <t>姓名：张雨婷&amp;#10;年级：新高一&amp;#10;住校走读：住校一周或者两周回来一次&amp;#10;补习学科：数学物理&amp;#10;教材版本:数学人教 物理人教&amp;#10;详细情况：数学 106，数学函数概念与性质能掌握但是不是很熟练。物理按 80% 折分后是 76.8，力的基础会 。                                                                                                      上课手机号:15323769502&amp;#10;上课时间：家长想让孩子上午10点数学一个小时，下午2点物理一个小时&amp;#10;注意事项：暑假时间多可以多安排课程，开学可能两周回来一次</t>
  </si>
  <si>
    <t>18693</t>
  </si>
  <si>
    <t>别再说再也不离开</t>
  </si>
  <si>
    <t>梅紫薇</t>
  </si>
  <si>
    <t>18985901804</t>
  </si>
  <si>
    <t>姓名：梅紫薇&amp;#10;年级：新初三&amp;#10;住校走读：一周回来周六早上10点回来周日返校。&amp;#10;补习学科：数学物理&amp;#10;教材版本:数学人教 物理人教&amp;#10;详细情况：物47/100，数学100/150，初中没有补过，孩子对理科相对来说兴趣不高，擅长英语130/150。，物理大题、画图题比较差，公式不知道怎么用。学校初二下册有在预习十三章已经学完了，但是孩子时间久了孩子有点忘了想重新巩固。数学自己有预习特殊四边形菱形，八下的因式分解有点差。  &amp;#10;上课手机号:18985901804&amp;#10;上课时间：家长想让孩子上午10点数学一个小时，下午2点物理一个小时，下周一开课！！&amp;#10;注意事项：注意让孩子对这两科提起兴趣</t>
  </si>
  <si>
    <t>18583</t>
  </si>
  <si>
    <t>吕同学</t>
  </si>
  <si>
    <t>吕昊阳</t>
  </si>
  <si>
    <t>18458596428</t>
  </si>
  <si>
    <t>浙江省 绍兴市 柯桥区</t>
  </si>
  <si>
    <t>18568</t>
  </si>
  <si>
    <t>U_isJjM6bs</t>
  </si>
  <si>
    <t>佳仪</t>
  </si>
  <si>
    <t>17773152091</t>
  </si>
  <si>
    <t>姓名：陈佳仪&amp;#10;年级：新高三&amp;#10;住校走读：走读，七八点就到家了&amp;#10;补习学科：数学&amp;#10;教材版本:数学人教版&amp;#10;详细情况：孩子数学50，晚上不上晚自习，7点刚回家。                                                                                                                                           上课手机号:17773152091爸爸 17773152092妈妈&amp;#10;上课时间：25号 26号是晚上八点后上课&amp;#10;注意事项：今天去首通了解孩子基础，布置一些相关的题，这个孩子可以转介绍  &amp;#10;请老师安排下对接老师，家长想要明天早上上课</t>
  </si>
  <si>
    <t>18572</t>
  </si>
  <si>
    <t>19910703903</t>
  </si>
  <si>
    <t>姓名：欣妍&amp;#10;年级：准初二&amp;#10;住校走读：未确定&amp;#10;补习学科：英语6个月&amp;#10;教材版本:   冀教版&amp;#10;详细情况：6-70，没学过音标，从音标开始先学习&amp;#10;上课时间：周六休息，每天9-10点每天两节课，先一节音标一节语法，主要就是音标语法先解决，孩子很听话，学起来也很自觉&amp;#10;上课手机号:19910703903（孩子自己的上课用）妈妈手机号：15910918091&amp;#10;注意事项：学生基础比较薄弱，根据情况可以优先复习初一的语法内容，老师课后练习可以发及时一点，请注意时效，晚上首通</t>
  </si>
  <si>
    <t>18710</t>
  </si>
  <si>
    <t>U_SSrCZdzL</t>
  </si>
  <si>
    <t>张斯淇</t>
  </si>
  <si>
    <t>15532696177</t>
  </si>
  <si>
    <t>姓名：张斯琪&amp;#10;年级：新高三&amp;#10;住校走读：放假在家，之后一个月回家一次&amp;#10;补习学科：数学&amp;#10;教材版本:数学人教版&amp;#10;详细情况：孩子基础很差，现在学校学到立体几何那块，建议从基础函数那块开始排起，暑假多拍课。                                                                                                                                           上课手机号:15532696177&amp;#10;上课时间：早上7-9点上课，下午做1-2个小时题，接着上课，多拍课&amp;#10;注意事项：今天去首通了解孩子基础，  &amp;#10;请老师安排下对接老师，家长想要明天早上上课</t>
  </si>
  <si>
    <t>18582</t>
  </si>
  <si>
    <t>U_L0vfR1P0</t>
  </si>
  <si>
    <t>铖锐</t>
  </si>
  <si>
    <t>13580189175</t>
  </si>
  <si>
    <t>刘均倩茹, 赵靖雅</t>
  </si>
  <si>
    <t>18451</t>
  </si>
  <si>
    <t>阿金（杨扬）</t>
  </si>
  <si>
    <t>杨振锋</t>
  </si>
  <si>
    <t>13928130899</t>
  </si>
  <si>
    <t>17324</t>
  </si>
  <si>
    <t>U_tZDddaq8</t>
  </si>
  <si>
    <t>陈怡菲同学</t>
  </si>
  <si>
    <t>15923208465</t>
  </si>
  <si>
    <t>五年级</t>
  </si>
  <si>
    <t>18409</t>
  </si>
  <si>
    <t>韩</t>
  </si>
  <si>
    <t>依璇</t>
  </si>
  <si>
    <t>13455564874</t>
  </si>
  <si>
    <t>山东省 烟台市 福山区</t>
  </si>
  <si>
    <t>18606</t>
  </si>
  <si>
    <t>U_z5Prmlfr</t>
  </si>
  <si>
    <t>马嘉祥</t>
  </si>
  <si>
    <t>13323185295</t>
  </si>
  <si>
    <t>河北省 衡水市 桃城区</t>
  </si>
  <si>
    <t>姓名：马嘉祥&amp;#10;年级：新高一&amp;#10;住校走读：之后是走读&amp;#10;补习学科：数学英语&amp;#10;教材版本:再确认&amp;#10;详细情况：数学挺好的，英语一般80+，只想预习一下暑假，多排点可&amp;#10;上课手机号:13323185295&amp;#10;注意事项：上课是早上9.00开始上课上到12点，下午做题，辅导完孩子，可以再增加课时，每天打卡背单词</t>
  </si>
  <si>
    <t>18338</t>
  </si>
  <si>
    <t>lyf</t>
  </si>
  <si>
    <t>杨涵</t>
  </si>
  <si>
    <t>15307889630</t>
  </si>
  <si>
    <t>语文, 英语</t>
  </si>
  <si>
    <t>18627</t>
  </si>
  <si>
    <t>Ceramic</t>
  </si>
  <si>
    <t>姜旭飞</t>
  </si>
  <si>
    <t>15876873946</t>
  </si>
  <si>
    <t>姓名：姜旭飞&amp;#10;年级：准初三&amp;#10;住校走读：住校周回&amp;#10;补习学科：数学英语12个月VIP&amp;#10;教材版本:人教版&amp;#10;详细情况：初三数学76分，英语50，基础薄弱，数学听懂老师讲课，下来不会做题，英语单词积累效率低，假期数学英语每天1-1.5小时，具体上课时间和学生沟通一下，明天下午一点半首通，需要帮助学生建立学习信心，配合度比较高，班主任老师耐心一点&amp;#10;上课手机号:15876873946&amp;#10;注意事项：学生基础比较薄弱，根据情况可以优先复习初二内容，老师课后练习可以发及时一点，请注意时效。</t>
  </si>
  <si>
    <t>18519</t>
  </si>
  <si>
    <t>彭心月妈妈</t>
  </si>
  <si>
    <t>彭心月</t>
  </si>
  <si>
    <t>15182285533</t>
  </si>
  <si>
    <t>姓名：彭心月&amp;#10;年级：准高二&amp;#10;住校走读：住校&amp;#10;补习学科：数学三个月VIP&amp;#10;教材版本:人教版&amp;#10;详细情况：高二数学75分，基础薄弱，可以先复习高一下学期内容，学生在重点高中上学，数学拉分严重，需要重新建立学习信心，配合度比较高，&amp;#10;上课手机号:15182285533&amp;#10;注意事项：学生基础比较薄弱，尽量让学生假期多弥补一些内容，老师课后练习可以发及时一点，请注意时效，尽量今晚首通。</t>
  </si>
  <si>
    <t>18495</t>
  </si>
  <si>
    <t>黑箭</t>
  </si>
  <si>
    <t>杨沛朗</t>
  </si>
  <si>
    <t>13828410697</t>
  </si>
  <si>
    <t>18567</t>
  </si>
  <si>
    <t>珍玉</t>
  </si>
  <si>
    <t>18250752615</t>
  </si>
  <si>
    <t xml:space="preserve">四川省 广元市 </t>
  </si>
  <si>
    <t>18550</t>
  </si>
  <si>
    <t>U_ePCTX8Gt</t>
  </si>
  <si>
    <t>李依帆</t>
  </si>
  <si>
    <t>15919466208</t>
  </si>
  <si>
    <t>18573</t>
  </si>
  <si>
    <t>暖心</t>
  </si>
  <si>
    <t>吴文浩</t>
  </si>
  <si>
    <t>18056021707</t>
  </si>
  <si>
    <t xml:space="preserve">安徽省  </t>
  </si>
  <si>
    <t>姓名：吴文浩&amp;#10;年级：新高二&amp;#10;住校走读：走读&amp;#10;补习学科：数学半年卡&amp;#10;教材版本:人教版&amp;#10;详细情况：数学日常80/150，这次期末76，在三角函数，指数函数，平面向量方面感觉学的不扎实，其它知识基础知识都还懂，难了也不会，答题步骤分失分比较严重&amp;#10;上课时间：暂时每天3点-5点安排两个小时，3节课左右，上6休1，先去过上面说的薄弱点，再去复习高一其他内容。在安排高二预习&amp;#10;上课手机号:18056021707&amp;#10;注意事项：明天下午3点左右先首通，然后安排课程</t>
  </si>
  <si>
    <t>18308</t>
  </si>
  <si>
    <t>U_tkfFpmUD</t>
  </si>
  <si>
    <t>薛梦茹</t>
  </si>
  <si>
    <t>15725952020</t>
  </si>
  <si>
    <t>18216</t>
  </si>
  <si>
    <t>惠俞杰</t>
  </si>
  <si>
    <t>13453146878</t>
  </si>
  <si>
    <t xml:space="preserve">山西省 吕梁市 </t>
  </si>
  <si>
    <t>姓名：惠俞杰&amp;#10;年级：新高二&amp;#10;住校走读：住校&amp;#10;补习学科：数学物理&amp;#10;教材版本：人教版&amp;#10;详细情况：数学70/150 物理30满分 17635477515，三角函数那块和立体几何不太好，物理都不太好，主要复习高一&amp;#10;上课时间：早上9.30开始上课，下午做题&amp;#10;上课号码：13453146878&amp;#10;注意事项：注重实效性</t>
  </si>
  <si>
    <t>18166</t>
  </si>
  <si>
    <t>U_btOQzuFc</t>
  </si>
  <si>
    <t>杨舒涵</t>
  </si>
  <si>
    <t>19930260198</t>
  </si>
  <si>
    <t>郭子成, 张寒蕊</t>
  </si>
  <si>
    <t>姓名：杨舒涵&amp;#10;年级：新初一&amp;#10;住校走读：走读&amp;#10;补习学科：语数英&amp;#10;教材版本：人教&amp;#10;详细情况：语文83.5/120，数学98.5/120，英语85.5/100，科学96/100，孩子基础还不错，给孩子安排课程可以附带一点题型内容，每天都可以安排课程&amp;#10;上课时间：和孩子具体沟通一下&amp;#10;上课号码：19930260198&amp;#10;注意事项：注重时效性，3点钟可以首通</t>
  </si>
  <si>
    <t>17918</t>
  </si>
  <si>
    <t>嗯.</t>
  </si>
  <si>
    <t>亚轩</t>
  </si>
  <si>
    <t>13088581666</t>
  </si>
  <si>
    <t>内蒙古自治区 乌海市 海南区</t>
  </si>
  <si>
    <t>姓名：谢亚轩&amp;#10;年级：新初三&amp;#10;住校走读：住校&amp;#10;补习学科：数学&amp;#10;教材版本：人教版&amp;#10;详细情况：数学才考了十几分，妈妈很担心补不上来，后来有点事，约了13号下午接着聊补课，初一下学期上课写小说了，出门了，去医院听课 ，下午补化学&amp;#10;上课时间：早上开始上课，下午做题&amp;#10;上课号码：13088581666&amp;#10;注意事项：注重实效性</t>
  </si>
  <si>
    <t>18367</t>
  </si>
  <si>
    <t>丽江</t>
  </si>
  <si>
    <t>张馨月</t>
  </si>
  <si>
    <t>18192556602</t>
  </si>
  <si>
    <t xml:space="preserve">陕西省 商洛市 </t>
  </si>
  <si>
    <t>18411</t>
  </si>
  <si>
    <t>Lzj</t>
  </si>
  <si>
    <t>周佳祥</t>
  </si>
  <si>
    <t>13510880395</t>
  </si>
  <si>
    <t>姓名：周佳祥&amp;#10;年级：C1&amp;#10;住校走读：住校&amp;#10;补习学科：英语&amp;#10;教材版本:外研版&amp;#10;详细情况：学生基础相对薄弱，主要是巩固初一的知识点，后半段预习一下初二的新知识&amp;#10;上课时间：今天开始，每天两个小时，上午9-10，晚上20-21&amp;#10;上课号码：13510880395&amp;#10;注意事项：注重时效性</t>
  </si>
  <si>
    <t>18357</t>
  </si>
  <si>
    <t>菡</t>
  </si>
  <si>
    <t>王晗钰</t>
  </si>
  <si>
    <t>18353650197</t>
  </si>
  <si>
    <t xml:space="preserve">山东省 潍坊市 </t>
  </si>
  <si>
    <t>姓名：王晗钰&amp;#10;年级：新高二&amp;#10;住校走读：住校&amp;#10;补习学科：数学&amp;#10;教材版本：人教版&amp;#10;详细情况：约了晚上下班聊，数学30+，英语70+，妈妈说孩子比较懒散，8月份可能姚提前预习高二学校那边&amp;#10;上课时间：早上开始上课，下午做题，孩子说早上状态好，起床之后上课&amp;#10;上课号码：18353650197（学生）15163614717（妈妈）&amp;#10;注意事项：注重实效性</t>
  </si>
  <si>
    <t>18293</t>
  </si>
  <si>
    <t>后来的后来</t>
  </si>
  <si>
    <t>张同学</t>
  </si>
  <si>
    <t>13280932369</t>
  </si>
  <si>
    <t>18412</t>
  </si>
  <si>
    <t>王峰</t>
  </si>
  <si>
    <t>海月</t>
  </si>
  <si>
    <t>18283401291</t>
  </si>
  <si>
    <t>四川省 凉山彝族自治州 宁南县</t>
  </si>
  <si>
    <t>18004</t>
  </si>
  <si>
    <t>U_p2Jt9WzB</t>
  </si>
  <si>
    <t>蔡悦萱</t>
  </si>
  <si>
    <t>13424181515</t>
  </si>
  <si>
    <t xml:space="preserve">广东省 深圳市 </t>
  </si>
  <si>
    <t>英语, 物理</t>
  </si>
  <si>
    <t>姓名：蔡悦萱&amp;#10;年级：C2&amp;#10;住校走读：走读&amp;#10;补习学科：英语+物理&amp;#10;教材版本:人教版&amp;#10;详细情况：学生基础不算很差，但是部分基础知识点掌握的不是很好&amp;#10;上课时间：明天开始，每天每个科目一节课&amp;#10;上课号码：13424181515&amp;#10;注意事项：注重实效性</t>
  </si>
  <si>
    <t>17614</t>
  </si>
  <si>
    <t>T&amp;L</t>
  </si>
  <si>
    <t>谭永乐</t>
  </si>
  <si>
    <t>13956140632</t>
  </si>
  <si>
    <t xml:space="preserve">安徽省 合肥市 </t>
  </si>
  <si>
    <t>姓名：同学&amp;#10;年级：新高二&amp;#10;住校走读：住校&amp;#10;补习学科：数学&amp;#10;教材版本:人教&amp;#10;详细情况：人教版，数学平时在及格线左右徘徊，先复习高一的知识点，再针对高二的去进行预习&amp;#10;上课时间：需要班主任和同学沟通确认&amp;#10;上课号码：13956140632</t>
  </si>
  <si>
    <t>18321</t>
  </si>
  <si>
    <t>岚</t>
  </si>
  <si>
    <t>民扬</t>
  </si>
  <si>
    <t>18814899388</t>
  </si>
  <si>
    <t>18272</t>
  </si>
  <si>
    <t>陈秋明</t>
  </si>
  <si>
    <t>王若涵</t>
  </si>
  <si>
    <t>13647168736</t>
  </si>
  <si>
    <t>湖北省 荆州市 监利市</t>
  </si>
  <si>
    <t>姓名：王若涵&amp;#10;年级：新初一&amp;#10;住校走读：走读&amp;#10;补习学科：数学&amp;#10;教材版本:人教&amp;#10;详细情况：孩子奶奶咨询报名的，孩子数学基础很差，想预习一下数学，主要是学暑假，每天都可以上课，老师酌情安排练习和休息时间&amp;#10;上课时间：暂定下午2点，每天都可以上，每天3-4节，1个半小时到2个小时，老师可以安排周二周三休息这种，对齐休息时间&amp;#10;上课号码：13647168736&amp;#10;注意事项：因为是奶奶，会比较操心，所以希望老师可以多回复&amp;#10;👉特殊：拉群后可以安排一下练习，今天上的有理数，孩子学得不好，辛苦安排练习巩固一下</t>
  </si>
  <si>
    <t>18263</t>
  </si>
  <si>
    <t>U_GJTlu2q5</t>
  </si>
  <si>
    <t>肖宇泽</t>
  </si>
  <si>
    <t>13880476276</t>
  </si>
  <si>
    <t>18341</t>
  </si>
  <si>
    <t>U_kpGKHAjy</t>
  </si>
  <si>
    <t>刘会程</t>
  </si>
  <si>
    <t>15827815290</t>
  </si>
  <si>
    <t xml:space="preserve">湖北省 鄂州市 </t>
  </si>
  <si>
    <t>姓名：刘会程&amp;#10;年级：新高二&amp;#10;住校走读：走读&amp;#10;补习学科：数学&amp;#10;教材版本：人教&amp;#10;详细情况：校排名第二，选课政史地，江苏省苏州市吴江区江陵街道634号鸣煌典当，到后面有点想考虑先下了，学校老师报了高途大班课，&amp;#10;上课时间：我规划的是下午两点上课，二讲老师首通后规划&amp;#10;上课号码：15827815290&amp;#10;注意事项：无</t>
  </si>
  <si>
    <t>18194</t>
  </si>
  <si>
    <t>熙熙</t>
  </si>
  <si>
    <t>陈俊熙</t>
  </si>
  <si>
    <t>17563517678</t>
  </si>
  <si>
    <t>18273</t>
  </si>
  <si>
    <t>U_lFaFWi5k</t>
  </si>
  <si>
    <t>杜欣瑜</t>
  </si>
  <si>
    <t>13606845720</t>
  </si>
  <si>
    <t xml:space="preserve">浙江省 宁波市 </t>
  </si>
  <si>
    <t>姓名：杜欣瑜&amp;#10;年级：G1&amp;#10;住校走读：住校生半月回家一次&amp;#10;补习学科：语数外&amp;#10;教材版本：人教版&amp;#10;详细情况：学生基础中等，想要先把高一的知识点复习一下查漏补缺，后半段在预习高二的新内容&amp;#10;上课时间：每天3个小时，每个科目1小时&amp;#10;上课号码：13606845720&amp;#10;注意事项：注重实效性</t>
  </si>
  <si>
    <t>18254</t>
  </si>
  <si>
    <t>小包米</t>
  </si>
  <si>
    <t>粟思颖</t>
  </si>
  <si>
    <t>15892702785</t>
  </si>
  <si>
    <t>姓名：粟思颖&amp;#10;年级：G1&amp;#10;住校走读：住校&amp;#10;补习学科：数学&amp;#10;教材版本：任教A&amp;#10;详细情况：学生基础不是很好，只有一个半月上课时间，开学以后一个月回家一次，暑假期间多安排课程，主要是想把初一的内容都过一遍&amp;#10;上课时间：今天开始上课，每天三个小时，上午 中午 下午&amp;#10;上课号码：15892702785&amp;#10;注意事项：注重实效性</t>
  </si>
  <si>
    <t>18167</t>
  </si>
  <si>
    <t>U_6DQvteEq</t>
  </si>
  <si>
    <t>刘雨彤</t>
  </si>
  <si>
    <t>18998121266</t>
  </si>
  <si>
    <t>广东省 深圳市 龙华区</t>
  </si>
  <si>
    <t>姓名：刘雨彤&amp;#10;年级：新高二&amp;#10;住校走读：暑假&amp;#10;补习学科：英语&amp;#10;教材版本:人教&amp;#10;详细情况：英语105.5/150 女孩子 性格比较开朗 学习习惯不错 目前阅读理解写作 读后续写失分较多 完形目前失分较少&amp;#10;上课时间：需要沟通&amp;#10;上课号码：18998121266&amp;#10;注意事项：~@彭小吉(「悉之Al学」-小吉老师)</t>
  </si>
  <si>
    <t>17123</t>
  </si>
  <si>
    <t>佳诺</t>
  </si>
  <si>
    <t>佳慧</t>
  </si>
  <si>
    <t>13586237478</t>
  </si>
  <si>
    <t>18264</t>
  </si>
  <si>
    <t>卢振伟</t>
  </si>
  <si>
    <t>卢一悦</t>
  </si>
  <si>
    <t>13560556012</t>
  </si>
  <si>
    <t>广东省 汕尾市 城区</t>
  </si>
  <si>
    <t>姓名：卢一悦&amp;#10;年级：新初二&amp;#10;住校走读：开学住校&amp;#10;补习学科：数学物理&amp;#10;教材版本:人教&amp;#10;详细情况：人教版，想预习初二数学和物理，120出的能考110左右，本来规划的是暑假学一遍基础，他妈非要学很难的，妈妈让之后老师多发一些难题，拔尖题让小孩做&amp;#10;上课时间：销售推的是早上9.30上课，后续上课时间，二讲老师可以重新安排&amp;#10;上课号码：13560556012</t>
  </si>
  <si>
    <t>18158</t>
  </si>
  <si>
    <t>U_ghQMyPBY</t>
  </si>
  <si>
    <t>张絮</t>
  </si>
  <si>
    <t>18533082978</t>
  </si>
  <si>
    <t>朱伦琴, 彭小吉</t>
  </si>
  <si>
    <t>18149</t>
  </si>
  <si>
    <t>15078714762</t>
  </si>
  <si>
    <t>咏丽</t>
  </si>
  <si>
    <t xml:space="preserve">广西壮族自治区 南宁市 </t>
  </si>
  <si>
    <t>18165</t>
  </si>
  <si>
    <t>沁园春雪</t>
  </si>
  <si>
    <t>董紫微</t>
  </si>
  <si>
    <t>18799698016</t>
  </si>
  <si>
    <t>姓名：董紫微&amp;#10;年级：新高三&amp;#10;住校走读：住校，每周单休&amp;#10;补习学科：数学&amp;#10;教材版本:人教版新疆&amp;#10;详细情况：数学20多，英语60多，语文8-90，文综140左右，妈妈想让女儿能够到1本线，现在就是需要详细的计划安排，孩子很懂事&amp;#10;上课时间：暑假每天下午三点，2-3节，从高一集合开始复习，先从基础开始，可以附带一些简单题型课&amp;#10;上课手机号:18799698016&amp;#10;注意事项：基础很薄弱，排课从简单开始排，希望老师多和孩子沟通</t>
  </si>
  <si>
    <t>18133</t>
  </si>
  <si>
    <t>刘轩豪</t>
  </si>
  <si>
    <t>17686510719</t>
  </si>
  <si>
    <t>山东省 菏泽市 牡丹区</t>
  </si>
  <si>
    <t>姓名：刘轩豪&amp;#10;年级：新高二&amp;#10;住校走读：住校&amp;#10;补习学科：物理&amp;#10;教材版本:人教版&amp;#10;详细情况：物理赋分前13.5，赋分后30分左右，高藩菲的转介绍,，晚上6点开始上课，再做一些相关的练习题&amp;#10;上课时间：下午六点开始上课&amp;#10;上课手机号:17686510719&amp;#10;注意事项：基础很薄弱，排课从简单开始排</t>
  </si>
  <si>
    <t>18140</t>
  </si>
  <si>
    <t>蓝天</t>
  </si>
  <si>
    <t>唐金凤</t>
  </si>
  <si>
    <t>15553343867</t>
  </si>
  <si>
    <t>姓名：唐金凤&amp;#10;年级：新初三&amp;#10;住校走读：走读&amp;#10;补习学科：数学&amp;#10;教材版本:人教版&amp;#10;详细情况：数学鲁教版五四制，50/150，成绩很差，他妈担心能不能提升上来，&amp;#10;上课手机号:15553343867&amp;#10;注意事项：今天下午四点排课，</t>
  </si>
  <si>
    <t>4904</t>
  </si>
  <si>
    <t>静若安然</t>
  </si>
  <si>
    <t>孙榛宇</t>
  </si>
  <si>
    <t>15960466652</t>
  </si>
  <si>
    <t>18031</t>
  </si>
  <si>
    <t>U_NDuB8TOT</t>
  </si>
  <si>
    <t>瞿雯钰</t>
  </si>
  <si>
    <t>17310541339</t>
  </si>
  <si>
    <t>17993</t>
  </si>
  <si>
    <t>U_sC3Jzknj</t>
  </si>
  <si>
    <t>靖琪</t>
  </si>
  <si>
    <t>15865191804</t>
  </si>
  <si>
    <t>18035</t>
  </si>
  <si>
    <t>南91</t>
  </si>
  <si>
    <t>承迅同学</t>
  </si>
  <si>
    <t>13697304079</t>
  </si>
  <si>
    <t>湖北省 宜昌市 伍家岗区</t>
  </si>
  <si>
    <t>17981</t>
  </si>
  <si>
    <t>红红的姐</t>
  </si>
  <si>
    <t>段予诺</t>
  </si>
  <si>
    <t>15196971502</t>
  </si>
  <si>
    <t>四川省 宜宾市 翠屏区</t>
  </si>
  <si>
    <t>17796</t>
  </si>
  <si>
    <t>真诚到永远</t>
  </si>
  <si>
    <t>曾林林</t>
  </si>
  <si>
    <t>15266590788</t>
  </si>
  <si>
    <t>山东省 烟台市 牟平区</t>
  </si>
  <si>
    <t>姓名：曾林林&amp;#10;年级：C1（五四制）&amp;#10;住校走读：走读&amp;#10;补习学科：数学&amp;#10;教材版本：鲁教版（需要在和学生确认一下）&amp;#10;详细情况：学生数学相对薄弱，五四制的学生，六年级已经在上初一的知识点了，主要是把初一的知识点帮助学生做好查漏补缺&amp;#10;上课时间：明天开始，每周上六天，每天1个小时，按照初一的知识点&amp;#10;上课号码：15266590788&amp;#10;注意事项：注重实效性</t>
  </si>
  <si>
    <t>17940</t>
  </si>
  <si>
    <t>U_6PLhJNnp</t>
  </si>
  <si>
    <t>刘其玉玺</t>
  </si>
  <si>
    <t>15054132317</t>
  </si>
  <si>
    <t>陈敏, 李山, 张寒蕊</t>
  </si>
  <si>
    <t>18088</t>
  </si>
  <si>
    <t>U_8inAhoh1</t>
  </si>
  <si>
    <t>艾乐祺</t>
  </si>
  <si>
    <t>15901089679</t>
  </si>
  <si>
    <t xml:space="preserve">河北省 承德市 </t>
  </si>
  <si>
    <t>姓名：艾乐祺&amp;#10;年级：准初二&amp;#10;住校走读：住校周回&amp;#10;补习学科：语文三个月&amp;#10;教材版本:人教版&amp;#10;详细情况：语文94-98/120满分孩子基础还不错，需要拔高培优，尤其是现代文阅读和作文失分严重，每天2小时上课时间，上午一小时，下午一小时（具体上课时间和学生沟通一下），具体上课时间、内容和学生沟通确认一下。&amp;#10;上课时间：可以首通联系，上课时间班主任老师和学生沟通确定&amp;#10;上课手机号:15901089679&amp;#10;注意事项：学生基础不错，老师多监督跟进，希望老师针对学生增加一点难度。</t>
  </si>
  <si>
    <t>17862</t>
  </si>
  <si>
    <t>U_MIVJYNqo</t>
  </si>
  <si>
    <t>宏演</t>
  </si>
  <si>
    <t>18058635181</t>
  </si>
  <si>
    <t>17938</t>
  </si>
  <si>
    <t>余笙</t>
  </si>
  <si>
    <t>刘卓伦</t>
  </si>
  <si>
    <t>13834426888</t>
  </si>
  <si>
    <t>姓名：刘卓伦&amp;#10;年级：准初一&amp;#10;住校走读：住校2周回一次&amp;#10;补习学科：数学三个月&amp;#10;教材版本:人教版&amp;#10;详细情况：小学数学92-95浮动，孩子上过高途大班课，对于课程要求就是以预习为主，课后安排练习&amp;#10;上课时间：上课时间每天晚上8点，上6休1，周二休息，每天2节，先基础后提升&amp;#10;上课手机号:13834426888&amp;#10;注意事项：家长在意课后的及时性，上过高途大班课</t>
  </si>
  <si>
    <t>18151</t>
  </si>
  <si>
    <t>U_JPkMljAD</t>
  </si>
  <si>
    <t>周彤</t>
  </si>
  <si>
    <t>15838423522</t>
  </si>
  <si>
    <t>姓名：周彤&amp;#10;年级：准高一&amp;#10;住校走读：住校&amp;#10;补习学科：数学物理三个月VIP&amp;#10;教材版本:人教版&amp;#10;详细情况：新高一预习，考上重点高中，每天每科2小时上课时间，上午一小时，下午一小时（具体上课时间和学生沟通一下），具体上课时间、内容和学生沟通确认一下。&amp;#10;上课时间：可以首通联系，上课时间班主任老师和学生沟通确定&amp;#10;上课手机号:15838423522&amp;#10;注意事项：学生基础不错，因为是高一预习，老师课后练习可以发及时一点，注意时效。</t>
  </si>
  <si>
    <t>17958</t>
  </si>
  <si>
    <t>李浩宇</t>
  </si>
  <si>
    <t>18865299939</t>
  </si>
  <si>
    <t>18024</t>
  </si>
  <si>
    <t>小雨</t>
  </si>
  <si>
    <t>15092766099</t>
  </si>
  <si>
    <t xml:space="preserve">山东省 济宁市 </t>
  </si>
  <si>
    <t>17975</t>
  </si>
  <si>
    <t>U_av409e2s</t>
  </si>
  <si>
    <t>周梓晟</t>
  </si>
  <si>
    <t>15109972201</t>
  </si>
  <si>
    <t>姓名：周梓晟&amp;#10;年级：新初一&amp;#10;住校走读：走读，七点半到家&amp;#10;补习学科：语文英语&amp;#10;教材版本：人教版&amp;#10;详细情况：想针对英语语文作文阅读理解这一块讲一下，要温柔的，开朗的女老师，妈妈主要是就想补一下阅读和作文这一块&amp;#10;上课时间：还没决定&amp;#10;上课号码：15109972201&amp;#10;注意事项：注重时效性</t>
  </si>
  <si>
    <t>17814</t>
  </si>
  <si>
    <t>U_45cQeUOv</t>
  </si>
  <si>
    <t>何怡萱</t>
  </si>
  <si>
    <t>13283406752</t>
  </si>
  <si>
    <t>姓名：何怡萱&amp;#10;年级：新高二&amp;#10;住校走读：暑假&amp;#10;补习学科：数学&amp;#10;教材版本：人教版人教&amp;#10;详细情况：数学 88/120 立体几何 三角函数搞不太明白 需要弥补 孩子性格比较内向 &amp;#10;上课时间：需要沟通&amp;#10;上课号码：13283406752&amp;#10;注意事项：~</t>
  </si>
  <si>
    <t>18037</t>
  </si>
  <si>
    <t>U_lHsnIs9S</t>
  </si>
  <si>
    <t>方浩</t>
  </si>
  <si>
    <t>15057329092</t>
  </si>
  <si>
    <t>浙江省 温州市 瓯海区</t>
  </si>
  <si>
    <t>姓名：罗方浩&amp;#10;年级：新高二&amp;#10;住校走读：每天下午1.30上课&amp;#10;补习学科：数学&amp;#10;教材版本：人教A版&amp;#10;详细情况：高一学的可以，高二排预习课程&amp;#10;上课时间：每天下午1.30上课或者2点上课，上午有别的课&amp;#10;上课号码：15057329092&amp;#10;注意事项：注重时效性@彭小吉</t>
  </si>
  <si>
    <t>17759</t>
  </si>
  <si>
    <t>凯亦</t>
  </si>
  <si>
    <t>15603511350</t>
  </si>
  <si>
    <t>18072</t>
  </si>
  <si>
    <t>U_R5ywQ1X2</t>
  </si>
  <si>
    <t>高藩菲</t>
  </si>
  <si>
    <t>15020405599</t>
  </si>
  <si>
    <t xml:space="preserve">山东省 菏泽市 </t>
  </si>
  <si>
    <t>姓名：高藩菲&amp;#10;年级：高二&amp;#10;住校走读：之后是住校&amp;#10;补习学科：物理&amp;#10;教材版本：人教&amp;#10;详细情况：20-40分，妈妈想让吧高一的都复习一遍，也想报化学，孩子也想，明天是早上上课，17号开始晚上上课&amp;#10;上课时间：16号早上，下午发题，17号开始是晚上上课&amp;#10;上课号码：15020405599&amp;#10;注意事项：注重时效性</t>
  </si>
  <si>
    <t>18013</t>
  </si>
  <si>
    <t>U_GA1MxLAB</t>
  </si>
  <si>
    <t>郭彦坤</t>
  </si>
  <si>
    <t>13007029877</t>
  </si>
  <si>
    <t>姓名：郭彦坤&amp;#10;年级：G2升G3&amp;#10;住校走读：走读&amp;#10;补习学科：语文英语&amp;#10;教材版本：人教版&amp;#10;详细情况：升高三的学生，目前已经在复习阶段了，主要是查漏补缺，复习高一高二的知识点&amp;#10;上课时间：周四开始&amp;#10;上课号码：13007029877&amp;#10;注意事项：注重时效性</t>
  </si>
  <si>
    <t>姓名：郭彦坤&amp;#10;年级：G2升G3&amp;#10;住校走读：走读&amp;#10;补习学科：语文英语&amp;#10;教材版本：人教版&amp;#10;详细情况：升高三的学生，目前已经在复习阶段了，主要是查漏补缺，复习高一高二的知识点&amp;#10;上课时间：周四开始&amp;#10;上课号码：13007029877&amp;#10;注意事项：语文先不开课和服务，具体开课等家长通知</t>
  </si>
  <si>
    <t>17949</t>
  </si>
  <si>
    <t>王志成</t>
  </si>
  <si>
    <t>臻阳</t>
  </si>
  <si>
    <t>13991432951</t>
  </si>
  <si>
    <t>17882</t>
  </si>
  <si>
    <t>U_DladauV0</t>
  </si>
  <si>
    <t>力嘉</t>
  </si>
  <si>
    <t>15306000282</t>
  </si>
  <si>
    <t>17616</t>
  </si>
  <si>
    <t>赵玉华</t>
  </si>
  <si>
    <t>16630076821</t>
  </si>
  <si>
    <t>河北省 邯郸市 武安市</t>
  </si>
  <si>
    <t>17954</t>
  </si>
  <si>
    <t>U_nEx2VyfF</t>
  </si>
  <si>
    <t>王俊雅</t>
  </si>
  <si>
    <t>15928686869</t>
  </si>
  <si>
    <t>四川省 成都市 双流区</t>
  </si>
  <si>
    <t>姓名：王俊雅&amp;#10;年级：新初三&amp;#10;住校走读：暑假&amp;#10;补习学科：英语数学三个月&amp;#10;教材版本:人教版&amp;#10;详细情况：英语数学很差，但前期沟通比较少，建议二讲老师白天在沟通一下&amp;#10;上课时间：上午九点上课&amp;#10;上课手机号：15928686869</t>
  </si>
  <si>
    <t>16251</t>
  </si>
  <si>
    <t>Jancy Olit</t>
  </si>
  <si>
    <t>谢琴华</t>
  </si>
  <si>
    <t>13538072568</t>
  </si>
  <si>
    <t>广东省 惠州市 惠阳区</t>
  </si>
  <si>
    <t>17774</t>
  </si>
  <si>
    <t>泮亚宁</t>
  </si>
  <si>
    <t>13583888413</t>
  </si>
  <si>
    <t>详细情况：数学英语都30分左右，满分150，不是很好，很多内容都没学过，讲了模式，认可，孩子妈妈比较焦虑，报价SVIP，规划每天学习，报着课下辅导班呢，预科的，要到8月1号&amp;#10;上课时间：8月1号以前数学英语每天各一节，周六日稍微增加点，8月1号以后每天数英各两节，主要是复习以前内容，往深了学，同学态度端正</t>
  </si>
  <si>
    <t>17811</t>
  </si>
  <si>
    <t>U_dpgvzWjW</t>
  </si>
  <si>
    <t>张依贝</t>
  </si>
  <si>
    <t>18878011210</t>
  </si>
  <si>
    <t xml:space="preserve">广西壮族自治区  </t>
  </si>
  <si>
    <t>17901</t>
  </si>
  <si>
    <t>泡沫冰淇淋</t>
  </si>
  <si>
    <t>李籽瑶</t>
  </si>
  <si>
    <t>13233296110</t>
  </si>
  <si>
    <t>17873</t>
  </si>
  <si>
    <t>🌟菠.鹿^🌷占易</t>
  </si>
  <si>
    <t>占易</t>
  </si>
  <si>
    <t>15257175877</t>
  </si>
  <si>
    <t>17904</t>
  </si>
  <si>
    <t>ヾMSゞ霞🍃</t>
  </si>
  <si>
    <t>高绍恒</t>
  </si>
  <si>
    <t>13702453780</t>
  </si>
  <si>
    <t>姓名：高绍恒&amp;#10;年级：新初三&amp;#10;住校走读：住校&amp;#10;补习学科：英语3个月&amp;#10;教材版本:人教版&amp;#10;详细情况：英语很烂，每天20分钟的背单词晚上，一到两天排一节课，小孩气性大，得哄。&amp;#10;上课时间：跟小孩商量&amp;#10;上课手机号：13702453780</t>
  </si>
  <si>
    <t>17737</t>
  </si>
  <si>
    <t>小马</t>
  </si>
  <si>
    <t>蓝子腾</t>
  </si>
  <si>
    <t>19874217412</t>
  </si>
  <si>
    <t>罗丹, 陈敏</t>
  </si>
  <si>
    <t>17907</t>
  </si>
  <si>
    <t>起立</t>
  </si>
  <si>
    <t>黄玉莹</t>
  </si>
  <si>
    <t>13431429727</t>
  </si>
  <si>
    <t>张寒蕊, 白永远</t>
  </si>
  <si>
    <t>姓名：黄玉莹&amp;#10;年级：准高二&amp;#10;住校走读：住校&amp;#10;补习学科：数学英语&amp;#10;教材版本:人教版&amp;#10;详细情况：，数学40分，英语40（150满分），基础非常薄弱，优先复习高一内容，可以从下学期开始复习，开始可以先安排每天2小时上课时间，上午一小时，下午一小时（具体上课时间和学生沟通一下），复习高一内容尽可能从基础弥补，上课时间、内容和学生沟通确认一下。&amp;#10;上课时间：晚上可以首通联系，上课时间班主任老师和学生沟通确定&amp;#10;上课手机号：13431429727&amp;#10;注意事项：学生基础非常薄弱，希望老师多监督，偶尔遇到作业习题答疑，希望老师可以跟进辅导一下。</t>
  </si>
  <si>
    <t>17589</t>
  </si>
  <si>
    <t>BLK</t>
  </si>
  <si>
    <t>包瑞儿</t>
  </si>
  <si>
    <t>18511413589</t>
  </si>
  <si>
    <t>17915</t>
  </si>
  <si>
    <t>子豪</t>
  </si>
  <si>
    <t>13105702602</t>
  </si>
  <si>
    <t xml:space="preserve">浙江省 衢州市 </t>
  </si>
  <si>
    <t>17824</t>
  </si>
  <si>
    <t>間宵時雨</t>
  </si>
  <si>
    <t>钟浩</t>
  </si>
  <si>
    <t>15750147915</t>
  </si>
  <si>
    <t xml:space="preserve">云南省 昆明市 </t>
  </si>
  <si>
    <t>17923</t>
  </si>
  <si>
    <t>U_zdERnT1u</t>
  </si>
  <si>
    <t>杨钰骏</t>
  </si>
  <si>
    <t>13587841673</t>
  </si>
  <si>
    <t>姓名：13587841673&amp;#10;年级：准初二&amp;#10;住校走读：住校两周回家两天&amp;#10;补习学科：英语三个月&amp;#10;教材版本:人教版&amp;#10;详细情况：英语84（100满分）孩子基础还不错，需要拔高培优，希望突破90+，开始可以先安排每天2小时上课时间，上午一小时，下午一小时（具体上课时间和学生沟通一下），复习学生的薄弱板块，上课时间、内容和学生沟通确认一下。&amp;#10;上课时间：明天可以首通联系，上课时间班主任老师和学生沟通确定&amp;#10;上课手机号:13587841673&amp;#10;注意事项：学生基础不错，老师多监督跟进，希望老师针对学生增加一点难度。</t>
  </si>
  <si>
    <t>17912</t>
  </si>
  <si>
    <t>U_JUd6bajy</t>
  </si>
  <si>
    <t>蒲思颖</t>
  </si>
  <si>
    <t>18512377558</t>
  </si>
  <si>
    <t>18267</t>
  </si>
  <si>
    <t>我是你的那个他</t>
  </si>
  <si>
    <t>康轩</t>
  </si>
  <si>
    <t>18634585857</t>
  </si>
  <si>
    <t>15624</t>
  </si>
  <si>
    <t>ㅤㅤ</t>
  </si>
  <si>
    <t>蔡天儿</t>
  </si>
  <si>
    <t>16698035106</t>
  </si>
  <si>
    <t>姓名：蔡同学&amp;#10;年级：新高二&amp;#10;住校走读：住校两周回一次&amp;#10;补习学科：数学物理三个月&amp;#10;教材版本:人教版&amp;#10;详细情况：基础很薄弱，孩子比较爱玩手机，爸爸想着老师可以多给孩子建议，多监督提醒孩子，孩子态度挺好，愿意沟通&amp;#10;上课时间：每天上午9点数学，晚上7点物理，先把高一的所有基础知识点过一遍，再预习高二&amp;#10;上课手机号：16698035106&amp;#10;注意事项：注意时效性，如果孩子上课不认真，直接给爸爸打电话，爸爸比较喜欢电话直接沟通</t>
  </si>
  <si>
    <t>17784</t>
  </si>
  <si>
    <t>王紫潘同学</t>
  </si>
  <si>
    <t>18954167360</t>
  </si>
  <si>
    <t>2110</t>
  </si>
  <si>
    <t>丹</t>
  </si>
  <si>
    <t>苗苗</t>
  </si>
  <si>
    <t>15874168570</t>
  </si>
  <si>
    <t>17666</t>
  </si>
  <si>
    <t>春意亭</t>
  </si>
  <si>
    <t>蒋春丽</t>
  </si>
  <si>
    <t>18580289976</t>
  </si>
  <si>
    <t>姓名：蒋春丽&amp;#10;年级：准高二&amp;#10;住校走读：开学走读晚上十点到家（周六下午放假，周天下午返校）&amp;#10;补习学科：数学&amp;#10;教材版本:人教版&amp;#10;详细情况：，数学50-60分左右（150满分），基础非常薄弱，优先复习高一内容，可以从下学期开始复习，开始可以先安排每天2小时上课时间，上午一小时，下午一小时，复习高一内容希望尽可能满足学生的上课时间和内容安排，上课时间和学生沟通确认一下。&amp;#10;上课时间：晚上可以首通联系，上课时间班主任老师和学生沟通确定&amp;#10;上课手机号：18580289976&amp;#10;注意事项：学生基础薄弱，希望老师多监督，偶尔遇到作业习题答疑，希望老师可以跟进辅导一下。</t>
  </si>
  <si>
    <t>17785</t>
  </si>
  <si>
    <t>颜雪</t>
  </si>
  <si>
    <t>17867056236</t>
  </si>
  <si>
    <t xml:space="preserve">四川省 南充市 </t>
  </si>
  <si>
    <t>17706</t>
  </si>
  <si>
    <t>雯铃</t>
  </si>
  <si>
    <t>18850571598</t>
  </si>
  <si>
    <t>17779</t>
  </si>
  <si>
    <t>U_uFjYI2A4</t>
  </si>
  <si>
    <t>刘雅轩</t>
  </si>
  <si>
    <t>15996362842</t>
  </si>
  <si>
    <t>姓名：刘雅轩&amp;#10;年级：G2升G3&amp;#10;住校走读：住校&amp;#10;补习学科：数学&amp;#10;教材版本：人教A&amp;#10;详细情况：基础很差150/40分，目前学校的新课已经完结，在复习了，暑假期间只能学到6.28号&amp;#10;上课时间：明天开始，每天3个小时上课时间&amp;#10;上课号码：15996362842&amp;#10;注意事项：注重实效性</t>
  </si>
  <si>
    <t>17830</t>
  </si>
  <si>
    <t>林同学</t>
  </si>
  <si>
    <t>林一峰</t>
  </si>
  <si>
    <t>18328710796</t>
  </si>
  <si>
    <t>17698</t>
  </si>
  <si>
    <t>李书臣</t>
  </si>
  <si>
    <t>13108353119</t>
  </si>
  <si>
    <t>姓名：李书臣&amp;#10;年级：准高二&amp;#10;住校走读：开学住校一个月回一次&amp;#10;补习学科：英语三个月&amp;#10;教材版本:人教版&amp;#10;详细情况：80多分/150，假期到9月1号，完形做的慢来不及，阅读有的时候读不懂，目前排课节奏从单词开始，单词还是有点薄弱，可以跟着蒋华老师构词法那个部分开始排课&amp;#10;上课时间：每天晚上8点，每天2节左右，&amp;#10;上课手机号：13108353119&amp;#10;注意事项：孩子很好沟通，学习习惯好，物理数学都是第一，主要英语太拖后腿，辛苦老师可以多和孩子说一说英语学习方法</t>
  </si>
  <si>
    <t>17741</t>
  </si>
  <si>
    <t>U_TZCR4wl6</t>
  </si>
  <si>
    <t>13754853449</t>
  </si>
  <si>
    <t>北京市 北京市 石景山区</t>
  </si>
  <si>
    <t>姓名：祁锦泓&amp;#10;年级：新高二 &amp;#10;住校走读：走读&amp;#10;补习学科：数学物理三个月&amp;#10;教材版本:人教版B版选修四本那个版本，这个不要搞错，他妈很在乎这个，高知家庭&amp;#10;详细情况：孩子想要预习，人教版B四本必修的那版，只排预习的课，数学和物理&amp;#10;上课时间：早上9-10.30数学 10.30上物理&amp;#10;上课手机号：13754853449&amp;#10;注意事项：注意时效性和针对性</t>
  </si>
  <si>
    <t>17650</t>
  </si>
  <si>
    <t>何</t>
  </si>
  <si>
    <t>子恒</t>
  </si>
  <si>
    <t>13967895543</t>
  </si>
  <si>
    <t>17569</t>
  </si>
  <si>
    <t>肖林佳</t>
  </si>
  <si>
    <t>13590383663</t>
  </si>
  <si>
    <t>17476</t>
  </si>
  <si>
    <t>U_tA47ckVL</t>
  </si>
  <si>
    <t>张梓晨</t>
  </si>
  <si>
    <t>13118097707</t>
  </si>
  <si>
    <t xml:space="preserve">四川省 自贡市 </t>
  </si>
  <si>
    <t>17663</t>
  </si>
  <si>
    <t>U_wc63QVBM</t>
  </si>
  <si>
    <t>陈凤圆</t>
  </si>
  <si>
    <t>15884810016</t>
  </si>
  <si>
    <t>姓名：陈凤圆&amp;#10;年级：新初二&amp;#10;住校走读：&amp;#10;补习学科：英语，数学&amp;#10;教材版本:人教版&amp;#10;详细情况：数学英语很差40分，每天上午上课，下午做题&amp;#10;上课时间：每天上午上课，下午做题&amp;#10;上课手机号：15884810016&amp;#10;注意事项：</t>
  </si>
  <si>
    <t>17515</t>
  </si>
  <si>
    <t>高凯霞</t>
  </si>
  <si>
    <t>朱霈瑶</t>
  </si>
  <si>
    <t>19950321285</t>
  </si>
  <si>
    <t>姓名：朱霈瑶&amp;#10;年级：新初三&amp;#10;住校走读：走读&amp;#10;补习学科：数学物理&amp;#10;教材版本:人教版&amp;#10;详细情况：，数学90分左右（150满分），物理60分（100分满分）分数一直上不去，感觉能听懂老师课上知识，但下来做题不太好，不会总结归纳，不喜欢深入去理解知识方法，开始上课时间尽量别太紧张，每天每科安排1小时课程，上午，下午，晚上分开排，时间间隔长一点，上课时间和学生沟通确认一下。&amp;#10;上课时间：今天可以开课，上课时间班主任老师和学生沟通确定&amp;#10;上课手机号：19950321285&amp;#10;注意事项：学生基础及格线中等水平，需要加强基础巩固，强化中档题的训练和方法总结，老师平时上课，课后作业多跟进监督一下。</t>
  </si>
  <si>
    <t>17540</t>
  </si>
  <si>
    <t>王可媛</t>
  </si>
  <si>
    <t>15573899695</t>
  </si>
  <si>
    <t>17523</t>
  </si>
  <si>
    <t>幸福一生〈酒娘〉</t>
  </si>
  <si>
    <t>陈东旭</t>
  </si>
  <si>
    <t>15381726711</t>
  </si>
  <si>
    <t>17427</t>
  </si>
  <si>
    <t>阳城新鲜蔬菜批发零售</t>
  </si>
  <si>
    <t>杨成文</t>
  </si>
  <si>
    <t>18779641296</t>
  </si>
  <si>
    <t>17640</t>
  </si>
  <si>
    <t>U_2TsskzVf</t>
  </si>
  <si>
    <t>许逸虎</t>
  </si>
  <si>
    <t>18233174613</t>
  </si>
  <si>
    <t>姓名：许逸虎&amp;#10;年级：新初三&amp;#10;住校走读：走读&amp;#10;补习学科：英语&amp;#10;教材版本:&amp;#10;详细情况：单词不行，前期注意单词背诵检查，一到两天一个与语法知识和做题技巧&amp;#10;上课时间：上午上课，下午做题，晚上单词&amp;#10;上课手机号：18233174613&amp;#10;注意事项：单词打卡，孩子学习态度没问题，就是基础太差啦，从3年级开始英语就不太行，辛苦稍微多关注下。</t>
  </si>
  <si>
    <t>17600</t>
  </si>
  <si>
    <t>李泽同</t>
  </si>
  <si>
    <t>15865151827</t>
  </si>
  <si>
    <t>姓名：李泽同&amp;#10;年级：C2&amp;#10;住校走读：住校&amp;#10;补习学科：英语（后期需要语文，数学，先看效果）&amp;#10;教材版本：人教版&amp;#10;详细情况：学生基础还可以120/80分，先查漏本学期的内容，在预习新学期的内容&amp;#10;上课时间：11号开始上课，一周六天，周天休息，每天一-二个小时&amp;#10;上课号码：15865151827&amp;#10;注意事项：高质量用户，好好服务</t>
  </si>
  <si>
    <t>17511</t>
  </si>
  <si>
    <t>朱建群</t>
  </si>
  <si>
    <t>方雨轩</t>
  </si>
  <si>
    <t>13297327886</t>
  </si>
  <si>
    <t xml:space="preserve">湖南省 湘潭市 </t>
  </si>
  <si>
    <t>17525</t>
  </si>
  <si>
    <t>史</t>
  </si>
  <si>
    <t>钰萱</t>
  </si>
  <si>
    <t>15982189944</t>
  </si>
  <si>
    <t>17662</t>
  </si>
  <si>
    <t>蒋平丽</t>
  </si>
  <si>
    <t>李荣浩</t>
  </si>
  <si>
    <t>13558330121</t>
  </si>
  <si>
    <t>姓名：李荣浩&amp;#10;年级：准高三&amp;#10;住校走读：住校&amp;#10;补习学科：数学英语&amp;#10;教材版本:人教版&amp;#10;详细情况：，数学120-140分左右（150满分），数学波动稍微大一点，英语120分，重点高中重点班，基础非常扎实，需要加强难点内容和薄弱环节进行突破，一直都是复习，尽可能满足学生的上课时间和内容安排，上课时间和学生沟通确认一下。&amp;#10;上课时间：明天开始可以开课，上课时间班主任老师和学生沟通确定</t>
  </si>
  <si>
    <t>17440</t>
  </si>
  <si>
    <t>U_y0Yl2Wkl</t>
  </si>
  <si>
    <t>张艺腾</t>
  </si>
  <si>
    <t>19957479737</t>
  </si>
  <si>
    <t>17424</t>
  </si>
  <si>
    <t>U_JGrLr5C3</t>
  </si>
  <si>
    <t>云诗曼</t>
  </si>
  <si>
    <t>18633263004</t>
  </si>
  <si>
    <t>河北省 保定市 莲池区</t>
  </si>
  <si>
    <t>17314</t>
  </si>
  <si>
    <t>忘忧🍯🐨🥝</t>
  </si>
  <si>
    <t>小梁同学</t>
  </si>
  <si>
    <t>18174420672</t>
  </si>
  <si>
    <t>姓名：小梁同学&amp;#10;年级：新高二&amp;#10;住校走读：住校两周回一次&amp;#10;补习学科：物理数学三个月+送2节1对1&amp;#10;教材版本:  人教版&amp;#10;详细情况：复习高一，预习高二，考的不好，离及格差的很多，从基础开始，要带着孩子梳理，课程难度不要太高，先过基础知识点&amp;#10;上课时间：明天开始，下午3-4点，后续可以和孩子沟通酌情多排&amp;#10;上课号码：18174420672&amp;#10;注意事项：孩子很懂事很听话，老师辛苦多沟通</t>
  </si>
  <si>
    <t>17327</t>
  </si>
  <si>
    <t>郑宇翔</t>
  </si>
  <si>
    <t>宇翔</t>
  </si>
  <si>
    <t>18606918741</t>
  </si>
  <si>
    <t>17338</t>
  </si>
  <si>
    <t>懂你</t>
  </si>
  <si>
    <t>吴净恒</t>
  </si>
  <si>
    <t>13004795712</t>
  </si>
  <si>
    <t>17526</t>
  </si>
  <si>
    <t>宏睿</t>
  </si>
  <si>
    <t>13955021718</t>
  </si>
  <si>
    <t>江苏省 南京市 浦口区</t>
  </si>
  <si>
    <t>17552</t>
  </si>
  <si>
    <t>U_xcxLB2H8</t>
  </si>
  <si>
    <t>汪梓辰</t>
  </si>
  <si>
    <t>13859870720</t>
  </si>
  <si>
    <t xml:space="preserve">福建省 莆田市 </t>
  </si>
  <si>
    <t>22号开始上课</t>
  </si>
  <si>
    <t>17485</t>
  </si>
  <si>
    <t>🍀荷🍀</t>
  </si>
  <si>
    <t>17852888710</t>
  </si>
  <si>
    <t>姓名：孟轩&amp;#10;年级：新初三&amp;#10;住校走读：&amp;#10;补习学科：数学物理&amp;#10;教材版本:  仁爱版&amp;#10;详细情况：每科都不太好，本来是三科现在打算是数学和物理，他家孩子最后说想学一个月&amp;#10;上课时间：暑期白天就可安排，一天安排2-3节课。开学后根据孩子时间沟通排课&amp;#10;上课号码：17852888710</t>
  </si>
  <si>
    <t>17417</t>
  </si>
  <si>
    <t>茜茜</t>
  </si>
  <si>
    <t>冯佳茜</t>
  </si>
  <si>
    <t>17726133922</t>
  </si>
  <si>
    <t>16852</t>
  </si>
  <si>
    <t>与辞</t>
  </si>
  <si>
    <t>宋逸扬</t>
  </si>
  <si>
    <t>13814853343</t>
  </si>
  <si>
    <t>17229</t>
  </si>
  <si>
    <t>肖敏</t>
  </si>
  <si>
    <t>谢墨涵</t>
  </si>
  <si>
    <t>13320790123</t>
  </si>
  <si>
    <t>SVIP双科12个月</t>
  </si>
  <si>
    <t>17307</t>
  </si>
  <si>
    <t>蓝色星空</t>
  </si>
  <si>
    <t>染染</t>
  </si>
  <si>
    <t>13847773510</t>
  </si>
  <si>
    <t>姓名：同学&amp;#10;年级：初一升初二&amp;#10;住校走读：走读&amp;#10;补习学科：英语年卡+送4节1对1&amp;#10;教材版本: 外研版&amp;#10;详细情况：80+/100，阅读理解和完形问题比较大，可以现针对题型强化训练，在学习新课&amp;#10;上课时间：20号开始上课，暑期时间可以和家长孩子首通沟通，开学后上完晚自习回来大概晚上9：45左右了，上课估计10点&amp;#10;上课号码：13847773510&amp;#10;注意事项：明天首通就可以，7月20开课，明年7月20到期</t>
  </si>
  <si>
    <t>17368</t>
  </si>
  <si>
    <t>U_flKW7m7e</t>
  </si>
  <si>
    <t>杨艺筠</t>
  </si>
  <si>
    <t>13376921505</t>
  </si>
  <si>
    <t>姓名：杨艺筠&amp;#10;年级：初二升初三&amp;#10;住校走读：走读&amp;#10;补习学科：英语&amp;#10;教材版本:人教版&amp;#10;详细情况：基础中等主要是查漏补缺，先学初二的内容，在预习初三的内容&amp;#10;上课时间：明天开始，每周上六天，每天两个小时&amp;#10;上课号码：13376921505&amp;#10;注意事项：注重时效性</t>
  </si>
  <si>
    <t>13271</t>
  </si>
  <si>
    <t>舒舒</t>
  </si>
  <si>
    <t>杨明燕</t>
  </si>
  <si>
    <t>18756451789</t>
  </si>
  <si>
    <t>罗丹, 姚毅豪</t>
  </si>
  <si>
    <t>17423</t>
  </si>
  <si>
    <t>U_5EUyRjmV</t>
  </si>
  <si>
    <t>嵇迎春</t>
  </si>
  <si>
    <t>15921407662</t>
  </si>
  <si>
    <t>姓名：嵇迎春&amp;#10;年级：初二升初三&amp;#10;住校走读：走读&amp;#10;补习学科：英语&amp;#10;教材版本:人教版&amp;#10;详细情况：85-90,阅读错的多，周一周三周五周天上课早上8.30上课&amp;#10;上课时间：周一周三周五周天上课早上8.30上课&amp;#10;上课号码：15921407662&amp;#10;注意事项：注重时效性</t>
  </si>
  <si>
    <t>17228</t>
  </si>
  <si>
    <t>U_cGxfzVwt</t>
  </si>
  <si>
    <t>龚俊颖</t>
  </si>
  <si>
    <t>13698115266</t>
  </si>
  <si>
    <t>姓名：龚俊颖&amp;#10;年级：新高三&amp;#10;住校走读：走读&amp;#10;补习学科：数学&amp;#10;教材版本:人教版&amp;#10;详细情况：，数学70分左右，分数一直上不去，感觉能听懂老师课上知识，但下来做题不太好，不会总结归纳，也没时间整理错题，平时晚上十点半回家，可以适当安排一节课，具体和学生沟通一下，希望课程计划针对性强一点，带着学生查漏补缺，最近好像学校在补课，具体时间安排和学生沟通一下&amp;#10;上课时间：今天可以开课，上课时间班主任老师和学生沟通确定，家长在外地，进来和学生沟通哈。&amp;#10;上课手机号：13698115266&amp;#10;注意事项：学生基础不太好，需要加强基础巩固，强化基础题和中档题的训练。</t>
  </si>
  <si>
    <t>17170</t>
  </si>
  <si>
    <t>春暖花开</t>
  </si>
  <si>
    <t>张珅山</t>
  </si>
  <si>
    <t>15983158263</t>
  </si>
  <si>
    <t>姓名：张珅山&amp;#10;年级：C1&amp;#10;住校走读：走读&amp;#10;补习学科：语文3个月&amp;#10;教材版本：人未知&amp;#10;详细情况：基础还行，需要初一下的知识点学习，家长反馈初一下还没上，需要和家长沟通一下详细情况&amp;#10;上课时间：周一到周六，每天一个小时&amp;#10;上课号码：15983158263&amp;#10;注意事项：注重实效性</t>
  </si>
  <si>
    <t>17350</t>
  </si>
  <si>
    <t>周思静</t>
  </si>
  <si>
    <t>15708394900</t>
  </si>
  <si>
    <t xml:space="preserve">四川省  </t>
  </si>
  <si>
    <t>17308</t>
  </si>
  <si>
    <t>漏桐大78</t>
  </si>
  <si>
    <t>姬翔</t>
  </si>
  <si>
    <t>18500608499</t>
  </si>
  <si>
    <t>17362</t>
  </si>
  <si>
    <t>祁和</t>
  </si>
  <si>
    <t>米文泽</t>
  </si>
  <si>
    <t>13779277772</t>
  </si>
  <si>
    <t xml:space="preserve">新疆维吾尔自治区 昌吉回族自治州 </t>
  </si>
  <si>
    <t>姓名：米文泽&amp;#10;年级：新高二&amp;#10;住校走读：走读&amp;#10;补习学科：数英三个月&amp;#10;教材版本：人教&amp;#10;详细情况：60来分，之前上线下的1对1。初中数学英语都还可以，但是高中下滑很多，孩子化学物理都挺好，化学班级前三，数学从平面向量开始先复习，英语单词量不够，语法不行，需要老师安排单词记忆的任务&amp;#10;上课时间：假期上六休一，每天一个科目一节，开学后每天都可以上&amp;#10;上课号码：13779277772&amp;#10;注意事项：注重实效性，先复习高一的内容，在安排高二内容学习</t>
  </si>
  <si>
    <t>17271</t>
  </si>
  <si>
    <t>俊，，，昕</t>
  </si>
  <si>
    <t>王俊逸</t>
  </si>
  <si>
    <t>18797960847</t>
  </si>
  <si>
    <t>姓名：王俊逸&amp;#10;年级：新高二&amp;#10;住校走读：走读&amp;#10;补习学科：数学三个月svip&amp;#10;教材版本：人教&amp;#10;详细情况：60分/150，之前数学很好，小升初还考到少年班了，日常90-110，这次60，平面向量存在问题&amp;#10;上课时间：和家长还有孩子沟通&amp;#10;上课号码：18797960847&amp;#10;注意事项：1对1老师为郭琪程老师，辛苦拉进群啦</t>
  </si>
  <si>
    <t>17379</t>
  </si>
  <si>
    <t>U_oNISz89y</t>
  </si>
  <si>
    <t>林于堪</t>
  </si>
  <si>
    <t>13586135475</t>
  </si>
  <si>
    <t>姓名：林于堪&amp;#10;年级：初二升初三&amp;#10;住校走读：走读&amp;#10;补习学科：数学&amp;#10;教材版本:人教版&amp;#10;详细情况：基础中等主要是查漏补缺，和学生沟通具体的上课情况，暑假后半段做初三的预习&amp;#10;上课时间：明天开始，辛苦老师安排课程&amp;#10;上课号码：13586135475&amp;#10;注意事项：注重时效性</t>
  </si>
  <si>
    <t>16950</t>
  </si>
  <si>
    <t>U_QyZK2VLh</t>
  </si>
  <si>
    <t>魏诗瑶</t>
  </si>
  <si>
    <t>17794020516</t>
  </si>
  <si>
    <t>陕西省 宝鸡市 渭滨区</t>
  </si>
  <si>
    <t>16745</t>
  </si>
  <si>
    <t>Rita liu</t>
  </si>
  <si>
    <t>高欣</t>
  </si>
  <si>
    <t>18680193212</t>
  </si>
  <si>
    <t>17157</t>
  </si>
  <si>
    <t>1</t>
  </si>
  <si>
    <t>康朔凡</t>
  </si>
  <si>
    <t>15835854317</t>
  </si>
  <si>
    <t>17289</t>
  </si>
  <si>
    <t>杨垲辰</t>
  </si>
  <si>
    <t>垲辰</t>
  </si>
  <si>
    <t>19980294060</t>
  </si>
  <si>
    <t>17182</t>
  </si>
  <si>
    <t>UMP40</t>
  </si>
  <si>
    <t>谢晨阳</t>
  </si>
  <si>
    <t>18999513699</t>
  </si>
  <si>
    <t>姓名：谢晨阳&amp;#10;年级：C1&amp;#10;住校走读：走读&amp;#10;补习学科：英语数学三个月&amp;#10;教材版本：人教版&amp;#10;详细情况：基础不太好，做一下初一本学期内容的查漏补缺，暑假后半段新初二预习&amp;#10;上课时间：今天晚上开始上课，每个科目每天一个小时&amp;#10;上课号码：18999513699&amp;#10;注意事项：注重实效性</t>
  </si>
  <si>
    <t>17132</t>
  </si>
  <si>
    <t>潘倩</t>
  </si>
  <si>
    <t>张预蒙</t>
  </si>
  <si>
    <t>13793178564</t>
  </si>
  <si>
    <t>山东省 济南市 槐荫区</t>
  </si>
  <si>
    <t>17290</t>
  </si>
  <si>
    <t>U_X0HeOngn</t>
  </si>
  <si>
    <t>徐涵</t>
  </si>
  <si>
    <t>18661484961</t>
  </si>
  <si>
    <t>姓名：徐涵&amp;#10;年级：C1&amp;#10;住校走读：走读&amp;#10;补习学科：数学3个月&amp;#10;教材版本：人教版&amp;#10;详细情况：基础还行，先做本学期查漏补缺，在预习新初二&amp;#10;上课时间：具体上课时间还没确认，周一到周五上课，每天一个小时&amp;#10;上课号码：18661484961&amp;#10;注意事项：注重实效性</t>
  </si>
  <si>
    <t>16907</t>
  </si>
  <si>
    <t>林林</t>
  </si>
  <si>
    <t>胡伟</t>
  </si>
  <si>
    <t>13602357981</t>
  </si>
  <si>
    <t>姓名：胡伟&amp;#10;年级：新初三&amp;#10;住校走读：走读&amp;#10;补习学科：数学物理&amp;#10;教材版本:人教版&amp;#10;详细情况：，数学90分，物理70学生初三，&amp;#10;学生现在数学和物理已经上完了初三上册的课了，因为下学期去的话，可能就上的比较快。那这个暑假的话，那个初三的下册会不会预习一些题目这些，现在先把这些初一初二的这些基本知识这些点，给他复习一下。到8月上半个月嘛补一下初二下的和初三上的这些就比较难一点的&amp;#10;上课时间：明天可以开课，上课时间班主任老师和家长沟通确定，&amp;#10;上课手机号：13602357981&amp;#10;注意事项：学生基础还可以，需要加强查漏补缺</t>
  </si>
  <si>
    <t>17247</t>
  </si>
  <si>
    <t>U_SGTMSitf</t>
  </si>
  <si>
    <t>子轩</t>
  </si>
  <si>
    <t>13222546708</t>
  </si>
  <si>
    <t>17166</t>
  </si>
  <si>
    <t>mmm</t>
  </si>
  <si>
    <t>陈智凯</t>
  </si>
  <si>
    <t>19867117036</t>
  </si>
  <si>
    <t>17097</t>
  </si>
  <si>
    <t>佳佳</t>
  </si>
  <si>
    <t>19127992168</t>
  </si>
  <si>
    <t xml:space="preserve">广西壮族自治区 钦州市 </t>
  </si>
  <si>
    <t>17167</t>
  </si>
  <si>
    <t>只要不服输，就永远不会输！</t>
  </si>
  <si>
    <t>宋皓嘉</t>
  </si>
  <si>
    <t>15066981458</t>
  </si>
  <si>
    <t>姓名：宋皓嘉&amp;#10;年级：新初三&amp;#10;住校走读：&amp;#10;补习学科：英语&amp;#10;教材版本:人教版&amp;#10;详细情况：英语20+，数学刚及格，可以扩科，本来学校要补课的，现在不补了，早上上课，下午写作业，晚上单词打卡&amp;#10;上课时间：周一到周五早上60-90分钟&amp;#10;上课号码：15066981458&amp;#10;注意事项：跟进及时&amp;#10;@彭小吉(「悉之Al学」-小吉老师)</t>
  </si>
  <si>
    <t>17081</t>
  </si>
  <si>
    <t>曹不敏</t>
  </si>
  <si>
    <t>邓斯哲</t>
  </si>
  <si>
    <t>13508394917</t>
  </si>
  <si>
    <t>17154</t>
  </si>
  <si>
    <t>U_YMUMsInq</t>
  </si>
  <si>
    <t>美汐</t>
  </si>
  <si>
    <t>18201313159</t>
  </si>
  <si>
    <t>17205</t>
  </si>
  <si>
    <t>海涛</t>
  </si>
  <si>
    <t>18578452773</t>
  </si>
  <si>
    <t>四川省 达州市 宣汉县</t>
  </si>
  <si>
    <t>17013</t>
  </si>
  <si>
    <t>陌陌</t>
  </si>
  <si>
    <t>程宇</t>
  </si>
  <si>
    <t>15961280975</t>
  </si>
  <si>
    <t>【学员年级和地区】：新高一江苏茆程宇&amp;#10;【教材版本】：英语人教版家长购买的SVIP加上赠送的一节小灶课，总共13节小灶课&amp;#10;【走读/住校】：暑假在家，开学后可能住校，具体要看学校的通知情况是一周一次还是两周一次&amp;#10;【学习成绩】：30多分满分120，需要二讲老师给孩子做一下学习规划，以及确定一下上课时间，上课节数&amp;#10;【目前遇到的学习问题】：从小学三年级基础就不好，妈妈现在要给孩子补习基础，高一有涉及到初中的重点，需要老师把这些重点给孩子讲一讲，高中的基础也讲一讲，平时可以上AI课，周末的时候上一节小灶课。上完课需要老师给孩子发一些习题做补充，做练习。孩子理科很好，英语从小基础就不好，孩子妈妈特别着急，需要老师给家长仔细聊一聊学习的规划&amp;#10;【学习成绩什么时候开始下降的】：初中一直就是这样30多分&amp;#10;【孩子最近的学习态度和习惯怎样】：孩子愿意学，也很喜欢学习，如果听不懂的话 就不愿意学&amp;#10;【有没有上过其他课外辅导班】：之前没有报过&amp;#10;【孩子性格特点怎么样呀 比较外向</t>
  </si>
  <si>
    <t>17175</t>
  </si>
  <si>
    <t>U_6oALRdmk</t>
  </si>
  <si>
    <t>宇航</t>
  </si>
  <si>
    <t>18650370106</t>
  </si>
  <si>
    <t>17201</t>
  </si>
  <si>
    <t>初夏@雨</t>
  </si>
  <si>
    <t>张雨婕</t>
  </si>
  <si>
    <t>18349910602</t>
  </si>
  <si>
    <t>17223</t>
  </si>
  <si>
    <t>对不起，从前的我</t>
  </si>
  <si>
    <t>韩莹</t>
  </si>
  <si>
    <t>18457547397</t>
  </si>
  <si>
    <t xml:space="preserve">浙江省 绍兴市 </t>
  </si>
  <si>
    <t>16248</t>
  </si>
  <si>
    <t>生活从选择开始</t>
  </si>
  <si>
    <t>孙煜</t>
  </si>
  <si>
    <t>13995342301</t>
  </si>
  <si>
    <t>17125</t>
  </si>
  <si>
    <t>相濡以沫</t>
  </si>
  <si>
    <t>王栋</t>
  </si>
  <si>
    <t>15689055818</t>
  </si>
  <si>
    <t>姓名：王栋&amp;#10;年级：C1&amp;#10;住校走读：走读&amp;#10;补习学科：英语&amp;#10;教材版本：五四制的&amp;#10;详细情况：学生基础相对薄弱，需要安排对应的AI课程内容先巩固一下基础&amp;#10;上课时间：明天开始，周一到周五每天一个小时的AI课，周末一节或者两节直播&amp;#10;上课号码：15689055818&amp;#10;注意事项：注重实效性</t>
  </si>
  <si>
    <t>16746</t>
  </si>
  <si>
    <t>A未来可期，加油！</t>
  </si>
  <si>
    <t>宋世博</t>
  </si>
  <si>
    <t>17312523205</t>
  </si>
  <si>
    <t>姓名：宋世博&amp;#10;年级：C2&amp;#10;住校走读：走读&amp;#10;补习学科：语文数学三个月&amp;#10;教材版本:人教版&amp;#10;详细情况：学生基础还可以，本学期查漏补缺以及新学期预习&amp;#10;上课时间：每天两小时的上课时间&amp;#10;上课号码：17312523205&amp;#10;注意事项：注重时效性</t>
  </si>
  <si>
    <t>13453</t>
  </si>
  <si>
    <t>扬帆起航</t>
  </si>
  <si>
    <t>17700270923</t>
  </si>
  <si>
    <t>17073</t>
  </si>
  <si>
    <t>熏弦</t>
  </si>
  <si>
    <t>俊熙</t>
  </si>
  <si>
    <t>15581078162</t>
  </si>
  <si>
    <t>湖南省 常德市 安乡县</t>
  </si>
  <si>
    <t>16893</t>
  </si>
  <si>
    <t>U_pZDYyF8V</t>
  </si>
  <si>
    <t>陈佳婵</t>
  </si>
  <si>
    <t>13681809757</t>
  </si>
  <si>
    <t>姓名：陈佳婵&amp;#10;年级：新初二&amp;#10;住校走读：住校&amp;#10;补习学科：语数英&amp;#10;教材版本:人教版&amp;#10;详细情况：主要是想要把初二上新的年级内容预习一下，可以正常按照初二上人教版的教材内容来安排课程&amp;#10;上课时间：周一-周五上课，每个科目一个小时，一天3个小时的学习时间，先暑假集中上两个月，剩余一个月需要冻结一下&amp;#10;上课号码：13681809757&amp;#10;注意事项：注重时效性</t>
  </si>
  <si>
    <t>6400</t>
  </si>
  <si>
    <t>金波</t>
  </si>
  <si>
    <t>17632060358</t>
  </si>
  <si>
    <t>17039</t>
  </si>
  <si>
    <t>一あ念ぉ指ぎ着</t>
  </si>
  <si>
    <t>孙诗琴</t>
  </si>
  <si>
    <t>14780623055</t>
  </si>
  <si>
    <t>17117</t>
  </si>
  <si>
    <t>早晨的阳光</t>
  </si>
  <si>
    <t>朱子诺</t>
  </si>
  <si>
    <t>18231794478</t>
  </si>
  <si>
    <t>姓名：朱子诺&amp;#10;年级：新初二&amp;#10;住校走读：开学走读&amp;#10;补习学科：英语数学&amp;#10;教材版本:人教版&amp;#10;详细情况：初一升初二，3号出成绩，英语数学弱一点，家长问了两遍线下有没有老师，信任问题和监督问题，晚上约课，数学英语都是50分&amp;#10;上课时间：周一到周五早上俩小时或者100分钟&amp;#10;上课号码：18231794478&amp;#10;注意事项：跟进及时，家长线下有对比</t>
  </si>
  <si>
    <t>16929</t>
  </si>
  <si>
    <t>王雨婷</t>
  </si>
  <si>
    <t>13971039944</t>
  </si>
  <si>
    <t>罗丹, 白永远</t>
  </si>
  <si>
    <t>姓名：王雨婷&amp;#10;年级：新高一预习&amp;#10;住校走读：升高中以后住校，两个礼拜回家一次&amp;#10;补习学科：语数英物&amp;#10;教材版本：数学人教A，其他科目人教版&amp;#10;详细情况：学习初中基础还可以，想要暑假集中预习高中的知识点&amp;#10;上课时间：明天开始，希望每天都上课，一个科目一个小时，暑假两个月集中学习，剩余一个月需要冻结到寒假&amp;#10;上课号码：13971039944&amp;#10;注意事项：家长的需求是每天上课</t>
  </si>
  <si>
    <t>16938</t>
  </si>
  <si>
    <t>晨希</t>
  </si>
  <si>
    <t>15952154918</t>
  </si>
  <si>
    <t>江苏省 徐州市 贾汪区</t>
  </si>
  <si>
    <t>16973</t>
  </si>
  <si>
    <t>。</t>
  </si>
  <si>
    <t>刘子贺</t>
  </si>
  <si>
    <t>15062931089</t>
  </si>
  <si>
    <t>姓名：黄女士&amp;#10;年级：新高一&amp;#10;住校走读：目前放假了，每天都有时间，7.25号要军训一周&amp;#10;补习学科：英语暑期三个月&amp;#10;教材版本：英语&amp;#10;详细情况：初三升高一，孩子基础特别差，中考完30-40分，目前需要每天安排课程，从头开始，由易到难，先提升孩子的学习兴趣，调动学习积极性！上课时间：今天就可以，上午上课，下午发练习，晚上记单词&amp;#10;上课号码：15062931089&amp;#10;注意事项：孩子英语学习兴趣很薄弱，需要老师首课一定沟通好，课程设置从初一到初三慢慢拉，先带动孩子学习兴趣！</t>
  </si>
  <si>
    <t>15603</t>
  </si>
  <si>
    <t>U_10d4LLjO</t>
  </si>
  <si>
    <t>邢雨彤</t>
  </si>
  <si>
    <t>15513381366</t>
  </si>
  <si>
    <t>16763</t>
  </si>
  <si>
    <t>殊殊子</t>
  </si>
  <si>
    <t>曾语晨</t>
  </si>
  <si>
    <t>13682205731</t>
  </si>
  <si>
    <t>苟铭, 刘均倩茹</t>
  </si>
  <si>
    <t>14766</t>
  </si>
  <si>
    <t>WY</t>
  </si>
  <si>
    <t>刘博雅</t>
  </si>
  <si>
    <t>13488256478</t>
  </si>
  <si>
    <t>姓名：刘博雅&amp;#10;年级：新高二&amp;#10;住校走读：走读 开学后九点半左右到家&amp;#10;补习学科：英语单科三个月SVIP&amp;#10;教材版本:人教&amp;#10;详细情况：初一 女 英语期中88/100 需求就是在暑假钱培优 暑假后预习初二的课程&amp;#10;上课时间：6号之后开课&amp;#10;上课号码：13488256478&amp;#10;注意事项：6号之后开课 12节小灶 报名系统额外赠送一节 一共13节一对一小灶课</t>
  </si>
  <si>
    <t>17018</t>
  </si>
  <si>
    <t>U_rAtaBWnT</t>
  </si>
  <si>
    <t>孙婧菲</t>
  </si>
  <si>
    <t>13775492881</t>
  </si>
  <si>
    <t>姓名：孙婧菲&amp;#10;年级：新高二&amp;#10;住校走读：每天早上排课&amp;#10;补习学科：物理&amp;#10;教材版本:人教&amp;#10;详细情况：高一学的很差，20分物理，初中学的就不是特别好，在学校也跟不上，刚开始必修三，力学，线下在上200一节课的大班课，效果不好，数学在读，之后可能会续费数学，妈妈想让从必修一开始补，学和练结合起来，过的慢一点&amp;#10;上课时间：早上&amp;#10;上课号码：13775492881&amp;#10;注意事项：无</t>
  </si>
  <si>
    <t>17028</t>
  </si>
  <si>
    <t>雨煊</t>
  </si>
  <si>
    <t>13405533474</t>
  </si>
  <si>
    <t xml:space="preserve">江苏省 泰州市 </t>
  </si>
  <si>
    <t>16924</t>
  </si>
  <si>
    <t>U_vDECrLn2</t>
  </si>
  <si>
    <t>任笑萱</t>
  </si>
  <si>
    <t>15066678173</t>
  </si>
  <si>
    <t xml:space="preserve">山东省 济南市 </t>
  </si>
  <si>
    <t>姓名：任笑萱&amp;#10;年级：新高三&amp;#10;住校走读：住校&amp;#10;补习学科：数学单科三个月SVIP&amp;#10;教材版本:人教&amp;#10;详细情况：数学70-80/150 高一的基础比较差 跟学生约试听的过程当中导数公切线问题比较差 导数基本上听不懂 需要复习之前漏掉的知识点&amp;#10;上课时间：都可 后续伴学可以跟家长确定一下就好&amp;#10;上课号码：15066678173&amp;#10;注意事项：~</t>
  </si>
  <si>
    <t>17032</t>
  </si>
  <si>
    <t>昱辰</t>
  </si>
  <si>
    <t>18989512208</t>
  </si>
  <si>
    <t>16961</t>
  </si>
  <si>
    <t>来来来不服单殓🙄</t>
  </si>
  <si>
    <t>李佳忆</t>
  </si>
  <si>
    <t>13614830070</t>
  </si>
  <si>
    <t>郭子成, 苟铭</t>
  </si>
  <si>
    <t>姓名：李佳忆&amp;#10;年级：新初二&amp;#10;住校走读：走读8点半&amp;#10;补习学科：语数外&amp;#10;教材版本: 人教版&amp;#10;详细情况：数学110-120 语文102-110 英语102-110完型阅读语法有点问题。下周一周二期末考试。&amp;#10;上课时间：目前考试之前可以跟孩子沟通一下课程安排&amp;#10;上课号码：13614830070</t>
  </si>
  <si>
    <t>17031</t>
  </si>
  <si>
    <t>蒋家绍</t>
  </si>
  <si>
    <t>15252267609</t>
  </si>
  <si>
    <t>江苏省 徐州市 泉山区</t>
  </si>
  <si>
    <t>16897</t>
  </si>
  <si>
    <t>杨生宁</t>
  </si>
  <si>
    <t>杨宗鑫</t>
  </si>
  <si>
    <t>13914221069</t>
  </si>
  <si>
    <t>SVIP三科12个月</t>
  </si>
  <si>
    <t>姓名：杨宗鑫&amp;#10;年级：新高一&amp;#10;住校走读：住校&amp;#10;补习学科：语文 数学 物理&amp;#10;教材版本:人教&amp;#10;详细情况：中考总分是512 英语比较差 换了日语学习 目前确定了三门小灶课老师 和上课时间 学生平常做作业有点拖拉 会需要老师平常给学生规定时间交作业 性格比较慢热 需要伴学老师平常多引导&amp;#10;上课时间：系统课暂定 后续小灶课下午4点前上完就好 一天学习三门学科&amp;#10;上课号码：13914221069&amp;#10;注意事项：三科年科数学语文物理 144小灶外加系统课赠送12节 总共156小灶</t>
  </si>
  <si>
    <t>16846</t>
  </si>
  <si>
    <t>栀子花开</t>
  </si>
  <si>
    <t>朱梓畅</t>
  </si>
  <si>
    <t>13343020896</t>
  </si>
  <si>
    <t>16826</t>
  </si>
  <si>
    <t>黄顾佳</t>
  </si>
  <si>
    <t>顾佳</t>
  </si>
  <si>
    <t>13816882496</t>
  </si>
  <si>
    <t xml:space="preserve">上海市 上海市 </t>
  </si>
  <si>
    <t>16914</t>
  </si>
  <si>
    <t>欣怡</t>
  </si>
  <si>
    <t>13566319100</t>
  </si>
  <si>
    <t>16923</t>
  </si>
  <si>
    <t>U_ZB7XgnQH</t>
  </si>
  <si>
    <t>徐笠倚</t>
  </si>
  <si>
    <t>18636064999</t>
  </si>
  <si>
    <t>张寒蕊, 郭子成</t>
  </si>
  <si>
    <t>姓名：徐笠倚&amp;#10;年级：小6升初一&amp;#10;住校走读：住校&amp;#10;补习学科：语数英&amp;#10;教材版本：人教版&amp;#10;详细情况：孩子基础还不错，主要就是预习一下初一的内容&amp;#10;上课时间：从明天开始，周一到周五每天下午三点开始，语数英各一节，周末不排&amp;#10;上课号码：18636064999 &amp;#10;注意事项：每天的课程从衔接部分开始，先把基础全安排，如果上完没课可以排一下难度课程</t>
  </si>
  <si>
    <t>16947</t>
  </si>
  <si>
    <t>风</t>
  </si>
  <si>
    <t>雨婷</t>
  </si>
  <si>
    <t>18999104682</t>
  </si>
  <si>
    <t>数学92，语文97.5，英语98，想分班考考好一点，家长想复习巩固一下再衔接初中，很重视分班考下午7点半约课，已报价1960，8月5号分班考，2个火箭班，2个实验班，要求老师强硬一点</t>
  </si>
  <si>
    <t>16885</t>
  </si>
  <si>
    <t>U_Y1FKM5QG</t>
  </si>
  <si>
    <t>孙梓馨</t>
  </si>
  <si>
    <t>15205834683</t>
  </si>
  <si>
    <t>姓名：孙梓馨&amp;#10;年级：新初二&amp;#10;住校走读：走读&amp;#10;补习学科：数学&amp;#10;教材版本:人教版&amp;#10;详细情况：语文73，英语75，数学35-40分，基础非常薄弱，&amp;#10;上课时间：明天可以开课，上课时间班主任老师和家长沟通确定，&amp;#10;注意事项：学生基础非常薄弱，希望老师多点耐心，多关注一下，学生非常好沟通</t>
  </si>
  <si>
    <t>16449</t>
  </si>
  <si>
    <t>莹莹</t>
  </si>
  <si>
    <t>黄昭增</t>
  </si>
  <si>
    <t>15397375216</t>
  </si>
  <si>
    <t>姓名：黄昭增&amp;#10;年级：初二&amp;#10;住校走读：已经放假&amp;#10;补习学科：英语&amp;#10;教材版本：外研&amp;#10;详细情况：英语单词不会背，妈妈想让老师多教一些背单词的方法&amp;#10;上课时间：每天可以排课，&amp;#10;上课号码：15397375216&amp;#10;注意事项：无</t>
  </si>
  <si>
    <t>16252</t>
  </si>
  <si>
    <t>熊</t>
  </si>
  <si>
    <t>熊晨宇</t>
  </si>
  <si>
    <t>17879530860</t>
  </si>
  <si>
    <t>姓名：熊晨宇&amp;#10;年级：初二&amp;#10;住校走读：已经放假&amp;#10;补习学科：数学英语&amp;#10;教材版本：人教&amp;#10;详细情况：数学基础很差，英语基本靠蒙，音标也不太熟练，可以从音标排起&amp;#10;上课时间：每天可以排课，&amp;#10;上课号码：17879530860&amp;#10;注意事项：无&amp;#10;@王翔宇（麦粒老师）(悉之AI学-麦粒老师) @彭小吉(「悉之Al学」-小吉老师)</t>
  </si>
  <si>
    <t>16861</t>
  </si>
  <si>
    <t>嘉园-水汇</t>
  </si>
  <si>
    <t>季冉</t>
  </si>
  <si>
    <t>13912208500</t>
  </si>
  <si>
    <t>姓名：张女士&amp;#10;年级：小升初衔接，初一学科预习&amp;#10;住校走读：暑期学习&amp;#10;补习学科：数学&amp;#10;教材版本：苏科版&amp;#10;详细情况：目前就是做学科预习，安排课程的话一天学习，一天休息，穿插&amp;#10;上课时间：每天可以排课，&amp;#10;上课号码：13912208500&amp;#10;注意事项：家长只有暑期两个月有时间&amp;#10;@彭小吉(「悉之Al学」-小吉老师) @王翔宇（麦粒老师）(悉之AI学-麦粒老师)</t>
  </si>
  <si>
    <t>16429</t>
  </si>
  <si>
    <t>英子</t>
  </si>
  <si>
    <t>子祥</t>
  </si>
  <si>
    <t>15970566841</t>
  </si>
  <si>
    <t>16618</t>
  </si>
  <si>
    <t>℘起风了დ</t>
  </si>
  <si>
    <t>李博森</t>
  </si>
  <si>
    <t>18868371036</t>
  </si>
  <si>
    <t>姓名：李博森&amp;#10;年级：C2&amp;#10;住校走读：走读&amp;#10;补习学科：数学&amp;#10;教材版本：浙教版&amp;#10;详细情况：学生基础很差，初一初二没怎么学，现在想要先把初一初二的都过一遍，先从初一上开始，严格按照教材版本目录安排对应的课程内容&amp;#10;上课时间：周一 周三 周五学习AI课，周末安排一节直播课，具体时间和家长沟通&amp;#10;上课号码：18868371036&amp;#10;注意事项：家长比较着急，安排一个现在能打首通的老师，辛苦[社会社会]</t>
  </si>
  <si>
    <t>16816</t>
  </si>
  <si>
    <t>张瑞</t>
  </si>
  <si>
    <t>15068372554</t>
  </si>
  <si>
    <t>16821</t>
  </si>
  <si>
    <t>U_4rpElyKA</t>
  </si>
  <si>
    <t>雯雯</t>
  </si>
  <si>
    <t>15859928569</t>
  </si>
  <si>
    <t>16737</t>
  </si>
  <si>
    <t>赵浩宇</t>
  </si>
  <si>
    <t>13386665525</t>
  </si>
  <si>
    <t>姓名：赵浩宇&amp;#10;年级：C2&amp;#10;住校走读：走读&amp;#10;补习学科：英语&amp;#10;教材版本：人教版&amp;#10;详细情况：学生基础不是很好，人教版的教材&amp;#10;上课时间：今天就要上课&amp;#10;上课号码：13386665525&amp;#10;注意事项：注重时效性，孩子今天就要上课，辛苦安排一个班主任现在对接一下</t>
  </si>
  <si>
    <t>16569</t>
  </si>
  <si>
    <t>妮子</t>
  </si>
  <si>
    <t>何嘉轩</t>
  </si>
  <si>
    <t>15724010010</t>
  </si>
  <si>
    <t>这个学员好好服务，本来报一年的，但是信任问题，没有合同之类的，先报个短的</t>
  </si>
  <si>
    <t>16839</t>
  </si>
  <si>
    <t>王浩</t>
  </si>
  <si>
    <t>17851020609</t>
  </si>
  <si>
    <t>姓名：王浩&amp;#10;年级：高一&amp;#10;住校走读：走读10点到家&amp;#10;补习学科：数学物理&amp;#10;教材版本:数学人教A版  物理人教版&amp;#10;详细情况：数学90-110/150，平面向量可以，解三角形取值范围不太好，立体几何二面角也不行。压轴题最后一问不太会做。物理60左右，电磁应用，电学有问题。周日线下数学物理班课1点-4点，上完回学校上晚自习10点回来。&amp;#10;上课时间：周一 三 五数学   二四六物理  下午上课 ，一天一两节都行&amp;#10;上课号码：17851020609&amp;#10;下单号码：13961115272&amp;#10;注意事项：</t>
  </si>
  <si>
    <t>16682</t>
  </si>
  <si>
    <t>U_yCzrcM6d</t>
  </si>
  <si>
    <t>龚皓</t>
  </si>
  <si>
    <t>17709376770</t>
  </si>
  <si>
    <t>16689</t>
  </si>
  <si>
    <t>在等你</t>
  </si>
  <si>
    <t>雨荷</t>
  </si>
  <si>
    <t>18240921160</t>
  </si>
  <si>
    <t>基本信息</t>
  </si>
  <si>
    <t>提成+激励</t>
  </si>
  <si>
    <t>序号</t>
  </si>
  <si>
    <t>工号</t>
  </si>
  <si>
    <t>成单业绩</t>
  </si>
  <si>
    <t>实际业绩</t>
  </si>
  <si>
    <t>绩效</t>
  </si>
  <si>
    <t>上个月漏发/多发</t>
  </si>
  <si>
    <t>本月提成奖金</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</si>
</sst>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yyyy/mm/dd"/>
  </numFmts>
  <fonts count="13" x14ac:knownFonts="1">
    <font>
      <sz val="11"/>
      <color theme="1"/>
      <name val="Calibri"/>
      <family val="2"/>
      <scheme val="minor"/>
    </font>
    <font>
      <sz val="11"/>
      <color theme="1"/>
      <name val="宋体"/>
      <family val="2"/>
    </font>
    <font>
      <sz val="9"/>
      <color rgb="FF000000"/>
      <name val="等线"/>
      <family val="2"/>
    </font>
    <font>
      <sz val="11"/>
      <color theme="1"/>
      <name val="Calibri"/>
      <family val="2"/>
    </font>
    <font>
      <sz val="10"/>
      <color rgb="FF000000"/>
      <name val="宋体"/>
      <family val="2"/>
    </font>
    <font>
      <sz val="9"/>
      <color rgb="FF000000"/>
      <name val="微软雅黑"/>
      <family val="2"/>
    </font>
    <font>
      <sz val="10"/>
      <color theme="1"/>
      <name val="Arial"/>
      <family val="2"/>
    </font>
    <font>
      <sz val="10"/>
      <color theme="1"/>
      <name val="Calibri"/>
      <family val="2"/>
    </font>
    <font>
      <sz val="11"/>
      <color rgb="FF000000"/>
      <name val="DengXian"/>
      <family val="2"/>
    </font>
    <font>
      <b/>
      <sz val="11"/>
      <color rgb="FF000000"/>
      <name val="宋体"/>
      <family val="2"/>
    </font>
    <font>
      <sz val="14"/>
      <color rgb="FF000000"/>
      <name val="DengXian"/>
      <family val="2"/>
    </font>
    <font>
      <sz val="10"/>
      <color rgb="FF000000"/>
      <name val="DengXian"/>
      <family val="2"/>
    </font>
    <font>
      <b/>
      <sz val="11"/>
      <color theme="1"/>
      <name val="宋体"/>
      <family val="2"/>
    </font>
  </fonts>
  <fills count="10">
    <fill>
      <patternFill patternType="none"/>
    </fill>
    <fill>
      <patternFill patternType="gray125"/>
    </fill>
    <fill>
      <patternFill patternType="solid">
        <fgColor rgb="FFffff00"/>
      </patternFill>
    </fill>
    <fill>
      <patternFill patternType="solid">
        <fgColor rgb="FFeef6c6"/>
      </patternFill>
    </fill>
    <fill>
      <patternFill patternType="solid">
        <fgColor rgb="FFd9f3fd"/>
      </patternFill>
    </fill>
    <fill>
      <patternFill patternType="solid">
        <fgColor rgb="FFece2fe"/>
      </patternFill>
    </fill>
    <fill>
      <patternFill patternType="solid">
        <fgColor rgb="FFb3d600"/>
      </patternFill>
    </fill>
    <fill>
      <patternFill patternType="solid">
        <fgColor rgb="FFad82f7"/>
      </patternFill>
    </fill>
    <fill>
      <patternFill patternType="solid">
        <fgColor rgb="FFc0c0c0"/>
      </patternFill>
    </fill>
    <fill>
      <patternFill patternType="solid">
        <fgColor rgb="FFdae3f5"/>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dee0e3"/>
      </left>
      <right style="thin">
        <color rgb="FFdee0e3"/>
      </right>
      <top style="thin">
        <color rgb="FFdee0e3"/>
      </top>
      <bottom style="thin">
        <color rgb="FFdee0e3"/>
      </bottom>
      <diagonal/>
    </border>
    <border>
      <left style="thin">
        <color rgb="FFc6c6c6"/>
      </left>
      <right style="thin">
        <color rgb="FFc6c6c6"/>
      </right>
      <top style="thin">
        <color rgb="FFc6c6c6"/>
      </top>
      <bottom style="thin">
        <color rgb="FF91ace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dee0e3"/>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style="thin">
        <color rgb="FF1f2329"/>
      </top>
      <bottom style="thin">
        <color rgb="FF000000"/>
      </bottom>
      <diagonal/>
    </border>
    <border>
      <left style="thin">
        <color rgb="FF1f2329"/>
      </left>
      <right style="thin">
        <color rgb="FF1f2329"/>
      </right>
      <top/>
      <bottom/>
      <diagonal/>
    </border>
    <border>
      <left style="thin">
        <color rgb="FF1f2329"/>
      </left>
      <right style="thin">
        <color rgb="FF000000"/>
      </right>
      <top style="thin">
        <color rgb="FF000000"/>
      </top>
      <bottom style="thin">
        <color rgb="FF000000"/>
      </bottom>
      <diagonal/>
    </border>
    <border>
      <left style="thin">
        <color rgb="FF1f2329"/>
      </left>
      <right style="thin">
        <color rgb="FF1f2329"/>
      </right>
      <top/>
      <bottom style="thin">
        <color rgb="FF1f2329"/>
      </bottom>
      <diagonal/>
    </border>
    <border>
      <left style="thin">
        <color rgb="FF1f2329"/>
      </left>
      <right style="thin">
        <color rgb="FF000000"/>
      </right>
      <top style="thin">
        <color rgb="FF1f2329"/>
      </top>
      <bottom style="thin">
        <color rgb="FF1f2329"/>
      </bottom>
      <diagonal/>
    </border>
    <border>
      <left style="thin">
        <color rgb="FF000000"/>
      </left>
      <right style="thin">
        <color rgb="FF000000"/>
      </right>
      <top style="thin">
        <color rgb="FF1f2329"/>
      </top>
      <bottom style="thin">
        <color rgb="FF1f2329"/>
      </bottom>
      <diagonal/>
    </border>
    <border>
      <left/>
      <right/>
      <top/>
      <bottom style="thin">
        <color rgb="FF91ace0"/>
      </bottom>
      <diagonal/>
    </border>
    <border>
      <left/>
      <right style="thin">
        <color rgb="FF1f2329"/>
      </right>
      <top style="thin">
        <color rgb="FF1f2329"/>
      </top>
      <bottom style="thin">
        <color rgb="FF1f2329"/>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75">
    <xf xfId="0" numFmtId="0" borderId="0" fontId="0" fillId="0"/>
    <xf xfId="0" numFmtId="0" borderId="1" applyBorder="1" fontId="1" applyFont="1" fillId="0" applyAlignment="1">
      <alignment horizontal="center"/>
    </xf>
    <xf xfId="0" numFmtId="0" borderId="2" applyBorder="1" fontId="2" applyFont="1" fillId="2" applyFill="1" applyAlignment="1">
      <alignment horizontal="left"/>
    </xf>
    <xf xfId="0" numFmtId="4" applyNumberFormat="1" borderId="3" applyBorder="1" fontId="3" applyFont="1" fillId="2" applyFill="1" applyAlignment="1">
      <alignment horizontal="right"/>
    </xf>
    <xf xfId="0" numFmtId="4" applyNumberFormat="1" borderId="1" applyBorder="1" fontId="3" applyFont="1" fillId="0" applyAlignment="1">
      <alignment horizontal="right"/>
    </xf>
    <xf xfId="0" numFmtId="0" borderId="2" applyBorder="1" fontId="2" applyFont="1" fillId="0" applyAlignment="1">
      <alignment horizontal="left"/>
    </xf>
    <xf xfId="0" numFmtId="3" applyNumberFormat="1" borderId="1" applyBorder="1" fontId="3" applyFont="1" fillId="0" applyAlignment="1">
      <alignment horizontal="right"/>
    </xf>
    <xf xfId="0" numFmtId="4" applyNumberFormat="1" borderId="3" applyBorder="1" fontId="3" applyFont="1" fillId="2" applyFill="1" applyAlignment="1">
      <alignment horizontal="left"/>
    </xf>
    <xf xfId="0" numFmtId="3" applyNumberFormat="1" borderId="1" applyBorder="1" fontId="3" applyFont="1" fillId="0" applyAlignment="1">
      <alignment horizontal="left"/>
    </xf>
    <xf xfId="0" numFmtId="0" borderId="0" fontId="0" fillId="0" applyAlignment="1">
      <alignment horizontal="left"/>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left"/>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0" borderId="4" applyBorder="1" fontId="4" applyFont="1" fillId="0" applyAlignment="1">
      <alignment horizontal="center"/>
    </xf>
    <xf xfId="0" numFmtId="3" applyNumberFormat="1" borderId="4" applyBorder="1" fontId="4" applyFont="1" fillId="3" applyFill="1" applyAlignment="1">
      <alignment horizontal="center"/>
    </xf>
    <xf xfId="0" numFmtId="3" applyNumberFormat="1" borderId="4" applyBorder="1" fontId="4" applyFont="1" fillId="4" applyFill="1" applyAlignment="1">
      <alignment horizontal="center"/>
    </xf>
    <xf xfId="0" numFmtId="4" applyNumberFormat="1" borderId="4" applyBorder="1" fontId="4" applyFont="1" fillId="4" applyFill="1" applyAlignment="1">
      <alignment horizontal="center"/>
    </xf>
    <xf xfId="0" numFmtId="3" applyNumberFormat="1" borderId="4" applyBorder="1" fontId="4" applyFont="1" fillId="5" applyFill="1" applyAlignment="1">
      <alignment horizontal="center"/>
    </xf>
    <xf xfId="0" numFmtId="4" applyNumberFormat="1" borderId="4" applyBorder="1" fontId="4" applyFont="1" fillId="6" applyFill="1" applyAlignment="1">
      <alignment horizontal="center"/>
    </xf>
    <xf xfId="0" numFmtId="4" applyNumberFormat="1" borderId="4" applyBorder="1" fontId="4" applyFont="1" fillId="7" applyFill="1" applyAlignment="1">
      <alignment horizontal="center"/>
    </xf>
    <xf xfId="0" numFmtId="4" applyNumberFormat="1" borderId="1" applyBorder="1" fontId="3" applyFont="1" fillId="0" applyAlignment="1">
      <alignment horizontal="left"/>
    </xf>
    <xf xfId="0" numFmtId="0" borderId="2" applyBorder="1" fontId="5" applyFont="1" fillId="0" applyAlignment="1">
      <alignment horizontal="left"/>
    </xf>
    <xf xfId="0" numFmtId="4" applyNumberFormat="1" borderId="1" applyBorder="1" fontId="3" applyFont="1" fillId="0" applyAlignment="1">
      <alignment horizontal="left" wrapText="1"/>
    </xf>
    <xf xfId="0" numFmtId="3" applyNumberFormat="1" borderId="0" fontId="0" fillId="0" applyAlignment="1">
      <alignment horizontal="right"/>
    </xf>
    <xf xfId="0" numFmtId="4" applyNumberFormat="1" borderId="0" fontId="0" fillId="0" applyAlignment="1">
      <alignment horizontal="right"/>
    </xf>
    <xf xfId="0" numFmtId="0" borderId="2" applyBorder="1" fontId="6" applyFont="1" fillId="8" applyFill="1" applyAlignment="1">
      <alignment horizontal="center"/>
    </xf>
    <xf xfId="0" numFmtId="0" borderId="2" applyBorder="1" fontId="6" applyFont="1" fillId="0" applyAlignment="1">
      <alignment horizontal="center"/>
    </xf>
    <xf xfId="0" numFmtId="0" borderId="0" fontId="0" fillId="0" applyAlignment="1">
      <alignment horizontal="center"/>
    </xf>
    <xf xfId="0" numFmtId="0" borderId="1" applyBorder="1" fontId="7" applyFont="1" fillId="0" applyAlignment="1">
      <alignment horizontal="left"/>
    </xf>
    <xf xfId="0" numFmtId="3" applyNumberFormat="1" borderId="1" applyBorder="1" fontId="7" applyFont="1" fillId="0" applyAlignment="1">
      <alignment horizontal="left"/>
    </xf>
    <xf xfId="0" numFmtId="164" applyNumberFormat="1" borderId="1" applyBorder="1" fontId="7" applyFont="1" fillId="0" applyAlignment="1">
      <alignment horizontal="left"/>
    </xf>
    <xf xfId="0" numFmtId="0" borderId="1" applyBorder="1" fontId="3" applyFont="1" fillId="0" applyAlignment="1">
      <alignment horizontal="left"/>
    </xf>
    <xf xfId="0" numFmtId="0" borderId="1" applyBorder="1" fontId="8" applyFont="1" fillId="0" applyAlignment="1">
      <alignment horizontal="left"/>
    </xf>
    <xf xfId="0" numFmtId="3" applyNumberFormat="1" borderId="1" applyBorder="1" fontId="8" applyFont="1" fillId="0" applyAlignment="1">
      <alignment horizontal="right"/>
    </xf>
    <xf xfId="0" numFmtId="164" applyNumberFormat="1" borderId="1" applyBorder="1" fontId="8" applyFont="1" fillId="0" applyAlignment="1">
      <alignment horizontal="left"/>
    </xf>
    <xf xfId="0" numFmtId="4" applyNumberFormat="1" borderId="1" applyBorder="1" fontId="8" applyFont="1" fillId="0" applyAlignment="1">
      <alignment horizontal="right"/>
    </xf>
    <xf xfId="0" numFmtId="164" applyNumberFormat="1" borderId="0" fontId="0" fillId="0" applyAlignment="1">
      <alignment horizontal="general"/>
    </xf>
    <xf xfId="0" numFmtId="164" applyNumberFormat="1" borderId="0" fontId="0" fillId="0" applyAlignment="1">
      <alignment horizontal="general"/>
    </xf>
    <xf xfId="0" numFmtId="3" applyNumberFormat="1" borderId="1" applyBorder="1" fontId="3" applyFont="1" fillId="0" applyAlignment="1">
      <alignment horizontal="center"/>
    </xf>
    <xf xfId="0" numFmtId="3" applyNumberFormat="1" borderId="5" applyBorder="1" fontId="9" applyFont="1" fillId="9" applyFill="1" applyAlignment="1">
      <alignment horizontal="left"/>
    </xf>
    <xf xfId="0" numFmtId="3" applyNumberFormat="1" borderId="5" applyBorder="1" fontId="9" applyFont="1" fillId="9" applyFill="1" applyAlignment="1">
      <alignment horizontal="center"/>
    </xf>
    <xf xfId="0" numFmtId="0" borderId="6" applyBorder="1" fontId="10" applyFont="1" fillId="0" applyAlignment="1">
      <alignment horizontal="center" vertical="top"/>
    </xf>
    <xf xfId="0" numFmtId="0" borderId="6" applyBorder="1" fontId="10" applyFont="1" fillId="0" applyAlignment="1">
      <alignment horizontal="center"/>
    </xf>
    <xf xfId="0" numFmtId="3" applyNumberFormat="1" borderId="6" applyBorder="1" fontId="10" applyFont="1" fillId="0" applyAlignment="1">
      <alignment horizontal="center"/>
    </xf>
    <xf xfId="0" numFmtId="0" borderId="7" applyBorder="1" fontId="11" applyFont="1" fillId="0" applyAlignment="1">
      <alignment horizontal="center"/>
    </xf>
    <xf xfId="0" numFmtId="3" applyNumberFormat="1" borderId="7" applyBorder="1" fontId="11" applyFont="1" fillId="0" applyAlignment="1">
      <alignment horizontal="center"/>
    </xf>
    <xf xfId="0" numFmtId="0" borderId="8" applyBorder="1" fontId="11" applyFont="1" fillId="0" applyAlignment="1">
      <alignment horizontal="center" vertical="top" wrapText="1"/>
    </xf>
    <xf xfId="0" numFmtId="0" borderId="9" applyBorder="1" fontId="3" applyFont="1" fillId="0" applyAlignment="1">
      <alignment horizontal="center"/>
    </xf>
    <xf xfId="0" numFmtId="3" applyNumberFormat="1" borderId="10" applyBorder="1" fontId="3" applyFont="1" fillId="0" applyAlignment="1">
      <alignment horizontal="center"/>
    </xf>
    <xf xfId="0" numFmtId="0" borderId="11" applyBorder="1" fontId="11" applyFont="1" fillId="0" applyAlignment="1">
      <alignment horizontal="center"/>
    </xf>
    <xf xfId="0" numFmtId="0" borderId="12" applyBorder="1" fontId="3" applyFont="1" fillId="0" applyAlignment="1">
      <alignment horizontal="center"/>
    </xf>
    <xf xfId="0" numFmtId="3" applyNumberFormat="1" borderId="2" applyBorder="1" fontId="3" applyFont="1" fillId="0" applyAlignment="1">
      <alignment horizontal="center"/>
    </xf>
    <xf xfId="0" numFmtId="0" borderId="13" applyBorder="1" fontId="11" applyFont="1" fillId="0" applyAlignment="1">
      <alignment horizontal="center"/>
    </xf>
    <xf xfId="0" numFmtId="0" borderId="14" applyBorder="1" fontId="3" applyFont="1" fillId="0" applyAlignment="1">
      <alignment horizontal="center"/>
    </xf>
    <xf xfId="0" numFmtId="3" applyNumberFormat="1" borderId="15" applyBorder="1" fontId="3" applyFont="1" fillId="0" applyAlignment="1">
      <alignment horizontal="center"/>
    </xf>
    <xf xfId="0" numFmtId="0" borderId="16" applyBorder="1" fontId="3" applyFont="1" fillId="0" applyAlignment="1">
      <alignment horizontal="left"/>
    </xf>
    <xf xfId="0" numFmtId="0" borderId="10" applyBorder="1" fontId="11" applyFont="1" fillId="0" applyAlignment="1">
      <alignment horizontal="center" vertical="top" wrapText="1"/>
    </xf>
    <xf xfId="0" numFmtId="0" borderId="17" applyBorder="1" fontId="11" applyFont="1" fillId="0" applyAlignment="1">
      <alignment horizontal="center"/>
    </xf>
    <xf xfId="0" numFmtId="3" applyNumberFormat="1" borderId="6" applyBorder="1" fontId="11" applyFont="1" fillId="0" applyAlignment="1">
      <alignment horizontal="center"/>
    </xf>
    <xf xfId="0" numFmtId="0" borderId="2" applyBorder="1" fontId="11" applyFont="1" fillId="0" applyAlignment="1">
      <alignment horizontal="center"/>
    </xf>
    <xf xfId="0" numFmtId="3" applyNumberFormat="1" borderId="0" fontId="0" fillId="0" applyAlignment="1">
      <alignment horizontal="right"/>
    </xf>
    <xf xfId="0" numFmtId="0" borderId="1" applyBorder="1" fontId="3" applyFont="1" fillId="0" applyAlignment="1">
      <alignment horizontal="center"/>
    </xf>
    <xf xfId="0" numFmtId="3" applyNumberFormat="1" borderId="1" applyBorder="1" fontId="8" applyFont="1" fillId="0" applyAlignment="1">
      <alignment horizontal="left"/>
    </xf>
    <xf xfId="0" numFmtId="4" applyNumberFormat="1" borderId="1" applyBorder="1" fontId="3" applyFont="1" fillId="0" applyAlignment="1">
      <alignment horizontal="center"/>
    </xf>
    <xf xfId="0" numFmtId="3" applyNumberFormat="1" borderId="18" applyBorder="1" fontId="9" applyFont="1" fillId="0" applyAlignment="1">
      <alignment horizontal="center"/>
    </xf>
    <xf xfId="0" numFmtId="0" borderId="19" applyBorder="1" fontId="12" applyFont="1" fillId="0" applyAlignment="1">
      <alignment horizontal="center"/>
    </xf>
    <xf xfId="0" numFmtId="3" applyNumberFormat="1" borderId="19" applyBorder="1" fontId="9" applyFont="1" fillId="0" applyAlignment="1">
      <alignment horizontal="center"/>
    </xf>
    <xf xfId="0" numFmtId="4" applyNumberFormat="1" borderId="19" applyBorder="1" fontId="9" applyFont="1" fillId="0" applyAlignment="1">
      <alignment horizontal="center"/>
    </xf>
    <xf xfId="0" numFmtId="3" applyNumberFormat="1" borderId="19" applyBorder="1" fontId="3" applyFont="1" fillId="0" applyAlignment="1">
      <alignment horizontal="left"/>
    </xf>
    <xf xfId="0" numFmtId="4" applyNumberFormat="1" borderId="1" applyBorder="1" fontId="3" applyFont="1" fillId="0" applyAlignment="1">
      <alignment horizontal="right" wrapText="1"/>
    </xf>
    <xf xfId="0" numFmtId="4" applyNumberFormat="1" borderId="5" applyBorder="1" fontId="3" applyFont="1" fillId="2"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sharedStrings.xml" Type="http://schemas.openxmlformats.org/officeDocument/2006/relationships/sharedStrings" Id="rId8"/><Relationship Target="styles.xml" Type="http://schemas.openxmlformats.org/officeDocument/2006/relationships/styles" Id="rId9"/><Relationship Target="theme/theme1.xml" Type="http://schemas.openxmlformats.org/officeDocument/2006/relationships/theme" Id="rId1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7"/>
  <sheetViews>
    <sheetView workbookViewId="0"/>
  </sheetViews>
  <sheetFormatPr defaultRowHeight="15" x14ac:dyDescent="0.25"/>
  <cols>
    <col min="1" max="1" style="16" width="12.43357142857143" customWidth="1" bestFit="1"/>
    <col min="2" max="2" style="14" width="12.43357142857143" customWidth="1" bestFit="1"/>
    <col min="3" max="3" style="14" width="13.719285714285713" customWidth="1" bestFit="1"/>
    <col min="4" max="4" style="16" width="18.005" customWidth="1" bestFit="1"/>
    <col min="5" max="5" style="15" width="11.005" customWidth="1" bestFit="1"/>
    <col min="6" max="6" style="15" width="20.290714285714284" customWidth="1" bestFit="1"/>
    <col min="7" max="7" style="15" width="16.290714285714284" customWidth="1" bestFit="1"/>
    <col min="8" max="8" style="15" width="18.14785714285714" customWidth="1" bestFit="1"/>
    <col min="9" max="9" style="15" width="18.14785714285714" customWidth="1" bestFit="1"/>
    <col min="10" max="10" style="15" width="18.14785714285714" customWidth="1" bestFit="1"/>
    <col min="11" max="11" style="15" width="9.43357142857143" customWidth="1" bestFit="1"/>
    <col min="12" max="12" style="16" width="9.43357142857143" customWidth="1" bestFit="1"/>
  </cols>
  <sheetData>
    <row x14ac:dyDescent="0.25" r="1" customHeight="1" ht="20.25">
      <c r="A1" s="42" t="s">
        <v>1856</v>
      </c>
      <c r="B1" s="65"/>
      <c r="C1" s="65"/>
      <c r="D1" s="42" t="s">
        <v>1857</v>
      </c>
      <c r="E1" s="67"/>
      <c r="F1" s="67"/>
      <c r="G1" s="67"/>
      <c r="H1" s="67"/>
      <c r="I1" s="67"/>
      <c r="J1" s="67"/>
      <c r="K1" s="24"/>
      <c r="L1" s="8"/>
    </row>
    <row x14ac:dyDescent="0.25" r="2" customHeight="1" ht="21.75">
      <c r="A2" s="68" t="s">
        <v>1858</v>
      </c>
      <c r="B2" s="69" t="s">
        <v>1859</v>
      </c>
      <c r="C2" s="69" t="s">
        <v>31</v>
      </c>
      <c r="D2" s="70" t="s">
        <v>1860</v>
      </c>
      <c r="E2" s="71" t="s">
        <v>534</v>
      </c>
      <c r="F2" s="71" t="s">
        <v>1861</v>
      </c>
      <c r="G2" s="71" t="s">
        <v>19</v>
      </c>
      <c r="H2" s="71" t="s">
        <v>847</v>
      </c>
      <c r="I2" s="71" t="s">
        <v>1862</v>
      </c>
      <c r="J2" s="71" t="s">
        <v>1863</v>
      </c>
      <c r="K2" s="71" t="s">
        <v>685</v>
      </c>
      <c r="L2" s="72" t="s">
        <v>1864</v>
      </c>
    </row>
    <row x14ac:dyDescent="0.25" r="3" customHeight="1" ht="21.75">
      <c r="A3" s="42">
        <v>1</v>
      </c>
      <c r="B3" s="1">
        <f>VLOOKUP(C3,工号!B:C,2,0)</f>
      </c>
      <c r="C3" s="35" t="s">
        <v>5</v>
      </c>
      <c r="D3" s="6">
        <f>VLOOKUP(C3,计算数据!A:B,2,0)</f>
      </c>
      <c r="E3" s="6">
        <f>VLOOKUP(C3,退费明细!Y4:Z27,2,0)</f>
      </c>
      <c r="F3" s="67">
        <f>D3-E3</f>
      </c>
      <c r="G3" s="67">
        <f>_xlfn.IFS(F3&lt;=30000,F3*5%,AND(F3&gt;30000,F3&lt;=40000),F3*6%,AND(F3&gt;40000,F3&lt;=50000),F3*7%,AND(F3&gt;50000,F3&lt;=60000),F3*8%,AND(F3&gt;60000,F3&lt;=80000),F3*9%,AND(F3&gt;80000,F3&lt;=100000),F3*10%,AND(F3&gt;100000),F3*11%)</f>
      </c>
      <c r="H3" s="67">
        <f>VLOOKUP(C3,计算数据!U:AA,7,0)</f>
      </c>
      <c r="I3" s="4">
        <v>0</v>
      </c>
      <c r="J3" s="73">
        <f>292.5+1178.8</f>
      </c>
      <c r="K3" s="4">
        <f>SUM(G3:J3)</f>
      </c>
      <c r="L3" s="6">
        <f>G3+H3</f>
      </c>
    </row>
    <row x14ac:dyDescent="0.25" r="4" customHeight="1" ht="21.75">
      <c r="A4" s="42">
        <v>2</v>
      </c>
      <c r="B4" s="1">
        <f>VLOOKUP(C4,工号!B:C,2,0)</f>
      </c>
      <c r="C4" s="35" t="s">
        <v>7</v>
      </c>
      <c r="D4" s="6">
        <f>VLOOKUP(C4,计算数据!A:B,2,0)</f>
      </c>
      <c r="E4" s="6">
        <f>VLOOKUP(C4,退费明细!Y5:Z28,2,0)</f>
      </c>
      <c r="F4" s="67">
        <f>D4-E4</f>
      </c>
      <c r="G4" s="67">
        <f>_xlfn.IFS(F4&lt;=30000,F4*5%,AND(F4&gt;30000,F4&lt;=40000),F4*6%,AND(F4&gt;40000,F4&lt;=50000),F4*7%,AND(F4&gt;50000,F4&lt;=60000),F4*8%,AND(F4&gt;60000,F4&lt;=80000),F4*9%,AND(F4&gt;80000,F4&lt;=100000),F4*10%,AND(F4&gt;100000),F4*11%)</f>
      </c>
      <c r="H4" s="67">
        <f>VLOOKUP(C4,计算数据!U:AA,7,0)</f>
      </c>
      <c r="I4" s="4">
        <v>0</v>
      </c>
      <c r="J4" s="4">
        <f>VLOOKUP(C4,差额!A:J,10,0)</f>
      </c>
      <c r="K4" s="4">
        <f>SUM(G4:J4)</f>
      </c>
      <c r="L4" s="4">
        <f>G4+H4</f>
      </c>
    </row>
    <row x14ac:dyDescent="0.25" r="5" customHeight="1" ht="21.75">
      <c r="A5" s="42">
        <v>3</v>
      </c>
      <c r="B5" s="1">
        <f>VLOOKUP(C5,工号!B:C,2,0)</f>
      </c>
      <c r="C5" s="35" t="s">
        <v>15</v>
      </c>
      <c r="D5" s="6">
        <f>VLOOKUP(C5,计算数据!A:B,2,0)</f>
      </c>
      <c r="E5" s="4">
        <f>VLOOKUP(C5,退费明细!Y6:Z29,2,0)</f>
      </c>
      <c r="F5" s="67">
        <f>_xlfn.IFS(K19&lt;=30000,K19*5%,AND(K19&gt;30000,K19&lt;=40000),K19*6%,AND(K19&gt;40000,K19&lt;=50000),K19*7%,AND(K19&gt;50000,K19&lt;=60000),K19*8%,AND(K19&gt;60000,K19&lt;=80000),K19*9%,AND(K19&gt;80000,K19&lt;=100000),K19*10%,AND(K19&gt;100000),K19*11%)</f>
      </c>
      <c r="G5" s="67">
        <f>_xlfn.IFS(F5&lt;=30000,F5*5%,AND(F5&gt;30000,F5&lt;=40000),F5*6%,AND(F5&gt;40000,F5&lt;=50000),F5*7%,AND(F5&gt;50000,F5&lt;=60000),F5*8%,AND(F5&gt;60000,F5&lt;=80000),F5*9%,AND(F5&gt;80000,F5&lt;=100000),F5*10%,AND(F5&gt;100000),F5*11%)</f>
      </c>
      <c r="H5" s="67">
        <f>VLOOKUP(C5,计算数据!U:AA,7,0)</f>
      </c>
      <c r="I5" s="4">
        <v>0</v>
      </c>
      <c r="J5" s="4">
        <f>VLOOKUP(C5,差额!A:J,10,0)</f>
      </c>
      <c r="K5" s="4">
        <f>SUM(G5:J5)</f>
      </c>
      <c r="L5" s="4">
        <f>G5+H5</f>
      </c>
    </row>
    <row x14ac:dyDescent="0.25" r="6" customHeight="1" ht="21.75">
      <c r="A6" s="42">
        <v>4</v>
      </c>
      <c r="B6" s="1">
        <f>VLOOKUP(C6,工号!B:C,2,0)</f>
      </c>
      <c r="C6" s="35" t="s">
        <v>14</v>
      </c>
      <c r="D6" s="6">
        <f>VLOOKUP(C6,计算数据!A:B,2,0)</f>
      </c>
      <c r="E6" s="6">
        <f>VLOOKUP(C6,退费明细!Y7:Z30,2,0)</f>
      </c>
      <c r="F6" s="67">
        <f>_xlfn.IFS(K20&lt;=30000,K20*5%,AND(K20&gt;30000,K20&lt;=40000),K20*6%,AND(K20&gt;40000,K20&lt;=50000),K20*7%,AND(K20&gt;50000,K20&lt;=60000),K20*8%,AND(K20&gt;60000,K20&lt;=80000),K20*9%,AND(K20&gt;80000,K20&lt;=100000),K20*10%,AND(K20&gt;100000),K20*11%)</f>
      </c>
      <c r="G6" s="67">
        <f>_xlfn.IFS(F6&lt;=30000,F6*5%,AND(F6&gt;30000,F6&lt;=40000),F6*6%,AND(F6&gt;40000,F6&lt;=50000),F6*7%,AND(F6&gt;50000,F6&lt;=60000),F6*8%,AND(F6&gt;60000,F6&lt;=80000),F6*9%,AND(F6&gt;80000,F6&lt;=100000),F6*10%,AND(F6&gt;100000),F6*11%)</f>
      </c>
      <c r="H6" s="67">
        <f>VLOOKUP(C6,计算数据!U:AA,7,0)</f>
      </c>
      <c r="I6" s="4">
        <v>0</v>
      </c>
      <c r="J6" s="4">
        <f>VLOOKUP(C6,差额!A:J,10,0)</f>
      </c>
      <c r="K6" s="4">
        <f>SUM(G6:J6)</f>
      </c>
      <c r="L6" s="4">
        <f>G6+H6</f>
      </c>
    </row>
    <row x14ac:dyDescent="0.25" r="7" customHeight="1" ht="21.75">
      <c r="A7" s="42">
        <v>5</v>
      </c>
      <c r="B7" s="1">
        <f>VLOOKUP(C7,工号!B:C,2,0)</f>
      </c>
      <c r="C7" s="35" t="s">
        <v>8</v>
      </c>
      <c r="D7" s="6">
        <f>VLOOKUP(C7,计算数据!A:B,2,0)</f>
      </c>
      <c r="E7" s="6">
        <f>VLOOKUP(C7,退费明细!Y8:Z31,2,0)</f>
      </c>
      <c r="F7" s="67">
        <f>_xlfn.IFS(K21&lt;=30000,K21*5%,AND(K21&gt;30000,K21&lt;=40000),K21*6%,AND(K21&gt;40000,K21&lt;=50000),K21*7%,AND(K21&gt;50000,K21&lt;=60000),K21*8%,AND(K21&gt;60000,K21&lt;=80000),K21*9%,AND(K21&gt;80000,K21&lt;=100000),K21*10%,AND(K21&gt;100000),K21*11%)</f>
      </c>
      <c r="G7" s="67">
        <f>_xlfn.IFS(F7&lt;=30000,F7*5%,AND(F7&gt;30000,F7&lt;=40000),F7*6%,AND(F7&gt;40000,F7&lt;=50000),F7*7%,AND(F7&gt;50000,F7&lt;=60000),F7*8%,AND(F7&gt;60000,F7&lt;=80000),F7*9%,AND(F7&gt;80000,F7&lt;=100000),F7*10%,AND(F7&gt;100000),F7*11%)</f>
      </c>
      <c r="H7" s="67">
        <f>VLOOKUP(C7,计算数据!U:AA,7,0)</f>
      </c>
      <c r="I7" s="4">
        <v>0</v>
      </c>
      <c r="J7" s="4">
        <f>VLOOKUP(C7,差额!A:J,10,0)</f>
      </c>
      <c r="K7" s="4">
        <f>SUM(G7:J7)</f>
      </c>
      <c r="L7" s="6">
        <f>G7+H7</f>
      </c>
    </row>
    <row x14ac:dyDescent="0.25" r="8" customHeight="1" ht="21.75">
      <c r="A8" s="42">
        <v>6</v>
      </c>
      <c r="B8" s="1">
        <f>VLOOKUP(C8,工号!B:C,2,0)</f>
      </c>
      <c r="C8" s="35" t="s">
        <v>0</v>
      </c>
      <c r="D8" s="6">
        <f>VLOOKUP(C8,计算数据!A:B,2,0)</f>
      </c>
      <c r="E8" s="6">
        <v>0</v>
      </c>
      <c r="F8" s="67">
        <f>_xlfn.IFS(K22&lt;=30000,K22*5%,AND(K22&gt;30000,K22&lt;=40000),K22*6%,AND(K22&gt;40000,K22&lt;=50000),K22*7%,AND(K22&gt;50000,K22&lt;=60000),K22*8%,AND(K22&gt;60000,K22&lt;=80000),K22*9%,AND(K22&gt;80000,K22&lt;=100000),K22*10%,AND(K22&gt;100000),K22*11%)</f>
      </c>
      <c r="G8" s="67">
        <f>_xlfn.IFS(F8&lt;=30000,F8*5%,AND(F8&gt;30000,F8&lt;=40000),F8*6%,AND(F8&gt;40000,F8&lt;=50000),F8*7%,AND(F8&gt;50000,F8&lt;=60000),F8*8%,AND(F8&gt;60000,F8&lt;=80000),F8*9%,AND(F8&gt;80000,F8&lt;=100000),F8*10%,AND(F8&gt;100000),F8*11%)</f>
      </c>
      <c r="H8" s="67">
        <f>VLOOKUP(C8,计算数据!U:AA,7,0)</f>
      </c>
      <c r="I8" s="4">
        <v>0</v>
      </c>
      <c r="J8" s="4">
        <f>VLOOKUP(C8,差额!A:J,10,0)</f>
      </c>
      <c r="K8" s="4">
        <f>SUM(G8:J8)</f>
      </c>
      <c r="L8" s="4">
        <f>G8+H8</f>
      </c>
    </row>
    <row x14ac:dyDescent="0.25" r="9" customHeight="1" ht="21.75">
      <c r="A9" s="42">
        <v>8</v>
      </c>
      <c r="B9" s="1">
        <f>VLOOKUP(C9,工号!B:C,2,0)</f>
      </c>
      <c r="C9" s="35" t="s">
        <v>11</v>
      </c>
      <c r="D9" s="6">
        <f>VLOOKUP(C9,计算数据!A:B,2,0)</f>
      </c>
      <c r="E9" s="6">
        <f>VLOOKUP(C9,退费明细!Y10:Z33,2,0)</f>
      </c>
      <c r="F9" s="67">
        <f>_xlfn.IFS(K23&lt;=30000,K23*5%,AND(K23&gt;30000,K23&lt;=40000),K23*6%,AND(K23&gt;40000,K23&lt;=50000),K23*7%,AND(K23&gt;50000,K23&lt;=60000),K23*8%,AND(K23&gt;60000,K23&lt;=80000),K23*9%,AND(K23&gt;80000,K23&lt;=100000),K23*10%,AND(K23&gt;100000),K23*11%)</f>
      </c>
      <c r="G9" s="67">
        <f>_xlfn.IFS(F9&lt;=30000,F9*5%,AND(F9&gt;30000,F9&lt;=40000),F9*6%,AND(F9&gt;40000,F9&lt;=50000),F9*7%,AND(F9&gt;50000,F9&lt;=60000),F9*8%,AND(F9&gt;60000,F9&lt;=80000),F9*9%,AND(F9&gt;80000,F9&lt;=100000),F9*10%,AND(F9&gt;100000),F9*11%)</f>
      </c>
      <c r="H9" s="67">
        <f>VLOOKUP(C9,计算数据!U:AA,7,0)</f>
      </c>
      <c r="I9" s="4">
        <v>0</v>
      </c>
      <c r="J9" s="4">
        <v>591.67</v>
      </c>
      <c r="K9" s="4">
        <f>SUM(G9:J9)</f>
      </c>
      <c r="L9" s="4">
        <f>G9+H9</f>
      </c>
    </row>
    <row x14ac:dyDescent="0.25" r="10" customHeight="1" ht="21.75">
      <c r="A10" s="42">
        <v>9</v>
      </c>
      <c r="B10" s="1">
        <f>VLOOKUP(C10,工号!B:C,2,0)</f>
      </c>
      <c r="C10" s="35" t="s">
        <v>6</v>
      </c>
      <c r="D10" s="6">
        <f>VLOOKUP(C10,计算数据!A:B,2,0)</f>
      </c>
      <c r="E10" s="6">
        <f>VLOOKUP(C10,退费明细!Y11:Z34,2,0)</f>
      </c>
      <c r="F10" s="67">
        <f>_xlfn.IFS(K24&lt;=30000,K24*5%,AND(K24&gt;30000,K24&lt;=40000),K24*6%,AND(K24&gt;40000,K24&lt;=50000),K24*7%,AND(K24&gt;50000,K24&lt;=60000),K24*8%,AND(K24&gt;60000,K24&lt;=80000),K24*9%,AND(K24&gt;80000,K24&lt;=100000),K24*10%,AND(K24&gt;100000),K24*11%)</f>
      </c>
      <c r="G10" s="67">
        <f>_xlfn.IFS(F10&lt;=30000,F10*5%,AND(F10&gt;30000,F10&lt;=40000),F10*6%,AND(F10&gt;40000,F10&lt;=50000),F10*7%,AND(F10&gt;50000,F10&lt;=60000),F10*8%,AND(F10&gt;60000,F10&lt;=80000),F10*9%,AND(F10&gt;80000,F10&lt;=100000),F10*10%,AND(F10&gt;100000),F10*11%)</f>
      </c>
      <c r="H10" s="67">
        <f>VLOOKUP(C10,计算数据!U:AA,7,0)</f>
      </c>
      <c r="I10" s="4">
        <v>0</v>
      </c>
      <c r="J10" s="4">
        <f>VLOOKUP(C10,差额!A:J,10,0)</f>
      </c>
      <c r="K10" s="4">
        <f>SUM(G10:J10)</f>
      </c>
      <c r="L10" s="4">
        <f>G10+H10</f>
      </c>
    </row>
    <row x14ac:dyDescent="0.25" r="11" customHeight="1" ht="21.75">
      <c r="A11" s="42">
        <v>11</v>
      </c>
      <c r="B11" s="1">
        <f>VLOOKUP(C11,工号!B:C,2,0)</f>
      </c>
      <c r="C11" s="35" t="s">
        <v>12</v>
      </c>
      <c r="D11" s="6">
        <f>VLOOKUP(C11,计算数据!A:B,2,0)</f>
      </c>
      <c r="E11" s="6">
        <v>0</v>
      </c>
      <c r="F11" s="67">
        <f>_xlfn.IFS(K25&lt;=30000,K25*5%,AND(K25&gt;30000,K25&lt;=40000),K25*6%,AND(K25&gt;40000,K25&lt;=50000),K25*7%,AND(K25&gt;50000,K25&lt;=60000),K25*8%,AND(K25&gt;60000,K25&lt;=80000),K25*9%,AND(K25&gt;80000,K25&lt;=100000),K25*10%,AND(K25&gt;100000),K25*11%)</f>
      </c>
      <c r="G11" s="67">
        <f>_xlfn.IFS(F11&lt;=30000,F11*5%,AND(F11&gt;30000,F11&lt;=40000),F11*6%,AND(F11&gt;40000,F11&lt;=50000),F11*7%,AND(F11&gt;50000,F11&lt;=60000),F11*8%,AND(F11&gt;60000,F11&lt;=80000),F11*9%,AND(F11&gt;80000,F11&lt;=100000),F11*10%,AND(F11&gt;100000),F11*11%)</f>
      </c>
      <c r="H11" s="67">
        <f>VLOOKUP(C11,计算数据!U:AA,7,0)</f>
      </c>
      <c r="I11" s="4">
        <v>0</v>
      </c>
      <c r="J11" s="4">
        <f>VLOOKUP(C11,差额!A:J,10,0)</f>
      </c>
      <c r="K11" s="4">
        <f>SUM(G11:J11)</f>
      </c>
      <c r="L11" s="4">
        <f>G11+H11</f>
      </c>
    </row>
    <row x14ac:dyDescent="0.25" r="12" customHeight="1" ht="21.75">
      <c r="A12" s="42">
        <v>12</v>
      </c>
      <c r="B12" s="1">
        <f>VLOOKUP(C12,工号!B:C,2,0)</f>
      </c>
      <c r="C12" s="35" t="s">
        <v>3</v>
      </c>
      <c r="D12" s="6">
        <f>VLOOKUP(C12,计算数据!A:B,2,0)</f>
      </c>
      <c r="E12" s="6">
        <f>VLOOKUP(C12,退费明细!Y13:Z36,2,0)</f>
      </c>
      <c r="F12" s="67">
        <f>_xlfn.IFS(K26&lt;=30000,K26*5%,AND(K26&gt;30000,K26&lt;=40000),K26*6%,AND(K26&gt;40000,K26&lt;=50000),K26*7%,AND(K26&gt;50000,K26&lt;=60000),K26*8%,AND(K26&gt;60000,K26&lt;=80000),K26*9%,AND(K26&gt;80000,K26&lt;=100000),K26*10%,AND(K26&gt;100000),K26*11%)</f>
      </c>
      <c r="G12" s="67">
        <f>_xlfn.IFS(F12&lt;=30000,F12*5%,AND(F12&gt;30000,F12&lt;=40000),F12*6%,AND(F12&gt;40000,F12&lt;=50000),F12*7%,AND(F12&gt;50000,F12&lt;=60000),F12*8%,AND(F12&gt;60000,F12&lt;=80000),F12*9%,AND(F12&gt;80000,F12&lt;=100000),F12*10%,AND(F12&gt;100000),F12*11%)</f>
      </c>
      <c r="H12" s="67">
        <f>VLOOKUP(C12,计算数据!U:AA,7,0)</f>
      </c>
      <c r="I12" s="4">
        <v>0</v>
      </c>
      <c r="J12" s="4">
        <v>1180</v>
      </c>
      <c r="K12" s="4">
        <f>SUM(G12:J12)</f>
      </c>
      <c r="L12" s="4">
        <f>G12+H12</f>
      </c>
    </row>
    <row x14ac:dyDescent="0.25" r="13" customHeight="1" ht="21.75">
      <c r="A13" s="42">
        <v>14</v>
      </c>
      <c r="B13" s="1">
        <f>VLOOKUP(C13,工号!B:C,2,0)</f>
      </c>
      <c r="C13" s="35" t="s">
        <v>2</v>
      </c>
      <c r="D13" s="6">
        <f>VLOOKUP(C13,计算数据!A:B,2,0)</f>
      </c>
      <c r="E13" s="6">
        <v>0</v>
      </c>
      <c r="F13" s="67">
        <f>_xlfn.IFS(K27&lt;=30000,K27*5%,AND(K27&gt;30000,K27&lt;=40000),K27*6%,AND(K27&gt;40000,K27&lt;=50000),K27*7%,AND(K27&gt;50000,K27&lt;=60000),K27*8%,AND(K27&gt;60000,K27&lt;=80000),K27*9%,AND(K27&gt;80000,K27&lt;=100000),K27*10%,AND(K27&gt;100000),K27*11%)</f>
      </c>
      <c r="G13" s="67">
        <f>_xlfn.IFS(F13&lt;=30000,F13*5%,AND(F13&gt;30000,F13&lt;=40000),F13*6%,AND(F13&gt;40000,F13&lt;=50000),F13*7%,AND(F13&gt;50000,F13&lt;=60000),F13*8%,AND(F13&gt;60000,F13&lt;=80000),F13*9%,AND(F13&gt;80000,F13&lt;=100000),F13*10%,AND(F13&gt;100000),F13*11%)</f>
      </c>
      <c r="H13" s="67">
        <f>VLOOKUP(C13,计算数据!U:AA,7,0)</f>
      </c>
      <c r="I13" s="4">
        <v>0</v>
      </c>
      <c r="J13" s="4">
        <f>VLOOKUP(C13,差额!A:J,10,0)</f>
      </c>
      <c r="K13" s="4">
        <f>SUM(G13:J13)</f>
      </c>
      <c r="L13" s="4">
        <f>G13+H13</f>
      </c>
    </row>
    <row x14ac:dyDescent="0.25" r="14" customHeight="1" ht="21.75">
      <c r="A14" s="42">
        <v>15</v>
      </c>
      <c r="B14" s="1">
        <f>VLOOKUP(C14,工号!B:C,2,0)</f>
      </c>
      <c r="C14" s="35" t="s">
        <v>1</v>
      </c>
      <c r="D14" s="6">
        <f>VLOOKUP(C14,计算数据!A:B,2,0)</f>
      </c>
      <c r="E14" s="6">
        <f>VLOOKUP(C14,退费明细!Y15:Z38,2,0)</f>
      </c>
      <c r="F14" s="67">
        <f>_xlfn.IFS(K28&lt;=30000,K28*5%,AND(K28&gt;30000,K28&lt;=40000),K28*6%,AND(K28&gt;40000,K28&lt;=50000),K28*7%,AND(K28&gt;50000,K28&lt;=60000),K28*8%,AND(K28&gt;60000,K28&lt;=80000),K28*9%,AND(K28&gt;80000,K28&lt;=100000),K28*10%,AND(K28&gt;100000),K28*11%)</f>
      </c>
      <c r="G14" s="67">
        <f>_xlfn.IFS(F14&lt;=30000,F14*5%,AND(F14&gt;30000,F14&lt;=40000),F14*6%,AND(F14&gt;40000,F14&lt;=50000),F14*7%,AND(F14&gt;50000,F14&lt;=60000),F14*8%,AND(F14&gt;60000,F14&lt;=80000),F14*9%,AND(F14&gt;80000,F14&lt;=100000),F14*10%,AND(F14&gt;100000),F14*11%)</f>
      </c>
      <c r="H14" s="67">
        <f>VLOOKUP(C14,计算数据!U:AA,7,0)</f>
      </c>
      <c r="I14" s="4">
        <v>0</v>
      </c>
      <c r="J14" s="4">
        <v>458.33</v>
      </c>
      <c r="K14" s="4">
        <f>SUM(G14:J14)</f>
      </c>
      <c r="L14" s="6">
        <f>G14+H14</f>
      </c>
    </row>
    <row x14ac:dyDescent="0.25" r="15" customHeight="1" ht="17.25">
      <c r="A15" s="42">
        <v>16</v>
      </c>
      <c r="B15" s="1">
        <f>VLOOKUP(C15,工号!B:C,2,0)</f>
      </c>
      <c r="C15" s="59" t="s">
        <v>16</v>
      </c>
      <c r="D15" s="6">
        <f>VLOOKUP(C15,计算数据!A:B,2,0)</f>
      </c>
      <c r="E15" s="6">
        <v>0</v>
      </c>
      <c r="F15" s="67">
        <f>_xlfn.IFS(K29&lt;=30000,K29*5%,AND(K29&gt;30000,K29&lt;=40000),K29*6%,AND(K29&gt;40000,K29&lt;=50000),K29*7%,AND(K29&gt;50000,K29&lt;=60000),K29*8%,AND(K29&gt;60000,K29&lt;=80000),K29*9%,AND(K29&gt;80000,K29&lt;=100000),K29*10%,AND(K29&gt;100000),K29*11%)</f>
      </c>
      <c r="G15" s="67">
        <f>_xlfn.IFS(F15&lt;=30000,F15*5%,AND(F15&gt;30000,F15&lt;=40000),F15*6%,AND(F15&gt;40000,F15&lt;=50000),F15*7%,AND(F15&gt;50000,F15&lt;=60000),F15*8%,AND(F15&gt;60000,F15&lt;=80000),F15*9%,AND(F15&gt;80000,F15&lt;=100000),F15*10%,AND(F15&gt;100000),F15*11%)</f>
      </c>
      <c r="H15" s="67">
        <f>VLOOKUP(C15,计算数据!U:AA,7,0)</f>
      </c>
      <c r="I15" s="4">
        <v>0</v>
      </c>
      <c r="J15" s="4">
        <v>0</v>
      </c>
      <c r="K15" s="6">
        <f>SUM(G15:J15)</f>
      </c>
      <c r="L15" s="6">
        <f>G15+H15</f>
      </c>
    </row>
    <row x14ac:dyDescent="0.25" r="16" customHeight="1" ht="20">
      <c r="A16" s="42">
        <v>17</v>
      </c>
      <c r="B16" s="1">
        <f>VLOOKUP(C16,工号!B:C,2,0)</f>
      </c>
      <c r="C16" s="35" t="s">
        <v>9</v>
      </c>
      <c r="D16" s="6">
        <f>D15+D11+D10+D9+D8+D7+D6+D5+D4+D3</f>
      </c>
      <c r="E16" s="4">
        <f>E3+E4+E5+E6+E7+E10+E9+E8+E11+E15</f>
      </c>
      <c r="F16" s="67">
        <f>_xlfn.IFS(K30&lt;=30000,K30*5%,AND(K30&gt;30000,K30&lt;=40000),K30*6%,AND(K30&gt;40000,K30&lt;=50000),K30*7%,AND(K30&gt;50000,K30&lt;=60000),K30*8%,AND(K30&gt;60000,K30&lt;=80000),K30*9%,AND(K30&gt;80000,K30&lt;=100000),K30*10%,AND(K30&gt;100000),K30*11%)</f>
      </c>
      <c r="G16" s="4">
        <f>F16*1.5%</f>
      </c>
      <c r="H16" s="67">
        <v>0</v>
      </c>
      <c r="I16" s="67">
        <v>2000</v>
      </c>
      <c r="J16" s="4">
        <v>0</v>
      </c>
      <c r="K16" s="4">
        <f>SUM(G16:J16)</f>
      </c>
      <c r="L16" s="12"/>
    </row>
    <row x14ac:dyDescent="0.25" r="17" customHeight="1" ht="17.25">
      <c r="A17" s="12"/>
      <c r="B17" s="35"/>
      <c r="C17" s="35"/>
      <c r="D17" s="8"/>
      <c r="E17" s="11"/>
      <c r="F17" s="11"/>
      <c r="G17" s="11"/>
      <c r="H17" s="74"/>
      <c r="I17" s="11"/>
      <c r="J17" s="11"/>
      <c r="K17" s="11"/>
      <c r="L17" s="12"/>
    </row>
  </sheetData>
  <mergeCells count="2">
    <mergeCell ref="A1:C1"/>
    <mergeCell ref="D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221"/>
  <sheetViews>
    <sheetView workbookViewId="0"/>
  </sheetViews>
  <sheetFormatPr defaultRowHeight="15" x14ac:dyDescent="0.25"/>
  <cols>
    <col min="1" max="1" style="14" width="19.005" customWidth="1" bestFit="1"/>
    <col min="2" max="2" style="14" width="19.005" customWidth="1" bestFit="1"/>
    <col min="3" max="3" style="14" width="19.005" customWidth="1" bestFit="1"/>
    <col min="4" max="4" style="14" width="19.005" customWidth="1" bestFit="1"/>
    <col min="5" max="5" style="14" width="19.005" customWidth="1" bestFit="1"/>
    <col min="6" max="6" style="14" width="19.005" customWidth="1" bestFit="1"/>
    <col min="7" max="7" style="14" width="19.005" customWidth="1" bestFit="1"/>
    <col min="8" max="8" style="14" width="19.005" customWidth="1" bestFit="1"/>
    <col min="9" max="9" style="14" width="19.005" customWidth="1" bestFit="1"/>
    <col min="10" max="10" style="14" width="19.005" customWidth="1" bestFit="1"/>
    <col min="11" max="11" style="14" width="19.005" customWidth="1" bestFit="1"/>
    <col min="12" max="12" style="27" width="19.005" customWidth="1" bestFit="1"/>
    <col min="13" max="13" style="14" width="19.005" customWidth="1" bestFit="1"/>
    <col min="14" max="14" style="14" width="19.005" customWidth="1" bestFit="1"/>
    <col min="15" max="15" style="14" width="19.005" customWidth="1" bestFit="1"/>
    <col min="16" max="16" style="41" width="19.005" customWidth="1" bestFit="1"/>
    <col min="17" max="17" style="41" width="19.005" customWidth="1" bestFit="1"/>
    <col min="18" max="18" style="14" width="19.005" customWidth="1" bestFit="1"/>
    <col min="19" max="19" style="16" width="19.005" customWidth="1" bestFit="1"/>
    <col min="20" max="20" style="41" width="19.005" customWidth="1" bestFit="1"/>
    <col min="21" max="21" style="14" width="19.005" customWidth="1" bestFit="1"/>
    <col min="22" max="22" style="41" width="19.005" customWidth="1" bestFit="1"/>
    <col min="23" max="23" style="14" width="19.005" customWidth="1" bestFit="1"/>
    <col min="24" max="24" style="14" width="19.005" customWidth="1" bestFit="1"/>
  </cols>
  <sheetData>
    <row x14ac:dyDescent="0.25" r="1" customHeight="1" ht="13">
      <c r="A1" s="32" t="s">
        <v>489</v>
      </c>
      <c r="B1" s="32" t="s">
        <v>511</v>
      </c>
      <c r="C1" s="32" t="s">
        <v>490</v>
      </c>
      <c r="D1" s="32" t="s">
        <v>491</v>
      </c>
      <c r="E1" s="32" t="s">
        <v>492</v>
      </c>
      <c r="F1" s="32" t="s">
        <v>493</v>
      </c>
      <c r="G1" s="32" t="s">
        <v>494</v>
      </c>
      <c r="H1" s="32" t="s">
        <v>495</v>
      </c>
      <c r="I1" s="32" t="s">
        <v>496</v>
      </c>
      <c r="J1" s="32" t="s">
        <v>497</v>
      </c>
      <c r="K1" s="32" t="s">
        <v>498</v>
      </c>
      <c r="L1" s="33" t="s">
        <v>499</v>
      </c>
      <c r="M1" s="32" t="s">
        <v>17</v>
      </c>
      <c r="N1" s="32" t="s">
        <v>500</v>
      </c>
      <c r="O1" s="32" t="s">
        <v>501</v>
      </c>
      <c r="P1" s="34" t="s">
        <v>502</v>
      </c>
      <c r="Q1" s="34" t="s">
        <v>503</v>
      </c>
      <c r="R1" s="32" t="s">
        <v>504</v>
      </c>
      <c r="S1" s="33" t="s">
        <v>505</v>
      </c>
      <c r="T1" s="34" t="s">
        <v>506</v>
      </c>
      <c r="U1" s="32" t="s">
        <v>507</v>
      </c>
      <c r="V1" s="34" t="s">
        <v>508</v>
      </c>
      <c r="W1" s="32" t="s">
        <v>509</v>
      </c>
      <c r="X1" s="32" t="s">
        <v>510</v>
      </c>
    </row>
    <row x14ac:dyDescent="0.25" r="2" customHeight="1" ht="25.5">
      <c r="A2" s="36" t="s">
        <v>864</v>
      </c>
      <c r="B2" s="36"/>
      <c r="C2" s="36" t="s">
        <v>865</v>
      </c>
      <c r="D2" s="36" t="s">
        <v>865</v>
      </c>
      <c r="E2" s="36" t="s">
        <v>866</v>
      </c>
      <c r="F2" s="36"/>
      <c r="G2" s="36" t="s">
        <v>613</v>
      </c>
      <c r="H2" s="36" t="s">
        <v>564</v>
      </c>
      <c r="I2" s="36" t="s">
        <v>587</v>
      </c>
      <c r="J2" s="36" t="s">
        <v>533</v>
      </c>
      <c r="K2" s="36" t="s">
        <v>521</v>
      </c>
      <c r="L2" s="37">
        <v>4800</v>
      </c>
      <c r="M2" s="36" t="s">
        <v>11</v>
      </c>
      <c r="N2" s="36" t="s">
        <v>535</v>
      </c>
      <c r="O2" s="36" t="s">
        <v>369</v>
      </c>
      <c r="P2" s="38">
        <v>45869.333333333336</v>
      </c>
      <c r="Q2" s="38">
        <v>46054.333333333336</v>
      </c>
      <c r="R2" s="36" t="s">
        <v>867</v>
      </c>
      <c r="S2" s="66"/>
      <c r="T2" s="38"/>
      <c r="U2" s="36"/>
      <c r="V2" s="38">
        <v>45869.333333333336</v>
      </c>
      <c r="W2" s="36" t="s">
        <v>524</v>
      </c>
      <c r="X2" s="10"/>
    </row>
    <row x14ac:dyDescent="0.25" r="3" customHeight="1" ht="25.5">
      <c r="A3" s="36" t="s">
        <v>868</v>
      </c>
      <c r="B3" s="36"/>
      <c r="C3" s="36" t="s">
        <v>869</v>
      </c>
      <c r="D3" s="36" t="s">
        <v>870</v>
      </c>
      <c r="E3" s="36" t="s">
        <v>871</v>
      </c>
      <c r="F3" s="36" t="s">
        <v>872</v>
      </c>
      <c r="G3" s="36" t="s">
        <v>690</v>
      </c>
      <c r="H3" s="36" t="s">
        <v>531</v>
      </c>
      <c r="I3" s="36" t="s">
        <v>572</v>
      </c>
      <c r="J3" s="36" t="s">
        <v>533</v>
      </c>
      <c r="K3" s="36" t="s">
        <v>521</v>
      </c>
      <c r="L3" s="37">
        <v>6560</v>
      </c>
      <c r="M3" s="36" t="s">
        <v>2</v>
      </c>
      <c r="N3" s="36" t="s">
        <v>628</v>
      </c>
      <c r="O3" s="36" t="s">
        <v>382</v>
      </c>
      <c r="P3" s="38">
        <v>45869.333333333336</v>
      </c>
      <c r="Q3" s="38">
        <v>46053.333333333336</v>
      </c>
      <c r="R3" s="36" t="s">
        <v>873</v>
      </c>
      <c r="S3" s="66"/>
      <c r="T3" s="38"/>
      <c r="U3" s="36"/>
      <c r="V3" s="38">
        <v>45869.333333333336</v>
      </c>
      <c r="W3" s="36" t="s">
        <v>524</v>
      </c>
      <c r="X3" s="10"/>
    </row>
    <row x14ac:dyDescent="0.25" r="4" customHeight="1" ht="25.5">
      <c r="A4" s="36" t="s">
        <v>874</v>
      </c>
      <c r="B4" s="36"/>
      <c r="C4" s="36" t="s">
        <v>875</v>
      </c>
      <c r="D4" s="36" t="s">
        <v>876</v>
      </c>
      <c r="E4" s="36" t="s">
        <v>877</v>
      </c>
      <c r="F4" s="36" t="s">
        <v>878</v>
      </c>
      <c r="G4" s="36" t="s">
        <v>879</v>
      </c>
      <c r="H4" s="36" t="s">
        <v>880</v>
      </c>
      <c r="I4" s="36" t="s">
        <v>519</v>
      </c>
      <c r="J4" s="36" t="s">
        <v>533</v>
      </c>
      <c r="K4" s="36" t="s">
        <v>521</v>
      </c>
      <c r="L4" s="37">
        <v>7400</v>
      </c>
      <c r="M4" s="36" t="s">
        <v>3</v>
      </c>
      <c r="N4" s="36" t="s">
        <v>628</v>
      </c>
      <c r="O4" s="36" t="s">
        <v>881</v>
      </c>
      <c r="P4" s="38">
        <v>45869.333333333336</v>
      </c>
      <c r="Q4" s="38">
        <v>45961.333333333336</v>
      </c>
      <c r="R4" s="36" t="s">
        <v>882</v>
      </c>
      <c r="S4" s="66"/>
      <c r="T4" s="38"/>
      <c r="U4" s="36"/>
      <c r="V4" s="38">
        <v>45869.333333333336</v>
      </c>
      <c r="W4" s="36" t="s">
        <v>524</v>
      </c>
      <c r="X4" s="10"/>
    </row>
    <row x14ac:dyDescent="0.25" r="5" customHeight="1" ht="25.5">
      <c r="A5" s="36" t="s">
        <v>883</v>
      </c>
      <c r="B5" s="36"/>
      <c r="C5" s="36" t="s">
        <v>884</v>
      </c>
      <c r="D5" s="36"/>
      <c r="E5" s="36" t="s">
        <v>885</v>
      </c>
      <c r="F5" s="36"/>
      <c r="G5" s="36" t="s">
        <v>530</v>
      </c>
      <c r="H5" s="36" t="s">
        <v>531</v>
      </c>
      <c r="I5" s="36" t="s">
        <v>587</v>
      </c>
      <c r="J5" s="36" t="s">
        <v>533</v>
      </c>
      <c r="K5" s="36" t="s">
        <v>521</v>
      </c>
      <c r="L5" s="37">
        <v>2500</v>
      </c>
      <c r="M5" s="36" t="s">
        <v>15</v>
      </c>
      <c r="N5" s="36" t="s">
        <v>535</v>
      </c>
      <c r="O5" s="36" t="s">
        <v>15</v>
      </c>
      <c r="P5" s="38">
        <v>45869.333333333336</v>
      </c>
      <c r="Q5" s="38">
        <v>45962.333333333336</v>
      </c>
      <c r="R5" s="36"/>
      <c r="S5" s="66"/>
      <c r="T5" s="38"/>
      <c r="U5" s="36"/>
      <c r="V5" s="38">
        <v>45869.333333333336</v>
      </c>
      <c r="W5" s="36" t="s">
        <v>524</v>
      </c>
      <c r="X5" s="10"/>
    </row>
    <row x14ac:dyDescent="0.25" r="6" customHeight="1" ht="25.5">
      <c r="A6" s="36" t="s">
        <v>886</v>
      </c>
      <c r="B6" s="36"/>
      <c r="C6" s="36" t="s">
        <v>887</v>
      </c>
      <c r="D6" s="36"/>
      <c r="E6" s="36" t="s">
        <v>888</v>
      </c>
      <c r="F6" s="36"/>
      <c r="G6" s="36" t="s">
        <v>627</v>
      </c>
      <c r="H6" s="36" t="s">
        <v>586</v>
      </c>
      <c r="I6" s="36"/>
      <c r="J6" s="36" t="s">
        <v>533</v>
      </c>
      <c r="K6" s="36" t="s">
        <v>521</v>
      </c>
      <c r="L6" s="37">
        <v>9920</v>
      </c>
      <c r="M6" s="36" t="s">
        <v>12</v>
      </c>
      <c r="N6" s="36" t="s">
        <v>535</v>
      </c>
      <c r="O6" s="36" t="s">
        <v>357</v>
      </c>
      <c r="P6" s="38">
        <v>45869.333333333336</v>
      </c>
      <c r="Q6" s="38">
        <v>46234.333333333336</v>
      </c>
      <c r="R6" s="36"/>
      <c r="S6" s="66"/>
      <c r="T6" s="38"/>
      <c r="U6" s="36"/>
      <c r="V6" s="38">
        <v>45869.333333333336</v>
      </c>
      <c r="W6" s="36" t="s">
        <v>524</v>
      </c>
      <c r="X6" s="10"/>
    </row>
    <row x14ac:dyDescent="0.25" r="7" customHeight="1" ht="25.5">
      <c r="A7" s="36" t="s">
        <v>889</v>
      </c>
      <c r="B7" s="36"/>
      <c r="C7" s="36" t="s">
        <v>890</v>
      </c>
      <c r="D7" s="36" t="s">
        <v>891</v>
      </c>
      <c r="E7" s="36" t="s">
        <v>892</v>
      </c>
      <c r="F7" s="36"/>
      <c r="G7" s="36" t="s">
        <v>530</v>
      </c>
      <c r="H7" s="36" t="s">
        <v>564</v>
      </c>
      <c r="I7" s="36" t="s">
        <v>532</v>
      </c>
      <c r="J7" s="36" t="s">
        <v>533</v>
      </c>
      <c r="K7" s="36" t="s">
        <v>521</v>
      </c>
      <c r="L7" s="37">
        <v>2940</v>
      </c>
      <c r="M7" s="36" t="s">
        <v>5</v>
      </c>
      <c r="N7" s="36" t="s">
        <v>535</v>
      </c>
      <c r="O7" s="36" t="s">
        <v>352</v>
      </c>
      <c r="P7" s="38">
        <v>45868.333333333336</v>
      </c>
      <c r="Q7" s="38">
        <v>45962.333333333336</v>
      </c>
      <c r="R7" s="36"/>
      <c r="S7" s="66"/>
      <c r="T7" s="38"/>
      <c r="U7" s="36"/>
      <c r="V7" s="38">
        <v>45868.333333333336</v>
      </c>
      <c r="W7" s="36" t="s">
        <v>524</v>
      </c>
      <c r="X7" s="10"/>
    </row>
    <row x14ac:dyDescent="0.25" r="8" customHeight="1" ht="25.5">
      <c r="A8" s="36" t="s">
        <v>893</v>
      </c>
      <c r="B8" s="36"/>
      <c r="C8" s="36" t="s">
        <v>894</v>
      </c>
      <c r="D8" s="36" t="s">
        <v>895</v>
      </c>
      <c r="E8" s="36" t="s">
        <v>896</v>
      </c>
      <c r="F8" s="36"/>
      <c r="G8" s="36" t="s">
        <v>542</v>
      </c>
      <c r="H8" s="36" t="s">
        <v>543</v>
      </c>
      <c r="I8" s="36"/>
      <c r="J8" s="36" t="s">
        <v>533</v>
      </c>
      <c r="K8" s="36" t="s">
        <v>521</v>
      </c>
      <c r="L8" s="37">
        <v>4800</v>
      </c>
      <c r="M8" s="36" t="s">
        <v>14</v>
      </c>
      <c r="N8" s="36" t="s">
        <v>535</v>
      </c>
      <c r="O8" s="36" t="s">
        <v>897</v>
      </c>
      <c r="P8" s="38">
        <v>45867.333333333336</v>
      </c>
      <c r="Q8" s="38">
        <v>45959.333333333336</v>
      </c>
      <c r="R8" s="36"/>
      <c r="S8" s="66"/>
      <c r="T8" s="38"/>
      <c r="U8" s="36"/>
      <c r="V8" s="38">
        <v>45867.333333333336</v>
      </c>
      <c r="W8" s="36" t="s">
        <v>524</v>
      </c>
      <c r="X8" s="10"/>
    </row>
    <row x14ac:dyDescent="0.25" r="9" customHeight="1" ht="25.5">
      <c r="A9" s="36" t="s">
        <v>898</v>
      </c>
      <c r="B9" s="36"/>
      <c r="C9" s="36" t="s">
        <v>899</v>
      </c>
      <c r="D9" s="36" t="s">
        <v>900</v>
      </c>
      <c r="E9" s="36" t="s">
        <v>901</v>
      </c>
      <c r="F9" s="36" t="s">
        <v>902</v>
      </c>
      <c r="G9" s="36" t="s">
        <v>903</v>
      </c>
      <c r="H9" s="36" t="s">
        <v>904</v>
      </c>
      <c r="I9" s="36" t="s">
        <v>519</v>
      </c>
      <c r="J9" s="36" t="s">
        <v>533</v>
      </c>
      <c r="K9" s="36" t="s">
        <v>521</v>
      </c>
      <c r="L9" s="37">
        <v>11240</v>
      </c>
      <c r="M9" s="36" t="s">
        <v>5</v>
      </c>
      <c r="N9" s="36" t="s">
        <v>535</v>
      </c>
      <c r="O9" s="36" t="s">
        <v>905</v>
      </c>
      <c r="P9" s="38">
        <v>45867.333333333336</v>
      </c>
      <c r="Q9" s="38">
        <v>46054.333333333336</v>
      </c>
      <c r="R9" s="36"/>
      <c r="S9" s="66"/>
      <c r="T9" s="38"/>
      <c r="U9" s="36"/>
      <c r="V9" s="38">
        <v>45867.333333333336</v>
      </c>
      <c r="W9" s="36" t="s">
        <v>524</v>
      </c>
      <c r="X9" s="10"/>
    </row>
    <row x14ac:dyDescent="0.25" r="10" customHeight="1" ht="25.5">
      <c r="A10" s="36" t="s">
        <v>906</v>
      </c>
      <c r="B10" s="36"/>
      <c r="C10" s="36" t="s">
        <v>907</v>
      </c>
      <c r="D10" s="36" t="s">
        <v>908</v>
      </c>
      <c r="E10" s="36" t="s">
        <v>909</v>
      </c>
      <c r="F10" s="36" t="s">
        <v>910</v>
      </c>
      <c r="G10" s="36" t="s">
        <v>530</v>
      </c>
      <c r="H10" s="36" t="s">
        <v>531</v>
      </c>
      <c r="I10" s="36" t="s">
        <v>551</v>
      </c>
      <c r="J10" s="36" t="s">
        <v>533</v>
      </c>
      <c r="K10" s="36" t="s">
        <v>521</v>
      </c>
      <c r="L10" s="37">
        <v>1960</v>
      </c>
      <c r="M10" s="36" t="s">
        <v>11</v>
      </c>
      <c r="N10" s="36" t="s">
        <v>535</v>
      </c>
      <c r="O10" s="36" t="s">
        <v>382</v>
      </c>
      <c r="P10" s="38">
        <v>45867.333333333336</v>
      </c>
      <c r="Q10" s="38">
        <v>45957.333333333336</v>
      </c>
      <c r="R10" s="36" t="s">
        <v>911</v>
      </c>
      <c r="S10" s="66"/>
      <c r="T10" s="38"/>
      <c r="U10" s="36"/>
      <c r="V10" s="38">
        <v>45867.333333333336</v>
      </c>
      <c r="W10" s="36" t="s">
        <v>524</v>
      </c>
      <c r="X10" s="10"/>
    </row>
    <row x14ac:dyDescent="0.25" r="11" customHeight="1" ht="25.5">
      <c r="A11" s="36" t="s">
        <v>912</v>
      </c>
      <c r="B11" s="36"/>
      <c r="C11" s="36" t="s">
        <v>913</v>
      </c>
      <c r="D11" s="36" t="s">
        <v>914</v>
      </c>
      <c r="E11" s="36" t="s">
        <v>915</v>
      </c>
      <c r="F11" s="36" t="s">
        <v>828</v>
      </c>
      <c r="G11" s="36" t="s">
        <v>734</v>
      </c>
      <c r="H11" s="36" t="s">
        <v>593</v>
      </c>
      <c r="I11" s="36" t="s">
        <v>572</v>
      </c>
      <c r="J11" s="36" t="s">
        <v>533</v>
      </c>
      <c r="K11" s="36" t="s">
        <v>521</v>
      </c>
      <c r="L11" s="37">
        <v>6560</v>
      </c>
      <c r="M11" s="36" t="s">
        <v>2</v>
      </c>
      <c r="N11" s="36" t="s">
        <v>628</v>
      </c>
      <c r="O11" s="36" t="s">
        <v>69</v>
      </c>
      <c r="P11" s="38">
        <v>45866.333333333336</v>
      </c>
      <c r="Q11" s="38">
        <v>45958.333333333336</v>
      </c>
      <c r="R11" s="36"/>
      <c r="S11" s="66"/>
      <c r="T11" s="38"/>
      <c r="U11" s="36"/>
      <c r="V11" s="38">
        <v>45866.333333333336</v>
      </c>
      <c r="W11" s="36" t="s">
        <v>524</v>
      </c>
      <c r="X11" s="10"/>
    </row>
    <row x14ac:dyDescent="0.25" r="12" customHeight="1" ht="25.5">
      <c r="A12" s="36" t="s">
        <v>916</v>
      </c>
      <c r="B12" s="36"/>
      <c r="C12" s="36" t="s">
        <v>917</v>
      </c>
      <c r="D12" s="36" t="s">
        <v>918</v>
      </c>
      <c r="E12" s="36" t="s">
        <v>919</v>
      </c>
      <c r="F12" s="36" t="s">
        <v>920</v>
      </c>
      <c r="G12" s="36" t="s">
        <v>613</v>
      </c>
      <c r="H12" s="36" t="s">
        <v>564</v>
      </c>
      <c r="I12" s="36" t="s">
        <v>587</v>
      </c>
      <c r="J12" s="36" t="s">
        <v>533</v>
      </c>
      <c r="K12" s="36" t="s">
        <v>521</v>
      </c>
      <c r="L12" s="37">
        <v>4800</v>
      </c>
      <c r="M12" s="36" t="s">
        <v>0</v>
      </c>
      <c r="N12" s="36" t="s">
        <v>535</v>
      </c>
      <c r="O12" s="36" t="s">
        <v>352</v>
      </c>
      <c r="P12" s="38">
        <v>45866.333333333336</v>
      </c>
      <c r="Q12" s="38">
        <v>46051.333333333336</v>
      </c>
      <c r="R12" s="36" t="s">
        <v>921</v>
      </c>
      <c r="S12" s="66"/>
      <c r="T12" s="38"/>
      <c r="U12" s="36"/>
      <c r="V12" s="38">
        <v>45866.333333333336</v>
      </c>
      <c r="W12" s="36" t="s">
        <v>524</v>
      </c>
      <c r="X12" s="10"/>
    </row>
    <row x14ac:dyDescent="0.25" r="13" customHeight="1" ht="25.5">
      <c r="A13" s="36" t="s">
        <v>922</v>
      </c>
      <c r="B13" s="36"/>
      <c r="C13" s="36" t="s">
        <v>923</v>
      </c>
      <c r="D13" s="36" t="s">
        <v>924</v>
      </c>
      <c r="E13" s="36" t="s">
        <v>925</v>
      </c>
      <c r="F13" s="36" t="s">
        <v>878</v>
      </c>
      <c r="G13" s="36" t="s">
        <v>530</v>
      </c>
      <c r="H13" s="36" t="s">
        <v>531</v>
      </c>
      <c r="I13" s="36" t="s">
        <v>572</v>
      </c>
      <c r="J13" s="36" t="s">
        <v>533</v>
      </c>
      <c r="K13" s="36" t="s">
        <v>521</v>
      </c>
      <c r="L13" s="37">
        <v>2500</v>
      </c>
      <c r="M13" s="36" t="s">
        <v>15</v>
      </c>
      <c r="N13" s="36" t="s">
        <v>535</v>
      </c>
      <c r="O13" s="36" t="s">
        <v>69</v>
      </c>
      <c r="P13" s="38">
        <v>45865.333333333336</v>
      </c>
      <c r="Q13" s="38">
        <v>45959.333333333336</v>
      </c>
      <c r="R13" s="36" t="s">
        <v>926</v>
      </c>
      <c r="S13" s="66"/>
      <c r="T13" s="38"/>
      <c r="U13" s="36"/>
      <c r="V13" s="38">
        <v>45865.333333333336</v>
      </c>
      <c r="W13" s="36" t="s">
        <v>524</v>
      </c>
      <c r="X13" s="10"/>
    </row>
    <row x14ac:dyDescent="0.25" r="14" customHeight="1" ht="25.5">
      <c r="A14" s="36" t="s">
        <v>927</v>
      </c>
      <c r="B14" s="36"/>
      <c r="C14" s="36" t="s">
        <v>928</v>
      </c>
      <c r="D14" s="36" t="s">
        <v>929</v>
      </c>
      <c r="E14" s="36" t="s">
        <v>930</v>
      </c>
      <c r="F14" s="36" t="s">
        <v>931</v>
      </c>
      <c r="G14" s="36" t="s">
        <v>517</v>
      </c>
      <c r="H14" s="36" t="s">
        <v>593</v>
      </c>
      <c r="I14" s="36" t="s">
        <v>572</v>
      </c>
      <c r="J14" s="36" t="s">
        <v>533</v>
      </c>
      <c r="K14" s="36" t="s">
        <v>521</v>
      </c>
      <c r="L14" s="37">
        <v>4400</v>
      </c>
      <c r="M14" s="36" t="s">
        <v>11</v>
      </c>
      <c r="N14" s="36" t="s">
        <v>535</v>
      </c>
      <c r="O14" s="36" t="s">
        <v>69</v>
      </c>
      <c r="P14" s="38">
        <v>45865.333333333336</v>
      </c>
      <c r="Q14" s="38">
        <v>45958.333333333336</v>
      </c>
      <c r="R14" s="36" t="s">
        <v>932</v>
      </c>
      <c r="S14" s="66"/>
      <c r="T14" s="38"/>
      <c r="U14" s="36"/>
      <c r="V14" s="38">
        <v>45865.333333333336</v>
      </c>
      <c r="W14" s="36" t="s">
        <v>524</v>
      </c>
      <c r="X14" s="10"/>
    </row>
    <row x14ac:dyDescent="0.25" r="15" customHeight="1" ht="25.5">
      <c r="A15" s="36" t="s">
        <v>933</v>
      </c>
      <c r="B15" s="36"/>
      <c r="C15" s="36" t="s">
        <v>934</v>
      </c>
      <c r="D15" s="36" t="s">
        <v>935</v>
      </c>
      <c r="E15" s="36" t="s">
        <v>936</v>
      </c>
      <c r="F15" s="36" t="s">
        <v>558</v>
      </c>
      <c r="G15" s="36" t="s">
        <v>517</v>
      </c>
      <c r="H15" s="36" t="s">
        <v>586</v>
      </c>
      <c r="I15" s="36" t="s">
        <v>572</v>
      </c>
      <c r="J15" s="36" t="s">
        <v>533</v>
      </c>
      <c r="K15" s="36" t="s">
        <v>521</v>
      </c>
      <c r="L15" s="37">
        <v>4400</v>
      </c>
      <c r="M15" s="36" t="s">
        <v>11</v>
      </c>
      <c r="N15" s="36" t="s">
        <v>535</v>
      </c>
      <c r="O15" s="36" t="s">
        <v>937</v>
      </c>
      <c r="P15" s="38">
        <v>45865.333333333336</v>
      </c>
      <c r="Q15" s="38">
        <v>45958.333333333336</v>
      </c>
      <c r="R15" s="36" t="s">
        <v>938</v>
      </c>
      <c r="S15" s="66"/>
      <c r="T15" s="38"/>
      <c r="U15" s="36"/>
      <c r="V15" s="38">
        <v>45865.333333333336</v>
      </c>
      <c r="W15" s="36" t="s">
        <v>524</v>
      </c>
      <c r="X15" s="10"/>
    </row>
    <row x14ac:dyDescent="0.25" r="16" customHeight="1" ht="25.5">
      <c r="A16" s="36" t="s">
        <v>939</v>
      </c>
      <c r="B16" s="36"/>
      <c r="C16" s="36" t="s">
        <v>940</v>
      </c>
      <c r="D16" s="36" t="s">
        <v>941</v>
      </c>
      <c r="E16" s="36" t="s">
        <v>942</v>
      </c>
      <c r="F16" s="36"/>
      <c r="G16" s="36" t="s">
        <v>703</v>
      </c>
      <c r="H16" s="36" t="s">
        <v>531</v>
      </c>
      <c r="I16" s="36" t="s">
        <v>565</v>
      </c>
      <c r="J16" s="36" t="s">
        <v>533</v>
      </c>
      <c r="K16" s="36" t="s">
        <v>521</v>
      </c>
      <c r="L16" s="37">
        <v>7400</v>
      </c>
      <c r="M16" s="36" t="s">
        <v>15</v>
      </c>
      <c r="N16" s="36" t="s">
        <v>535</v>
      </c>
      <c r="O16" s="36" t="s">
        <v>385</v>
      </c>
      <c r="P16" s="38">
        <v>45865.333333333336</v>
      </c>
      <c r="Q16" s="38">
        <v>46231.333333333336</v>
      </c>
      <c r="R16" s="36" t="s">
        <v>943</v>
      </c>
      <c r="S16" s="66"/>
      <c r="T16" s="38"/>
      <c r="U16" s="36"/>
      <c r="V16" s="38">
        <v>45866.333333333336</v>
      </c>
      <c r="W16" s="36" t="s">
        <v>524</v>
      </c>
      <c r="X16" s="10"/>
    </row>
    <row x14ac:dyDescent="0.25" r="17" customHeight="1" ht="25.5">
      <c r="A17" s="36" t="s">
        <v>944</v>
      </c>
      <c r="B17" s="36"/>
      <c r="C17" s="36" t="s">
        <v>945</v>
      </c>
      <c r="D17" s="36" t="s">
        <v>946</v>
      </c>
      <c r="E17" s="36" t="s">
        <v>947</v>
      </c>
      <c r="F17" s="36" t="s">
        <v>948</v>
      </c>
      <c r="G17" s="36" t="s">
        <v>530</v>
      </c>
      <c r="H17" s="36" t="s">
        <v>531</v>
      </c>
      <c r="I17" s="36" t="s">
        <v>572</v>
      </c>
      <c r="J17" s="36" t="s">
        <v>533</v>
      </c>
      <c r="K17" s="36" t="s">
        <v>521</v>
      </c>
      <c r="L17" s="37">
        <v>2500</v>
      </c>
      <c r="M17" s="36" t="s">
        <v>12</v>
      </c>
      <c r="N17" s="36" t="s">
        <v>535</v>
      </c>
      <c r="O17" s="36" t="s">
        <v>69</v>
      </c>
      <c r="P17" s="38">
        <v>45864.333333333336</v>
      </c>
      <c r="Q17" s="38">
        <v>45956.333333333336</v>
      </c>
      <c r="R17" s="36" t="s">
        <v>949</v>
      </c>
      <c r="S17" s="66"/>
      <c r="T17" s="38"/>
      <c r="U17" s="36"/>
      <c r="V17" s="38">
        <v>45864.333333333336</v>
      </c>
      <c r="W17" s="36" t="s">
        <v>524</v>
      </c>
      <c r="X17" s="10"/>
    </row>
    <row x14ac:dyDescent="0.25" r="18" customHeight="1" ht="25.5">
      <c r="A18" s="36" t="s">
        <v>950</v>
      </c>
      <c r="B18" s="36"/>
      <c r="C18" s="36" t="s">
        <v>951</v>
      </c>
      <c r="D18" s="36" t="s">
        <v>952</v>
      </c>
      <c r="E18" s="36" t="s">
        <v>953</v>
      </c>
      <c r="F18" s="36" t="s">
        <v>954</v>
      </c>
      <c r="G18" s="36" t="s">
        <v>627</v>
      </c>
      <c r="H18" s="36" t="s">
        <v>586</v>
      </c>
      <c r="I18" s="36" t="s">
        <v>587</v>
      </c>
      <c r="J18" s="36" t="s">
        <v>533</v>
      </c>
      <c r="K18" s="36" t="s">
        <v>521</v>
      </c>
      <c r="L18" s="37">
        <v>9920</v>
      </c>
      <c r="M18" s="36" t="s">
        <v>8</v>
      </c>
      <c r="N18" s="36" t="s">
        <v>535</v>
      </c>
      <c r="O18" s="36" t="s">
        <v>388</v>
      </c>
      <c r="P18" s="38">
        <v>45864.333333333336</v>
      </c>
      <c r="Q18" s="38">
        <v>46230.333333333336</v>
      </c>
      <c r="R18" s="36" t="s">
        <v>955</v>
      </c>
      <c r="S18" s="66"/>
      <c r="T18" s="38"/>
      <c r="U18" s="36"/>
      <c r="V18" s="38">
        <v>45864.333333333336</v>
      </c>
      <c r="W18" s="36" t="s">
        <v>524</v>
      </c>
      <c r="X18" s="10"/>
    </row>
    <row x14ac:dyDescent="0.25" r="19" customHeight="1" ht="25.5">
      <c r="A19" s="36" t="s">
        <v>956</v>
      </c>
      <c r="B19" s="36"/>
      <c r="C19" s="36" t="s">
        <v>957</v>
      </c>
      <c r="D19" s="36" t="s">
        <v>958</v>
      </c>
      <c r="E19" s="36" t="s">
        <v>959</v>
      </c>
      <c r="F19" s="36" t="s">
        <v>960</v>
      </c>
      <c r="G19" s="36" t="s">
        <v>675</v>
      </c>
      <c r="H19" s="36" t="s">
        <v>593</v>
      </c>
      <c r="I19" s="36" t="s">
        <v>565</v>
      </c>
      <c r="J19" s="36" t="s">
        <v>533</v>
      </c>
      <c r="K19" s="36" t="s">
        <v>521</v>
      </c>
      <c r="L19" s="37">
        <v>8980</v>
      </c>
      <c r="M19" s="36" t="s">
        <v>7</v>
      </c>
      <c r="N19" s="36" t="s">
        <v>535</v>
      </c>
      <c r="O19" s="36" t="s">
        <v>69</v>
      </c>
      <c r="P19" s="38">
        <v>45864.333333333336</v>
      </c>
      <c r="Q19" s="38">
        <v>46049.333333333336</v>
      </c>
      <c r="R19" s="36" t="s">
        <v>961</v>
      </c>
      <c r="S19" s="66"/>
      <c r="T19" s="38"/>
      <c r="U19" s="36"/>
      <c r="V19" s="38">
        <v>45864.333333333336</v>
      </c>
      <c r="W19" s="36" t="s">
        <v>524</v>
      </c>
      <c r="X19" s="10"/>
    </row>
    <row x14ac:dyDescent="0.25" r="20" customHeight="1" ht="25.5">
      <c r="A20" s="36" t="s">
        <v>962</v>
      </c>
      <c r="B20" s="36"/>
      <c r="C20" s="36" t="s">
        <v>963</v>
      </c>
      <c r="D20" s="36" t="s">
        <v>964</v>
      </c>
      <c r="E20" s="36" t="s">
        <v>965</v>
      </c>
      <c r="F20" s="36" t="s">
        <v>803</v>
      </c>
      <c r="G20" s="36" t="s">
        <v>530</v>
      </c>
      <c r="H20" s="36" t="s">
        <v>531</v>
      </c>
      <c r="I20" s="36" t="s">
        <v>565</v>
      </c>
      <c r="J20" s="36" t="s">
        <v>533</v>
      </c>
      <c r="K20" s="36" t="s">
        <v>521</v>
      </c>
      <c r="L20" s="37">
        <v>2500</v>
      </c>
      <c r="M20" s="36" t="s">
        <v>1</v>
      </c>
      <c r="N20" s="36" t="s">
        <v>628</v>
      </c>
      <c r="O20" s="36" t="s">
        <v>69</v>
      </c>
      <c r="P20" s="38">
        <v>45864.333333333336</v>
      </c>
      <c r="Q20" s="38">
        <v>45956.333333333336</v>
      </c>
      <c r="R20" s="36" t="s">
        <v>966</v>
      </c>
      <c r="S20" s="66"/>
      <c r="T20" s="38"/>
      <c r="U20" s="36"/>
      <c r="V20" s="38">
        <v>45864.333333333336</v>
      </c>
      <c r="W20" s="36" t="s">
        <v>524</v>
      </c>
      <c r="X20" s="10"/>
    </row>
    <row x14ac:dyDescent="0.25" r="21" customHeight="1" ht="25.5">
      <c r="A21" s="36" t="s">
        <v>967</v>
      </c>
      <c r="B21" s="36"/>
      <c r="C21" s="36" t="s">
        <v>968</v>
      </c>
      <c r="D21" s="36" t="s">
        <v>969</v>
      </c>
      <c r="E21" s="36" t="s">
        <v>970</v>
      </c>
      <c r="F21" s="36" t="s">
        <v>558</v>
      </c>
      <c r="G21" s="36" t="s">
        <v>530</v>
      </c>
      <c r="H21" s="36" t="s">
        <v>531</v>
      </c>
      <c r="I21" s="36" t="s">
        <v>565</v>
      </c>
      <c r="J21" s="36" t="s">
        <v>533</v>
      </c>
      <c r="K21" s="36" t="s">
        <v>521</v>
      </c>
      <c r="L21" s="37">
        <v>2500</v>
      </c>
      <c r="M21" s="36" t="s">
        <v>1</v>
      </c>
      <c r="N21" s="36" t="s">
        <v>628</v>
      </c>
      <c r="O21" s="36" t="s">
        <v>69</v>
      </c>
      <c r="P21" s="38">
        <v>45863.333333333336</v>
      </c>
      <c r="Q21" s="38">
        <v>45955.333333333336</v>
      </c>
      <c r="R21" s="36" t="s">
        <v>971</v>
      </c>
      <c r="S21" s="66"/>
      <c r="T21" s="38"/>
      <c r="U21" s="36"/>
      <c r="V21" s="38">
        <v>45863.333333333336</v>
      </c>
      <c r="W21" s="36" t="s">
        <v>524</v>
      </c>
      <c r="X21" s="10"/>
    </row>
    <row x14ac:dyDescent="0.25" r="22" customHeight="1" ht="25.5">
      <c r="A22" s="36" t="s">
        <v>972</v>
      </c>
      <c r="B22" s="36"/>
      <c r="C22" s="36" t="s">
        <v>973</v>
      </c>
      <c r="D22" s="36" t="s">
        <v>974</v>
      </c>
      <c r="E22" s="36" t="s">
        <v>975</v>
      </c>
      <c r="F22" s="36"/>
      <c r="G22" s="36" t="s">
        <v>613</v>
      </c>
      <c r="H22" s="36" t="s">
        <v>744</v>
      </c>
      <c r="I22" s="36" t="s">
        <v>572</v>
      </c>
      <c r="J22" s="36" t="s">
        <v>533</v>
      </c>
      <c r="K22" s="36" t="s">
        <v>521</v>
      </c>
      <c r="L22" s="37">
        <v>4400</v>
      </c>
      <c r="M22" s="36" t="s">
        <v>2</v>
      </c>
      <c r="N22" s="36" t="s">
        <v>628</v>
      </c>
      <c r="O22" s="36" t="s">
        <v>379</v>
      </c>
      <c r="P22" s="38">
        <v>45863.333333333336</v>
      </c>
      <c r="Q22" s="38">
        <v>46047.333333333336</v>
      </c>
      <c r="R22" s="36" t="s">
        <v>976</v>
      </c>
      <c r="S22" s="66"/>
      <c r="T22" s="38"/>
      <c r="U22" s="36"/>
      <c r="V22" s="38">
        <v>45863.333333333336</v>
      </c>
      <c r="W22" s="36" t="s">
        <v>524</v>
      </c>
      <c r="X22" s="10"/>
    </row>
    <row x14ac:dyDescent="0.25" r="23" customHeight="1" ht="25.5">
      <c r="A23" s="36" t="s">
        <v>977</v>
      </c>
      <c r="B23" s="36"/>
      <c r="C23" s="36" t="s">
        <v>978</v>
      </c>
      <c r="D23" s="36" t="s">
        <v>979</v>
      </c>
      <c r="E23" s="36" t="s">
        <v>980</v>
      </c>
      <c r="F23" s="36" t="s">
        <v>981</v>
      </c>
      <c r="G23" s="36" t="s">
        <v>517</v>
      </c>
      <c r="H23" s="36" t="s">
        <v>586</v>
      </c>
      <c r="I23" s="36" t="s">
        <v>551</v>
      </c>
      <c r="J23" s="36" t="s">
        <v>533</v>
      </c>
      <c r="K23" s="36" t="s">
        <v>521</v>
      </c>
      <c r="L23" s="37">
        <v>3840</v>
      </c>
      <c r="M23" s="36" t="s">
        <v>14</v>
      </c>
      <c r="N23" s="36" t="s">
        <v>535</v>
      </c>
      <c r="O23" s="36" t="s">
        <v>388</v>
      </c>
      <c r="P23" s="38">
        <v>45863.333333333336</v>
      </c>
      <c r="Q23" s="38">
        <v>45956.333333333336</v>
      </c>
      <c r="R23" s="36"/>
      <c r="S23" s="66"/>
      <c r="T23" s="38"/>
      <c r="U23" s="36"/>
      <c r="V23" s="38">
        <v>45863.333333333336</v>
      </c>
      <c r="W23" s="36" t="s">
        <v>524</v>
      </c>
      <c r="X23" s="10"/>
    </row>
    <row x14ac:dyDescent="0.25" r="24" customHeight="1" ht="25.5">
      <c r="A24" s="36" t="s">
        <v>982</v>
      </c>
      <c r="B24" s="36"/>
      <c r="C24" s="36" t="s">
        <v>983</v>
      </c>
      <c r="D24" s="36" t="s">
        <v>984</v>
      </c>
      <c r="E24" s="36" t="s">
        <v>985</v>
      </c>
      <c r="F24" s="36" t="s">
        <v>902</v>
      </c>
      <c r="G24" s="36" t="s">
        <v>613</v>
      </c>
      <c r="H24" s="36" t="s">
        <v>531</v>
      </c>
      <c r="I24" s="36" t="s">
        <v>572</v>
      </c>
      <c r="J24" s="36" t="s">
        <v>533</v>
      </c>
      <c r="K24" s="36" t="s">
        <v>521</v>
      </c>
      <c r="L24" s="37">
        <v>4400</v>
      </c>
      <c r="M24" s="36" t="s">
        <v>2</v>
      </c>
      <c r="N24" s="36" t="s">
        <v>628</v>
      </c>
      <c r="O24" s="36" t="s">
        <v>69</v>
      </c>
      <c r="P24" s="38">
        <v>45863.333333333336</v>
      </c>
      <c r="Q24" s="38">
        <v>46056.333333333336</v>
      </c>
      <c r="R24" s="36" t="s">
        <v>986</v>
      </c>
      <c r="S24" s="66"/>
      <c r="T24" s="38"/>
      <c r="U24" s="36"/>
      <c r="V24" s="38">
        <v>45863.333333333336</v>
      </c>
      <c r="W24" s="36" t="s">
        <v>524</v>
      </c>
      <c r="X24" s="10"/>
    </row>
    <row x14ac:dyDescent="0.25" r="25" customHeight="1" ht="25.5">
      <c r="A25" s="36" t="s">
        <v>987</v>
      </c>
      <c r="B25" s="36"/>
      <c r="C25" s="36" t="s">
        <v>988</v>
      </c>
      <c r="D25" s="36"/>
      <c r="E25" s="36" t="s">
        <v>989</v>
      </c>
      <c r="F25" s="36"/>
      <c r="G25" s="36" t="s">
        <v>530</v>
      </c>
      <c r="H25" s="36" t="s">
        <v>564</v>
      </c>
      <c r="I25" s="36" t="s">
        <v>587</v>
      </c>
      <c r="J25" s="36" t="s">
        <v>533</v>
      </c>
      <c r="K25" s="36" t="s">
        <v>521</v>
      </c>
      <c r="L25" s="37">
        <v>1960</v>
      </c>
      <c r="M25" s="36" t="s">
        <v>12</v>
      </c>
      <c r="N25" s="36" t="s">
        <v>535</v>
      </c>
      <c r="O25" s="36" t="s">
        <v>365</v>
      </c>
      <c r="P25" s="38">
        <v>45863.333333333336</v>
      </c>
      <c r="Q25" s="38">
        <v>45955.333333333336</v>
      </c>
      <c r="R25" s="36" t="s">
        <v>990</v>
      </c>
      <c r="S25" s="66"/>
      <c r="T25" s="38"/>
      <c r="U25" s="36"/>
      <c r="V25" s="38">
        <v>45863.333333333336</v>
      </c>
      <c r="W25" s="36" t="s">
        <v>524</v>
      </c>
      <c r="X25" s="10"/>
    </row>
    <row x14ac:dyDescent="0.25" r="26" customHeight="1" ht="25.5">
      <c r="A26" s="36" t="s">
        <v>991</v>
      </c>
      <c r="B26" s="36"/>
      <c r="C26" s="36" t="s">
        <v>992</v>
      </c>
      <c r="D26" s="36" t="s">
        <v>993</v>
      </c>
      <c r="E26" s="36" t="s">
        <v>994</v>
      </c>
      <c r="F26" s="36" t="s">
        <v>995</v>
      </c>
      <c r="G26" s="36" t="s">
        <v>517</v>
      </c>
      <c r="H26" s="36" t="s">
        <v>593</v>
      </c>
      <c r="I26" s="36" t="s">
        <v>572</v>
      </c>
      <c r="J26" s="36" t="s">
        <v>533</v>
      </c>
      <c r="K26" s="36" t="s">
        <v>521</v>
      </c>
      <c r="L26" s="37">
        <v>4400</v>
      </c>
      <c r="M26" s="36" t="s">
        <v>8</v>
      </c>
      <c r="N26" s="36" t="s">
        <v>535</v>
      </c>
      <c r="O26" s="36" t="s">
        <v>69</v>
      </c>
      <c r="P26" s="38">
        <v>45863.333333333336</v>
      </c>
      <c r="Q26" s="38">
        <v>45956.333333333336</v>
      </c>
      <c r="R26" s="36" t="s">
        <v>996</v>
      </c>
      <c r="S26" s="66"/>
      <c r="T26" s="38"/>
      <c r="U26" s="36"/>
      <c r="V26" s="38">
        <v>45863.333333333336</v>
      </c>
      <c r="W26" s="36" t="s">
        <v>524</v>
      </c>
      <c r="X26" s="10"/>
    </row>
    <row x14ac:dyDescent="0.25" r="27" customHeight="1" ht="25.5">
      <c r="A27" s="36" t="s">
        <v>997</v>
      </c>
      <c r="B27" s="36"/>
      <c r="C27" s="36" t="s">
        <v>998</v>
      </c>
      <c r="D27" s="36" t="s">
        <v>998</v>
      </c>
      <c r="E27" s="36" t="s">
        <v>999</v>
      </c>
      <c r="F27" s="36" t="s">
        <v>1000</v>
      </c>
      <c r="G27" s="36" t="s">
        <v>517</v>
      </c>
      <c r="H27" s="36" t="s">
        <v>593</v>
      </c>
      <c r="I27" s="36" t="s">
        <v>519</v>
      </c>
      <c r="J27" s="36" t="s">
        <v>533</v>
      </c>
      <c r="K27" s="36" t="s">
        <v>521</v>
      </c>
      <c r="L27" s="37">
        <v>4400</v>
      </c>
      <c r="M27" s="36" t="s">
        <v>12</v>
      </c>
      <c r="N27" s="36" t="s">
        <v>535</v>
      </c>
      <c r="O27" s="36" t="s">
        <v>69</v>
      </c>
      <c r="P27" s="38">
        <v>45863.333333333336</v>
      </c>
      <c r="Q27" s="38">
        <v>45955.333333333336</v>
      </c>
      <c r="R27" s="36" t="s">
        <v>1001</v>
      </c>
      <c r="S27" s="66"/>
      <c r="T27" s="38"/>
      <c r="U27" s="36"/>
      <c r="V27" s="38">
        <v>45863.333333333336</v>
      </c>
      <c r="W27" s="36" t="s">
        <v>524</v>
      </c>
      <c r="X27" s="10"/>
    </row>
    <row x14ac:dyDescent="0.25" r="28" customHeight="1" ht="25.5">
      <c r="A28" s="36" t="s">
        <v>1002</v>
      </c>
      <c r="B28" s="36"/>
      <c r="C28" s="36" t="s">
        <v>1003</v>
      </c>
      <c r="D28" s="36" t="s">
        <v>1004</v>
      </c>
      <c r="E28" s="36" t="s">
        <v>1005</v>
      </c>
      <c r="F28" s="36"/>
      <c r="G28" s="36" t="s">
        <v>517</v>
      </c>
      <c r="H28" s="36" t="s">
        <v>593</v>
      </c>
      <c r="I28" s="36" t="s">
        <v>587</v>
      </c>
      <c r="J28" s="36" t="s">
        <v>533</v>
      </c>
      <c r="K28" s="36" t="s">
        <v>521</v>
      </c>
      <c r="L28" s="37">
        <v>4800</v>
      </c>
      <c r="M28" s="36" t="s">
        <v>12</v>
      </c>
      <c r="N28" s="36" t="s">
        <v>535</v>
      </c>
      <c r="O28" s="36" t="s">
        <v>377</v>
      </c>
      <c r="P28" s="38">
        <v>45863.333333333336</v>
      </c>
      <c r="Q28" s="38">
        <v>45955.333333333336</v>
      </c>
      <c r="R28" s="36" t="s">
        <v>1006</v>
      </c>
      <c r="S28" s="66"/>
      <c r="T28" s="38"/>
      <c r="U28" s="36"/>
      <c r="V28" s="38">
        <v>45863.333333333336</v>
      </c>
      <c r="W28" s="36" t="s">
        <v>524</v>
      </c>
      <c r="X28" s="10"/>
    </row>
    <row x14ac:dyDescent="0.25" r="29" customHeight="1" ht="25.5">
      <c r="A29" s="36" t="s">
        <v>1007</v>
      </c>
      <c r="B29" s="36"/>
      <c r="C29" s="36" t="s">
        <v>1008</v>
      </c>
      <c r="D29" s="36" t="s">
        <v>1009</v>
      </c>
      <c r="E29" s="36" t="s">
        <v>1010</v>
      </c>
      <c r="F29" s="36" t="s">
        <v>1011</v>
      </c>
      <c r="G29" s="36" t="s">
        <v>517</v>
      </c>
      <c r="H29" s="36" t="s">
        <v>593</v>
      </c>
      <c r="I29" s="36" t="s">
        <v>572</v>
      </c>
      <c r="J29" s="36" t="s">
        <v>533</v>
      </c>
      <c r="K29" s="36" t="s">
        <v>521</v>
      </c>
      <c r="L29" s="37">
        <v>4400</v>
      </c>
      <c r="M29" s="36" t="s">
        <v>16</v>
      </c>
      <c r="N29" s="36" t="s">
        <v>535</v>
      </c>
      <c r="O29" s="36" t="s">
        <v>385</v>
      </c>
      <c r="P29" s="38">
        <v>45862.333333333336</v>
      </c>
      <c r="Q29" s="38">
        <v>45955.333333333336</v>
      </c>
      <c r="R29" s="36"/>
      <c r="S29" s="66"/>
      <c r="T29" s="38"/>
      <c r="U29" s="36"/>
      <c r="V29" s="38">
        <v>45862.333333333336</v>
      </c>
      <c r="W29" s="36" t="s">
        <v>524</v>
      </c>
      <c r="X29" s="10"/>
    </row>
    <row x14ac:dyDescent="0.25" r="30" customHeight="1" ht="25.5">
      <c r="A30" s="36" t="s">
        <v>1012</v>
      </c>
      <c r="B30" s="36"/>
      <c r="C30" s="36" t="s">
        <v>1013</v>
      </c>
      <c r="D30" s="36" t="s">
        <v>1014</v>
      </c>
      <c r="E30" s="36" t="s">
        <v>1015</v>
      </c>
      <c r="F30" s="36"/>
      <c r="G30" s="36" t="s">
        <v>613</v>
      </c>
      <c r="H30" s="36" t="s">
        <v>531</v>
      </c>
      <c r="I30" s="36" t="s">
        <v>565</v>
      </c>
      <c r="J30" s="36" t="s">
        <v>533</v>
      </c>
      <c r="K30" s="36" t="s">
        <v>521</v>
      </c>
      <c r="L30" s="37">
        <v>4400</v>
      </c>
      <c r="M30" s="36" t="s">
        <v>15</v>
      </c>
      <c r="N30" s="36" t="s">
        <v>535</v>
      </c>
      <c r="O30" s="36" t="s">
        <v>390</v>
      </c>
      <c r="P30" s="38">
        <v>45862.333333333336</v>
      </c>
      <c r="Q30" s="38">
        <v>46048.333333333336</v>
      </c>
      <c r="R30" s="36" t="s">
        <v>1016</v>
      </c>
      <c r="S30" s="66"/>
      <c r="T30" s="38"/>
      <c r="U30" s="36"/>
      <c r="V30" s="38">
        <v>45862.333333333336</v>
      </c>
      <c r="W30" s="36" t="s">
        <v>524</v>
      </c>
      <c r="X30" s="10"/>
    </row>
    <row x14ac:dyDescent="0.25" r="31" customHeight="1" ht="25.5">
      <c r="A31" s="36" t="s">
        <v>1017</v>
      </c>
      <c r="B31" s="36"/>
      <c r="C31" s="36" t="s">
        <v>721</v>
      </c>
      <c r="D31" s="36" t="s">
        <v>721</v>
      </c>
      <c r="E31" s="36" t="s">
        <v>1018</v>
      </c>
      <c r="F31" s="36"/>
      <c r="G31" s="36" t="s">
        <v>613</v>
      </c>
      <c r="H31" s="36" t="s">
        <v>564</v>
      </c>
      <c r="I31" s="36" t="s">
        <v>551</v>
      </c>
      <c r="J31" s="36" t="s">
        <v>533</v>
      </c>
      <c r="K31" s="36" t="s">
        <v>521</v>
      </c>
      <c r="L31" s="37">
        <v>3840</v>
      </c>
      <c r="M31" s="36" t="s">
        <v>0</v>
      </c>
      <c r="N31" s="36" t="s">
        <v>535</v>
      </c>
      <c r="O31" s="36" t="s">
        <v>369</v>
      </c>
      <c r="P31" s="38">
        <v>45862.333333333336</v>
      </c>
      <c r="Q31" s="38">
        <v>46046.333333333336</v>
      </c>
      <c r="R31" s="36" t="s">
        <v>1019</v>
      </c>
      <c r="S31" s="66"/>
      <c r="T31" s="38"/>
      <c r="U31" s="36"/>
      <c r="V31" s="38">
        <v>45862.333333333336</v>
      </c>
      <c r="W31" s="36" t="s">
        <v>524</v>
      </c>
      <c r="X31" s="10"/>
    </row>
    <row x14ac:dyDescent="0.25" r="32" customHeight="1" ht="25.5">
      <c r="A32" s="36" t="s">
        <v>1020</v>
      </c>
      <c r="B32" s="36"/>
      <c r="C32" s="36" t="s">
        <v>1021</v>
      </c>
      <c r="D32" s="36" t="s">
        <v>1022</v>
      </c>
      <c r="E32" s="36" t="s">
        <v>1023</v>
      </c>
      <c r="F32" s="36" t="s">
        <v>803</v>
      </c>
      <c r="G32" s="36" t="s">
        <v>613</v>
      </c>
      <c r="H32" s="36" t="s">
        <v>531</v>
      </c>
      <c r="I32" s="36" t="s">
        <v>565</v>
      </c>
      <c r="J32" s="36" t="s">
        <v>533</v>
      </c>
      <c r="K32" s="36" t="s">
        <v>521</v>
      </c>
      <c r="L32" s="37">
        <v>5260</v>
      </c>
      <c r="M32" s="36" t="s">
        <v>15</v>
      </c>
      <c r="N32" s="36" t="s">
        <v>535</v>
      </c>
      <c r="O32" s="36" t="s">
        <v>69</v>
      </c>
      <c r="P32" s="38">
        <v>45862.333333333336</v>
      </c>
      <c r="Q32" s="38">
        <v>46053.333333333336</v>
      </c>
      <c r="R32" s="36" t="s">
        <v>1024</v>
      </c>
      <c r="S32" s="66"/>
      <c r="T32" s="38"/>
      <c r="U32" s="36"/>
      <c r="V32" s="38">
        <v>45862.333333333336</v>
      </c>
      <c r="W32" s="36" t="s">
        <v>524</v>
      </c>
      <c r="X32" s="10"/>
    </row>
    <row x14ac:dyDescent="0.25" r="33" customHeight="1" ht="25.5">
      <c r="A33" s="36" t="s">
        <v>1025</v>
      </c>
      <c r="B33" s="36"/>
      <c r="C33" s="36" t="s">
        <v>1026</v>
      </c>
      <c r="D33" s="36" t="s">
        <v>1027</v>
      </c>
      <c r="E33" s="36" t="s">
        <v>1028</v>
      </c>
      <c r="F33" s="36" t="s">
        <v>902</v>
      </c>
      <c r="G33" s="36" t="s">
        <v>542</v>
      </c>
      <c r="H33" s="36" t="s">
        <v>543</v>
      </c>
      <c r="I33" s="36" t="s">
        <v>519</v>
      </c>
      <c r="J33" s="36" t="s">
        <v>533</v>
      </c>
      <c r="K33" s="36" t="s">
        <v>521</v>
      </c>
      <c r="L33" s="37">
        <v>6750</v>
      </c>
      <c r="M33" s="36" t="s">
        <v>14</v>
      </c>
      <c r="N33" s="36" t="s">
        <v>535</v>
      </c>
      <c r="O33" s="36" t="s">
        <v>1029</v>
      </c>
      <c r="P33" s="38">
        <v>45862.333333333336</v>
      </c>
      <c r="Q33" s="38">
        <v>45955.333333333336</v>
      </c>
      <c r="R33" s="36"/>
      <c r="S33" s="66"/>
      <c r="T33" s="38"/>
      <c r="U33" s="36"/>
      <c r="V33" s="38">
        <v>45862.333333333336</v>
      </c>
      <c r="W33" s="36" t="s">
        <v>524</v>
      </c>
      <c r="X33" s="10"/>
    </row>
    <row x14ac:dyDescent="0.25" r="34" customHeight="1" ht="25.5">
      <c r="A34" s="36" t="s">
        <v>1030</v>
      </c>
      <c r="B34" s="36"/>
      <c r="C34" s="36" t="s">
        <v>1031</v>
      </c>
      <c r="D34" s="36" t="s">
        <v>1032</v>
      </c>
      <c r="E34" s="36" t="s">
        <v>1033</v>
      </c>
      <c r="F34" s="36"/>
      <c r="G34" s="36" t="s">
        <v>530</v>
      </c>
      <c r="H34" s="36" t="s">
        <v>744</v>
      </c>
      <c r="I34" s="36" t="s">
        <v>587</v>
      </c>
      <c r="J34" s="36" t="s">
        <v>533</v>
      </c>
      <c r="K34" s="36" t="s">
        <v>521</v>
      </c>
      <c r="L34" s="37">
        <v>2500</v>
      </c>
      <c r="M34" s="36" t="s">
        <v>6</v>
      </c>
      <c r="N34" s="36" t="s">
        <v>535</v>
      </c>
      <c r="O34" s="36" t="s">
        <v>379</v>
      </c>
      <c r="P34" s="38">
        <v>45861.333333333336</v>
      </c>
      <c r="Q34" s="38">
        <v>45953.333333333336</v>
      </c>
      <c r="R34" s="36"/>
      <c r="S34" s="66"/>
      <c r="T34" s="38"/>
      <c r="U34" s="36"/>
      <c r="V34" s="38">
        <v>45861.333333333336</v>
      </c>
      <c r="W34" s="36" t="s">
        <v>524</v>
      </c>
      <c r="X34" s="10"/>
    </row>
    <row x14ac:dyDescent="0.25" r="35" customHeight="1" ht="25.5">
      <c r="A35" s="36" t="s">
        <v>1034</v>
      </c>
      <c r="B35" s="36"/>
      <c r="C35" s="36" t="s">
        <v>1035</v>
      </c>
      <c r="D35" s="36" t="s">
        <v>1036</v>
      </c>
      <c r="E35" s="36" t="s">
        <v>1037</v>
      </c>
      <c r="F35" s="36"/>
      <c r="G35" s="36" t="s">
        <v>690</v>
      </c>
      <c r="H35" s="36" t="s">
        <v>564</v>
      </c>
      <c r="I35" s="36" t="s">
        <v>1038</v>
      </c>
      <c r="J35" s="36" t="s">
        <v>533</v>
      </c>
      <c r="K35" s="36" t="s">
        <v>521</v>
      </c>
      <c r="L35" s="37">
        <v>5700</v>
      </c>
      <c r="M35" s="36" t="s">
        <v>2</v>
      </c>
      <c r="N35" s="36" t="s">
        <v>628</v>
      </c>
      <c r="O35" s="36" t="s">
        <v>359</v>
      </c>
      <c r="P35" s="38">
        <v>45861.333333333336</v>
      </c>
      <c r="Q35" s="38">
        <v>46046.333333333336</v>
      </c>
      <c r="R35" s="36"/>
      <c r="S35" s="66"/>
      <c r="T35" s="38"/>
      <c r="U35" s="36"/>
      <c r="V35" s="38">
        <v>45861.333333333336</v>
      </c>
      <c r="W35" s="36" t="s">
        <v>524</v>
      </c>
      <c r="X35" s="10"/>
    </row>
    <row x14ac:dyDescent="0.25" r="36" customHeight="1" ht="25.5">
      <c r="A36" s="36" t="s">
        <v>1039</v>
      </c>
      <c r="B36" s="36"/>
      <c r="C36" s="36" t="s">
        <v>1040</v>
      </c>
      <c r="D36" s="36" t="s">
        <v>1041</v>
      </c>
      <c r="E36" s="36" t="s">
        <v>1042</v>
      </c>
      <c r="F36" s="36" t="s">
        <v>1043</v>
      </c>
      <c r="G36" s="36" t="s">
        <v>690</v>
      </c>
      <c r="H36" s="36" t="s">
        <v>531</v>
      </c>
      <c r="I36" s="36" t="s">
        <v>551</v>
      </c>
      <c r="J36" s="36" t="s">
        <v>533</v>
      </c>
      <c r="K36" s="36" t="s">
        <v>521</v>
      </c>
      <c r="L36" s="37">
        <v>5700</v>
      </c>
      <c r="M36" s="36" t="s">
        <v>2</v>
      </c>
      <c r="N36" s="36" t="s">
        <v>628</v>
      </c>
      <c r="O36" s="36" t="s">
        <v>382</v>
      </c>
      <c r="P36" s="38">
        <v>45861.333333333336</v>
      </c>
      <c r="Q36" s="38">
        <v>46045.333333333336</v>
      </c>
      <c r="R36" s="36"/>
      <c r="S36" s="66"/>
      <c r="T36" s="38"/>
      <c r="U36" s="36"/>
      <c r="V36" s="38">
        <v>45861.333333333336</v>
      </c>
      <c r="W36" s="36" t="s">
        <v>524</v>
      </c>
      <c r="X36" s="10"/>
    </row>
    <row x14ac:dyDescent="0.25" r="37" customHeight="1" ht="25.5">
      <c r="A37" s="36" t="s">
        <v>1044</v>
      </c>
      <c r="B37" s="36"/>
      <c r="C37" s="36" t="s">
        <v>1045</v>
      </c>
      <c r="D37" s="36" t="s">
        <v>1046</v>
      </c>
      <c r="E37" s="36" t="s">
        <v>1047</v>
      </c>
      <c r="F37" s="36" t="s">
        <v>1048</v>
      </c>
      <c r="G37" s="36" t="s">
        <v>517</v>
      </c>
      <c r="H37" s="36" t="s">
        <v>586</v>
      </c>
      <c r="I37" s="36" t="s">
        <v>519</v>
      </c>
      <c r="J37" s="36" t="s">
        <v>533</v>
      </c>
      <c r="K37" s="36" t="s">
        <v>521</v>
      </c>
      <c r="L37" s="37">
        <v>4400</v>
      </c>
      <c r="M37" s="36" t="s">
        <v>15</v>
      </c>
      <c r="N37" s="36" t="s">
        <v>535</v>
      </c>
      <c r="O37" s="36" t="s">
        <v>937</v>
      </c>
      <c r="P37" s="38">
        <v>45861.333333333336</v>
      </c>
      <c r="Q37" s="38">
        <v>45961.333333333336</v>
      </c>
      <c r="R37" s="36" t="s">
        <v>1049</v>
      </c>
      <c r="S37" s="66"/>
      <c r="T37" s="38"/>
      <c r="U37" s="36"/>
      <c r="V37" s="38">
        <v>45861.333333333336</v>
      </c>
      <c r="W37" s="36" t="s">
        <v>524</v>
      </c>
      <c r="X37" s="10"/>
    </row>
    <row x14ac:dyDescent="0.25" r="38" customHeight="1" ht="25.5">
      <c r="A38" s="36" t="s">
        <v>1050</v>
      </c>
      <c r="B38" s="36"/>
      <c r="C38" s="36" t="s">
        <v>1051</v>
      </c>
      <c r="D38" s="36" t="s">
        <v>1052</v>
      </c>
      <c r="E38" s="36" t="s">
        <v>1053</v>
      </c>
      <c r="F38" s="36"/>
      <c r="G38" s="36" t="s">
        <v>517</v>
      </c>
      <c r="H38" s="36" t="s">
        <v>1054</v>
      </c>
      <c r="I38" s="36" t="s">
        <v>551</v>
      </c>
      <c r="J38" s="36" t="s">
        <v>533</v>
      </c>
      <c r="K38" s="36" t="s">
        <v>521</v>
      </c>
      <c r="L38" s="37">
        <v>3840</v>
      </c>
      <c r="M38" s="36" t="s">
        <v>12</v>
      </c>
      <c r="N38" s="36" t="s">
        <v>535</v>
      </c>
      <c r="O38" s="36" t="s">
        <v>361</v>
      </c>
      <c r="P38" s="38">
        <v>45861.333333333336</v>
      </c>
      <c r="Q38" s="38">
        <v>45953.333333333336</v>
      </c>
      <c r="R38" s="36"/>
      <c r="S38" s="66"/>
      <c r="T38" s="38"/>
      <c r="U38" s="36"/>
      <c r="V38" s="38">
        <v>45861.333333333336</v>
      </c>
      <c r="W38" s="36" t="s">
        <v>524</v>
      </c>
      <c r="X38" s="10"/>
    </row>
    <row x14ac:dyDescent="0.25" r="39" customHeight="1" ht="25.5">
      <c r="A39" s="36" t="s">
        <v>1055</v>
      </c>
      <c r="B39" s="36"/>
      <c r="C39" s="36" t="s">
        <v>1056</v>
      </c>
      <c r="D39" s="36" t="s">
        <v>1057</v>
      </c>
      <c r="E39" s="36" t="s">
        <v>1058</v>
      </c>
      <c r="F39" s="36"/>
      <c r="G39" s="36" t="s">
        <v>627</v>
      </c>
      <c r="H39" s="36" t="s">
        <v>586</v>
      </c>
      <c r="I39" s="36" t="s">
        <v>587</v>
      </c>
      <c r="J39" s="36" t="s">
        <v>533</v>
      </c>
      <c r="K39" s="36" t="s">
        <v>521</v>
      </c>
      <c r="L39" s="37">
        <v>14400</v>
      </c>
      <c r="M39" s="36" t="s">
        <v>7</v>
      </c>
      <c r="N39" s="36" t="s">
        <v>535</v>
      </c>
      <c r="O39" s="36" t="s">
        <v>369</v>
      </c>
      <c r="P39" s="38">
        <v>45861.333333333336</v>
      </c>
      <c r="Q39" s="38">
        <v>46226.333333333336</v>
      </c>
      <c r="R39" s="36" t="s">
        <v>1059</v>
      </c>
      <c r="S39" s="66"/>
      <c r="T39" s="38"/>
      <c r="U39" s="36"/>
      <c r="V39" s="38">
        <v>45861.333333333336</v>
      </c>
      <c r="W39" s="36" t="s">
        <v>524</v>
      </c>
      <c r="X39" s="10"/>
    </row>
    <row x14ac:dyDescent="0.25" r="40" customHeight="1" ht="25.5">
      <c r="A40" s="36" t="s">
        <v>1060</v>
      </c>
      <c r="B40" s="36"/>
      <c r="C40" s="36" t="s">
        <v>1061</v>
      </c>
      <c r="D40" s="36" t="s">
        <v>1062</v>
      </c>
      <c r="E40" s="36" t="s">
        <v>1063</v>
      </c>
      <c r="F40" s="36"/>
      <c r="G40" s="36" t="s">
        <v>530</v>
      </c>
      <c r="H40" s="36" t="s">
        <v>531</v>
      </c>
      <c r="I40" s="36" t="s">
        <v>572</v>
      </c>
      <c r="J40" s="36" t="s">
        <v>533</v>
      </c>
      <c r="K40" s="36" t="s">
        <v>521</v>
      </c>
      <c r="L40" s="37">
        <v>2700</v>
      </c>
      <c r="M40" s="36" t="s">
        <v>7</v>
      </c>
      <c r="N40" s="36" t="s">
        <v>535</v>
      </c>
      <c r="O40" s="36" t="s">
        <v>390</v>
      </c>
      <c r="P40" s="38">
        <v>45860.333333333336</v>
      </c>
      <c r="Q40" s="38">
        <v>45953.333333333336</v>
      </c>
      <c r="R40" s="36" t="s">
        <v>1064</v>
      </c>
      <c r="S40" s="66"/>
      <c r="T40" s="38"/>
      <c r="U40" s="36"/>
      <c r="V40" s="38">
        <v>45860.333333333336</v>
      </c>
      <c r="W40" s="36" t="s">
        <v>524</v>
      </c>
      <c r="X40" s="10"/>
    </row>
    <row x14ac:dyDescent="0.25" r="41" customHeight="1" ht="25.5">
      <c r="A41" s="36" t="s">
        <v>1065</v>
      </c>
      <c r="B41" s="36"/>
      <c r="C41" s="36" t="s">
        <v>1066</v>
      </c>
      <c r="D41" s="36" t="s">
        <v>1067</v>
      </c>
      <c r="E41" s="36" t="s">
        <v>1068</v>
      </c>
      <c r="F41" s="36"/>
      <c r="G41" s="36" t="s">
        <v>613</v>
      </c>
      <c r="H41" s="36" t="s">
        <v>744</v>
      </c>
      <c r="I41" s="36" t="s">
        <v>587</v>
      </c>
      <c r="J41" s="36" t="s">
        <v>533</v>
      </c>
      <c r="K41" s="36" t="s">
        <v>521</v>
      </c>
      <c r="L41" s="37">
        <v>4800</v>
      </c>
      <c r="M41" s="36" t="s">
        <v>12</v>
      </c>
      <c r="N41" s="36" t="s">
        <v>535</v>
      </c>
      <c r="O41" s="36" t="s">
        <v>12</v>
      </c>
      <c r="P41" s="38">
        <v>45860.333333333336</v>
      </c>
      <c r="Q41" s="38">
        <v>46056.333333333336</v>
      </c>
      <c r="R41" s="36"/>
      <c r="S41" s="66"/>
      <c r="T41" s="38"/>
      <c r="U41" s="36"/>
      <c r="V41" s="38">
        <v>45860.333333333336</v>
      </c>
      <c r="W41" s="36" t="s">
        <v>524</v>
      </c>
      <c r="X41" s="10"/>
    </row>
    <row x14ac:dyDescent="0.25" r="42" customHeight="1" ht="25.5">
      <c r="A42" s="36" t="s">
        <v>1069</v>
      </c>
      <c r="B42" s="36"/>
      <c r="C42" s="36" t="s">
        <v>1070</v>
      </c>
      <c r="D42" s="36" t="s">
        <v>1070</v>
      </c>
      <c r="E42" s="36" t="s">
        <v>1071</v>
      </c>
      <c r="F42" s="36" t="s">
        <v>1072</v>
      </c>
      <c r="G42" s="36" t="s">
        <v>517</v>
      </c>
      <c r="H42" s="36" t="s">
        <v>586</v>
      </c>
      <c r="I42" s="36" t="s">
        <v>551</v>
      </c>
      <c r="J42" s="36" t="s">
        <v>533</v>
      </c>
      <c r="K42" s="36" t="s">
        <v>521</v>
      </c>
      <c r="L42" s="37">
        <v>3540</v>
      </c>
      <c r="M42" s="36" t="s">
        <v>5</v>
      </c>
      <c r="N42" s="36" t="s">
        <v>535</v>
      </c>
      <c r="O42" s="36" t="s">
        <v>388</v>
      </c>
      <c r="P42" s="38">
        <v>45860.333333333336</v>
      </c>
      <c r="Q42" s="38">
        <v>45952.333333333336</v>
      </c>
      <c r="R42" s="36"/>
      <c r="S42" s="66"/>
      <c r="T42" s="38"/>
      <c r="U42" s="36"/>
      <c r="V42" s="38">
        <v>45860.333333333336</v>
      </c>
      <c r="W42" s="36" t="s">
        <v>524</v>
      </c>
      <c r="X42" s="10"/>
    </row>
    <row x14ac:dyDescent="0.25" r="43" customHeight="1" ht="25.5">
      <c r="A43" s="36" t="s">
        <v>1073</v>
      </c>
      <c r="B43" s="36"/>
      <c r="C43" s="36" t="s">
        <v>1074</v>
      </c>
      <c r="D43" s="36" t="s">
        <v>1075</v>
      </c>
      <c r="E43" s="36" t="s">
        <v>1076</v>
      </c>
      <c r="F43" s="36"/>
      <c r="G43" s="36" t="s">
        <v>613</v>
      </c>
      <c r="H43" s="36" t="s">
        <v>564</v>
      </c>
      <c r="I43" s="36" t="s">
        <v>572</v>
      </c>
      <c r="J43" s="36" t="s">
        <v>533</v>
      </c>
      <c r="K43" s="36" t="s">
        <v>521</v>
      </c>
      <c r="L43" s="37">
        <v>4400</v>
      </c>
      <c r="M43" s="36" t="s">
        <v>6</v>
      </c>
      <c r="N43" s="36" t="s">
        <v>535</v>
      </c>
      <c r="O43" s="36" t="s">
        <v>365</v>
      </c>
      <c r="P43" s="38">
        <v>45860.333333333336</v>
      </c>
      <c r="Q43" s="38">
        <v>46044.333333333336</v>
      </c>
      <c r="R43" s="36"/>
      <c r="S43" s="66"/>
      <c r="T43" s="38"/>
      <c r="U43" s="36"/>
      <c r="V43" s="38">
        <v>45860.333333333336</v>
      </c>
      <c r="W43" s="36" t="s">
        <v>524</v>
      </c>
      <c r="X43" s="10"/>
    </row>
    <row x14ac:dyDescent="0.25" r="44" customHeight="1" ht="25.5">
      <c r="A44" s="36" t="s">
        <v>1077</v>
      </c>
      <c r="B44" s="36"/>
      <c r="C44" s="36" t="s">
        <v>1078</v>
      </c>
      <c r="D44" s="36" t="s">
        <v>1079</v>
      </c>
      <c r="E44" s="36" t="s">
        <v>1080</v>
      </c>
      <c r="F44" s="36" t="s">
        <v>1081</v>
      </c>
      <c r="G44" s="36" t="s">
        <v>613</v>
      </c>
      <c r="H44" s="36" t="s">
        <v>531</v>
      </c>
      <c r="I44" s="36" t="s">
        <v>572</v>
      </c>
      <c r="J44" s="36" t="s">
        <v>533</v>
      </c>
      <c r="K44" s="36" t="s">
        <v>521</v>
      </c>
      <c r="L44" s="37">
        <v>4800</v>
      </c>
      <c r="M44" s="36" t="s">
        <v>0</v>
      </c>
      <c r="N44" s="36" t="s">
        <v>535</v>
      </c>
      <c r="O44" s="36" t="s">
        <v>69</v>
      </c>
      <c r="P44" s="38">
        <v>45860.333333333336</v>
      </c>
      <c r="Q44" s="38">
        <v>46047.333333333336</v>
      </c>
      <c r="R44" s="36" t="s">
        <v>1082</v>
      </c>
      <c r="S44" s="66"/>
      <c r="T44" s="38"/>
      <c r="U44" s="36"/>
      <c r="V44" s="38">
        <v>45860.333333333336</v>
      </c>
      <c r="W44" s="36" t="s">
        <v>524</v>
      </c>
      <c r="X44" s="10"/>
    </row>
    <row x14ac:dyDescent="0.25" r="45" customHeight="1" ht="25.5">
      <c r="A45" s="36" t="s">
        <v>526</v>
      </c>
      <c r="B45" s="36"/>
      <c r="C45" s="36" t="s">
        <v>527</v>
      </c>
      <c r="D45" s="36" t="s">
        <v>528</v>
      </c>
      <c r="E45" s="36" t="s">
        <v>529</v>
      </c>
      <c r="F45" s="36"/>
      <c r="G45" s="36" t="s">
        <v>530</v>
      </c>
      <c r="H45" s="36" t="s">
        <v>531</v>
      </c>
      <c r="I45" s="36" t="s">
        <v>532</v>
      </c>
      <c r="J45" s="36" t="s">
        <v>533</v>
      </c>
      <c r="K45" s="36" t="s">
        <v>534</v>
      </c>
      <c r="L45" s="37">
        <v>2940</v>
      </c>
      <c r="M45" s="36" t="s">
        <v>7</v>
      </c>
      <c r="N45" s="36" t="s">
        <v>535</v>
      </c>
      <c r="O45" s="36" t="s">
        <v>390</v>
      </c>
      <c r="P45" s="38">
        <v>45859.333333333336</v>
      </c>
      <c r="Q45" s="38">
        <v>45952.333333333336</v>
      </c>
      <c r="R45" s="36" t="s">
        <v>536</v>
      </c>
      <c r="S45" s="37">
        <v>2940</v>
      </c>
      <c r="T45" s="38">
        <v>45862.333333333336</v>
      </c>
      <c r="U45" s="36" t="s">
        <v>537</v>
      </c>
      <c r="V45" s="38">
        <v>45859.333333333336</v>
      </c>
      <c r="W45" s="36" t="s">
        <v>524</v>
      </c>
      <c r="X45" s="10"/>
    </row>
    <row x14ac:dyDescent="0.25" r="46" customHeight="1" ht="25.5">
      <c r="A46" s="36" t="s">
        <v>1083</v>
      </c>
      <c r="B46" s="36"/>
      <c r="C46" s="36" t="s">
        <v>1084</v>
      </c>
      <c r="D46" s="36" t="s">
        <v>1085</v>
      </c>
      <c r="E46" s="36" t="s">
        <v>1086</v>
      </c>
      <c r="F46" s="36"/>
      <c r="G46" s="36" t="s">
        <v>530</v>
      </c>
      <c r="H46" s="36" t="s">
        <v>531</v>
      </c>
      <c r="I46" s="36" t="s">
        <v>572</v>
      </c>
      <c r="J46" s="36" t="s">
        <v>533</v>
      </c>
      <c r="K46" s="36" t="s">
        <v>521</v>
      </c>
      <c r="L46" s="37">
        <v>2500</v>
      </c>
      <c r="M46" s="36" t="s">
        <v>3</v>
      </c>
      <c r="N46" s="36" t="s">
        <v>628</v>
      </c>
      <c r="O46" s="36" t="s">
        <v>390</v>
      </c>
      <c r="P46" s="38">
        <v>45858.333333333336</v>
      </c>
      <c r="Q46" s="38">
        <v>45949.333333333336</v>
      </c>
      <c r="R46" s="36"/>
      <c r="S46" s="66"/>
      <c r="T46" s="38"/>
      <c r="U46" s="36"/>
      <c r="V46" s="38">
        <v>45858.333333333336</v>
      </c>
      <c r="W46" s="36" t="s">
        <v>524</v>
      </c>
      <c r="X46" s="10"/>
    </row>
    <row x14ac:dyDescent="0.25" r="47" customHeight="1" ht="25.5">
      <c r="A47" s="36" t="s">
        <v>1087</v>
      </c>
      <c r="B47" s="36"/>
      <c r="C47" s="36" t="s">
        <v>1088</v>
      </c>
      <c r="D47" s="36" t="s">
        <v>1088</v>
      </c>
      <c r="E47" s="36" t="s">
        <v>1089</v>
      </c>
      <c r="F47" s="36" t="s">
        <v>1090</v>
      </c>
      <c r="G47" s="36" t="s">
        <v>517</v>
      </c>
      <c r="H47" s="36" t="s">
        <v>593</v>
      </c>
      <c r="I47" s="36" t="s">
        <v>572</v>
      </c>
      <c r="J47" s="36" t="s">
        <v>533</v>
      </c>
      <c r="K47" s="36" t="s">
        <v>521</v>
      </c>
      <c r="L47" s="37">
        <v>4400</v>
      </c>
      <c r="M47" s="36" t="s">
        <v>15</v>
      </c>
      <c r="N47" s="36" t="s">
        <v>535</v>
      </c>
      <c r="O47" s="36" t="s">
        <v>69</v>
      </c>
      <c r="P47" s="38">
        <v>45858.333333333336</v>
      </c>
      <c r="Q47" s="38">
        <v>45951.333333333336</v>
      </c>
      <c r="R47" s="36" t="s">
        <v>1091</v>
      </c>
      <c r="S47" s="66"/>
      <c r="T47" s="38"/>
      <c r="U47" s="36"/>
      <c r="V47" s="38">
        <v>45858.333333333336</v>
      </c>
      <c r="W47" s="36" t="s">
        <v>524</v>
      </c>
      <c r="X47" s="10"/>
    </row>
    <row x14ac:dyDescent="0.25" r="48" customHeight="1" ht="25.5">
      <c r="A48" s="36" t="s">
        <v>1092</v>
      </c>
      <c r="B48" s="36"/>
      <c r="C48" s="36" t="s">
        <v>1093</v>
      </c>
      <c r="D48" s="36" t="s">
        <v>1094</v>
      </c>
      <c r="E48" s="36" t="s">
        <v>1095</v>
      </c>
      <c r="F48" s="36" t="s">
        <v>558</v>
      </c>
      <c r="G48" s="36" t="s">
        <v>542</v>
      </c>
      <c r="H48" s="36" t="s">
        <v>543</v>
      </c>
      <c r="I48" s="36" t="s">
        <v>544</v>
      </c>
      <c r="J48" s="36" t="s">
        <v>533</v>
      </c>
      <c r="K48" s="36" t="s">
        <v>521</v>
      </c>
      <c r="L48" s="37">
        <v>4800</v>
      </c>
      <c r="M48" s="36" t="s">
        <v>0</v>
      </c>
      <c r="N48" s="36" t="s">
        <v>535</v>
      </c>
      <c r="O48" s="36" t="s">
        <v>1096</v>
      </c>
      <c r="P48" s="38">
        <v>45858.333333333336</v>
      </c>
      <c r="Q48" s="38">
        <v>45950.333333333336</v>
      </c>
      <c r="R48" s="36" t="s">
        <v>1097</v>
      </c>
      <c r="S48" s="66"/>
      <c r="T48" s="38"/>
      <c r="U48" s="36"/>
      <c r="V48" s="38">
        <v>45858.333333333336</v>
      </c>
      <c r="W48" s="36" t="s">
        <v>524</v>
      </c>
      <c r="X48" s="10"/>
    </row>
    <row x14ac:dyDescent="0.25" r="49" customHeight="1" ht="25.5">
      <c r="A49" s="36" t="s">
        <v>1098</v>
      </c>
      <c r="B49" s="36"/>
      <c r="C49" s="36" t="s">
        <v>1099</v>
      </c>
      <c r="D49" s="36" t="s">
        <v>1100</v>
      </c>
      <c r="E49" s="36" t="s">
        <v>1101</v>
      </c>
      <c r="F49" s="36" t="s">
        <v>1102</v>
      </c>
      <c r="G49" s="36" t="s">
        <v>613</v>
      </c>
      <c r="H49" s="36" t="s">
        <v>531</v>
      </c>
      <c r="I49" s="36" t="s">
        <v>587</v>
      </c>
      <c r="J49" s="36" t="s">
        <v>533</v>
      </c>
      <c r="K49" s="36" t="s">
        <v>521</v>
      </c>
      <c r="L49" s="37">
        <v>3540</v>
      </c>
      <c r="M49" s="36" t="s">
        <v>15</v>
      </c>
      <c r="N49" s="36" t="s">
        <v>535</v>
      </c>
      <c r="O49" s="36" t="s">
        <v>382</v>
      </c>
      <c r="P49" s="38">
        <v>45858.333333333336</v>
      </c>
      <c r="Q49" s="38">
        <v>46043.333333333336</v>
      </c>
      <c r="R49" s="36" t="s">
        <v>1103</v>
      </c>
      <c r="S49" s="66"/>
      <c r="T49" s="38"/>
      <c r="U49" s="36"/>
      <c r="V49" s="38">
        <v>45858.333333333336</v>
      </c>
      <c r="W49" s="36" t="s">
        <v>524</v>
      </c>
      <c r="X49" s="10"/>
    </row>
    <row x14ac:dyDescent="0.25" r="50" customHeight="1" ht="25.5">
      <c r="A50" s="36" t="s">
        <v>1104</v>
      </c>
      <c r="B50" s="36"/>
      <c r="C50" s="36" t="s">
        <v>1105</v>
      </c>
      <c r="D50" s="36" t="s">
        <v>1106</v>
      </c>
      <c r="E50" s="36" t="s">
        <v>1107</v>
      </c>
      <c r="F50" s="36" t="s">
        <v>1108</v>
      </c>
      <c r="G50" s="36" t="s">
        <v>734</v>
      </c>
      <c r="H50" s="36" t="s">
        <v>593</v>
      </c>
      <c r="I50" s="36" t="s">
        <v>565</v>
      </c>
      <c r="J50" s="36" t="s">
        <v>533</v>
      </c>
      <c r="K50" s="36" t="s">
        <v>521</v>
      </c>
      <c r="L50" s="37">
        <v>7420</v>
      </c>
      <c r="M50" s="36" t="s">
        <v>2</v>
      </c>
      <c r="N50" s="36" t="s">
        <v>628</v>
      </c>
      <c r="O50" s="36" t="s">
        <v>69</v>
      </c>
      <c r="P50" s="38">
        <v>45858.333333333336</v>
      </c>
      <c r="Q50" s="38">
        <v>45950.333333333336</v>
      </c>
      <c r="R50" s="36"/>
      <c r="S50" s="66"/>
      <c r="T50" s="38"/>
      <c r="U50" s="36"/>
      <c r="V50" s="38">
        <v>45858.333333333336</v>
      </c>
      <c r="W50" s="36" t="s">
        <v>524</v>
      </c>
      <c r="X50" s="10"/>
    </row>
    <row x14ac:dyDescent="0.25" r="51" customHeight="1" ht="25.5">
      <c r="A51" s="36" t="s">
        <v>1109</v>
      </c>
      <c r="B51" s="36"/>
      <c r="C51" s="36" t="s">
        <v>1110</v>
      </c>
      <c r="D51" s="36" t="s">
        <v>1111</v>
      </c>
      <c r="E51" s="36" t="s">
        <v>1112</v>
      </c>
      <c r="F51" s="36"/>
      <c r="G51" s="36" t="s">
        <v>530</v>
      </c>
      <c r="H51" s="36" t="s">
        <v>564</v>
      </c>
      <c r="I51" s="36" t="s">
        <v>551</v>
      </c>
      <c r="J51" s="36" t="s">
        <v>533</v>
      </c>
      <c r="K51" s="36" t="s">
        <v>521</v>
      </c>
      <c r="L51" s="37">
        <v>2160</v>
      </c>
      <c r="M51" s="36" t="s">
        <v>11</v>
      </c>
      <c r="N51" s="36" t="s">
        <v>535</v>
      </c>
      <c r="O51" s="36" t="s">
        <v>361</v>
      </c>
      <c r="P51" s="38">
        <v>45858.333333333336</v>
      </c>
      <c r="Q51" s="38">
        <v>45950.333333333336</v>
      </c>
      <c r="R51" s="36" t="s">
        <v>1113</v>
      </c>
      <c r="S51" s="66"/>
      <c r="T51" s="38"/>
      <c r="U51" s="36"/>
      <c r="V51" s="38">
        <v>45858.333333333336</v>
      </c>
      <c r="W51" s="36" t="s">
        <v>524</v>
      </c>
      <c r="X51" s="10"/>
    </row>
    <row x14ac:dyDescent="0.25" r="52" customHeight="1" ht="25.5">
      <c r="A52" s="36" t="s">
        <v>1114</v>
      </c>
      <c r="B52" s="36"/>
      <c r="C52" s="36" t="s">
        <v>1115</v>
      </c>
      <c r="D52" s="36" t="s">
        <v>1116</v>
      </c>
      <c r="E52" s="36" t="s">
        <v>1117</v>
      </c>
      <c r="F52" s="36" t="s">
        <v>1118</v>
      </c>
      <c r="G52" s="36" t="s">
        <v>530</v>
      </c>
      <c r="H52" s="36" t="s">
        <v>531</v>
      </c>
      <c r="I52" s="36" t="s">
        <v>572</v>
      </c>
      <c r="J52" s="36" t="s">
        <v>533</v>
      </c>
      <c r="K52" s="36" t="s">
        <v>521</v>
      </c>
      <c r="L52" s="37">
        <v>2500</v>
      </c>
      <c r="M52" s="36" t="s">
        <v>15</v>
      </c>
      <c r="N52" s="36" t="s">
        <v>535</v>
      </c>
      <c r="O52" s="36" t="s">
        <v>69</v>
      </c>
      <c r="P52" s="38">
        <v>45858.333333333336</v>
      </c>
      <c r="Q52" s="38">
        <v>45951.333333333336</v>
      </c>
      <c r="R52" s="36" t="s">
        <v>1119</v>
      </c>
      <c r="S52" s="66"/>
      <c r="T52" s="38"/>
      <c r="U52" s="36"/>
      <c r="V52" s="38">
        <v>45858.333333333336</v>
      </c>
      <c r="W52" s="36" t="s">
        <v>524</v>
      </c>
      <c r="X52" s="10"/>
    </row>
    <row x14ac:dyDescent="0.25" r="53" customHeight="1" ht="25.5">
      <c r="A53" s="36" t="s">
        <v>1120</v>
      </c>
      <c r="B53" s="36"/>
      <c r="C53" s="36" t="s">
        <v>1121</v>
      </c>
      <c r="D53" s="36" t="s">
        <v>1122</v>
      </c>
      <c r="E53" s="36" t="s">
        <v>1123</v>
      </c>
      <c r="F53" s="36"/>
      <c r="G53" s="36" t="s">
        <v>530</v>
      </c>
      <c r="H53" s="36" t="s">
        <v>531</v>
      </c>
      <c r="I53" s="36" t="s">
        <v>565</v>
      </c>
      <c r="J53" s="36" t="s">
        <v>533</v>
      </c>
      <c r="K53" s="36" t="s">
        <v>521</v>
      </c>
      <c r="L53" s="37">
        <v>2940</v>
      </c>
      <c r="M53" s="36" t="s">
        <v>6</v>
      </c>
      <c r="N53" s="36" t="s">
        <v>535</v>
      </c>
      <c r="O53" s="36" t="s">
        <v>390</v>
      </c>
      <c r="P53" s="38">
        <v>45858.333333333336</v>
      </c>
      <c r="Q53" s="38">
        <v>45950.333333333336</v>
      </c>
      <c r="R53" s="36"/>
      <c r="S53" s="66"/>
      <c r="T53" s="38"/>
      <c r="U53" s="36"/>
      <c r="V53" s="38">
        <v>45858.333333333336</v>
      </c>
      <c r="W53" s="36" t="s">
        <v>524</v>
      </c>
      <c r="X53" s="10"/>
    </row>
    <row x14ac:dyDescent="0.25" r="54" customHeight="1" ht="25.5">
      <c r="A54" s="36" t="s">
        <v>1124</v>
      </c>
      <c r="B54" s="36"/>
      <c r="C54" s="36" t="s">
        <v>1125</v>
      </c>
      <c r="D54" s="36" t="s">
        <v>1126</v>
      </c>
      <c r="E54" s="36" t="s">
        <v>1127</v>
      </c>
      <c r="F54" s="36" t="s">
        <v>1128</v>
      </c>
      <c r="G54" s="36" t="s">
        <v>530</v>
      </c>
      <c r="H54" s="36" t="s">
        <v>531</v>
      </c>
      <c r="I54" s="36" t="s">
        <v>551</v>
      </c>
      <c r="J54" s="36" t="s">
        <v>533</v>
      </c>
      <c r="K54" s="36" t="s">
        <v>521</v>
      </c>
      <c r="L54" s="37">
        <v>2160</v>
      </c>
      <c r="M54" s="36" t="s">
        <v>14</v>
      </c>
      <c r="N54" s="36" t="s">
        <v>535</v>
      </c>
      <c r="O54" s="36" t="s">
        <v>382</v>
      </c>
      <c r="P54" s="38">
        <v>45858.333333333336</v>
      </c>
      <c r="Q54" s="38">
        <v>45951.333333333336</v>
      </c>
      <c r="R54" s="36"/>
      <c r="S54" s="66"/>
      <c r="T54" s="38"/>
      <c r="U54" s="36"/>
      <c r="V54" s="38">
        <v>45858.333333333336</v>
      </c>
      <c r="W54" s="36" t="s">
        <v>524</v>
      </c>
      <c r="X54" s="10"/>
    </row>
    <row x14ac:dyDescent="0.25" r="55" customHeight="1" ht="25.5">
      <c r="A55" s="36" t="s">
        <v>538</v>
      </c>
      <c r="B55" s="36"/>
      <c r="C55" s="36" t="s">
        <v>539</v>
      </c>
      <c r="D55" s="36" t="s">
        <v>540</v>
      </c>
      <c r="E55" s="36" t="s">
        <v>541</v>
      </c>
      <c r="F55" s="36"/>
      <c r="G55" s="36" t="s">
        <v>542</v>
      </c>
      <c r="H55" s="36" t="s">
        <v>543</v>
      </c>
      <c r="I55" s="36" t="s">
        <v>544</v>
      </c>
      <c r="J55" s="36" t="s">
        <v>533</v>
      </c>
      <c r="K55" s="36" t="s">
        <v>534</v>
      </c>
      <c r="L55" s="37">
        <v>4800</v>
      </c>
      <c r="M55" s="36" t="s">
        <v>11</v>
      </c>
      <c r="N55" s="36" t="s">
        <v>535</v>
      </c>
      <c r="O55" s="36" t="s">
        <v>365</v>
      </c>
      <c r="P55" s="38">
        <v>45858.333333333336</v>
      </c>
      <c r="Q55" s="38">
        <v>45950.333333333336</v>
      </c>
      <c r="R55" s="36" t="s">
        <v>545</v>
      </c>
      <c r="S55" s="37">
        <v>4800</v>
      </c>
      <c r="T55" s="38">
        <v>45863.333333333336</v>
      </c>
      <c r="U55" s="36" t="s">
        <v>546</v>
      </c>
      <c r="V55" s="38">
        <v>45858.333333333336</v>
      </c>
      <c r="W55" s="36" t="s">
        <v>524</v>
      </c>
      <c r="X55" s="10"/>
    </row>
    <row x14ac:dyDescent="0.25" r="56" customHeight="1" ht="25.5">
      <c r="A56" s="36" t="s">
        <v>1129</v>
      </c>
      <c r="B56" s="36"/>
      <c r="C56" s="36" t="s">
        <v>1130</v>
      </c>
      <c r="D56" s="36" t="s">
        <v>1131</v>
      </c>
      <c r="E56" s="36" t="s">
        <v>1132</v>
      </c>
      <c r="F56" s="36" t="s">
        <v>1133</v>
      </c>
      <c r="G56" s="36" t="s">
        <v>517</v>
      </c>
      <c r="H56" s="36" t="s">
        <v>1134</v>
      </c>
      <c r="I56" s="36" t="s">
        <v>587</v>
      </c>
      <c r="J56" s="36" t="s">
        <v>533</v>
      </c>
      <c r="K56" s="36" t="s">
        <v>521</v>
      </c>
      <c r="L56" s="37">
        <v>4400</v>
      </c>
      <c r="M56" s="36" t="s">
        <v>11</v>
      </c>
      <c r="N56" s="36" t="s">
        <v>535</v>
      </c>
      <c r="O56" s="36" t="s">
        <v>1029</v>
      </c>
      <c r="P56" s="38">
        <v>45858.333333333336</v>
      </c>
      <c r="Q56" s="38">
        <v>45960.333333333336</v>
      </c>
      <c r="R56" s="36" t="s">
        <v>1135</v>
      </c>
      <c r="S56" s="66"/>
      <c r="T56" s="38"/>
      <c r="U56" s="36"/>
      <c r="V56" s="38">
        <v>45858.333333333336</v>
      </c>
      <c r="W56" s="36" t="s">
        <v>524</v>
      </c>
      <c r="X56" s="10"/>
    </row>
    <row x14ac:dyDescent="0.25" r="57" customHeight="1" ht="25.5">
      <c r="A57" s="36" t="s">
        <v>1136</v>
      </c>
      <c r="B57" s="36"/>
      <c r="C57" s="36" t="s">
        <v>1137</v>
      </c>
      <c r="D57" s="36" t="s">
        <v>1138</v>
      </c>
      <c r="E57" s="36" t="s">
        <v>1139</v>
      </c>
      <c r="F57" s="36" t="s">
        <v>1140</v>
      </c>
      <c r="G57" s="36" t="s">
        <v>613</v>
      </c>
      <c r="H57" s="36" t="s">
        <v>531</v>
      </c>
      <c r="I57" s="36" t="s">
        <v>572</v>
      </c>
      <c r="J57" s="36" t="s">
        <v>533</v>
      </c>
      <c r="K57" s="36" t="s">
        <v>521</v>
      </c>
      <c r="L57" s="37">
        <v>4800</v>
      </c>
      <c r="M57" s="36" t="s">
        <v>0</v>
      </c>
      <c r="N57" s="36" t="s">
        <v>535</v>
      </c>
      <c r="O57" s="36" t="s">
        <v>69</v>
      </c>
      <c r="P57" s="38">
        <v>45857.333333333336</v>
      </c>
      <c r="Q57" s="38">
        <v>46041.333333333336</v>
      </c>
      <c r="R57" s="36" t="s">
        <v>1141</v>
      </c>
      <c r="S57" s="66"/>
      <c r="T57" s="38"/>
      <c r="U57" s="36"/>
      <c r="V57" s="38">
        <v>45857.333333333336</v>
      </c>
      <c r="W57" s="36" t="s">
        <v>524</v>
      </c>
      <c r="X57" s="10"/>
    </row>
    <row x14ac:dyDescent="0.25" r="58" customHeight="1" ht="25.5">
      <c r="A58" s="36" t="s">
        <v>1142</v>
      </c>
      <c r="B58" s="36"/>
      <c r="C58" s="36" t="s">
        <v>1143</v>
      </c>
      <c r="D58" s="36" t="s">
        <v>1144</v>
      </c>
      <c r="E58" s="36" t="s">
        <v>1145</v>
      </c>
      <c r="F58" s="36" t="s">
        <v>723</v>
      </c>
      <c r="G58" s="36" t="s">
        <v>703</v>
      </c>
      <c r="H58" s="36" t="s">
        <v>531</v>
      </c>
      <c r="I58" s="36" t="s">
        <v>572</v>
      </c>
      <c r="J58" s="36" t="s">
        <v>533</v>
      </c>
      <c r="K58" s="36" t="s">
        <v>521</v>
      </c>
      <c r="L58" s="37">
        <v>8400</v>
      </c>
      <c r="M58" s="36" t="s">
        <v>14</v>
      </c>
      <c r="N58" s="36" t="s">
        <v>535</v>
      </c>
      <c r="O58" s="36" t="s">
        <v>388</v>
      </c>
      <c r="P58" s="38">
        <v>45857.333333333336</v>
      </c>
      <c r="Q58" s="38">
        <v>46223.333333333336</v>
      </c>
      <c r="R58" s="36"/>
      <c r="S58" s="66"/>
      <c r="T58" s="38"/>
      <c r="U58" s="36"/>
      <c r="V58" s="38">
        <v>45857.333333333336</v>
      </c>
      <c r="W58" s="36" t="s">
        <v>524</v>
      </c>
      <c r="X58" s="10"/>
    </row>
    <row x14ac:dyDescent="0.25" r="59" customHeight="1" ht="25.5">
      <c r="A59" s="36" t="s">
        <v>1146</v>
      </c>
      <c r="B59" s="36"/>
      <c r="C59" s="36" t="s">
        <v>1147</v>
      </c>
      <c r="D59" s="36" t="s">
        <v>1148</v>
      </c>
      <c r="E59" s="36" t="s">
        <v>1149</v>
      </c>
      <c r="F59" s="36" t="s">
        <v>1150</v>
      </c>
      <c r="G59" s="36" t="s">
        <v>530</v>
      </c>
      <c r="H59" s="36" t="s">
        <v>531</v>
      </c>
      <c r="I59" s="36" t="s">
        <v>551</v>
      </c>
      <c r="J59" s="36" t="s">
        <v>533</v>
      </c>
      <c r="K59" s="36" t="s">
        <v>521</v>
      </c>
      <c r="L59" s="37">
        <v>2160</v>
      </c>
      <c r="M59" s="36" t="s">
        <v>0</v>
      </c>
      <c r="N59" s="36" t="s">
        <v>535</v>
      </c>
      <c r="O59" s="36" t="s">
        <v>69</v>
      </c>
      <c r="P59" s="38">
        <v>45857.333333333336</v>
      </c>
      <c r="Q59" s="38">
        <v>45950.333333333336</v>
      </c>
      <c r="R59" s="36" t="s">
        <v>1151</v>
      </c>
      <c r="S59" s="66"/>
      <c r="T59" s="38"/>
      <c r="U59" s="36"/>
      <c r="V59" s="38">
        <v>45857.333333333336</v>
      </c>
      <c r="W59" s="36" t="s">
        <v>524</v>
      </c>
      <c r="X59" s="10"/>
    </row>
    <row x14ac:dyDescent="0.25" r="60" customHeight="1" ht="25.5">
      <c r="A60" s="36" t="s">
        <v>1152</v>
      </c>
      <c r="B60" s="36"/>
      <c r="C60" s="36" t="s">
        <v>1153</v>
      </c>
      <c r="D60" s="36" t="s">
        <v>1154</v>
      </c>
      <c r="E60" s="36" t="s">
        <v>1155</v>
      </c>
      <c r="F60" s="36" t="s">
        <v>786</v>
      </c>
      <c r="G60" s="36" t="s">
        <v>613</v>
      </c>
      <c r="H60" s="36" t="s">
        <v>531</v>
      </c>
      <c r="I60" s="36" t="s">
        <v>587</v>
      </c>
      <c r="J60" s="36" t="s">
        <v>533</v>
      </c>
      <c r="K60" s="36" t="s">
        <v>521</v>
      </c>
      <c r="L60" s="37">
        <v>4400</v>
      </c>
      <c r="M60" s="36" t="s">
        <v>6</v>
      </c>
      <c r="N60" s="36" t="s">
        <v>535</v>
      </c>
      <c r="O60" s="36" t="s">
        <v>388</v>
      </c>
      <c r="P60" s="38">
        <v>45857.333333333336</v>
      </c>
      <c r="Q60" s="38">
        <v>46041.333333333336</v>
      </c>
      <c r="R60" s="36"/>
      <c r="S60" s="66"/>
      <c r="T60" s="38"/>
      <c r="U60" s="36"/>
      <c r="V60" s="38">
        <v>45857.333333333336</v>
      </c>
      <c r="W60" s="36" t="s">
        <v>524</v>
      </c>
      <c r="X60" s="10"/>
    </row>
    <row x14ac:dyDescent="0.25" r="61" customHeight="1" ht="25.5">
      <c r="A61" s="36" t="s">
        <v>1156</v>
      </c>
      <c r="B61" s="36"/>
      <c r="C61" s="36" t="s">
        <v>1157</v>
      </c>
      <c r="D61" s="36" t="s">
        <v>1158</v>
      </c>
      <c r="E61" s="36" t="s">
        <v>1159</v>
      </c>
      <c r="F61" s="36" t="s">
        <v>1160</v>
      </c>
      <c r="G61" s="36" t="s">
        <v>530</v>
      </c>
      <c r="H61" s="36" t="s">
        <v>531</v>
      </c>
      <c r="I61" s="36" t="s">
        <v>572</v>
      </c>
      <c r="J61" s="36" t="s">
        <v>533</v>
      </c>
      <c r="K61" s="36" t="s">
        <v>521</v>
      </c>
      <c r="L61" s="37">
        <v>2500</v>
      </c>
      <c r="M61" s="36" t="s">
        <v>15</v>
      </c>
      <c r="N61" s="36" t="s">
        <v>535</v>
      </c>
      <c r="O61" s="36" t="s">
        <v>69</v>
      </c>
      <c r="P61" s="38">
        <v>45857.333333333336</v>
      </c>
      <c r="Q61" s="38">
        <v>45950.333333333336</v>
      </c>
      <c r="R61" s="36" t="s">
        <v>1161</v>
      </c>
      <c r="S61" s="66"/>
      <c r="T61" s="38"/>
      <c r="U61" s="36"/>
      <c r="V61" s="38">
        <v>45857.333333333336</v>
      </c>
      <c r="W61" s="36" t="s">
        <v>524</v>
      </c>
      <c r="X61" s="10"/>
    </row>
    <row x14ac:dyDescent="0.25" r="62" customHeight="1" ht="25.5">
      <c r="A62" s="36" t="s">
        <v>1162</v>
      </c>
      <c r="B62" s="36"/>
      <c r="C62" s="36" t="s">
        <v>1163</v>
      </c>
      <c r="D62" s="36" t="s">
        <v>1164</v>
      </c>
      <c r="E62" s="36" t="s">
        <v>1165</v>
      </c>
      <c r="F62" s="36"/>
      <c r="G62" s="36" t="s">
        <v>542</v>
      </c>
      <c r="H62" s="36" t="s">
        <v>543</v>
      </c>
      <c r="I62" s="36" t="s">
        <v>544</v>
      </c>
      <c r="J62" s="36" t="s">
        <v>533</v>
      </c>
      <c r="K62" s="36" t="s">
        <v>521</v>
      </c>
      <c r="L62" s="37">
        <v>4800</v>
      </c>
      <c r="M62" s="36" t="s">
        <v>3</v>
      </c>
      <c r="N62" s="36" t="s">
        <v>628</v>
      </c>
      <c r="O62" s="36" t="s">
        <v>365</v>
      </c>
      <c r="P62" s="38">
        <v>45857.333333333336</v>
      </c>
      <c r="Q62" s="38">
        <v>45948.333333333336</v>
      </c>
      <c r="R62" s="36"/>
      <c r="S62" s="66"/>
      <c r="T62" s="38"/>
      <c r="U62" s="36"/>
      <c r="V62" s="38">
        <v>45857.333333333336</v>
      </c>
      <c r="W62" s="36" t="s">
        <v>524</v>
      </c>
      <c r="X62" s="10"/>
    </row>
    <row x14ac:dyDescent="0.25" r="63" customHeight="1" ht="25.5">
      <c r="A63" s="36" t="s">
        <v>1166</v>
      </c>
      <c r="B63" s="36"/>
      <c r="C63" s="36" t="s">
        <v>1167</v>
      </c>
      <c r="D63" s="36" t="s">
        <v>1168</v>
      </c>
      <c r="E63" s="36" t="s">
        <v>1169</v>
      </c>
      <c r="F63" s="36" t="s">
        <v>1170</v>
      </c>
      <c r="G63" s="36" t="s">
        <v>542</v>
      </c>
      <c r="H63" s="36" t="s">
        <v>543</v>
      </c>
      <c r="I63" s="36" t="s">
        <v>572</v>
      </c>
      <c r="J63" s="36" t="s">
        <v>533</v>
      </c>
      <c r="K63" s="36" t="s">
        <v>521</v>
      </c>
      <c r="L63" s="37">
        <v>6150</v>
      </c>
      <c r="M63" s="36" t="s">
        <v>11</v>
      </c>
      <c r="N63" s="36" t="s">
        <v>535</v>
      </c>
      <c r="O63" s="36" t="s">
        <v>1029</v>
      </c>
      <c r="P63" s="38">
        <v>45857.333333333336</v>
      </c>
      <c r="Q63" s="38">
        <v>45950.333333333336</v>
      </c>
      <c r="R63" s="36" t="s">
        <v>1171</v>
      </c>
      <c r="S63" s="66"/>
      <c r="T63" s="38"/>
      <c r="U63" s="36"/>
      <c r="V63" s="38">
        <v>45857.333333333336</v>
      </c>
      <c r="W63" s="36" t="s">
        <v>524</v>
      </c>
      <c r="X63" s="10"/>
    </row>
    <row x14ac:dyDescent="0.25" r="64" customHeight="1" ht="25.5">
      <c r="A64" s="36" t="s">
        <v>1172</v>
      </c>
      <c r="B64" s="36"/>
      <c r="C64" s="36" t="s">
        <v>1173</v>
      </c>
      <c r="D64" s="36" t="s">
        <v>1174</v>
      </c>
      <c r="E64" s="36" t="s">
        <v>1175</v>
      </c>
      <c r="F64" s="36"/>
      <c r="G64" s="36" t="s">
        <v>530</v>
      </c>
      <c r="H64" s="36" t="s">
        <v>531</v>
      </c>
      <c r="I64" s="36" t="s">
        <v>572</v>
      </c>
      <c r="J64" s="36" t="s">
        <v>533</v>
      </c>
      <c r="K64" s="36" t="s">
        <v>521</v>
      </c>
      <c r="L64" s="37">
        <v>2500</v>
      </c>
      <c r="M64" s="36" t="s">
        <v>11</v>
      </c>
      <c r="N64" s="36" t="s">
        <v>535</v>
      </c>
      <c r="O64" s="36" t="s">
        <v>390</v>
      </c>
      <c r="P64" s="38">
        <v>45856.333333333336</v>
      </c>
      <c r="Q64" s="38">
        <v>45948.333333333336</v>
      </c>
      <c r="R64" s="36" t="s">
        <v>1176</v>
      </c>
      <c r="S64" s="66"/>
      <c r="T64" s="38"/>
      <c r="U64" s="36"/>
      <c r="V64" s="38">
        <v>45856.333333333336</v>
      </c>
      <c r="W64" s="36" t="s">
        <v>524</v>
      </c>
      <c r="X64" s="10"/>
    </row>
    <row x14ac:dyDescent="0.25" r="65" customHeight="1" ht="25.5">
      <c r="A65" s="36" t="s">
        <v>1177</v>
      </c>
      <c r="B65" s="36"/>
      <c r="C65" s="36" t="s">
        <v>1178</v>
      </c>
      <c r="D65" s="36" t="s">
        <v>1179</v>
      </c>
      <c r="E65" s="36" t="s">
        <v>1180</v>
      </c>
      <c r="F65" s="36" t="s">
        <v>1181</v>
      </c>
      <c r="G65" s="36" t="s">
        <v>530</v>
      </c>
      <c r="H65" s="36" t="s">
        <v>564</v>
      </c>
      <c r="I65" s="36" t="s">
        <v>572</v>
      </c>
      <c r="J65" s="36" t="s">
        <v>533</v>
      </c>
      <c r="K65" s="36" t="s">
        <v>521</v>
      </c>
      <c r="L65" s="37">
        <v>2500</v>
      </c>
      <c r="M65" s="36" t="s">
        <v>8</v>
      </c>
      <c r="N65" s="36" t="s">
        <v>535</v>
      </c>
      <c r="O65" s="36" t="s">
        <v>352</v>
      </c>
      <c r="P65" s="38">
        <v>45856.333333333336</v>
      </c>
      <c r="Q65" s="38">
        <v>45948.333333333336</v>
      </c>
      <c r="R65" s="36" t="s">
        <v>1182</v>
      </c>
      <c r="S65" s="66"/>
      <c r="T65" s="38"/>
      <c r="U65" s="36"/>
      <c r="V65" s="38">
        <v>45856.333333333336</v>
      </c>
      <c r="W65" s="36" t="s">
        <v>524</v>
      </c>
      <c r="X65" s="10"/>
    </row>
    <row x14ac:dyDescent="0.25" r="66" customHeight="1" ht="25.5">
      <c r="A66" s="36" t="s">
        <v>1183</v>
      </c>
      <c r="B66" s="36"/>
      <c r="C66" s="36" t="s">
        <v>1184</v>
      </c>
      <c r="D66" s="36" t="s">
        <v>1185</v>
      </c>
      <c r="E66" s="36" t="s">
        <v>1186</v>
      </c>
      <c r="F66" s="36"/>
      <c r="G66" s="36" t="s">
        <v>530</v>
      </c>
      <c r="H66" s="36" t="s">
        <v>531</v>
      </c>
      <c r="I66" s="36" t="s">
        <v>572</v>
      </c>
      <c r="J66" s="36" t="s">
        <v>533</v>
      </c>
      <c r="K66" s="36" t="s">
        <v>521</v>
      </c>
      <c r="L66" s="37">
        <v>2500</v>
      </c>
      <c r="M66" s="36" t="s">
        <v>5</v>
      </c>
      <c r="N66" s="36" t="s">
        <v>535</v>
      </c>
      <c r="O66" s="36" t="s">
        <v>390</v>
      </c>
      <c r="P66" s="38">
        <v>45856.333333333336</v>
      </c>
      <c r="Q66" s="38">
        <v>45948.333333333336</v>
      </c>
      <c r="R66" s="36"/>
      <c r="S66" s="66"/>
      <c r="T66" s="38"/>
      <c r="U66" s="36"/>
      <c r="V66" s="38">
        <v>45856.333333333336</v>
      </c>
      <c r="W66" s="36" t="s">
        <v>524</v>
      </c>
      <c r="X66" s="10"/>
    </row>
    <row x14ac:dyDescent="0.25" r="67" customHeight="1" ht="25.5">
      <c r="A67" s="36" t="s">
        <v>1187</v>
      </c>
      <c r="B67" s="36"/>
      <c r="C67" s="36" t="s">
        <v>1188</v>
      </c>
      <c r="D67" s="36" t="s">
        <v>1189</v>
      </c>
      <c r="E67" s="36" t="s">
        <v>1190</v>
      </c>
      <c r="F67" s="36" t="s">
        <v>1191</v>
      </c>
      <c r="G67" s="36" t="s">
        <v>517</v>
      </c>
      <c r="H67" s="36" t="s">
        <v>593</v>
      </c>
      <c r="I67" s="36" t="s">
        <v>551</v>
      </c>
      <c r="J67" s="36" t="s">
        <v>533</v>
      </c>
      <c r="K67" s="36" t="s">
        <v>521</v>
      </c>
      <c r="L67" s="37">
        <v>3540</v>
      </c>
      <c r="M67" s="36" t="s">
        <v>15</v>
      </c>
      <c r="N67" s="36" t="s">
        <v>535</v>
      </c>
      <c r="O67" s="36" t="s">
        <v>355</v>
      </c>
      <c r="P67" s="38">
        <v>45856.333333333336</v>
      </c>
      <c r="Q67" s="38">
        <v>45950.333333333336</v>
      </c>
      <c r="R67" s="36" t="s">
        <v>1192</v>
      </c>
      <c r="S67" s="66"/>
      <c r="T67" s="38"/>
      <c r="U67" s="36"/>
      <c r="V67" s="38">
        <v>45856.333333333336</v>
      </c>
      <c r="W67" s="36" t="s">
        <v>524</v>
      </c>
      <c r="X67" s="10"/>
    </row>
    <row x14ac:dyDescent="0.25" r="68" customHeight="1" ht="25.5">
      <c r="A68" s="36" t="s">
        <v>1193</v>
      </c>
      <c r="B68" s="36"/>
      <c r="C68" s="36" t="s">
        <v>1194</v>
      </c>
      <c r="D68" s="36" t="s">
        <v>1195</v>
      </c>
      <c r="E68" s="36" t="s">
        <v>1196</v>
      </c>
      <c r="F68" s="36" t="s">
        <v>803</v>
      </c>
      <c r="G68" s="36" t="s">
        <v>734</v>
      </c>
      <c r="H68" s="36" t="s">
        <v>593</v>
      </c>
      <c r="I68" s="36" t="s">
        <v>565</v>
      </c>
      <c r="J68" s="36" t="s">
        <v>533</v>
      </c>
      <c r="K68" s="36" t="s">
        <v>521</v>
      </c>
      <c r="L68" s="37">
        <v>7420</v>
      </c>
      <c r="M68" s="36" t="s">
        <v>2</v>
      </c>
      <c r="N68" s="36" t="s">
        <v>628</v>
      </c>
      <c r="O68" s="36" t="s">
        <v>1197</v>
      </c>
      <c r="P68" s="38">
        <v>45856.333333333336</v>
      </c>
      <c r="Q68" s="38">
        <v>45962.333333333336</v>
      </c>
      <c r="R68" s="36"/>
      <c r="S68" s="66"/>
      <c r="T68" s="38"/>
      <c r="U68" s="36"/>
      <c r="V68" s="38">
        <v>45856.333333333336</v>
      </c>
      <c r="W68" s="36" t="s">
        <v>524</v>
      </c>
      <c r="X68" s="10"/>
    </row>
    <row x14ac:dyDescent="0.25" r="69" customHeight="1" ht="25.5">
      <c r="A69" s="36" t="s">
        <v>1198</v>
      </c>
      <c r="B69" s="36"/>
      <c r="C69" s="36" t="s">
        <v>1199</v>
      </c>
      <c r="D69" s="36" t="s">
        <v>1200</v>
      </c>
      <c r="E69" s="36" t="s">
        <v>1199</v>
      </c>
      <c r="F69" s="36" t="s">
        <v>1201</v>
      </c>
      <c r="G69" s="36" t="s">
        <v>542</v>
      </c>
      <c r="H69" s="36" t="s">
        <v>543</v>
      </c>
      <c r="I69" s="36" t="s">
        <v>544</v>
      </c>
      <c r="J69" s="36" t="s">
        <v>533</v>
      </c>
      <c r="K69" s="36" t="s">
        <v>521</v>
      </c>
      <c r="L69" s="37">
        <v>4800</v>
      </c>
      <c r="M69" s="36" t="s">
        <v>5</v>
      </c>
      <c r="N69" s="36" t="s">
        <v>535</v>
      </c>
      <c r="O69" s="36" t="s">
        <v>579</v>
      </c>
      <c r="P69" s="38">
        <v>45855.333333333336</v>
      </c>
      <c r="Q69" s="38">
        <v>45947.333333333336</v>
      </c>
      <c r="R69" s="36"/>
      <c r="S69" s="66"/>
      <c r="T69" s="38"/>
      <c r="U69" s="36"/>
      <c r="V69" s="38">
        <v>45855.333333333336</v>
      </c>
      <c r="W69" s="36" t="s">
        <v>524</v>
      </c>
      <c r="X69" s="10"/>
    </row>
    <row x14ac:dyDescent="0.25" r="70" customHeight="1" ht="25.5">
      <c r="A70" s="36" t="s">
        <v>1202</v>
      </c>
      <c r="B70" s="36"/>
      <c r="C70" s="36" t="s">
        <v>1203</v>
      </c>
      <c r="D70" s="36" t="s">
        <v>1204</v>
      </c>
      <c r="E70" s="36" t="s">
        <v>1205</v>
      </c>
      <c r="F70" s="36" t="s">
        <v>558</v>
      </c>
      <c r="G70" s="36" t="s">
        <v>530</v>
      </c>
      <c r="H70" s="36" t="s">
        <v>531</v>
      </c>
      <c r="I70" s="36" t="s">
        <v>565</v>
      </c>
      <c r="J70" s="36" t="s">
        <v>533</v>
      </c>
      <c r="K70" s="36" t="s">
        <v>521</v>
      </c>
      <c r="L70" s="37">
        <v>2940</v>
      </c>
      <c r="M70" s="36" t="s">
        <v>0</v>
      </c>
      <c r="N70" s="36" t="s">
        <v>535</v>
      </c>
      <c r="O70" s="36" t="s">
        <v>390</v>
      </c>
      <c r="P70" s="38">
        <v>45855.333333333336</v>
      </c>
      <c r="Q70" s="38">
        <v>45948.333333333336</v>
      </c>
      <c r="R70" s="36" t="s">
        <v>1206</v>
      </c>
      <c r="S70" s="66"/>
      <c r="T70" s="38"/>
      <c r="U70" s="36"/>
      <c r="V70" s="38">
        <v>45855.333333333336</v>
      </c>
      <c r="W70" s="36" t="s">
        <v>524</v>
      </c>
      <c r="X70" s="10"/>
    </row>
    <row x14ac:dyDescent="0.25" r="71" customHeight="1" ht="25.5">
      <c r="A71" s="36" t="s">
        <v>1207</v>
      </c>
      <c r="B71" s="36"/>
      <c r="C71" s="36" t="s">
        <v>1208</v>
      </c>
      <c r="D71" s="36" t="s">
        <v>1208</v>
      </c>
      <c r="E71" s="36" t="s">
        <v>1209</v>
      </c>
      <c r="F71" s="36" t="s">
        <v>1210</v>
      </c>
      <c r="G71" s="36" t="s">
        <v>530</v>
      </c>
      <c r="H71" s="36" t="s">
        <v>682</v>
      </c>
      <c r="I71" s="36" t="s">
        <v>572</v>
      </c>
      <c r="J71" s="36" t="s">
        <v>533</v>
      </c>
      <c r="K71" s="36" t="s">
        <v>521</v>
      </c>
      <c r="L71" s="37">
        <v>2500</v>
      </c>
      <c r="M71" s="36" t="s">
        <v>15</v>
      </c>
      <c r="N71" s="36" t="s">
        <v>535</v>
      </c>
      <c r="O71" s="36" t="s">
        <v>357</v>
      </c>
      <c r="P71" s="38">
        <v>45855.333333333336</v>
      </c>
      <c r="Q71" s="38">
        <v>45948.333333333336</v>
      </c>
      <c r="R71" s="36" t="s">
        <v>1211</v>
      </c>
      <c r="S71" s="66"/>
      <c r="T71" s="38"/>
      <c r="U71" s="36"/>
      <c r="V71" s="38">
        <v>45855.333333333336</v>
      </c>
      <c r="W71" s="36" t="s">
        <v>524</v>
      </c>
      <c r="X71" s="10"/>
    </row>
    <row x14ac:dyDescent="0.25" r="72" customHeight="1" ht="25.5">
      <c r="A72" s="36" t="s">
        <v>1212</v>
      </c>
      <c r="B72" s="36"/>
      <c r="C72" s="36" t="s">
        <v>1213</v>
      </c>
      <c r="D72" s="36" t="s">
        <v>1214</v>
      </c>
      <c r="E72" s="36" t="s">
        <v>1215</v>
      </c>
      <c r="F72" s="36" t="s">
        <v>558</v>
      </c>
      <c r="G72" s="36" t="s">
        <v>613</v>
      </c>
      <c r="H72" s="36" t="s">
        <v>531</v>
      </c>
      <c r="I72" s="36" t="s">
        <v>587</v>
      </c>
      <c r="J72" s="36" t="s">
        <v>533</v>
      </c>
      <c r="K72" s="36" t="s">
        <v>521</v>
      </c>
      <c r="L72" s="37">
        <v>3540</v>
      </c>
      <c r="M72" s="36" t="s">
        <v>15</v>
      </c>
      <c r="N72" s="36" t="s">
        <v>535</v>
      </c>
      <c r="O72" s="36" t="s">
        <v>390</v>
      </c>
      <c r="P72" s="38">
        <v>45855.333333333336</v>
      </c>
      <c r="Q72" s="38">
        <v>46039.333333333336</v>
      </c>
      <c r="R72" s="36" t="s">
        <v>1216</v>
      </c>
      <c r="S72" s="66"/>
      <c r="T72" s="38"/>
      <c r="U72" s="36"/>
      <c r="V72" s="38">
        <v>45855.333333333336</v>
      </c>
      <c r="W72" s="36" t="s">
        <v>524</v>
      </c>
      <c r="X72" s="10"/>
    </row>
    <row x14ac:dyDescent="0.25" r="73" customHeight="1" ht="25.5">
      <c r="A73" s="36" t="s">
        <v>1217</v>
      </c>
      <c r="B73" s="36"/>
      <c r="C73" s="36" t="s">
        <v>1218</v>
      </c>
      <c r="D73" s="36" t="s">
        <v>1219</v>
      </c>
      <c r="E73" s="36" t="s">
        <v>1220</v>
      </c>
      <c r="F73" s="36"/>
      <c r="G73" s="36" t="s">
        <v>724</v>
      </c>
      <c r="H73" s="36" t="s">
        <v>564</v>
      </c>
      <c r="I73" s="36" t="s">
        <v>587</v>
      </c>
      <c r="J73" s="36" t="s">
        <v>533</v>
      </c>
      <c r="K73" s="36" t="s">
        <v>521</v>
      </c>
      <c r="L73" s="37">
        <v>3700</v>
      </c>
      <c r="M73" s="36" t="s">
        <v>3</v>
      </c>
      <c r="N73" s="36" t="s">
        <v>628</v>
      </c>
      <c r="O73" s="36" t="s">
        <v>365</v>
      </c>
      <c r="P73" s="38">
        <v>45855.333333333336</v>
      </c>
      <c r="Q73" s="38">
        <v>45946.333333333336</v>
      </c>
      <c r="R73" s="36"/>
      <c r="S73" s="66"/>
      <c r="T73" s="38"/>
      <c r="U73" s="36"/>
      <c r="V73" s="38">
        <v>45855.333333333336</v>
      </c>
      <c r="W73" s="36" t="s">
        <v>524</v>
      </c>
      <c r="X73" s="10"/>
    </row>
    <row x14ac:dyDescent="0.25" r="74" customHeight="1" ht="25.5">
      <c r="A74" s="36" t="s">
        <v>1221</v>
      </c>
      <c r="B74" s="36"/>
      <c r="C74" s="36" t="s">
        <v>1222</v>
      </c>
      <c r="D74" s="36" t="s">
        <v>1223</v>
      </c>
      <c r="E74" s="36" t="s">
        <v>1224</v>
      </c>
      <c r="F74" s="36"/>
      <c r="G74" s="36" t="s">
        <v>530</v>
      </c>
      <c r="H74" s="36" t="s">
        <v>564</v>
      </c>
      <c r="I74" s="36" t="s">
        <v>565</v>
      </c>
      <c r="J74" s="36" t="s">
        <v>533</v>
      </c>
      <c r="K74" s="36" t="s">
        <v>521</v>
      </c>
      <c r="L74" s="37">
        <v>2940</v>
      </c>
      <c r="M74" s="36" t="s">
        <v>6</v>
      </c>
      <c r="N74" s="36" t="s">
        <v>535</v>
      </c>
      <c r="O74" s="36" t="s">
        <v>365</v>
      </c>
      <c r="P74" s="38">
        <v>45855.333333333336</v>
      </c>
      <c r="Q74" s="38">
        <v>45947.333333333336</v>
      </c>
      <c r="R74" s="36"/>
      <c r="S74" s="66"/>
      <c r="T74" s="38"/>
      <c r="U74" s="36"/>
      <c r="V74" s="38">
        <v>45855.333333333336</v>
      </c>
      <c r="W74" s="36" t="s">
        <v>524</v>
      </c>
      <c r="X74" s="10"/>
    </row>
    <row x14ac:dyDescent="0.25" r="75" customHeight="1" ht="25.5">
      <c r="A75" s="36" t="s">
        <v>1225</v>
      </c>
      <c r="B75" s="36"/>
      <c r="C75" s="36" t="s">
        <v>1226</v>
      </c>
      <c r="D75" s="36" t="s">
        <v>1227</v>
      </c>
      <c r="E75" s="36" t="s">
        <v>1228</v>
      </c>
      <c r="F75" s="36" t="s">
        <v>558</v>
      </c>
      <c r="G75" s="36" t="s">
        <v>530</v>
      </c>
      <c r="H75" s="36" t="s">
        <v>564</v>
      </c>
      <c r="I75" s="36" t="s">
        <v>544</v>
      </c>
      <c r="J75" s="36" t="s">
        <v>533</v>
      </c>
      <c r="K75" s="36" t="s">
        <v>521</v>
      </c>
      <c r="L75" s="37">
        <v>1960</v>
      </c>
      <c r="M75" s="36" t="s">
        <v>6</v>
      </c>
      <c r="N75" s="36" t="s">
        <v>535</v>
      </c>
      <c r="O75" s="36" t="s">
        <v>365</v>
      </c>
      <c r="P75" s="38">
        <v>45854.333333333336</v>
      </c>
      <c r="Q75" s="38">
        <v>45946.333333333336</v>
      </c>
      <c r="R75" s="36"/>
      <c r="S75" s="66"/>
      <c r="T75" s="38"/>
      <c r="U75" s="36"/>
      <c r="V75" s="38">
        <v>45854.333333333336</v>
      </c>
      <c r="W75" s="36" t="s">
        <v>524</v>
      </c>
      <c r="X75" s="10"/>
    </row>
    <row x14ac:dyDescent="0.25" r="76" customHeight="1" ht="25.5">
      <c r="A76" s="36" t="s">
        <v>1229</v>
      </c>
      <c r="B76" s="36"/>
      <c r="C76" s="36" t="s">
        <v>1230</v>
      </c>
      <c r="D76" s="36" t="s">
        <v>1231</v>
      </c>
      <c r="E76" s="36" t="s">
        <v>1232</v>
      </c>
      <c r="F76" s="36" t="s">
        <v>1233</v>
      </c>
      <c r="G76" s="36" t="s">
        <v>724</v>
      </c>
      <c r="H76" s="36" t="s">
        <v>531</v>
      </c>
      <c r="I76" s="36" t="s">
        <v>572</v>
      </c>
      <c r="J76" s="36" t="s">
        <v>533</v>
      </c>
      <c r="K76" s="36" t="s">
        <v>521</v>
      </c>
      <c r="L76" s="37">
        <v>3700</v>
      </c>
      <c r="M76" s="36" t="s">
        <v>2</v>
      </c>
      <c r="N76" s="36" t="s">
        <v>628</v>
      </c>
      <c r="O76" s="36" t="s">
        <v>382</v>
      </c>
      <c r="P76" s="38">
        <v>45854.333333333336</v>
      </c>
      <c r="Q76" s="38">
        <v>45946.333333333336</v>
      </c>
      <c r="R76" s="36"/>
      <c r="S76" s="66"/>
      <c r="T76" s="38"/>
      <c r="U76" s="36"/>
      <c r="V76" s="38">
        <v>45854.333333333336</v>
      </c>
      <c r="W76" s="36" t="s">
        <v>524</v>
      </c>
      <c r="X76" s="10"/>
    </row>
    <row x14ac:dyDescent="0.25" r="77" customHeight="1" ht="25.5">
      <c r="A77" s="36" t="s">
        <v>1234</v>
      </c>
      <c r="B77" s="36"/>
      <c r="C77" s="36" t="s">
        <v>1235</v>
      </c>
      <c r="D77" s="36" t="s">
        <v>1236</v>
      </c>
      <c r="E77" s="36" t="s">
        <v>1237</v>
      </c>
      <c r="F77" s="36" t="s">
        <v>1238</v>
      </c>
      <c r="G77" s="36" t="s">
        <v>517</v>
      </c>
      <c r="H77" s="36" t="s">
        <v>586</v>
      </c>
      <c r="I77" s="36" t="s">
        <v>544</v>
      </c>
      <c r="J77" s="36" t="s">
        <v>533</v>
      </c>
      <c r="K77" s="36" t="s">
        <v>521</v>
      </c>
      <c r="L77" s="37">
        <v>3540</v>
      </c>
      <c r="M77" s="36" t="s">
        <v>12</v>
      </c>
      <c r="N77" s="36" t="s">
        <v>535</v>
      </c>
      <c r="O77" s="36" t="s">
        <v>365</v>
      </c>
      <c r="P77" s="38">
        <v>45854.333333333336</v>
      </c>
      <c r="Q77" s="38">
        <v>45946.333333333336</v>
      </c>
      <c r="R77" s="36"/>
      <c r="S77" s="66"/>
      <c r="T77" s="38"/>
      <c r="U77" s="36"/>
      <c r="V77" s="38">
        <v>45854.333333333336</v>
      </c>
      <c r="W77" s="36" t="s">
        <v>524</v>
      </c>
      <c r="X77" s="10"/>
    </row>
    <row x14ac:dyDescent="0.25" r="78" customHeight="1" ht="25.5">
      <c r="A78" s="36" t="s">
        <v>1239</v>
      </c>
      <c r="B78" s="36"/>
      <c r="C78" s="36" t="s">
        <v>1240</v>
      </c>
      <c r="D78" s="36" t="s">
        <v>1241</v>
      </c>
      <c r="E78" s="36" t="s">
        <v>1242</v>
      </c>
      <c r="F78" s="36" t="s">
        <v>1243</v>
      </c>
      <c r="G78" s="36" t="s">
        <v>613</v>
      </c>
      <c r="H78" s="36" t="s">
        <v>531</v>
      </c>
      <c r="I78" s="36" t="s">
        <v>551</v>
      </c>
      <c r="J78" s="36" t="s">
        <v>533</v>
      </c>
      <c r="K78" s="36" t="s">
        <v>521</v>
      </c>
      <c r="L78" s="37">
        <v>3840</v>
      </c>
      <c r="M78" s="36" t="s">
        <v>11</v>
      </c>
      <c r="N78" s="36" t="s">
        <v>535</v>
      </c>
      <c r="O78" s="36" t="s">
        <v>382</v>
      </c>
      <c r="P78" s="38">
        <v>45854.333333333336</v>
      </c>
      <c r="Q78" s="38">
        <v>46038.333333333336</v>
      </c>
      <c r="R78" s="36" t="s">
        <v>1244</v>
      </c>
      <c r="S78" s="66"/>
      <c r="T78" s="38"/>
      <c r="U78" s="36"/>
      <c r="V78" s="38">
        <v>45854.333333333336</v>
      </c>
      <c r="W78" s="36" t="s">
        <v>524</v>
      </c>
      <c r="X78" s="10"/>
    </row>
    <row x14ac:dyDescent="0.25" r="79" customHeight="1" ht="25.5">
      <c r="A79" s="36" t="s">
        <v>1245</v>
      </c>
      <c r="B79" s="36"/>
      <c r="C79" s="36" t="s">
        <v>1246</v>
      </c>
      <c r="D79" s="36" t="s">
        <v>1247</v>
      </c>
      <c r="E79" s="36" t="s">
        <v>1248</v>
      </c>
      <c r="F79" s="36" t="s">
        <v>558</v>
      </c>
      <c r="G79" s="36" t="s">
        <v>760</v>
      </c>
      <c r="H79" s="36" t="s">
        <v>636</v>
      </c>
      <c r="I79" s="36" t="s">
        <v>572</v>
      </c>
      <c r="J79" s="36" t="s">
        <v>533</v>
      </c>
      <c r="K79" s="36" t="s">
        <v>521</v>
      </c>
      <c r="L79" s="37">
        <v>15500</v>
      </c>
      <c r="M79" s="36" t="s">
        <v>6</v>
      </c>
      <c r="N79" s="36" t="s">
        <v>535</v>
      </c>
      <c r="O79" s="36" t="s">
        <v>1249</v>
      </c>
      <c r="P79" s="38">
        <v>45854.333333333336</v>
      </c>
      <c r="Q79" s="38">
        <v>46219.333333333336</v>
      </c>
      <c r="R79" s="36"/>
      <c r="S79" s="66"/>
      <c r="T79" s="38"/>
      <c r="U79" s="36"/>
      <c r="V79" s="38">
        <v>45854.333333333336</v>
      </c>
      <c r="W79" s="36" t="s">
        <v>524</v>
      </c>
      <c r="X79" s="10"/>
    </row>
    <row x14ac:dyDescent="0.25" r="80" customHeight="1" ht="25.5">
      <c r="A80" s="36" t="s">
        <v>1250</v>
      </c>
      <c r="B80" s="36"/>
      <c r="C80" s="36" t="s">
        <v>1251</v>
      </c>
      <c r="D80" s="36" t="s">
        <v>1252</v>
      </c>
      <c r="E80" s="36" t="s">
        <v>1253</v>
      </c>
      <c r="F80" s="36" t="s">
        <v>1254</v>
      </c>
      <c r="G80" s="36" t="s">
        <v>530</v>
      </c>
      <c r="H80" s="36" t="s">
        <v>744</v>
      </c>
      <c r="I80" s="36" t="s">
        <v>551</v>
      </c>
      <c r="J80" s="36" t="s">
        <v>533</v>
      </c>
      <c r="K80" s="36" t="s">
        <v>521</v>
      </c>
      <c r="L80" s="37">
        <v>1960</v>
      </c>
      <c r="M80" s="36" t="s">
        <v>7</v>
      </c>
      <c r="N80" s="36" t="s">
        <v>535</v>
      </c>
      <c r="O80" s="36" t="s">
        <v>379</v>
      </c>
      <c r="P80" s="38">
        <v>45854.333333333336</v>
      </c>
      <c r="Q80" s="38">
        <v>45947.333333333336</v>
      </c>
      <c r="R80" s="36" t="s">
        <v>1255</v>
      </c>
      <c r="S80" s="66"/>
      <c r="T80" s="38"/>
      <c r="U80" s="36"/>
      <c r="V80" s="38">
        <v>45854.333333333336</v>
      </c>
      <c r="W80" s="36" t="s">
        <v>524</v>
      </c>
      <c r="X80" s="10"/>
    </row>
    <row x14ac:dyDescent="0.25" r="81" customHeight="1" ht="25.5">
      <c r="A81" s="36" t="s">
        <v>1256</v>
      </c>
      <c r="B81" s="36"/>
      <c r="C81" s="36" t="s">
        <v>1257</v>
      </c>
      <c r="D81" s="36" t="s">
        <v>1258</v>
      </c>
      <c r="E81" s="36" t="s">
        <v>1259</v>
      </c>
      <c r="F81" s="36"/>
      <c r="G81" s="36" t="s">
        <v>530</v>
      </c>
      <c r="H81" s="36" t="s">
        <v>531</v>
      </c>
      <c r="I81" s="36" t="s">
        <v>572</v>
      </c>
      <c r="J81" s="36" t="s">
        <v>533</v>
      </c>
      <c r="K81" s="36" t="s">
        <v>521</v>
      </c>
      <c r="L81" s="37">
        <v>2500</v>
      </c>
      <c r="M81" s="36" t="s">
        <v>2</v>
      </c>
      <c r="N81" s="36" t="s">
        <v>628</v>
      </c>
      <c r="O81" s="36" t="s">
        <v>382</v>
      </c>
      <c r="P81" s="38">
        <v>45854.333333333336</v>
      </c>
      <c r="Q81" s="38">
        <v>45946.333333333336</v>
      </c>
      <c r="R81" s="36"/>
      <c r="S81" s="66"/>
      <c r="T81" s="38"/>
      <c r="U81" s="36"/>
      <c r="V81" s="38">
        <v>45854.333333333336</v>
      </c>
      <c r="W81" s="36" t="s">
        <v>524</v>
      </c>
      <c r="X81" s="10"/>
    </row>
    <row x14ac:dyDescent="0.25" r="82" customHeight="1" ht="25.5">
      <c r="A82" s="36" t="s">
        <v>1260</v>
      </c>
      <c r="B82" s="36"/>
      <c r="C82" s="36" t="s">
        <v>1261</v>
      </c>
      <c r="D82" s="36" t="s">
        <v>1262</v>
      </c>
      <c r="E82" s="36" t="s">
        <v>1263</v>
      </c>
      <c r="F82" s="36" t="s">
        <v>558</v>
      </c>
      <c r="G82" s="36" t="s">
        <v>530</v>
      </c>
      <c r="H82" s="36" t="s">
        <v>531</v>
      </c>
      <c r="I82" s="36" t="s">
        <v>544</v>
      </c>
      <c r="J82" s="36" t="s">
        <v>533</v>
      </c>
      <c r="K82" s="36" t="s">
        <v>521</v>
      </c>
      <c r="L82" s="37">
        <v>1960</v>
      </c>
      <c r="M82" s="36" t="s">
        <v>0</v>
      </c>
      <c r="N82" s="36" t="s">
        <v>535</v>
      </c>
      <c r="O82" s="36" t="s">
        <v>382</v>
      </c>
      <c r="P82" s="38">
        <v>45854.333333333336</v>
      </c>
      <c r="Q82" s="38">
        <v>45947.333333333336</v>
      </c>
      <c r="R82" s="36" t="s">
        <v>1264</v>
      </c>
      <c r="S82" s="66"/>
      <c r="T82" s="38"/>
      <c r="U82" s="36"/>
      <c r="V82" s="38">
        <v>45854.333333333336</v>
      </c>
      <c r="W82" s="36" t="s">
        <v>524</v>
      </c>
      <c r="X82" s="10"/>
    </row>
    <row x14ac:dyDescent="0.25" r="83" customHeight="1" ht="25.5">
      <c r="A83" s="36" t="s">
        <v>1265</v>
      </c>
      <c r="B83" s="36"/>
      <c r="C83" s="36" t="s">
        <v>1266</v>
      </c>
      <c r="D83" s="36" t="s">
        <v>1267</v>
      </c>
      <c r="E83" s="36" t="s">
        <v>1268</v>
      </c>
      <c r="F83" s="36" t="s">
        <v>558</v>
      </c>
      <c r="G83" s="36" t="s">
        <v>517</v>
      </c>
      <c r="H83" s="36" t="s">
        <v>593</v>
      </c>
      <c r="I83" s="36" t="s">
        <v>519</v>
      </c>
      <c r="J83" s="36" t="s">
        <v>533</v>
      </c>
      <c r="K83" s="36" t="s">
        <v>521</v>
      </c>
      <c r="L83" s="37">
        <v>4400</v>
      </c>
      <c r="M83" s="36" t="s">
        <v>7</v>
      </c>
      <c r="N83" s="36" t="s">
        <v>535</v>
      </c>
      <c r="O83" s="36" t="s">
        <v>377</v>
      </c>
      <c r="P83" s="38">
        <v>45854.333333333336</v>
      </c>
      <c r="Q83" s="38">
        <v>45947.333333333336</v>
      </c>
      <c r="R83" s="36" t="s">
        <v>1269</v>
      </c>
      <c r="S83" s="66"/>
      <c r="T83" s="38"/>
      <c r="U83" s="36"/>
      <c r="V83" s="38">
        <v>45854.333333333336</v>
      </c>
      <c r="W83" s="36" t="s">
        <v>524</v>
      </c>
      <c r="X83" s="10"/>
    </row>
    <row x14ac:dyDescent="0.25" r="84" customHeight="1" ht="25.5">
      <c r="A84" s="36" t="s">
        <v>561</v>
      </c>
      <c r="B84" s="36"/>
      <c r="C84" s="36" t="s">
        <v>562</v>
      </c>
      <c r="D84" s="36" t="s">
        <v>556</v>
      </c>
      <c r="E84" s="36" t="s">
        <v>563</v>
      </c>
      <c r="F84" s="36" t="s">
        <v>558</v>
      </c>
      <c r="G84" s="36" t="s">
        <v>530</v>
      </c>
      <c r="H84" s="36" t="s">
        <v>564</v>
      </c>
      <c r="I84" s="36" t="s">
        <v>565</v>
      </c>
      <c r="J84" s="36" t="s">
        <v>533</v>
      </c>
      <c r="K84" s="36" t="s">
        <v>534</v>
      </c>
      <c r="L84" s="37">
        <v>3240</v>
      </c>
      <c r="M84" s="36" t="s">
        <v>14</v>
      </c>
      <c r="N84" s="36" t="s">
        <v>535</v>
      </c>
      <c r="O84" s="36" t="s">
        <v>365</v>
      </c>
      <c r="P84" s="38">
        <v>45854.333333333336</v>
      </c>
      <c r="Q84" s="38">
        <v>45917.333333333336</v>
      </c>
      <c r="R84" s="36"/>
      <c r="S84" s="37">
        <v>3240</v>
      </c>
      <c r="T84" s="38">
        <v>45856.333333333336</v>
      </c>
      <c r="U84" s="36" t="s">
        <v>566</v>
      </c>
      <c r="V84" s="38">
        <v>45854.333333333336</v>
      </c>
      <c r="W84" s="36" t="s">
        <v>524</v>
      </c>
      <c r="X84" s="10"/>
    </row>
    <row x14ac:dyDescent="0.25" r="85" customHeight="1" ht="25.5">
      <c r="A85" s="36" t="s">
        <v>1270</v>
      </c>
      <c r="B85" s="36"/>
      <c r="C85" s="36" t="s">
        <v>963</v>
      </c>
      <c r="D85" s="36" t="s">
        <v>1271</v>
      </c>
      <c r="E85" s="36" t="s">
        <v>1272</v>
      </c>
      <c r="F85" s="36" t="s">
        <v>558</v>
      </c>
      <c r="G85" s="36" t="s">
        <v>703</v>
      </c>
      <c r="H85" s="36" t="s">
        <v>564</v>
      </c>
      <c r="I85" s="36" t="s">
        <v>587</v>
      </c>
      <c r="J85" s="36" t="s">
        <v>533</v>
      </c>
      <c r="K85" s="36" t="s">
        <v>521</v>
      </c>
      <c r="L85" s="37">
        <v>5920</v>
      </c>
      <c r="M85" s="36" t="s">
        <v>8</v>
      </c>
      <c r="N85" s="36" t="s">
        <v>535</v>
      </c>
      <c r="O85" s="36" t="s">
        <v>365</v>
      </c>
      <c r="P85" s="38">
        <v>45853.333333333336</v>
      </c>
      <c r="Q85" s="38">
        <v>46219.333333333336</v>
      </c>
      <c r="R85" s="36"/>
      <c r="S85" s="66"/>
      <c r="T85" s="38"/>
      <c r="U85" s="36"/>
      <c r="V85" s="38">
        <v>45853.333333333336</v>
      </c>
      <c r="W85" s="36" t="s">
        <v>524</v>
      </c>
      <c r="X85" s="10"/>
    </row>
    <row x14ac:dyDescent="0.25" r="86" customHeight="1" ht="25.5">
      <c r="A86" s="36" t="s">
        <v>1273</v>
      </c>
      <c r="B86" s="36"/>
      <c r="C86" s="36" t="s">
        <v>1274</v>
      </c>
      <c r="D86" s="36" t="s">
        <v>1274</v>
      </c>
      <c r="E86" s="36" t="s">
        <v>1275</v>
      </c>
      <c r="F86" s="36" t="s">
        <v>1276</v>
      </c>
      <c r="G86" s="36" t="s">
        <v>530</v>
      </c>
      <c r="H86" s="36" t="s">
        <v>531</v>
      </c>
      <c r="I86" s="36" t="s">
        <v>587</v>
      </c>
      <c r="J86" s="36" t="s">
        <v>533</v>
      </c>
      <c r="K86" s="36" t="s">
        <v>521</v>
      </c>
      <c r="L86" s="37">
        <v>2500</v>
      </c>
      <c r="M86" s="36" t="s">
        <v>5</v>
      </c>
      <c r="N86" s="36" t="s">
        <v>535</v>
      </c>
      <c r="O86" s="36" t="s">
        <v>382</v>
      </c>
      <c r="P86" s="38">
        <v>45853.333333333336</v>
      </c>
      <c r="Q86" s="38">
        <v>45946.333333333336</v>
      </c>
      <c r="R86" s="36"/>
      <c r="S86" s="66"/>
      <c r="T86" s="38"/>
      <c r="U86" s="36"/>
      <c r="V86" s="38">
        <v>45853.333333333336</v>
      </c>
      <c r="W86" s="36" t="s">
        <v>524</v>
      </c>
      <c r="X86" s="10"/>
    </row>
    <row x14ac:dyDescent="0.25" r="87" customHeight="1" ht="25.5">
      <c r="A87" s="36" t="s">
        <v>1277</v>
      </c>
      <c r="B87" s="36"/>
      <c r="C87" s="36" t="s">
        <v>1278</v>
      </c>
      <c r="D87" s="36" t="s">
        <v>1279</v>
      </c>
      <c r="E87" s="36" t="s">
        <v>1280</v>
      </c>
      <c r="F87" s="36" t="s">
        <v>558</v>
      </c>
      <c r="G87" s="36" t="s">
        <v>517</v>
      </c>
      <c r="H87" s="36" t="s">
        <v>1054</v>
      </c>
      <c r="I87" s="36" t="s">
        <v>544</v>
      </c>
      <c r="J87" s="36" t="s">
        <v>533</v>
      </c>
      <c r="K87" s="36" t="s">
        <v>521</v>
      </c>
      <c r="L87" s="37">
        <v>3540</v>
      </c>
      <c r="M87" s="36" t="s">
        <v>15</v>
      </c>
      <c r="N87" s="36" t="s">
        <v>535</v>
      </c>
      <c r="O87" s="36" t="s">
        <v>361</v>
      </c>
      <c r="P87" s="38">
        <v>45853.333333333336</v>
      </c>
      <c r="Q87" s="38">
        <v>45946.333333333336</v>
      </c>
      <c r="R87" s="36" t="s">
        <v>1281</v>
      </c>
      <c r="S87" s="66"/>
      <c r="T87" s="38"/>
      <c r="U87" s="36"/>
      <c r="V87" s="38">
        <v>45853.333333333336</v>
      </c>
      <c r="W87" s="36" t="s">
        <v>524</v>
      </c>
      <c r="X87" s="10"/>
    </row>
    <row x14ac:dyDescent="0.25" r="88" customHeight="1" ht="25.5">
      <c r="A88" s="36" t="s">
        <v>1282</v>
      </c>
      <c r="B88" s="36"/>
      <c r="C88" s="36" t="s">
        <v>1283</v>
      </c>
      <c r="D88" s="36" t="s">
        <v>1284</v>
      </c>
      <c r="E88" s="36" t="s">
        <v>1285</v>
      </c>
      <c r="F88" s="36" t="s">
        <v>558</v>
      </c>
      <c r="G88" s="36" t="s">
        <v>530</v>
      </c>
      <c r="H88" s="36" t="s">
        <v>531</v>
      </c>
      <c r="I88" s="36" t="s">
        <v>572</v>
      </c>
      <c r="J88" s="36" t="s">
        <v>533</v>
      </c>
      <c r="K88" s="36" t="s">
        <v>521</v>
      </c>
      <c r="L88" s="37">
        <v>2500</v>
      </c>
      <c r="M88" s="36" t="s">
        <v>8</v>
      </c>
      <c r="N88" s="36" t="s">
        <v>535</v>
      </c>
      <c r="O88" s="36" t="s">
        <v>390</v>
      </c>
      <c r="P88" s="38">
        <v>45853.333333333336</v>
      </c>
      <c r="Q88" s="38">
        <v>45946.333333333336</v>
      </c>
      <c r="R88" s="36" t="s">
        <v>1286</v>
      </c>
      <c r="S88" s="66"/>
      <c r="T88" s="38"/>
      <c r="U88" s="36"/>
      <c r="V88" s="38">
        <v>45853.333333333336</v>
      </c>
      <c r="W88" s="36" t="s">
        <v>524</v>
      </c>
      <c r="X88" s="10"/>
    </row>
    <row x14ac:dyDescent="0.25" r="89" customHeight="1" ht="25.5">
      <c r="A89" s="36" t="s">
        <v>568</v>
      </c>
      <c r="B89" s="36"/>
      <c r="C89" s="36" t="s">
        <v>569</v>
      </c>
      <c r="D89" s="36" t="s">
        <v>570</v>
      </c>
      <c r="E89" s="36" t="s">
        <v>571</v>
      </c>
      <c r="F89" s="36" t="s">
        <v>558</v>
      </c>
      <c r="G89" s="36" t="s">
        <v>530</v>
      </c>
      <c r="H89" s="36" t="s">
        <v>531</v>
      </c>
      <c r="I89" s="36" t="s">
        <v>572</v>
      </c>
      <c r="J89" s="36" t="s">
        <v>533</v>
      </c>
      <c r="K89" s="36" t="s">
        <v>534</v>
      </c>
      <c r="L89" s="37">
        <v>2700</v>
      </c>
      <c r="M89" s="36" t="s">
        <v>14</v>
      </c>
      <c r="N89" s="36" t="s">
        <v>535</v>
      </c>
      <c r="O89" s="36" t="s">
        <v>382</v>
      </c>
      <c r="P89" s="38">
        <v>45853.333333333336</v>
      </c>
      <c r="Q89" s="38">
        <v>45945.333333333336</v>
      </c>
      <c r="R89" s="36"/>
      <c r="S89" s="37">
        <v>2700</v>
      </c>
      <c r="T89" s="38">
        <v>45853.333333333336</v>
      </c>
      <c r="U89" s="36" t="s">
        <v>573</v>
      </c>
      <c r="V89" s="38">
        <v>45853.333333333336</v>
      </c>
      <c r="W89" s="36" t="s">
        <v>524</v>
      </c>
      <c r="X89" s="10"/>
    </row>
    <row x14ac:dyDescent="0.25" r="90" customHeight="1" ht="25.5">
      <c r="A90" s="36" t="s">
        <v>1287</v>
      </c>
      <c r="B90" s="36"/>
      <c r="C90" s="36" t="s">
        <v>1288</v>
      </c>
      <c r="D90" s="36" t="s">
        <v>1289</v>
      </c>
      <c r="E90" s="36" t="s">
        <v>1290</v>
      </c>
      <c r="F90" s="36" t="s">
        <v>1291</v>
      </c>
      <c r="G90" s="36" t="s">
        <v>530</v>
      </c>
      <c r="H90" s="36" t="s">
        <v>531</v>
      </c>
      <c r="I90" s="36" t="s">
        <v>572</v>
      </c>
      <c r="J90" s="36" t="s">
        <v>533</v>
      </c>
      <c r="K90" s="36" t="s">
        <v>521</v>
      </c>
      <c r="L90" s="37">
        <v>2500</v>
      </c>
      <c r="M90" s="36" t="s">
        <v>15</v>
      </c>
      <c r="N90" s="36" t="s">
        <v>535</v>
      </c>
      <c r="O90" s="36" t="s">
        <v>382</v>
      </c>
      <c r="P90" s="38">
        <v>45853.333333333336</v>
      </c>
      <c r="Q90" s="38">
        <v>45946.333333333336</v>
      </c>
      <c r="R90" s="36" t="s">
        <v>1292</v>
      </c>
      <c r="S90" s="66"/>
      <c r="T90" s="38"/>
      <c r="U90" s="36"/>
      <c r="V90" s="38">
        <v>45853.333333333336</v>
      </c>
      <c r="W90" s="36" t="s">
        <v>524</v>
      </c>
      <c r="X90" s="10"/>
    </row>
    <row x14ac:dyDescent="0.25" r="91" customHeight="1" ht="25.5">
      <c r="A91" s="36" t="s">
        <v>1293</v>
      </c>
      <c r="B91" s="36"/>
      <c r="C91" s="36" t="s">
        <v>1294</v>
      </c>
      <c r="D91" s="36" t="s">
        <v>1294</v>
      </c>
      <c r="E91" s="36" t="s">
        <v>1295</v>
      </c>
      <c r="F91" s="36" t="s">
        <v>558</v>
      </c>
      <c r="G91" s="36" t="s">
        <v>690</v>
      </c>
      <c r="H91" s="36" t="s">
        <v>564</v>
      </c>
      <c r="I91" s="36"/>
      <c r="J91" s="36" t="s">
        <v>533</v>
      </c>
      <c r="K91" s="36" t="s">
        <v>521</v>
      </c>
      <c r="L91" s="37">
        <v>5700</v>
      </c>
      <c r="M91" s="36" t="s">
        <v>5</v>
      </c>
      <c r="N91" s="36" t="s">
        <v>535</v>
      </c>
      <c r="O91" s="36" t="s">
        <v>365</v>
      </c>
      <c r="P91" s="38">
        <v>45853.333333333336</v>
      </c>
      <c r="Q91" s="38">
        <v>46038.333333333336</v>
      </c>
      <c r="R91" s="36"/>
      <c r="S91" s="66"/>
      <c r="T91" s="38"/>
      <c r="U91" s="36"/>
      <c r="V91" s="38">
        <v>45853.333333333336</v>
      </c>
      <c r="W91" s="36" t="s">
        <v>524</v>
      </c>
      <c r="X91" s="10"/>
    </row>
    <row x14ac:dyDescent="0.25" r="92" customHeight="1" ht="25.5">
      <c r="A92" s="36" t="s">
        <v>1296</v>
      </c>
      <c r="B92" s="36"/>
      <c r="C92" s="36" t="s">
        <v>1297</v>
      </c>
      <c r="D92" s="36" t="s">
        <v>1298</v>
      </c>
      <c r="E92" s="36" t="s">
        <v>1299</v>
      </c>
      <c r="F92" s="36" t="s">
        <v>1300</v>
      </c>
      <c r="G92" s="36" t="s">
        <v>530</v>
      </c>
      <c r="H92" s="36" t="s">
        <v>682</v>
      </c>
      <c r="I92" s="36" t="s">
        <v>572</v>
      </c>
      <c r="J92" s="36" t="s">
        <v>533</v>
      </c>
      <c r="K92" s="36" t="s">
        <v>521</v>
      </c>
      <c r="L92" s="37">
        <v>2500</v>
      </c>
      <c r="M92" s="36" t="s">
        <v>15</v>
      </c>
      <c r="N92" s="36" t="s">
        <v>535</v>
      </c>
      <c r="O92" s="36" t="s">
        <v>357</v>
      </c>
      <c r="P92" s="38">
        <v>45853.333333333336</v>
      </c>
      <c r="Q92" s="38">
        <v>45945.333333333336</v>
      </c>
      <c r="R92" s="36" t="s">
        <v>1301</v>
      </c>
      <c r="S92" s="66"/>
      <c r="T92" s="38"/>
      <c r="U92" s="36"/>
      <c r="V92" s="38">
        <v>45853.333333333336</v>
      </c>
      <c r="W92" s="36" t="s">
        <v>524</v>
      </c>
      <c r="X92" s="10"/>
    </row>
    <row x14ac:dyDescent="0.25" r="93" customHeight="1" ht="25.5">
      <c r="A93" s="36" t="s">
        <v>1302</v>
      </c>
      <c r="B93" s="36"/>
      <c r="C93" s="36" t="s">
        <v>1303</v>
      </c>
      <c r="D93" s="36" t="s">
        <v>1304</v>
      </c>
      <c r="E93" s="36" t="s">
        <v>1305</v>
      </c>
      <c r="F93" s="36" t="s">
        <v>558</v>
      </c>
      <c r="G93" s="36" t="s">
        <v>530</v>
      </c>
      <c r="H93" s="36" t="s">
        <v>564</v>
      </c>
      <c r="I93" s="36" t="s">
        <v>565</v>
      </c>
      <c r="J93" s="36" t="s">
        <v>533</v>
      </c>
      <c r="K93" s="36" t="s">
        <v>521</v>
      </c>
      <c r="L93" s="37">
        <v>2630</v>
      </c>
      <c r="M93" s="36" t="s">
        <v>11</v>
      </c>
      <c r="N93" s="36" t="s">
        <v>535</v>
      </c>
      <c r="O93" s="36" t="s">
        <v>365</v>
      </c>
      <c r="P93" s="38">
        <v>45853.333333333336</v>
      </c>
      <c r="Q93" s="38">
        <v>45955.333333333336</v>
      </c>
      <c r="R93" s="36" t="s">
        <v>1306</v>
      </c>
      <c r="S93" s="66"/>
      <c r="T93" s="38"/>
      <c r="U93" s="36"/>
      <c r="V93" s="38">
        <v>45855.333333333336</v>
      </c>
      <c r="W93" s="36" t="s">
        <v>524</v>
      </c>
      <c r="X93" s="10"/>
    </row>
    <row x14ac:dyDescent="0.25" r="94" customHeight="1" ht="25.5">
      <c r="A94" s="36" t="s">
        <v>1302</v>
      </c>
      <c r="B94" s="36"/>
      <c r="C94" s="36" t="s">
        <v>1303</v>
      </c>
      <c r="D94" s="36" t="s">
        <v>1304</v>
      </c>
      <c r="E94" s="36" t="s">
        <v>1305</v>
      </c>
      <c r="F94" s="36" t="s">
        <v>558</v>
      </c>
      <c r="G94" s="36" t="s">
        <v>530</v>
      </c>
      <c r="H94" s="36" t="s">
        <v>744</v>
      </c>
      <c r="I94" s="36" t="s">
        <v>565</v>
      </c>
      <c r="J94" s="36" t="s">
        <v>533</v>
      </c>
      <c r="K94" s="36" t="s">
        <v>521</v>
      </c>
      <c r="L94" s="37">
        <v>2630</v>
      </c>
      <c r="M94" s="36" t="s">
        <v>11</v>
      </c>
      <c r="N94" s="36" t="s">
        <v>535</v>
      </c>
      <c r="O94" s="36" t="s">
        <v>365</v>
      </c>
      <c r="P94" s="38">
        <v>45853.333333333336</v>
      </c>
      <c r="Q94" s="38">
        <v>46067.333333333336</v>
      </c>
      <c r="R94" s="36" t="s">
        <v>1307</v>
      </c>
      <c r="S94" s="66"/>
      <c r="T94" s="38"/>
      <c r="U94" s="36"/>
      <c r="V94" s="38">
        <v>45855.333333333336</v>
      </c>
      <c r="W94" s="36" t="s">
        <v>524</v>
      </c>
      <c r="X94" s="10"/>
    </row>
    <row x14ac:dyDescent="0.25" r="95" customHeight="1" ht="25.5">
      <c r="A95" s="36" t="s">
        <v>1308</v>
      </c>
      <c r="B95" s="36"/>
      <c r="C95" s="36" t="s">
        <v>1309</v>
      </c>
      <c r="D95" s="36" t="s">
        <v>1310</v>
      </c>
      <c r="E95" s="36" t="s">
        <v>1311</v>
      </c>
      <c r="F95" s="36" t="s">
        <v>558</v>
      </c>
      <c r="G95" s="36" t="s">
        <v>530</v>
      </c>
      <c r="H95" s="36" t="s">
        <v>682</v>
      </c>
      <c r="I95" s="36" t="s">
        <v>565</v>
      </c>
      <c r="J95" s="36" t="s">
        <v>533</v>
      </c>
      <c r="K95" s="36" t="s">
        <v>521</v>
      </c>
      <c r="L95" s="37">
        <v>2500</v>
      </c>
      <c r="M95" s="36" t="s">
        <v>5</v>
      </c>
      <c r="N95" s="36" t="s">
        <v>535</v>
      </c>
      <c r="O95" s="36" t="s">
        <v>385</v>
      </c>
      <c r="P95" s="38">
        <v>45852.333333333336</v>
      </c>
      <c r="Q95" s="38">
        <v>45945.333333333336</v>
      </c>
      <c r="R95" s="36"/>
      <c r="S95" s="66"/>
      <c r="T95" s="38"/>
      <c r="U95" s="36"/>
      <c r="V95" s="38">
        <v>45852.333333333336</v>
      </c>
      <c r="W95" s="36" t="s">
        <v>524</v>
      </c>
      <c r="X95" s="10"/>
    </row>
    <row x14ac:dyDescent="0.25" r="96" customHeight="1" ht="25.5">
      <c r="A96" s="36" t="s">
        <v>1312</v>
      </c>
      <c r="B96" s="36"/>
      <c r="C96" s="36" t="s">
        <v>1313</v>
      </c>
      <c r="D96" s="36" t="s">
        <v>1314</v>
      </c>
      <c r="E96" s="36" t="s">
        <v>1315</v>
      </c>
      <c r="F96" s="36" t="s">
        <v>558</v>
      </c>
      <c r="G96" s="36" t="s">
        <v>517</v>
      </c>
      <c r="H96" s="36" t="s">
        <v>593</v>
      </c>
      <c r="I96" s="36" t="s">
        <v>572</v>
      </c>
      <c r="J96" s="36" t="s">
        <v>533</v>
      </c>
      <c r="K96" s="36" t="s">
        <v>521</v>
      </c>
      <c r="L96" s="37">
        <v>4400</v>
      </c>
      <c r="M96" s="36" t="s">
        <v>6</v>
      </c>
      <c r="N96" s="36" t="s">
        <v>535</v>
      </c>
      <c r="O96" s="36" t="s">
        <v>385</v>
      </c>
      <c r="P96" s="38">
        <v>45852.333333333336</v>
      </c>
      <c r="Q96" s="38">
        <v>45944.333333333336</v>
      </c>
      <c r="R96" s="36"/>
      <c r="S96" s="66"/>
      <c r="T96" s="38"/>
      <c r="U96" s="36"/>
      <c r="V96" s="38">
        <v>45852.333333333336</v>
      </c>
      <c r="W96" s="36" t="s">
        <v>524</v>
      </c>
      <c r="X96" s="10"/>
    </row>
    <row x14ac:dyDescent="0.25" r="97" customHeight="1" ht="25.5">
      <c r="A97" s="36" t="s">
        <v>1316</v>
      </c>
      <c r="B97" s="36"/>
      <c r="C97" s="36" t="s">
        <v>1317</v>
      </c>
      <c r="D97" s="36" t="s">
        <v>1317</v>
      </c>
      <c r="E97" s="36" t="s">
        <v>1318</v>
      </c>
      <c r="F97" s="36" t="s">
        <v>1319</v>
      </c>
      <c r="G97" s="36" t="s">
        <v>542</v>
      </c>
      <c r="H97" s="36" t="s">
        <v>636</v>
      </c>
      <c r="I97" s="36" t="s">
        <v>587</v>
      </c>
      <c r="J97" s="36" t="s">
        <v>533</v>
      </c>
      <c r="K97" s="36" t="s">
        <v>521</v>
      </c>
      <c r="L97" s="37">
        <v>6150</v>
      </c>
      <c r="M97" s="36" t="s">
        <v>14</v>
      </c>
      <c r="N97" s="36" t="s">
        <v>535</v>
      </c>
      <c r="O97" s="36" t="s">
        <v>355</v>
      </c>
      <c r="P97" s="38">
        <v>45852.333333333336</v>
      </c>
      <c r="Q97" s="38">
        <v>45944.333333333336</v>
      </c>
      <c r="R97" s="36"/>
      <c r="S97" s="66"/>
      <c r="T97" s="38"/>
      <c r="U97" s="36"/>
      <c r="V97" s="38">
        <v>45852.333333333336</v>
      </c>
      <c r="W97" s="36" t="s">
        <v>524</v>
      </c>
      <c r="X97" s="10"/>
    </row>
    <row x14ac:dyDescent="0.25" r="98" customHeight="1" ht="25.5">
      <c r="A98" s="36" t="s">
        <v>1320</v>
      </c>
      <c r="B98" s="36"/>
      <c r="C98" s="36" t="s">
        <v>1321</v>
      </c>
      <c r="D98" s="36" t="s">
        <v>1322</v>
      </c>
      <c r="E98" s="36" t="s">
        <v>1323</v>
      </c>
      <c r="F98" s="36" t="s">
        <v>1324</v>
      </c>
      <c r="G98" s="36" t="s">
        <v>517</v>
      </c>
      <c r="H98" s="36" t="s">
        <v>586</v>
      </c>
      <c r="I98" s="36" t="s">
        <v>551</v>
      </c>
      <c r="J98" s="36" t="s">
        <v>533</v>
      </c>
      <c r="K98" s="36" t="s">
        <v>521</v>
      </c>
      <c r="L98" s="37">
        <v>3540</v>
      </c>
      <c r="M98" s="36" t="s">
        <v>15</v>
      </c>
      <c r="N98" s="36" t="s">
        <v>535</v>
      </c>
      <c r="O98" s="36" t="s">
        <v>388</v>
      </c>
      <c r="P98" s="38">
        <v>45852.333333333336</v>
      </c>
      <c r="Q98" s="38">
        <v>45945.333333333336</v>
      </c>
      <c r="R98" s="36" t="s">
        <v>1325</v>
      </c>
      <c r="S98" s="66"/>
      <c r="T98" s="38"/>
      <c r="U98" s="36"/>
      <c r="V98" s="38">
        <v>45852.333333333336</v>
      </c>
      <c r="W98" s="36" t="s">
        <v>524</v>
      </c>
      <c r="X98" s="10"/>
    </row>
    <row x14ac:dyDescent="0.25" r="99" customHeight="1" ht="25.5">
      <c r="A99" s="36" t="s">
        <v>1326</v>
      </c>
      <c r="B99" s="36"/>
      <c r="C99" s="36" t="s">
        <v>1327</v>
      </c>
      <c r="D99" s="36" t="s">
        <v>1328</v>
      </c>
      <c r="E99" s="36" t="s">
        <v>1329</v>
      </c>
      <c r="F99" s="36" t="s">
        <v>1330</v>
      </c>
      <c r="G99" s="36" t="s">
        <v>530</v>
      </c>
      <c r="H99" s="36" t="s">
        <v>531</v>
      </c>
      <c r="I99" s="36" t="s">
        <v>544</v>
      </c>
      <c r="J99" s="36" t="s">
        <v>533</v>
      </c>
      <c r="K99" s="36" t="s">
        <v>521</v>
      </c>
      <c r="L99" s="37">
        <v>1960</v>
      </c>
      <c r="M99" s="36" t="s">
        <v>12</v>
      </c>
      <c r="N99" s="36" t="s">
        <v>535</v>
      </c>
      <c r="O99" s="36" t="s">
        <v>382</v>
      </c>
      <c r="P99" s="38">
        <v>45852.333333333336</v>
      </c>
      <c r="Q99" s="38">
        <v>45930.333333333336</v>
      </c>
      <c r="R99" s="36"/>
      <c r="S99" s="66"/>
      <c r="T99" s="38"/>
      <c r="U99" s="36"/>
      <c r="V99" s="38">
        <v>45852.333333333336</v>
      </c>
      <c r="W99" s="36" t="s">
        <v>524</v>
      </c>
      <c r="X99" s="10"/>
    </row>
    <row x14ac:dyDescent="0.25" r="100" customHeight="1" ht="25.5">
      <c r="A100" s="36" t="s">
        <v>1331</v>
      </c>
      <c r="B100" s="36"/>
      <c r="C100" s="36" t="s">
        <v>1332</v>
      </c>
      <c r="D100" s="36" t="s">
        <v>556</v>
      </c>
      <c r="E100" s="36" t="s">
        <v>1333</v>
      </c>
      <c r="F100" s="36" t="s">
        <v>558</v>
      </c>
      <c r="G100" s="36" t="s">
        <v>734</v>
      </c>
      <c r="H100" s="36" t="s">
        <v>586</v>
      </c>
      <c r="I100" s="36" t="s">
        <v>519</v>
      </c>
      <c r="J100" s="36" t="s">
        <v>533</v>
      </c>
      <c r="K100" s="36" t="s">
        <v>521</v>
      </c>
      <c r="L100" s="37">
        <v>6560</v>
      </c>
      <c r="M100" s="36" t="s">
        <v>2</v>
      </c>
      <c r="N100" s="36" t="s">
        <v>628</v>
      </c>
      <c r="O100" s="36" t="s">
        <v>388</v>
      </c>
      <c r="P100" s="38">
        <v>45851.333333333336</v>
      </c>
      <c r="Q100" s="38">
        <v>45943.333333333336</v>
      </c>
      <c r="R100" s="36" t="s">
        <v>1334</v>
      </c>
      <c r="S100" s="66"/>
      <c r="T100" s="38"/>
      <c r="U100" s="36"/>
      <c r="V100" s="38">
        <v>45851.333333333336</v>
      </c>
      <c r="W100" s="36" t="s">
        <v>524</v>
      </c>
      <c r="X100" s="10"/>
    </row>
    <row x14ac:dyDescent="0.25" r="101" customHeight="1" ht="25.5">
      <c r="A101" s="36" t="s">
        <v>1335</v>
      </c>
      <c r="B101" s="36"/>
      <c r="C101" s="36" t="s">
        <v>1336</v>
      </c>
      <c r="D101" s="36" t="s">
        <v>1337</v>
      </c>
      <c r="E101" s="36" t="s">
        <v>1338</v>
      </c>
      <c r="F101" s="36" t="s">
        <v>1339</v>
      </c>
      <c r="G101" s="36" t="s">
        <v>530</v>
      </c>
      <c r="H101" s="36" t="s">
        <v>564</v>
      </c>
      <c r="I101" s="36" t="s">
        <v>572</v>
      </c>
      <c r="J101" s="36" t="s">
        <v>533</v>
      </c>
      <c r="K101" s="36" t="s">
        <v>521</v>
      </c>
      <c r="L101" s="37">
        <v>2500</v>
      </c>
      <c r="M101" s="36" t="s">
        <v>12</v>
      </c>
      <c r="N101" s="36" t="s">
        <v>535</v>
      </c>
      <c r="O101" s="36" t="s">
        <v>359</v>
      </c>
      <c r="P101" s="38">
        <v>45851.333333333336</v>
      </c>
      <c r="Q101" s="38">
        <v>45943.333333333336</v>
      </c>
      <c r="R101" s="36"/>
      <c r="S101" s="66"/>
      <c r="T101" s="38"/>
      <c r="U101" s="36"/>
      <c r="V101" s="38">
        <v>45851.333333333336</v>
      </c>
      <c r="W101" s="36" t="s">
        <v>524</v>
      </c>
      <c r="X101" s="10"/>
    </row>
    <row x14ac:dyDescent="0.25" r="102" customHeight="1" ht="25.5">
      <c r="A102" s="36" t="s">
        <v>1340</v>
      </c>
      <c r="B102" s="36"/>
      <c r="C102" s="36" t="s">
        <v>1341</v>
      </c>
      <c r="D102" s="36" t="s">
        <v>1342</v>
      </c>
      <c r="E102" s="36" t="s">
        <v>1343</v>
      </c>
      <c r="F102" s="36" t="s">
        <v>558</v>
      </c>
      <c r="G102" s="36" t="s">
        <v>613</v>
      </c>
      <c r="H102" s="36" t="s">
        <v>564</v>
      </c>
      <c r="I102" s="36" t="s">
        <v>572</v>
      </c>
      <c r="J102" s="36" t="s">
        <v>533</v>
      </c>
      <c r="K102" s="36" t="s">
        <v>521</v>
      </c>
      <c r="L102" s="37">
        <v>4400</v>
      </c>
      <c r="M102" s="36" t="s">
        <v>6</v>
      </c>
      <c r="N102" s="36" t="s">
        <v>535</v>
      </c>
      <c r="O102" s="36" t="s">
        <v>365</v>
      </c>
      <c r="P102" s="38">
        <v>45851.333333333336</v>
      </c>
      <c r="Q102" s="38">
        <v>46035.333333333336</v>
      </c>
      <c r="R102" s="36"/>
      <c r="S102" s="66"/>
      <c r="T102" s="38"/>
      <c r="U102" s="36"/>
      <c r="V102" s="38">
        <v>45851.333333333336</v>
      </c>
      <c r="W102" s="36" t="s">
        <v>524</v>
      </c>
      <c r="X102" s="10"/>
    </row>
    <row x14ac:dyDescent="0.25" r="103" customHeight="1" ht="25.5">
      <c r="A103" s="36" t="s">
        <v>1344</v>
      </c>
      <c r="B103" s="36"/>
      <c r="C103" s="36" t="s">
        <v>1345</v>
      </c>
      <c r="D103" s="36" t="s">
        <v>1346</v>
      </c>
      <c r="E103" s="36" t="s">
        <v>1347</v>
      </c>
      <c r="F103" s="36" t="s">
        <v>558</v>
      </c>
      <c r="G103" s="36" t="s">
        <v>613</v>
      </c>
      <c r="H103" s="36" t="s">
        <v>531</v>
      </c>
      <c r="I103" s="36" t="s">
        <v>551</v>
      </c>
      <c r="J103" s="36" t="s">
        <v>533</v>
      </c>
      <c r="K103" s="36" t="s">
        <v>521</v>
      </c>
      <c r="L103" s="37">
        <v>3840</v>
      </c>
      <c r="M103" s="36" t="s">
        <v>12</v>
      </c>
      <c r="N103" s="36" t="s">
        <v>535</v>
      </c>
      <c r="O103" s="36" t="s">
        <v>388</v>
      </c>
      <c r="P103" s="38">
        <v>45851.333333333336</v>
      </c>
      <c r="Q103" s="38">
        <v>46094.333333333336</v>
      </c>
      <c r="R103" s="36"/>
      <c r="S103" s="66"/>
      <c r="T103" s="38"/>
      <c r="U103" s="36"/>
      <c r="V103" s="38">
        <v>45851.333333333336</v>
      </c>
      <c r="W103" s="36" t="s">
        <v>524</v>
      </c>
      <c r="X103" s="10"/>
    </row>
    <row x14ac:dyDescent="0.25" r="104" customHeight="1" ht="25.5">
      <c r="A104" s="36" t="s">
        <v>1348</v>
      </c>
      <c r="B104" s="36"/>
      <c r="C104" s="36" t="s">
        <v>1349</v>
      </c>
      <c r="D104" s="36" t="s">
        <v>1350</v>
      </c>
      <c r="E104" s="36" t="s">
        <v>1351</v>
      </c>
      <c r="F104" s="36" t="s">
        <v>558</v>
      </c>
      <c r="G104" s="36" t="s">
        <v>530</v>
      </c>
      <c r="H104" s="36" t="s">
        <v>564</v>
      </c>
      <c r="I104" s="36" t="s">
        <v>587</v>
      </c>
      <c r="J104" s="36" t="s">
        <v>533</v>
      </c>
      <c r="K104" s="36" t="s">
        <v>521</v>
      </c>
      <c r="L104" s="37">
        <v>1960</v>
      </c>
      <c r="M104" s="36" t="s">
        <v>15</v>
      </c>
      <c r="N104" s="36" t="s">
        <v>535</v>
      </c>
      <c r="O104" s="36" t="s">
        <v>361</v>
      </c>
      <c r="P104" s="38">
        <v>45851.333333333336</v>
      </c>
      <c r="Q104" s="38">
        <v>45945.333333333336</v>
      </c>
      <c r="R104" s="36" t="s">
        <v>1352</v>
      </c>
      <c r="S104" s="66"/>
      <c r="T104" s="38"/>
      <c r="U104" s="36"/>
      <c r="V104" s="38">
        <v>45851.333333333336</v>
      </c>
      <c r="W104" s="36" t="s">
        <v>524</v>
      </c>
      <c r="X104" s="10"/>
    </row>
    <row x14ac:dyDescent="0.25" r="105" customHeight="1" ht="25.5">
      <c r="A105" s="36" t="s">
        <v>1353</v>
      </c>
      <c r="B105" s="36"/>
      <c r="C105" s="36" t="s">
        <v>1354</v>
      </c>
      <c r="D105" s="36" t="s">
        <v>1355</v>
      </c>
      <c r="E105" s="36" t="s">
        <v>1356</v>
      </c>
      <c r="F105" s="36" t="s">
        <v>558</v>
      </c>
      <c r="G105" s="36" t="s">
        <v>517</v>
      </c>
      <c r="H105" s="36" t="s">
        <v>586</v>
      </c>
      <c r="I105" s="36" t="s">
        <v>572</v>
      </c>
      <c r="J105" s="36" t="s">
        <v>533</v>
      </c>
      <c r="K105" s="36" t="s">
        <v>521</v>
      </c>
      <c r="L105" s="37">
        <v>4400</v>
      </c>
      <c r="M105" s="36" t="s">
        <v>6</v>
      </c>
      <c r="N105" s="36" t="s">
        <v>535</v>
      </c>
      <c r="O105" s="36" t="s">
        <v>1357</v>
      </c>
      <c r="P105" s="38">
        <v>45851.333333333336</v>
      </c>
      <c r="Q105" s="38">
        <v>45943.333333333336</v>
      </c>
      <c r="R105" s="36"/>
      <c r="S105" s="66"/>
      <c r="T105" s="38"/>
      <c r="U105" s="36"/>
      <c r="V105" s="38">
        <v>45851.333333333336</v>
      </c>
      <c r="W105" s="36" t="s">
        <v>524</v>
      </c>
      <c r="X105" s="10"/>
    </row>
    <row x14ac:dyDescent="0.25" r="106" customHeight="1" ht="25.5">
      <c r="A106" s="36" t="s">
        <v>1358</v>
      </c>
      <c r="B106" s="36"/>
      <c r="C106" s="36" t="s">
        <v>1359</v>
      </c>
      <c r="D106" s="36" t="s">
        <v>1360</v>
      </c>
      <c r="E106" s="36" t="s">
        <v>1361</v>
      </c>
      <c r="F106" s="36" t="s">
        <v>558</v>
      </c>
      <c r="G106" s="36" t="s">
        <v>734</v>
      </c>
      <c r="H106" s="36" t="s">
        <v>586</v>
      </c>
      <c r="I106" s="36" t="s">
        <v>572</v>
      </c>
      <c r="J106" s="36" t="s">
        <v>533</v>
      </c>
      <c r="K106" s="36" t="s">
        <v>521</v>
      </c>
      <c r="L106" s="37">
        <v>6560</v>
      </c>
      <c r="M106" s="36" t="s">
        <v>7</v>
      </c>
      <c r="N106" s="36" t="s">
        <v>535</v>
      </c>
      <c r="O106" s="36" t="s">
        <v>1362</v>
      </c>
      <c r="P106" s="38">
        <v>45851.333333333336</v>
      </c>
      <c r="Q106" s="38">
        <v>45944.333333333336</v>
      </c>
      <c r="R106" s="36" t="s">
        <v>1363</v>
      </c>
      <c r="S106" s="66"/>
      <c r="T106" s="38"/>
      <c r="U106" s="36"/>
      <c r="V106" s="38">
        <v>45851.333333333336</v>
      </c>
      <c r="W106" s="36" t="s">
        <v>524</v>
      </c>
      <c r="X106" s="10"/>
    </row>
    <row x14ac:dyDescent="0.25" r="107" customHeight="1" ht="25.5">
      <c r="A107" s="36" t="s">
        <v>1364</v>
      </c>
      <c r="B107" s="36"/>
      <c r="C107" s="36" t="s">
        <v>1365</v>
      </c>
      <c r="D107" s="36" t="s">
        <v>1366</v>
      </c>
      <c r="E107" s="36" t="s">
        <v>1367</v>
      </c>
      <c r="F107" s="36" t="s">
        <v>558</v>
      </c>
      <c r="G107" s="36" t="s">
        <v>703</v>
      </c>
      <c r="H107" s="36" t="s">
        <v>531</v>
      </c>
      <c r="I107" s="36" t="s">
        <v>565</v>
      </c>
      <c r="J107" s="36" t="s">
        <v>533</v>
      </c>
      <c r="K107" s="36" t="s">
        <v>521</v>
      </c>
      <c r="L107" s="37">
        <v>8980</v>
      </c>
      <c r="M107" s="36" t="s">
        <v>14</v>
      </c>
      <c r="N107" s="36" t="s">
        <v>535</v>
      </c>
      <c r="O107" s="36" t="s">
        <v>385</v>
      </c>
      <c r="P107" s="38">
        <v>45851.333333333336</v>
      </c>
      <c r="Q107" s="38">
        <v>46220.333333333336</v>
      </c>
      <c r="R107" s="36"/>
      <c r="S107" s="66"/>
      <c r="T107" s="38"/>
      <c r="U107" s="36"/>
      <c r="V107" s="38">
        <v>45851.333333333336</v>
      </c>
      <c r="W107" s="36" t="s">
        <v>524</v>
      </c>
      <c r="X107" s="10"/>
    </row>
    <row x14ac:dyDescent="0.25" r="108" customHeight="1" ht="25.5">
      <c r="A108" s="36" t="s">
        <v>1368</v>
      </c>
      <c r="B108" s="36"/>
      <c r="C108" s="36" t="s">
        <v>1369</v>
      </c>
      <c r="D108" s="36" t="s">
        <v>1369</v>
      </c>
      <c r="E108" s="36" t="s">
        <v>1370</v>
      </c>
      <c r="F108" s="36" t="s">
        <v>1371</v>
      </c>
      <c r="G108" s="36" t="s">
        <v>613</v>
      </c>
      <c r="H108" s="36" t="s">
        <v>564</v>
      </c>
      <c r="I108" s="36" t="s">
        <v>544</v>
      </c>
      <c r="J108" s="36" t="s">
        <v>533</v>
      </c>
      <c r="K108" s="36" t="s">
        <v>521</v>
      </c>
      <c r="L108" s="37">
        <v>3540</v>
      </c>
      <c r="M108" s="36" t="s">
        <v>5</v>
      </c>
      <c r="N108" s="36" t="s">
        <v>535</v>
      </c>
      <c r="O108" s="36" t="s">
        <v>361</v>
      </c>
      <c r="P108" s="38">
        <v>45851.333333333336</v>
      </c>
      <c r="Q108" s="38">
        <v>46036.333333333336</v>
      </c>
      <c r="R108" s="36"/>
      <c r="S108" s="66"/>
      <c r="T108" s="38"/>
      <c r="U108" s="36"/>
      <c r="V108" s="38">
        <v>45851.333333333336</v>
      </c>
      <c r="W108" s="36" t="s">
        <v>524</v>
      </c>
      <c r="X108" s="10"/>
    </row>
    <row x14ac:dyDescent="0.25" r="109" customHeight="1" ht="25.5">
      <c r="A109" s="36" t="s">
        <v>1372</v>
      </c>
      <c r="B109" s="36"/>
      <c r="C109" s="36" t="s">
        <v>1373</v>
      </c>
      <c r="D109" s="36" t="s">
        <v>1374</v>
      </c>
      <c r="E109" s="36" t="s">
        <v>1375</v>
      </c>
      <c r="F109" s="36" t="s">
        <v>1376</v>
      </c>
      <c r="G109" s="36" t="s">
        <v>530</v>
      </c>
      <c r="H109" s="36" t="s">
        <v>564</v>
      </c>
      <c r="I109" s="36" t="s">
        <v>572</v>
      </c>
      <c r="J109" s="36" t="s">
        <v>533</v>
      </c>
      <c r="K109" s="36" t="s">
        <v>521</v>
      </c>
      <c r="L109" s="37">
        <v>2700</v>
      </c>
      <c r="M109" s="36" t="s">
        <v>12</v>
      </c>
      <c r="N109" s="36" t="s">
        <v>535</v>
      </c>
      <c r="O109" s="36" t="s">
        <v>359</v>
      </c>
      <c r="P109" s="38">
        <v>45851.333333333336</v>
      </c>
      <c r="Q109" s="38">
        <v>45943.333333333336</v>
      </c>
      <c r="R109" s="36"/>
      <c r="S109" s="66"/>
      <c r="T109" s="38"/>
      <c r="U109" s="36"/>
      <c r="V109" s="38">
        <v>45851.333333333336</v>
      </c>
      <c r="W109" s="36" t="s">
        <v>524</v>
      </c>
      <c r="X109" s="10"/>
    </row>
    <row x14ac:dyDescent="0.25" r="110" customHeight="1" ht="25.5">
      <c r="A110" s="36" t="s">
        <v>1377</v>
      </c>
      <c r="B110" s="36"/>
      <c r="C110" s="36" t="s">
        <v>1378</v>
      </c>
      <c r="D110" s="36" t="s">
        <v>1379</v>
      </c>
      <c r="E110" s="36" t="s">
        <v>1380</v>
      </c>
      <c r="F110" s="36" t="s">
        <v>558</v>
      </c>
      <c r="G110" s="36" t="s">
        <v>530</v>
      </c>
      <c r="H110" s="36" t="s">
        <v>564</v>
      </c>
      <c r="I110" s="36" t="s">
        <v>551</v>
      </c>
      <c r="J110" s="36" t="s">
        <v>533</v>
      </c>
      <c r="K110" s="36" t="s">
        <v>521</v>
      </c>
      <c r="L110" s="37">
        <v>2160</v>
      </c>
      <c r="M110" s="36" t="s">
        <v>7</v>
      </c>
      <c r="N110" s="36" t="s">
        <v>535</v>
      </c>
      <c r="O110" s="36" t="s">
        <v>359</v>
      </c>
      <c r="P110" s="38">
        <v>45851.333333333336</v>
      </c>
      <c r="Q110" s="38">
        <v>45944.333333333336</v>
      </c>
      <c r="R110" s="36" t="s">
        <v>1381</v>
      </c>
      <c r="S110" s="66"/>
      <c r="T110" s="38"/>
      <c r="U110" s="36"/>
      <c r="V110" s="38">
        <v>45851.333333333336</v>
      </c>
      <c r="W110" s="36" t="s">
        <v>524</v>
      </c>
      <c r="X110" s="10"/>
    </row>
    <row x14ac:dyDescent="0.25" r="111" customHeight="1" ht="25.5">
      <c r="A111" s="36" t="s">
        <v>1382</v>
      </c>
      <c r="B111" s="36"/>
      <c r="C111" s="36" t="s">
        <v>1383</v>
      </c>
      <c r="D111" s="36" t="s">
        <v>1384</v>
      </c>
      <c r="E111" s="36" t="s">
        <v>1385</v>
      </c>
      <c r="F111" s="36" t="s">
        <v>558</v>
      </c>
      <c r="G111" s="36" t="s">
        <v>517</v>
      </c>
      <c r="H111" s="36" t="s">
        <v>593</v>
      </c>
      <c r="I111" s="36" t="s">
        <v>519</v>
      </c>
      <c r="J111" s="36" t="s">
        <v>533</v>
      </c>
      <c r="K111" s="36" t="s">
        <v>521</v>
      </c>
      <c r="L111" s="37">
        <v>4400</v>
      </c>
      <c r="M111" s="36" t="s">
        <v>8</v>
      </c>
      <c r="N111" s="36" t="s">
        <v>535</v>
      </c>
      <c r="O111" s="36" t="s">
        <v>377</v>
      </c>
      <c r="P111" s="38">
        <v>45851.333333333336</v>
      </c>
      <c r="Q111" s="38">
        <v>45944.333333333336</v>
      </c>
      <c r="R111" s="36"/>
      <c r="S111" s="66"/>
      <c r="T111" s="38"/>
      <c r="U111" s="36"/>
      <c r="V111" s="38">
        <v>45851.333333333336</v>
      </c>
      <c r="W111" s="36" t="s">
        <v>524</v>
      </c>
      <c r="X111" s="10"/>
    </row>
    <row x14ac:dyDescent="0.25" r="112" customHeight="1" ht="25.5">
      <c r="A112" s="36" t="s">
        <v>1386</v>
      </c>
      <c r="B112" s="36"/>
      <c r="C112" s="36" t="s">
        <v>1387</v>
      </c>
      <c r="D112" s="36" t="s">
        <v>1388</v>
      </c>
      <c r="E112" s="36" t="s">
        <v>1389</v>
      </c>
      <c r="F112" s="36"/>
      <c r="G112" s="36" t="s">
        <v>530</v>
      </c>
      <c r="H112" s="36" t="s">
        <v>744</v>
      </c>
      <c r="I112" s="36" t="s">
        <v>587</v>
      </c>
      <c r="J112" s="36" t="s">
        <v>533</v>
      </c>
      <c r="K112" s="36" t="s">
        <v>521</v>
      </c>
      <c r="L112" s="37">
        <v>2500</v>
      </c>
      <c r="M112" s="36" t="s">
        <v>3</v>
      </c>
      <c r="N112" s="36" t="s">
        <v>628</v>
      </c>
      <c r="O112" s="36" t="s">
        <v>361</v>
      </c>
      <c r="P112" s="38">
        <v>45851.333333333336</v>
      </c>
      <c r="Q112" s="38">
        <v>45947.333333333336</v>
      </c>
      <c r="R112" s="36"/>
      <c r="S112" s="66"/>
      <c r="T112" s="38"/>
      <c r="U112" s="36"/>
      <c r="V112" s="38">
        <v>45856.333333333336</v>
      </c>
      <c r="W112" s="36" t="s">
        <v>524</v>
      </c>
      <c r="X112" s="10"/>
    </row>
    <row x14ac:dyDescent="0.25" r="113" customHeight="1" ht="25.5">
      <c r="A113" s="36" t="s">
        <v>1390</v>
      </c>
      <c r="B113" s="36"/>
      <c r="C113" s="36" t="s">
        <v>1391</v>
      </c>
      <c r="D113" s="36" t="s">
        <v>1392</v>
      </c>
      <c r="E113" s="36" t="s">
        <v>1393</v>
      </c>
      <c r="F113" s="36" t="s">
        <v>902</v>
      </c>
      <c r="G113" s="36" t="s">
        <v>517</v>
      </c>
      <c r="H113" s="36" t="s">
        <v>593</v>
      </c>
      <c r="I113" s="36" t="s">
        <v>572</v>
      </c>
      <c r="J113" s="36" t="s">
        <v>533</v>
      </c>
      <c r="K113" s="36" t="s">
        <v>521</v>
      </c>
      <c r="L113" s="37">
        <v>4400</v>
      </c>
      <c r="M113" s="36" t="s">
        <v>0</v>
      </c>
      <c r="N113" s="36" t="s">
        <v>535</v>
      </c>
      <c r="O113" s="36" t="s">
        <v>385</v>
      </c>
      <c r="P113" s="38">
        <v>45850.333333333336</v>
      </c>
      <c r="Q113" s="38">
        <v>45942.333333333336</v>
      </c>
      <c r="R113" s="36" t="s">
        <v>1394</v>
      </c>
      <c r="S113" s="66"/>
      <c r="T113" s="38"/>
      <c r="U113" s="36"/>
      <c r="V113" s="38">
        <v>45850.333333333336</v>
      </c>
      <c r="W113" s="36" t="s">
        <v>524</v>
      </c>
      <c r="X113" s="10"/>
    </row>
    <row x14ac:dyDescent="0.25" r="114" customHeight="1" ht="25.5">
      <c r="A114" s="36" t="s">
        <v>1395</v>
      </c>
      <c r="B114" s="36"/>
      <c r="C114" s="36" t="s">
        <v>1396</v>
      </c>
      <c r="D114" s="36"/>
      <c r="E114" s="36" t="s">
        <v>1397</v>
      </c>
      <c r="F114" s="36"/>
      <c r="G114" s="36" t="s">
        <v>724</v>
      </c>
      <c r="H114" s="36" t="s">
        <v>531</v>
      </c>
      <c r="I114" s="36" t="s">
        <v>572</v>
      </c>
      <c r="J114" s="36" t="s">
        <v>533</v>
      </c>
      <c r="K114" s="36" t="s">
        <v>521</v>
      </c>
      <c r="L114" s="37">
        <v>3700</v>
      </c>
      <c r="M114" s="36" t="s">
        <v>2</v>
      </c>
      <c r="N114" s="36" t="s">
        <v>628</v>
      </c>
      <c r="O114" s="36" t="s">
        <v>390</v>
      </c>
      <c r="P114" s="38">
        <v>45850.333333333336</v>
      </c>
      <c r="Q114" s="38">
        <v>45942.333333333336</v>
      </c>
      <c r="R114" s="36"/>
      <c r="S114" s="66"/>
      <c r="T114" s="38"/>
      <c r="U114" s="36"/>
      <c r="V114" s="38">
        <v>45850.333333333336</v>
      </c>
      <c r="W114" s="36" t="s">
        <v>524</v>
      </c>
      <c r="X114" s="10"/>
    </row>
    <row x14ac:dyDescent="0.25" r="115" customHeight="1" ht="25.5">
      <c r="A115" s="36" t="s">
        <v>1398</v>
      </c>
      <c r="B115" s="36"/>
      <c r="C115" s="36" t="s">
        <v>1399</v>
      </c>
      <c r="D115" s="36" t="s">
        <v>1400</v>
      </c>
      <c r="E115" s="36" t="s">
        <v>1401</v>
      </c>
      <c r="F115" s="36"/>
      <c r="G115" s="36" t="s">
        <v>530</v>
      </c>
      <c r="H115" s="36" t="s">
        <v>531</v>
      </c>
      <c r="I115" s="36" t="s">
        <v>587</v>
      </c>
      <c r="J115" s="36" t="s">
        <v>533</v>
      </c>
      <c r="K115" s="36" t="s">
        <v>521</v>
      </c>
      <c r="L115" s="37">
        <v>2500</v>
      </c>
      <c r="M115" s="36" t="s">
        <v>1</v>
      </c>
      <c r="N115" s="36" t="s">
        <v>628</v>
      </c>
      <c r="O115" s="36" t="s">
        <v>390</v>
      </c>
      <c r="P115" s="38">
        <v>45850.333333333336</v>
      </c>
      <c r="Q115" s="38">
        <v>45942.333333333336</v>
      </c>
      <c r="R115" s="36"/>
      <c r="S115" s="66"/>
      <c r="T115" s="38"/>
      <c r="U115" s="36"/>
      <c r="V115" s="38">
        <v>45850.333333333336</v>
      </c>
      <c r="W115" s="36" t="s">
        <v>524</v>
      </c>
      <c r="X115" s="10"/>
    </row>
    <row x14ac:dyDescent="0.25" r="116" customHeight="1" ht="25.5">
      <c r="A116" s="36" t="s">
        <v>1402</v>
      </c>
      <c r="B116" s="36"/>
      <c r="C116" s="36" t="s">
        <v>1403</v>
      </c>
      <c r="D116" s="36" t="s">
        <v>1404</v>
      </c>
      <c r="E116" s="36" t="s">
        <v>1405</v>
      </c>
      <c r="F116" s="36" t="s">
        <v>558</v>
      </c>
      <c r="G116" s="36" t="s">
        <v>530</v>
      </c>
      <c r="H116" s="36" t="s">
        <v>531</v>
      </c>
      <c r="I116" s="36" t="s">
        <v>572</v>
      </c>
      <c r="J116" s="36" t="s">
        <v>533</v>
      </c>
      <c r="K116" s="36" t="s">
        <v>521</v>
      </c>
      <c r="L116" s="37">
        <v>2500</v>
      </c>
      <c r="M116" s="36" t="s">
        <v>7</v>
      </c>
      <c r="N116" s="36" t="s">
        <v>535</v>
      </c>
      <c r="O116" s="36" t="s">
        <v>390</v>
      </c>
      <c r="P116" s="38">
        <v>45850.333333333336</v>
      </c>
      <c r="Q116" s="38">
        <v>45943.333333333336</v>
      </c>
      <c r="R116" s="36" t="s">
        <v>1406</v>
      </c>
      <c r="S116" s="66"/>
      <c r="T116" s="38"/>
      <c r="U116" s="36"/>
      <c r="V116" s="38">
        <v>45850.333333333336</v>
      </c>
      <c r="W116" s="36" t="s">
        <v>524</v>
      </c>
      <c r="X116" s="10"/>
    </row>
    <row x14ac:dyDescent="0.25" r="117" customHeight="1" ht="25.5">
      <c r="A117" s="36" t="s">
        <v>1407</v>
      </c>
      <c r="B117" s="36"/>
      <c r="C117" s="36" t="s">
        <v>1408</v>
      </c>
      <c r="D117" s="36" t="s">
        <v>1408</v>
      </c>
      <c r="E117" s="36" t="s">
        <v>1409</v>
      </c>
      <c r="F117" s="36" t="s">
        <v>1410</v>
      </c>
      <c r="G117" s="36" t="s">
        <v>530</v>
      </c>
      <c r="H117" s="36" t="s">
        <v>531</v>
      </c>
      <c r="I117" s="36" t="s">
        <v>572</v>
      </c>
      <c r="J117" s="36" t="s">
        <v>533</v>
      </c>
      <c r="K117" s="36" t="s">
        <v>521</v>
      </c>
      <c r="L117" s="37">
        <v>2500</v>
      </c>
      <c r="M117" s="36" t="s">
        <v>5</v>
      </c>
      <c r="N117" s="36" t="s">
        <v>535</v>
      </c>
      <c r="O117" s="36" t="s">
        <v>390</v>
      </c>
      <c r="P117" s="38">
        <v>45850.333333333336</v>
      </c>
      <c r="Q117" s="38">
        <v>45943.333333333336</v>
      </c>
      <c r="R117" s="36"/>
      <c r="S117" s="66"/>
      <c r="T117" s="38"/>
      <c r="U117" s="36"/>
      <c r="V117" s="38">
        <v>45850.333333333336</v>
      </c>
      <c r="W117" s="36" t="s">
        <v>524</v>
      </c>
      <c r="X117" s="10"/>
    </row>
    <row x14ac:dyDescent="0.25" r="118" customHeight="1" ht="25.5">
      <c r="A118" s="36" t="s">
        <v>1411</v>
      </c>
      <c r="B118" s="36"/>
      <c r="C118" s="36" t="s">
        <v>1412</v>
      </c>
      <c r="D118" s="36" t="s">
        <v>1412</v>
      </c>
      <c r="E118" s="36" t="s">
        <v>1413</v>
      </c>
      <c r="F118" s="36"/>
      <c r="G118" s="36" t="s">
        <v>530</v>
      </c>
      <c r="H118" s="36" t="s">
        <v>564</v>
      </c>
      <c r="I118" s="36" t="s">
        <v>587</v>
      </c>
      <c r="J118" s="36" t="s">
        <v>533</v>
      </c>
      <c r="K118" s="36" t="s">
        <v>521</v>
      </c>
      <c r="L118" s="37">
        <v>1960</v>
      </c>
      <c r="M118" s="36" t="s">
        <v>5</v>
      </c>
      <c r="N118" s="36" t="s">
        <v>535</v>
      </c>
      <c r="O118" s="36" t="s">
        <v>388</v>
      </c>
      <c r="P118" s="38">
        <v>45850.333333333336</v>
      </c>
      <c r="Q118" s="38">
        <v>45943.333333333336</v>
      </c>
      <c r="R118" s="36"/>
      <c r="S118" s="66"/>
      <c r="T118" s="38"/>
      <c r="U118" s="36"/>
      <c r="V118" s="38">
        <v>45850.333333333336</v>
      </c>
      <c r="W118" s="36" t="s">
        <v>524</v>
      </c>
      <c r="X118" s="10"/>
    </row>
    <row x14ac:dyDescent="0.25" r="119" customHeight="1" ht="25.5">
      <c r="A119" s="36" t="s">
        <v>1414</v>
      </c>
      <c r="B119" s="36"/>
      <c r="C119" s="36" t="s">
        <v>1415</v>
      </c>
      <c r="D119" s="36" t="s">
        <v>1416</v>
      </c>
      <c r="E119" s="36" t="s">
        <v>1417</v>
      </c>
      <c r="F119" s="36" t="s">
        <v>558</v>
      </c>
      <c r="G119" s="36" t="s">
        <v>530</v>
      </c>
      <c r="H119" s="36" t="s">
        <v>531</v>
      </c>
      <c r="I119" s="36" t="s">
        <v>565</v>
      </c>
      <c r="J119" s="36" t="s">
        <v>533</v>
      </c>
      <c r="K119" s="36" t="s">
        <v>521</v>
      </c>
      <c r="L119" s="37">
        <v>3240</v>
      </c>
      <c r="M119" s="36" t="s">
        <v>11</v>
      </c>
      <c r="N119" s="36" t="s">
        <v>535</v>
      </c>
      <c r="O119" s="36" t="s">
        <v>390</v>
      </c>
      <c r="P119" s="38">
        <v>45850.333333333336</v>
      </c>
      <c r="Q119" s="38">
        <v>45942.333333333336</v>
      </c>
      <c r="R119" s="36" t="s">
        <v>1418</v>
      </c>
      <c r="S119" s="66"/>
      <c r="T119" s="38"/>
      <c r="U119" s="36"/>
      <c r="V119" s="38">
        <v>45850.333333333336</v>
      </c>
      <c r="W119" s="36" t="s">
        <v>524</v>
      </c>
      <c r="X119" s="10"/>
    </row>
    <row x14ac:dyDescent="0.25" r="120" customHeight="1" ht="25.5">
      <c r="A120" s="36" t="s">
        <v>1419</v>
      </c>
      <c r="B120" s="36"/>
      <c r="C120" s="36" t="s">
        <v>1420</v>
      </c>
      <c r="D120" s="36" t="s">
        <v>1421</v>
      </c>
      <c r="E120" s="36" t="s">
        <v>1422</v>
      </c>
      <c r="F120" s="36" t="s">
        <v>558</v>
      </c>
      <c r="G120" s="36" t="s">
        <v>530</v>
      </c>
      <c r="H120" s="36" t="s">
        <v>564</v>
      </c>
      <c r="I120" s="36" t="s">
        <v>572</v>
      </c>
      <c r="J120" s="36" t="s">
        <v>533</v>
      </c>
      <c r="K120" s="36" t="s">
        <v>521</v>
      </c>
      <c r="L120" s="37">
        <v>2700</v>
      </c>
      <c r="M120" s="36" t="s">
        <v>12</v>
      </c>
      <c r="N120" s="36" t="s">
        <v>535</v>
      </c>
      <c r="O120" s="36" t="s">
        <v>365</v>
      </c>
      <c r="P120" s="38">
        <v>45850.333333333336</v>
      </c>
      <c r="Q120" s="38">
        <v>45942.333333333336</v>
      </c>
      <c r="R120" s="36"/>
      <c r="S120" s="66"/>
      <c r="T120" s="38"/>
      <c r="U120" s="36"/>
      <c r="V120" s="38">
        <v>45850.333333333336</v>
      </c>
      <c r="W120" s="36" t="s">
        <v>524</v>
      </c>
      <c r="X120" s="10"/>
    </row>
    <row x14ac:dyDescent="0.25" r="121" customHeight="1" ht="25.5">
      <c r="A121" s="36" t="s">
        <v>1423</v>
      </c>
      <c r="B121" s="36"/>
      <c r="C121" s="36" t="s">
        <v>1424</v>
      </c>
      <c r="D121" s="36" t="s">
        <v>556</v>
      </c>
      <c r="E121" s="36" t="s">
        <v>1425</v>
      </c>
      <c r="F121" s="36" t="s">
        <v>558</v>
      </c>
      <c r="G121" s="36" t="s">
        <v>530</v>
      </c>
      <c r="H121" s="36" t="s">
        <v>564</v>
      </c>
      <c r="I121" s="36" t="s">
        <v>572</v>
      </c>
      <c r="J121" s="36" t="s">
        <v>533</v>
      </c>
      <c r="K121" s="36" t="s">
        <v>521</v>
      </c>
      <c r="L121" s="37">
        <v>2700</v>
      </c>
      <c r="M121" s="36" t="s">
        <v>0</v>
      </c>
      <c r="N121" s="36" t="s">
        <v>535</v>
      </c>
      <c r="O121" s="36" t="s">
        <v>359</v>
      </c>
      <c r="P121" s="38">
        <v>45850.333333333336</v>
      </c>
      <c r="Q121" s="38">
        <v>45943.333333333336</v>
      </c>
      <c r="R121" s="36" t="s">
        <v>1426</v>
      </c>
      <c r="S121" s="66"/>
      <c r="T121" s="38"/>
      <c r="U121" s="36"/>
      <c r="V121" s="38">
        <v>45850.333333333336</v>
      </c>
      <c r="W121" s="36" t="s">
        <v>524</v>
      </c>
      <c r="X121" s="10"/>
    </row>
    <row x14ac:dyDescent="0.25" r="122" customHeight="1" ht="25.5">
      <c r="A122" s="36" t="s">
        <v>1427</v>
      </c>
      <c r="B122" s="36"/>
      <c r="C122" s="36" t="s">
        <v>1428</v>
      </c>
      <c r="D122" s="36" t="s">
        <v>1428</v>
      </c>
      <c r="E122" s="36" t="s">
        <v>1429</v>
      </c>
      <c r="F122" s="36" t="s">
        <v>1430</v>
      </c>
      <c r="G122" s="36" t="s">
        <v>517</v>
      </c>
      <c r="H122" s="36" t="s">
        <v>593</v>
      </c>
      <c r="I122" s="36" t="s">
        <v>572</v>
      </c>
      <c r="J122" s="36" t="s">
        <v>533</v>
      </c>
      <c r="K122" s="36" t="s">
        <v>521</v>
      </c>
      <c r="L122" s="37">
        <v>4400</v>
      </c>
      <c r="M122" s="36" t="s">
        <v>15</v>
      </c>
      <c r="N122" s="36" t="s">
        <v>535</v>
      </c>
      <c r="O122" s="36" t="s">
        <v>355</v>
      </c>
      <c r="P122" s="38">
        <v>45850.333333333336</v>
      </c>
      <c r="Q122" s="38">
        <v>45949.333333333336</v>
      </c>
      <c r="R122" s="36" t="s">
        <v>1431</v>
      </c>
      <c r="S122" s="66"/>
      <c r="T122" s="38"/>
      <c r="U122" s="36"/>
      <c r="V122" s="38">
        <v>45850.333333333336</v>
      </c>
      <c r="W122" s="36" t="s">
        <v>524</v>
      </c>
      <c r="X122" s="10"/>
    </row>
    <row x14ac:dyDescent="0.25" r="123" customHeight="1" ht="25.5">
      <c r="A123" s="36" t="s">
        <v>1432</v>
      </c>
      <c r="B123" s="36"/>
      <c r="C123" s="36" t="s">
        <v>1433</v>
      </c>
      <c r="D123" s="36" t="s">
        <v>1434</v>
      </c>
      <c r="E123" s="36" t="s">
        <v>1435</v>
      </c>
      <c r="F123" s="36" t="s">
        <v>558</v>
      </c>
      <c r="G123" s="36" t="s">
        <v>613</v>
      </c>
      <c r="H123" s="36" t="s">
        <v>564</v>
      </c>
      <c r="I123" s="36" t="s">
        <v>551</v>
      </c>
      <c r="J123" s="36" t="s">
        <v>533</v>
      </c>
      <c r="K123" s="36" t="s">
        <v>521</v>
      </c>
      <c r="L123" s="37">
        <v>3540</v>
      </c>
      <c r="M123" s="36" t="s">
        <v>6</v>
      </c>
      <c r="N123" s="36" t="s">
        <v>535</v>
      </c>
      <c r="O123" s="36" t="s">
        <v>365</v>
      </c>
      <c r="P123" s="38">
        <v>45849.333333333336</v>
      </c>
      <c r="Q123" s="38">
        <v>46033.333333333336</v>
      </c>
      <c r="R123" s="10"/>
      <c r="S123" s="12"/>
      <c r="T123" s="38"/>
      <c r="U123" s="36"/>
      <c r="V123" s="38">
        <v>45849.333333333336</v>
      </c>
      <c r="W123" s="36" t="s">
        <v>524</v>
      </c>
      <c r="X123" s="10"/>
    </row>
    <row x14ac:dyDescent="0.25" r="124" customHeight="1" ht="25.5">
      <c r="A124" s="36" t="s">
        <v>1436</v>
      </c>
      <c r="B124" s="36"/>
      <c r="C124" s="36" t="s">
        <v>934</v>
      </c>
      <c r="D124" s="36" t="s">
        <v>1437</v>
      </c>
      <c r="E124" s="36" t="s">
        <v>1438</v>
      </c>
      <c r="F124" s="36" t="s">
        <v>558</v>
      </c>
      <c r="G124" s="36" t="s">
        <v>530</v>
      </c>
      <c r="H124" s="36" t="s">
        <v>564</v>
      </c>
      <c r="I124" s="36" t="s">
        <v>587</v>
      </c>
      <c r="J124" s="36" t="s">
        <v>533</v>
      </c>
      <c r="K124" s="36" t="s">
        <v>521</v>
      </c>
      <c r="L124" s="37">
        <v>1960</v>
      </c>
      <c r="M124" s="36" t="s">
        <v>12</v>
      </c>
      <c r="N124" s="36" t="s">
        <v>535</v>
      </c>
      <c r="O124" s="36" t="s">
        <v>365</v>
      </c>
      <c r="P124" s="38">
        <v>45849.333333333336</v>
      </c>
      <c r="Q124" s="38">
        <v>45941.333333333336</v>
      </c>
      <c r="R124" s="36"/>
      <c r="S124" s="66"/>
      <c r="T124" s="38"/>
      <c r="U124" s="36"/>
      <c r="V124" s="38">
        <v>45849.333333333336</v>
      </c>
      <c r="W124" s="36" t="s">
        <v>524</v>
      </c>
      <c r="X124" s="10"/>
    </row>
    <row x14ac:dyDescent="0.25" r="125" customHeight="1" ht="25.5">
      <c r="A125" s="36" t="s">
        <v>1439</v>
      </c>
      <c r="B125" s="36"/>
      <c r="C125" s="36" t="s">
        <v>1440</v>
      </c>
      <c r="D125" s="36" t="s">
        <v>1441</v>
      </c>
      <c r="E125" s="36" t="s">
        <v>1442</v>
      </c>
      <c r="F125" s="36" t="s">
        <v>1443</v>
      </c>
      <c r="G125" s="36" t="s">
        <v>517</v>
      </c>
      <c r="H125" s="36" t="s">
        <v>586</v>
      </c>
      <c r="I125" s="36" t="s">
        <v>587</v>
      </c>
      <c r="J125" s="36" t="s">
        <v>533</v>
      </c>
      <c r="K125" s="36" t="s">
        <v>521</v>
      </c>
      <c r="L125" s="37">
        <v>4400</v>
      </c>
      <c r="M125" s="36" t="s">
        <v>14</v>
      </c>
      <c r="N125" s="36" t="s">
        <v>535</v>
      </c>
      <c r="O125" s="36" t="s">
        <v>369</v>
      </c>
      <c r="P125" s="38">
        <v>45849.333333333336</v>
      </c>
      <c r="Q125" s="38">
        <v>45942.333333333336</v>
      </c>
      <c r="R125" s="36"/>
      <c r="S125" s="66"/>
      <c r="T125" s="38"/>
      <c r="U125" s="36"/>
      <c r="V125" s="38">
        <v>45849.333333333336</v>
      </c>
      <c r="W125" s="36" t="s">
        <v>524</v>
      </c>
      <c r="X125" s="10"/>
    </row>
    <row x14ac:dyDescent="0.25" r="126" customHeight="1" ht="25.5">
      <c r="A126" s="36" t="s">
        <v>1444</v>
      </c>
      <c r="B126" s="36"/>
      <c r="C126" s="36" t="s">
        <v>1445</v>
      </c>
      <c r="D126" s="36" t="s">
        <v>1446</v>
      </c>
      <c r="E126" s="36" t="s">
        <v>1447</v>
      </c>
      <c r="F126" s="36" t="s">
        <v>558</v>
      </c>
      <c r="G126" s="36" t="s">
        <v>517</v>
      </c>
      <c r="H126" s="36" t="s">
        <v>586</v>
      </c>
      <c r="I126" s="36" t="s">
        <v>551</v>
      </c>
      <c r="J126" s="36" t="s">
        <v>533</v>
      </c>
      <c r="K126" s="36" t="s">
        <v>521</v>
      </c>
      <c r="L126" s="37">
        <v>3540</v>
      </c>
      <c r="M126" s="36" t="s">
        <v>15</v>
      </c>
      <c r="N126" s="36" t="s">
        <v>535</v>
      </c>
      <c r="O126" s="36" t="s">
        <v>388</v>
      </c>
      <c r="P126" s="38">
        <v>45849.333333333336</v>
      </c>
      <c r="Q126" s="38">
        <v>45952.333333333336</v>
      </c>
      <c r="R126" s="36" t="s">
        <v>1448</v>
      </c>
      <c r="S126" s="66"/>
      <c r="T126" s="38"/>
      <c r="U126" s="36"/>
      <c r="V126" s="38">
        <v>45849.333333333336</v>
      </c>
      <c r="W126" s="36" t="s">
        <v>524</v>
      </c>
      <c r="X126" s="10"/>
    </row>
    <row x14ac:dyDescent="0.25" r="127" customHeight="1" ht="25.5">
      <c r="A127" s="36" t="s">
        <v>1449</v>
      </c>
      <c r="B127" s="36"/>
      <c r="C127" s="36" t="s">
        <v>1450</v>
      </c>
      <c r="D127" s="36" t="s">
        <v>1451</v>
      </c>
      <c r="E127" s="36" t="s">
        <v>1452</v>
      </c>
      <c r="F127" s="36" t="s">
        <v>558</v>
      </c>
      <c r="G127" s="36" t="s">
        <v>517</v>
      </c>
      <c r="H127" s="36" t="s">
        <v>593</v>
      </c>
      <c r="I127" s="36" t="s">
        <v>519</v>
      </c>
      <c r="J127" s="36" t="s">
        <v>533</v>
      </c>
      <c r="K127" s="36" t="s">
        <v>521</v>
      </c>
      <c r="L127" s="37">
        <v>4800</v>
      </c>
      <c r="M127" s="36" t="s">
        <v>7</v>
      </c>
      <c r="N127" s="36" t="s">
        <v>535</v>
      </c>
      <c r="O127" s="36" t="s">
        <v>377</v>
      </c>
      <c r="P127" s="38">
        <v>45848.333333333336</v>
      </c>
      <c r="Q127" s="38">
        <v>45940.333333333336</v>
      </c>
      <c r="R127" s="36" t="s">
        <v>1453</v>
      </c>
      <c r="S127" s="66"/>
      <c r="T127" s="38"/>
      <c r="U127" s="36"/>
      <c r="V127" s="38">
        <v>45848.333333333336</v>
      </c>
      <c r="W127" s="36" t="s">
        <v>524</v>
      </c>
      <c r="X127" s="10"/>
    </row>
    <row x14ac:dyDescent="0.25" r="128" customHeight="1" ht="25.5">
      <c r="A128" s="36" t="s">
        <v>1454</v>
      </c>
      <c r="B128" s="36"/>
      <c r="C128" s="36" t="s">
        <v>1455</v>
      </c>
      <c r="D128" s="36" t="s">
        <v>556</v>
      </c>
      <c r="E128" s="36" t="s">
        <v>1456</v>
      </c>
      <c r="F128" s="36" t="s">
        <v>558</v>
      </c>
      <c r="G128" s="36" t="s">
        <v>530</v>
      </c>
      <c r="H128" s="36" t="s">
        <v>682</v>
      </c>
      <c r="I128" s="36" t="s">
        <v>587</v>
      </c>
      <c r="J128" s="36" t="s">
        <v>533</v>
      </c>
      <c r="K128" s="36" t="s">
        <v>521</v>
      </c>
      <c r="L128" s="37">
        <v>2500</v>
      </c>
      <c r="M128" s="36" t="s">
        <v>3</v>
      </c>
      <c r="N128" s="36" t="s">
        <v>628</v>
      </c>
      <c r="O128" s="36" t="s">
        <v>355</v>
      </c>
      <c r="P128" s="38">
        <v>45848.333333333336</v>
      </c>
      <c r="Q128" s="38">
        <v>45939.333333333336</v>
      </c>
      <c r="R128" s="10"/>
      <c r="S128" s="12"/>
      <c r="T128" s="38"/>
      <c r="U128" s="36"/>
      <c r="V128" s="38">
        <v>45848.333333333336</v>
      </c>
      <c r="W128" s="36" t="s">
        <v>524</v>
      </c>
      <c r="X128" s="10"/>
    </row>
    <row x14ac:dyDescent="0.25" r="129" customHeight="1" ht="25.5">
      <c r="A129" s="36" t="s">
        <v>1457</v>
      </c>
      <c r="B129" s="36"/>
      <c r="C129" s="36" t="s">
        <v>1458</v>
      </c>
      <c r="D129" s="36" t="s">
        <v>1459</v>
      </c>
      <c r="E129" s="36" t="s">
        <v>1460</v>
      </c>
      <c r="F129" s="36" t="s">
        <v>558</v>
      </c>
      <c r="G129" s="36" t="s">
        <v>517</v>
      </c>
      <c r="H129" s="36" t="s">
        <v>1054</v>
      </c>
      <c r="I129" s="36" t="s">
        <v>544</v>
      </c>
      <c r="J129" s="36" t="s">
        <v>533</v>
      </c>
      <c r="K129" s="36" t="s">
        <v>521</v>
      </c>
      <c r="L129" s="37">
        <v>3840</v>
      </c>
      <c r="M129" s="36" t="s">
        <v>12</v>
      </c>
      <c r="N129" s="36" t="s">
        <v>535</v>
      </c>
      <c r="O129" s="36" t="s">
        <v>361</v>
      </c>
      <c r="P129" s="38">
        <v>45848.333333333336</v>
      </c>
      <c r="Q129" s="38">
        <v>45940.333333333336</v>
      </c>
      <c r="R129" s="36"/>
      <c r="S129" s="66"/>
      <c r="T129" s="38"/>
      <c r="U129" s="36"/>
      <c r="V129" s="38">
        <v>45848.333333333336</v>
      </c>
      <c r="W129" s="36" t="s">
        <v>524</v>
      </c>
      <c r="X129" s="10"/>
    </row>
    <row x14ac:dyDescent="0.25" r="130" customHeight="1" ht="25.5">
      <c r="A130" s="36" t="s">
        <v>1461</v>
      </c>
      <c r="B130" s="36"/>
      <c r="C130" s="36" t="s">
        <v>1462</v>
      </c>
      <c r="D130" s="36" t="s">
        <v>1463</v>
      </c>
      <c r="E130" s="36" t="s">
        <v>1464</v>
      </c>
      <c r="F130" s="36" t="s">
        <v>558</v>
      </c>
      <c r="G130" s="36" t="s">
        <v>613</v>
      </c>
      <c r="H130" s="36" t="s">
        <v>564</v>
      </c>
      <c r="I130" s="36" t="s">
        <v>551</v>
      </c>
      <c r="J130" s="36" t="s">
        <v>533</v>
      </c>
      <c r="K130" s="36" t="s">
        <v>521</v>
      </c>
      <c r="L130" s="37">
        <v>3540</v>
      </c>
      <c r="M130" s="36" t="s">
        <v>2</v>
      </c>
      <c r="N130" s="36" t="s">
        <v>628</v>
      </c>
      <c r="O130" s="36" t="s">
        <v>388</v>
      </c>
      <c r="P130" s="38">
        <v>45848.333333333336</v>
      </c>
      <c r="Q130" s="38">
        <v>46033.333333333336</v>
      </c>
      <c r="R130" s="36"/>
      <c r="S130" s="66"/>
      <c r="T130" s="38"/>
      <c r="U130" s="36"/>
      <c r="V130" s="38">
        <v>45848.333333333336</v>
      </c>
      <c r="W130" s="36" t="s">
        <v>524</v>
      </c>
      <c r="X130" s="10"/>
    </row>
    <row x14ac:dyDescent="0.25" r="131" customHeight="1" ht="25.5">
      <c r="A131" s="36" t="s">
        <v>1465</v>
      </c>
      <c r="B131" s="36"/>
      <c r="C131" s="36" t="s">
        <v>1466</v>
      </c>
      <c r="D131" s="36" t="s">
        <v>1467</v>
      </c>
      <c r="E131" s="36" t="s">
        <v>1468</v>
      </c>
      <c r="F131" s="36" t="s">
        <v>558</v>
      </c>
      <c r="G131" s="36" t="s">
        <v>530</v>
      </c>
      <c r="H131" s="36" t="s">
        <v>564</v>
      </c>
      <c r="I131" s="36" t="s">
        <v>587</v>
      </c>
      <c r="J131" s="36" t="s">
        <v>533</v>
      </c>
      <c r="K131" s="36" t="s">
        <v>521</v>
      </c>
      <c r="L131" s="37">
        <v>1960</v>
      </c>
      <c r="M131" s="36" t="s">
        <v>15</v>
      </c>
      <c r="N131" s="36" t="s">
        <v>535</v>
      </c>
      <c r="O131" s="36" t="s">
        <v>352</v>
      </c>
      <c r="P131" s="38">
        <v>45848.333333333336</v>
      </c>
      <c r="Q131" s="38">
        <v>45940.333333333336</v>
      </c>
      <c r="R131" s="36" t="s">
        <v>1469</v>
      </c>
      <c r="S131" s="66"/>
      <c r="T131" s="38"/>
      <c r="U131" s="36"/>
      <c r="V131" s="38">
        <v>45848.333333333336</v>
      </c>
      <c r="W131" s="36" t="s">
        <v>524</v>
      </c>
      <c r="X131" s="10"/>
    </row>
    <row x14ac:dyDescent="0.25" r="132" customHeight="1" ht="25.5">
      <c r="A132" s="36" t="s">
        <v>1470</v>
      </c>
      <c r="B132" s="36"/>
      <c r="C132" s="36" t="s">
        <v>1471</v>
      </c>
      <c r="D132" s="36" t="s">
        <v>1471</v>
      </c>
      <c r="E132" s="36" t="s">
        <v>1472</v>
      </c>
      <c r="F132" s="36" t="s">
        <v>1210</v>
      </c>
      <c r="G132" s="36" t="s">
        <v>613</v>
      </c>
      <c r="H132" s="36" t="s">
        <v>564</v>
      </c>
      <c r="I132" s="36" t="s">
        <v>587</v>
      </c>
      <c r="J132" s="36" t="s">
        <v>533</v>
      </c>
      <c r="K132" s="36" t="s">
        <v>521</v>
      </c>
      <c r="L132" s="37">
        <v>3540</v>
      </c>
      <c r="M132" s="36" t="s">
        <v>11</v>
      </c>
      <c r="N132" s="36" t="s">
        <v>535</v>
      </c>
      <c r="O132" s="36" t="s">
        <v>359</v>
      </c>
      <c r="P132" s="38">
        <v>45848.333333333336</v>
      </c>
      <c r="Q132" s="38">
        <v>46032.333333333336</v>
      </c>
      <c r="R132" s="36" t="s">
        <v>1473</v>
      </c>
      <c r="S132" s="66"/>
      <c r="T132" s="38"/>
      <c r="U132" s="36"/>
      <c r="V132" s="38">
        <v>45848.333333333336</v>
      </c>
      <c r="W132" s="36" t="s">
        <v>524</v>
      </c>
      <c r="X132" s="10"/>
    </row>
    <row x14ac:dyDescent="0.25" r="133" customHeight="1" ht="25.5">
      <c r="A133" s="36" t="s">
        <v>1474</v>
      </c>
      <c r="B133" s="36"/>
      <c r="C133" s="36" t="s">
        <v>1475</v>
      </c>
      <c r="D133" s="36" t="s">
        <v>1476</v>
      </c>
      <c r="E133" s="36" t="s">
        <v>1477</v>
      </c>
      <c r="F133" s="36" t="s">
        <v>1478</v>
      </c>
      <c r="G133" s="36" t="s">
        <v>530</v>
      </c>
      <c r="H133" s="36" t="s">
        <v>531</v>
      </c>
      <c r="I133" s="36" t="s">
        <v>551</v>
      </c>
      <c r="J133" s="36" t="s">
        <v>533</v>
      </c>
      <c r="K133" s="36" t="s">
        <v>521</v>
      </c>
      <c r="L133" s="37">
        <v>1960</v>
      </c>
      <c r="M133" s="36" t="s">
        <v>12</v>
      </c>
      <c r="N133" s="36" t="s">
        <v>535</v>
      </c>
      <c r="O133" s="36" t="s">
        <v>369</v>
      </c>
      <c r="P133" s="38">
        <v>45848.333333333336</v>
      </c>
      <c r="Q133" s="38">
        <v>45910.333333333336</v>
      </c>
      <c r="R133" s="36"/>
      <c r="S133" s="66"/>
      <c r="T133" s="38"/>
      <c r="U133" s="36"/>
      <c r="V133" s="38">
        <v>45848.333333333336</v>
      </c>
      <c r="W133" s="36" t="s">
        <v>524</v>
      </c>
      <c r="X133" s="10"/>
    </row>
    <row x14ac:dyDescent="0.25" r="134" customHeight="1" ht="25.5">
      <c r="A134" s="36" t="s">
        <v>1479</v>
      </c>
      <c r="B134" s="36"/>
      <c r="C134" s="36" t="s">
        <v>1480</v>
      </c>
      <c r="D134" s="36" t="s">
        <v>1481</v>
      </c>
      <c r="E134" s="36" t="s">
        <v>1482</v>
      </c>
      <c r="F134" s="36" t="s">
        <v>786</v>
      </c>
      <c r="G134" s="36" t="s">
        <v>517</v>
      </c>
      <c r="H134" s="36" t="s">
        <v>586</v>
      </c>
      <c r="I134" s="36" t="s">
        <v>551</v>
      </c>
      <c r="J134" s="36" t="s">
        <v>533</v>
      </c>
      <c r="K134" s="36" t="s">
        <v>521</v>
      </c>
      <c r="L134" s="37">
        <v>3540</v>
      </c>
      <c r="M134" s="36" t="s">
        <v>5</v>
      </c>
      <c r="N134" s="36" t="s">
        <v>535</v>
      </c>
      <c r="O134" s="36" t="s">
        <v>388</v>
      </c>
      <c r="P134" s="38">
        <v>45848.333333333336</v>
      </c>
      <c r="Q134" s="38">
        <v>45940.333333333336</v>
      </c>
      <c r="R134" s="36"/>
      <c r="S134" s="66"/>
      <c r="T134" s="38"/>
      <c r="U134" s="36"/>
      <c r="V134" s="38">
        <v>45848.333333333336</v>
      </c>
      <c r="W134" s="36" t="s">
        <v>524</v>
      </c>
      <c r="X134" s="10"/>
    </row>
    <row x14ac:dyDescent="0.25" r="135" customHeight="1" ht="25.5">
      <c r="A135" s="36" t="s">
        <v>1483</v>
      </c>
      <c r="B135" s="36"/>
      <c r="C135" s="36" t="s">
        <v>1484</v>
      </c>
      <c r="D135" s="36" t="s">
        <v>1485</v>
      </c>
      <c r="E135" s="36" t="s">
        <v>1486</v>
      </c>
      <c r="F135" s="36" t="s">
        <v>1339</v>
      </c>
      <c r="G135" s="36" t="s">
        <v>517</v>
      </c>
      <c r="H135" s="36" t="s">
        <v>586</v>
      </c>
      <c r="I135" s="36" t="s">
        <v>532</v>
      </c>
      <c r="J135" s="36" t="s">
        <v>533</v>
      </c>
      <c r="K135" s="36" t="s">
        <v>521</v>
      </c>
      <c r="L135" s="37">
        <v>5760</v>
      </c>
      <c r="M135" s="36" t="s">
        <v>7</v>
      </c>
      <c r="N135" s="36" t="s">
        <v>535</v>
      </c>
      <c r="O135" s="36" t="s">
        <v>350</v>
      </c>
      <c r="P135" s="38">
        <v>45848.333333333336</v>
      </c>
      <c r="Q135" s="38">
        <v>45941.333333333336</v>
      </c>
      <c r="R135" s="36" t="s">
        <v>1487</v>
      </c>
      <c r="S135" s="66"/>
      <c r="T135" s="38"/>
      <c r="U135" s="36"/>
      <c r="V135" s="38">
        <v>45849.333333333336</v>
      </c>
      <c r="W135" s="36" t="s">
        <v>524</v>
      </c>
      <c r="X135" s="10"/>
    </row>
    <row x14ac:dyDescent="0.25" r="136" customHeight="1" ht="25.5">
      <c r="A136" s="36" t="s">
        <v>1488</v>
      </c>
      <c r="B136" s="36"/>
      <c r="C136" s="36" t="s">
        <v>1489</v>
      </c>
      <c r="D136" s="36" t="s">
        <v>1490</v>
      </c>
      <c r="E136" s="36" t="s">
        <v>1491</v>
      </c>
      <c r="F136" s="36" t="s">
        <v>558</v>
      </c>
      <c r="G136" s="36" t="s">
        <v>530</v>
      </c>
      <c r="H136" s="36" t="s">
        <v>682</v>
      </c>
      <c r="I136" s="36" t="s">
        <v>565</v>
      </c>
      <c r="J136" s="36" t="s">
        <v>533</v>
      </c>
      <c r="K136" s="36" t="s">
        <v>521</v>
      </c>
      <c r="L136" s="37">
        <v>2500</v>
      </c>
      <c r="M136" s="36" t="s">
        <v>3</v>
      </c>
      <c r="N136" s="36" t="s">
        <v>628</v>
      </c>
      <c r="O136" s="36" t="s">
        <v>385</v>
      </c>
      <c r="P136" s="38">
        <v>45847.333333333336</v>
      </c>
      <c r="Q136" s="38">
        <v>45940.333333333336</v>
      </c>
      <c r="R136" s="36"/>
      <c r="S136" s="66"/>
      <c r="T136" s="38"/>
      <c r="U136" s="36"/>
      <c r="V136" s="38">
        <v>45847.333333333336</v>
      </c>
      <c r="W136" s="36" t="s">
        <v>524</v>
      </c>
      <c r="X136" s="10"/>
    </row>
    <row x14ac:dyDescent="0.25" r="137" customHeight="1" ht="25.5">
      <c r="A137" s="36" t="s">
        <v>1492</v>
      </c>
      <c r="B137" s="36"/>
      <c r="C137" s="36" t="s">
        <v>1493</v>
      </c>
      <c r="D137" s="36" t="s">
        <v>1494</v>
      </c>
      <c r="E137" s="36" t="s">
        <v>1495</v>
      </c>
      <c r="F137" s="36" t="s">
        <v>1496</v>
      </c>
      <c r="G137" s="36" t="s">
        <v>530</v>
      </c>
      <c r="H137" s="36" t="s">
        <v>531</v>
      </c>
      <c r="I137" s="36" t="s">
        <v>587</v>
      </c>
      <c r="J137" s="36" t="s">
        <v>533</v>
      </c>
      <c r="K137" s="36" t="s">
        <v>521</v>
      </c>
      <c r="L137" s="37">
        <v>1960</v>
      </c>
      <c r="M137" s="36" t="s">
        <v>14</v>
      </c>
      <c r="N137" s="36" t="s">
        <v>535</v>
      </c>
      <c r="O137" s="36" t="s">
        <v>382</v>
      </c>
      <c r="P137" s="38">
        <v>45847.333333333336</v>
      </c>
      <c r="Q137" s="38">
        <v>45901.333333333336</v>
      </c>
      <c r="R137" s="36"/>
      <c r="S137" s="66"/>
      <c r="T137" s="38"/>
      <c r="U137" s="36"/>
      <c r="V137" s="38">
        <v>45847.333333333336</v>
      </c>
      <c r="W137" s="36" t="s">
        <v>524</v>
      </c>
      <c r="X137" s="10"/>
    </row>
    <row x14ac:dyDescent="0.25" r="138" customHeight="1" ht="25.5">
      <c r="A138" s="36" t="s">
        <v>1497</v>
      </c>
      <c r="B138" s="36"/>
      <c r="C138" s="36" t="s">
        <v>1498</v>
      </c>
      <c r="D138" s="36" t="s">
        <v>1499</v>
      </c>
      <c r="E138" s="36" t="s">
        <v>1500</v>
      </c>
      <c r="F138" s="36" t="s">
        <v>558</v>
      </c>
      <c r="G138" s="36" t="s">
        <v>517</v>
      </c>
      <c r="H138" s="36" t="s">
        <v>593</v>
      </c>
      <c r="I138" s="36" t="s">
        <v>572</v>
      </c>
      <c r="J138" s="36" t="s">
        <v>533</v>
      </c>
      <c r="K138" s="36" t="s">
        <v>521</v>
      </c>
      <c r="L138" s="37">
        <v>4800</v>
      </c>
      <c r="M138" s="36" t="s">
        <v>0</v>
      </c>
      <c r="N138" s="36" t="s">
        <v>535</v>
      </c>
      <c r="O138" s="36" t="s">
        <v>385</v>
      </c>
      <c r="P138" s="38">
        <v>45847.333333333336</v>
      </c>
      <c r="Q138" s="38">
        <v>45940.333333333336</v>
      </c>
      <c r="R138" s="36" t="s">
        <v>1501</v>
      </c>
      <c r="S138" s="66"/>
      <c r="T138" s="38"/>
      <c r="U138" s="36"/>
      <c r="V138" s="38">
        <v>45847.333333333336</v>
      </c>
      <c r="W138" s="36" t="s">
        <v>524</v>
      </c>
      <c r="X138" s="10"/>
    </row>
    <row x14ac:dyDescent="0.25" r="139" customHeight="1" ht="25.5">
      <c r="A139" s="36" t="s">
        <v>1502</v>
      </c>
      <c r="B139" s="36"/>
      <c r="C139" s="36" t="s">
        <v>1503</v>
      </c>
      <c r="D139" s="36" t="s">
        <v>1504</v>
      </c>
      <c r="E139" s="36" t="s">
        <v>1505</v>
      </c>
      <c r="F139" s="36" t="s">
        <v>558</v>
      </c>
      <c r="G139" s="36" t="s">
        <v>613</v>
      </c>
      <c r="H139" s="36" t="s">
        <v>564</v>
      </c>
      <c r="I139" s="36"/>
      <c r="J139" s="36" t="s">
        <v>533</v>
      </c>
      <c r="K139" s="36" t="s">
        <v>521</v>
      </c>
      <c r="L139" s="37">
        <v>4400</v>
      </c>
      <c r="M139" s="36" t="s">
        <v>14</v>
      </c>
      <c r="N139" s="36" t="s">
        <v>535</v>
      </c>
      <c r="O139" s="36" t="s">
        <v>361</v>
      </c>
      <c r="P139" s="38">
        <v>45847.333333333336</v>
      </c>
      <c r="Q139" s="38">
        <v>46031.333333333336</v>
      </c>
      <c r="R139" s="36"/>
      <c r="S139" s="66"/>
      <c r="T139" s="38"/>
      <c r="U139" s="36"/>
      <c r="V139" s="38">
        <v>45847.333333333336</v>
      </c>
      <c r="W139" s="36" t="s">
        <v>524</v>
      </c>
      <c r="X139" s="10"/>
    </row>
    <row x14ac:dyDescent="0.25" r="140" customHeight="1" ht="25.5">
      <c r="A140" s="36" t="s">
        <v>597</v>
      </c>
      <c r="B140" s="36"/>
      <c r="C140" s="36" t="s">
        <v>598</v>
      </c>
      <c r="D140" s="36" t="s">
        <v>599</v>
      </c>
      <c r="E140" s="36" t="s">
        <v>600</v>
      </c>
      <c r="F140" s="36" t="s">
        <v>558</v>
      </c>
      <c r="G140" s="36" t="s">
        <v>542</v>
      </c>
      <c r="H140" s="36" t="s">
        <v>543</v>
      </c>
      <c r="I140" s="36"/>
      <c r="J140" s="36" t="s">
        <v>533</v>
      </c>
      <c r="K140" s="36" t="s">
        <v>534</v>
      </c>
      <c r="L140" s="37">
        <v>4800</v>
      </c>
      <c r="M140" s="36" t="s">
        <v>11</v>
      </c>
      <c r="N140" s="36" t="s">
        <v>535</v>
      </c>
      <c r="O140" s="36" t="s">
        <v>388</v>
      </c>
      <c r="P140" s="38">
        <v>45847.333333333336</v>
      </c>
      <c r="Q140" s="38">
        <v>45950.333333333336</v>
      </c>
      <c r="R140" s="36" t="s">
        <v>601</v>
      </c>
      <c r="S140" s="37">
        <v>4800</v>
      </c>
      <c r="T140" s="38">
        <v>45850.333333333336</v>
      </c>
      <c r="U140" s="36" t="s">
        <v>602</v>
      </c>
      <c r="V140" s="38">
        <v>45847.333333333336</v>
      </c>
      <c r="W140" s="36" t="s">
        <v>524</v>
      </c>
      <c r="X140" s="10"/>
    </row>
    <row x14ac:dyDescent="0.25" r="141" customHeight="1" ht="25.5">
      <c r="A141" s="36" t="s">
        <v>1506</v>
      </c>
      <c r="B141" s="36"/>
      <c r="C141" s="36" t="s">
        <v>1507</v>
      </c>
      <c r="D141" s="36" t="s">
        <v>1508</v>
      </c>
      <c r="E141" s="36" t="s">
        <v>1509</v>
      </c>
      <c r="F141" s="36" t="s">
        <v>558</v>
      </c>
      <c r="G141" s="36" t="s">
        <v>734</v>
      </c>
      <c r="H141" s="36" t="s">
        <v>586</v>
      </c>
      <c r="I141" s="36" t="s">
        <v>551</v>
      </c>
      <c r="J141" s="36" t="s">
        <v>533</v>
      </c>
      <c r="K141" s="36" t="s">
        <v>521</v>
      </c>
      <c r="L141" s="37">
        <v>5700</v>
      </c>
      <c r="M141" s="36" t="s">
        <v>2</v>
      </c>
      <c r="N141" s="36" t="s">
        <v>628</v>
      </c>
      <c r="O141" s="36" t="s">
        <v>369</v>
      </c>
      <c r="P141" s="38">
        <v>45847.333333333336</v>
      </c>
      <c r="Q141" s="38">
        <v>45940.333333333336</v>
      </c>
      <c r="R141" s="36"/>
      <c r="S141" s="66"/>
      <c r="T141" s="38"/>
      <c r="U141" s="36"/>
      <c r="V141" s="38">
        <v>45847.333333333336</v>
      </c>
      <c r="W141" s="36" t="s">
        <v>524</v>
      </c>
      <c r="X141" s="10"/>
    </row>
    <row x14ac:dyDescent="0.25" r="142" customHeight="1" ht="25.5">
      <c r="A142" s="36" t="s">
        <v>1510</v>
      </c>
      <c r="B142" s="36"/>
      <c r="C142" s="36" t="s">
        <v>1511</v>
      </c>
      <c r="D142" s="36" t="s">
        <v>1511</v>
      </c>
      <c r="E142" s="36" t="s">
        <v>1512</v>
      </c>
      <c r="F142" s="36" t="s">
        <v>1513</v>
      </c>
      <c r="G142" s="36" t="s">
        <v>517</v>
      </c>
      <c r="H142" s="36" t="s">
        <v>593</v>
      </c>
      <c r="I142" s="36" t="s">
        <v>587</v>
      </c>
      <c r="J142" s="36" t="s">
        <v>533</v>
      </c>
      <c r="K142" s="36" t="s">
        <v>521</v>
      </c>
      <c r="L142" s="37">
        <v>4400</v>
      </c>
      <c r="M142" s="36" t="s">
        <v>5</v>
      </c>
      <c r="N142" s="36" t="s">
        <v>535</v>
      </c>
      <c r="O142" s="36" t="s">
        <v>355</v>
      </c>
      <c r="P142" s="38">
        <v>45847.333333333336</v>
      </c>
      <c r="Q142" s="38">
        <v>45940.333333333336</v>
      </c>
      <c r="R142" s="36"/>
      <c r="S142" s="66"/>
      <c r="T142" s="38"/>
      <c r="U142" s="36"/>
      <c r="V142" s="38">
        <v>45847.333333333336</v>
      </c>
      <c r="W142" s="36" t="s">
        <v>524</v>
      </c>
      <c r="X142" s="10"/>
    </row>
    <row x14ac:dyDescent="0.25" r="143" customHeight="1" ht="25.5">
      <c r="A143" s="36" t="s">
        <v>1514</v>
      </c>
      <c r="B143" s="36"/>
      <c r="C143" s="36" t="s">
        <v>1515</v>
      </c>
      <c r="D143" s="36" t="s">
        <v>1516</v>
      </c>
      <c r="E143" s="36" t="s">
        <v>1517</v>
      </c>
      <c r="F143" s="36" t="s">
        <v>1518</v>
      </c>
      <c r="G143" s="36" t="s">
        <v>627</v>
      </c>
      <c r="H143" s="36" t="s">
        <v>593</v>
      </c>
      <c r="I143" s="36" t="s">
        <v>587</v>
      </c>
      <c r="J143" s="36" t="s">
        <v>533</v>
      </c>
      <c r="K143" s="36" t="s">
        <v>521</v>
      </c>
      <c r="L143" s="37">
        <v>9920</v>
      </c>
      <c r="M143" s="36" t="s">
        <v>3</v>
      </c>
      <c r="N143" s="36" t="s">
        <v>628</v>
      </c>
      <c r="O143" s="36" t="s">
        <v>377</v>
      </c>
      <c r="P143" s="38">
        <v>45847.333333333336</v>
      </c>
      <c r="Q143" s="38">
        <v>46224.333333333336</v>
      </c>
      <c r="R143" s="36" t="s">
        <v>1519</v>
      </c>
      <c r="S143" s="66"/>
      <c r="T143" s="38"/>
      <c r="U143" s="36"/>
      <c r="V143" s="38">
        <v>45847.333333333336</v>
      </c>
      <c r="W143" s="36" t="s">
        <v>524</v>
      </c>
      <c r="X143" s="10"/>
    </row>
    <row x14ac:dyDescent="0.25" r="144" customHeight="1" ht="25.5">
      <c r="A144" s="36" t="s">
        <v>1520</v>
      </c>
      <c r="B144" s="36"/>
      <c r="C144" s="36" t="s">
        <v>1521</v>
      </c>
      <c r="D144" s="36" t="s">
        <v>556</v>
      </c>
      <c r="E144" s="36" t="s">
        <v>1522</v>
      </c>
      <c r="F144" s="36" t="s">
        <v>558</v>
      </c>
      <c r="G144" s="36" t="s">
        <v>517</v>
      </c>
      <c r="H144" s="36" t="s">
        <v>593</v>
      </c>
      <c r="I144" s="36" t="s">
        <v>587</v>
      </c>
      <c r="J144" s="36" t="s">
        <v>533</v>
      </c>
      <c r="K144" s="36" t="s">
        <v>521</v>
      </c>
      <c r="L144" s="37">
        <v>3540</v>
      </c>
      <c r="M144" s="36" t="s">
        <v>15</v>
      </c>
      <c r="N144" s="36" t="s">
        <v>535</v>
      </c>
      <c r="O144" s="36" t="s">
        <v>355</v>
      </c>
      <c r="P144" s="38">
        <v>45847.333333333336</v>
      </c>
      <c r="Q144" s="38">
        <v>45945.333333333336</v>
      </c>
      <c r="R144" s="36" t="s">
        <v>1523</v>
      </c>
      <c r="S144" s="66"/>
      <c r="T144" s="38"/>
      <c r="U144" s="36"/>
      <c r="V144" s="38">
        <v>45847.333333333336</v>
      </c>
      <c r="W144" s="36" t="s">
        <v>524</v>
      </c>
      <c r="X144" s="10"/>
    </row>
    <row x14ac:dyDescent="0.25" r="145" customHeight="1" ht="25.5">
      <c r="A145" s="36" t="s">
        <v>1524</v>
      </c>
      <c r="B145" s="36"/>
      <c r="C145" s="36" t="s">
        <v>1525</v>
      </c>
      <c r="D145" s="36" t="s">
        <v>1526</v>
      </c>
      <c r="E145" s="36" t="s">
        <v>1527</v>
      </c>
      <c r="F145" s="36" t="s">
        <v>558</v>
      </c>
      <c r="G145" s="36" t="s">
        <v>517</v>
      </c>
      <c r="H145" s="36" t="s">
        <v>1134</v>
      </c>
      <c r="I145" s="36" t="s">
        <v>587</v>
      </c>
      <c r="J145" s="36" t="s">
        <v>533</v>
      </c>
      <c r="K145" s="36" t="s">
        <v>521</v>
      </c>
      <c r="L145" s="37">
        <v>3540</v>
      </c>
      <c r="M145" s="36" t="s">
        <v>8</v>
      </c>
      <c r="N145" s="36" t="s">
        <v>535</v>
      </c>
      <c r="O145" s="36" t="s">
        <v>359</v>
      </c>
      <c r="P145" s="38">
        <v>45847.333333333336</v>
      </c>
      <c r="Q145" s="38">
        <v>45940.333333333336</v>
      </c>
      <c r="R145" s="10"/>
      <c r="S145" s="12"/>
      <c r="T145" s="38"/>
      <c r="U145" s="36"/>
      <c r="V145" s="38">
        <v>45847.333333333336</v>
      </c>
      <c r="W145" s="36" t="s">
        <v>524</v>
      </c>
      <c r="X145" s="10"/>
    </row>
    <row x14ac:dyDescent="0.25" r="146" customHeight="1" ht="25.5">
      <c r="A146" s="36" t="s">
        <v>1528</v>
      </c>
      <c r="B146" s="36"/>
      <c r="C146" s="36" t="s">
        <v>1529</v>
      </c>
      <c r="D146" s="36" t="s">
        <v>1530</v>
      </c>
      <c r="E146" s="36" t="s">
        <v>1531</v>
      </c>
      <c r="F146" s="36" t="s">
        <v>558</v>
      </c>
      <c r="G146" s="36" t="s">
        <v>517</v>
      </c>
      <c r="H146" s="36" t="s">
        <v>1134</v>
      </c>
      <c r="I146" s="36" t="s">
        <v>551</v>
      </c>
      <c r="J146" s="36" t="s">
        <v>533</v>
      </c>
      <c r="K146" s="36" t="s">
        <v>521</v>
      </c>
      <c r="L146" s="37">
        <v>3540</v>
      </c>
      <c r="M146" s="36" t="s">
        <v>3</v>
      </c>
      <c r="N146" s="36" t="s">
        <v>628</v>
      </c>
      <c r="O146" s="36" t="s">
        <v>359</v>
      </c>
      <c r="P146" s="38">
        <v>45846.333333333336</v>
      </c>
      <c r="Q146" s="38">
        <v>45939.333333333336</v>
      </c>
      <c r="R146" s="36"/>
      <c r="S146" s="66"/>
      <c r="T146" s="38"/>
      <c r="U146" s="36"/>
      <c r="V146" s="38">
        <v>45846.333333333336</v>
      </c>
      <c r="W146" s="36" t="s">
        <v>524</v>
      </c>
      <c r="X146" s="10"/>
    </row>
    <row x14ac:dyDescent="0.25" r="147" customHeight="1" ht="25.5">
      <c r="A147" s="36" t="s">
        <v>1532</v>
      </c>
      <c r="B147" s="36"/>
      <c r="C147" s="36" t="s">
        <v>1533</v>
      </c>
      <c r="D147" s="36" t="s">
        <v>1534</v>
      </c>
      <c r="E147" s="36" t="s">
        <v>1535</v>
      </c>
      <c r="F147" s="36" t="s">
        <v>558</v>
      </c>
      <c r="G147" s="36" t="s">
        <v>1536</v>
      </c>
      <c r="H147" s="36" t="s">
        <v>586</v>
      </c>
      <c r="I147" s="36" t="s">
        <v>587</v>
      </c>
      <c r="J147" s="36" t="s">
        <v>533</v>
      </c>
      <c r="K147" s="36" t="s">
        <v>521</v>
      </c>
      <c r="L147" s="37">
        <v>19120</v>
      </c>
      <c r="M147" s="36" t="s">
        <v>3</v>
      </c>
      <c r="N147" s="36" t="s">
        <v>628</v>
      </c>
      <c r="O147" s="36" t="s">
        <v>388</v>
      </c>
      <c r="P147" s="38">
        <v>45846.333333333336</v>
      </c>
      <c r="Q147" s="38">
        <v>46210.333333333336</v>
      </c>
      <c r="R147" s="36"/>
      <c r="S147" s="66"/>
      <c r="T147" s="38"/>
      <c r="U147" s="36"/>
      <c r="V147" s="38">
        <v>45846.333333333336</v>
      </c>
      <c r="W147" s="36" t="s">
        <v>524</v>
      </c>
      <c r="X147" s="10"/>
    </row>
    <row x14ac:dyDescent="0.25" r="148" customHeight="1" ht="25.5">
      <c r="A148" s="36" t="s">
        <v>1537</v>
      </c>
      <c r="B148" s="36"/>
      <c r="C148" s="36" t="s">
        <v>1538</v>
      </c>
      <c r="D148" s="36" t="s">
        <v>1539</v>
      </c>
      <c r="E148" s="36" t="s">
        <v>1540</v>
      </c>
      <c r="F148" s="36" t="s">
        <v>773</v>
      </c>
      <c r="G148" s="36" t="s">
        <v>703</v>
      </c>
      <c r="H148" s="36" t="s">
        <v>564</v>
      </c>
      <c r="I148" s="36" t="s">
        <v>551</v>
      </c>
      <c r="J148" s="36" t="s">
        <v>533</v>
      </c>
      <c r="K148" s="36" t="s">
        <v>521</v>
      </c>
      <c r="L148" s="37">
        <v>6720</v>
      </c>
      <c r="M148" s="36" t="s">
        <v>0</v>
      </c>
      <c r="N148" s="36" t="s">
        <v>535</v>
      </c>
      <c r="O148" s="36" t="s">
        <v>361</v>
      </c>
      <c r="P148" s="38">
        <v>45846.333333333336</v>
      </c>
      <c r="Q148" s="38">
        <v>46223.333333333336</v>
      </c>
      <c r="R148" s="36" t="s">
        <v>1541</v>
      </c>
      <c r="S148" s="66"/>
      <c r="T148" s="38"/>
      <c r="U148" s="36"/>
      <c r="V148" s="38">
        <v>45846.333333333336</v>
      </c>
      <c r="W148" s="36" t="s">
        <v>524</v>
      </c>
      <c r="X148" s="10"/>
    </row>
    <row x14ac:dyDescent="0.25" r="149" customHeight="1" ht="25.5">
      <c r="A149" s="36" t="s">
        <v>1542</v>
      </c>
      <c r="B149" s="36"/>
      <c r="C149" s="36" t="s">
        <v>1543</v>
      </c>
      <c r="D149" s="36" t="s">
        <v>1544</v>
      </c>
      <c r="E149" s="36" t="s">
        <v>1545</v>
      </c>
      <c r="F149" s="36" t="s">
        <v>558</v>
      </c>
      <c r="G149" s="36" t="s">
        <v>530</v>
      </c>
      <c r="H149" s="36" t="s">
        <v>564</v>
      </c>
      <c r="I149" s="36" t="s">
        <v>587</v>
      </c>
      <c r="J149" s="36" t="s">
        <v>533</v>
      </c>
      <c r="K149" s="36" t="s">
        <v>521</v>
      </c>
      <c r="L149" s="37">
        <v>2500</v>
      </c>
      <c r="M149" s="36" t="s">
        <v>11</v>
      </c>
      <c r="N149" s="36" t="s">
        <v>535</v>
      </c>
      <c r="O149" s="36" t="s">
        <v>359</v>
      </c>
      <c r="P149" s="38">
        <v>45846.333333333336</v>
      </c>
      <c r="Q149" s="38">
        <v>45937.333333333336</v>
      </c>
      <c r="R149" s="36" t="s">
        <v>1546</v>
      </c>
      <c r="S149" s="66"/>
      <c r="T149" s="38"/>
      <c r="U149" s="36"/>
      <c r="V149" s="38">
        <v>45846.333333333336</v>
      </c>
      <c r="W149" s="36" t="s">
        <v>524</v>
      </c>
      <c r="X149" s="10"/>
    </row>
    <row x14ac:dyDescent="0.25" r="150" customHeight="1" ht="25.5">
      <c r="A150" s="36" t="s">
        <v>1547</v>
      </c>
      <c r="B150" s="36"/>
      <c r="C150" s="36" t="s">
        <v>1548</v>
      </c>
      <c r="D150" s="36" t="s">
        <v>1549</v>
      </c>
      <c r="E150" s="36" t="s">
        <v>1550</v>
      </c>
      <c r="F150" s="36" t="s">
        <v>558</v>
      </c>
      <c r="G150" s="36" t="s">
        <v>517</v>
      </c>
      <c r="H150" s="36" t="s">
        <v>1134</v>
      </c>
      <c r="I150" s="36" t="s">
        <v>587</v>
      </c>
      <c r="J150" s="36" t="s">
        <v>533</v>
      </c>
      <c r="K150" s="36" t="s">
        <v>521</v>
      </c>
      <c r="L150" s="37">
        <v>4400</v>
      </c>
      <c r="M150" s="36" t="s">
        <v>2</v>
      </c>
      <c r="N150" s="36" t="s">
        <v>628</v>
      </c>
      <c r="O150" s="36" t="s">
        <v>1551</v>
      </c>
      <c r="P150" s="38">
        <v>45846.333333333336</v>
      </c>
      <c r="Q150" s="38">
        <v>45940.333333333336</v>
      </c>
      <c r="R150" s="36"/>
      <c r="S150" s="66"/>
      <c r="T150" s="38"/>
      <c r="U150" s="36"/>
      <c r="V150" s="38">
        <v>45846.333333333336</v>
      </c>
      <c r="W150" s="36" t="s">
        <v>524</v>
      </c>
      <c r="X150" s="10"/>
    </row>
    <row x14ac:dyDescent="0.25" r="151" customHeight="1" ht="25.5">
      <c r="A151" s="36" t="s">
        <v>1552</v>
      </c>
      <c r="B151" s="36"/>
      <c r="C151" s="36" t="s">
        <v>1553</v>
      </c>
      <c r="D151" s="36" t="s">
        <v>1554</v>
      </c>
      <c r="E151" s="36" t="s">
        <v>1555</v>
      </c>
      <c r="F151" s="36" t="s">
        <v>558</v>
      </c>
      <c r="G151" s="36" t="s">
        <v>530</v>
      </c>
      <c r="H151" s="36" t="s">
        <v>564</v>
      </c>
      <c r="I151" s="36" t="s">
        <v>587</v>
      </c>
      <c r="J151" s="36" t="s">
        <v>533</v>
      </c>
      <c r="K151" s="36" t="s">
        <v>521</v>
      </c>
      <c r="L151" s="37">
        <v>1960</v>
      </c>
      <c r="M151" s="36" t="s">
        <v>15</v>
      </c>
      <c r="N151" s="36" t="s">
        <v>535</v>
      </c>
      <c r="O151" s="36" t="s">
        <v>361</v>
      </c>
      <c r="P151" s="38">
        <v>45846.333333333336</v>
      </c>
      <c r="Q151" s="38">
        <v>45938.333333333336</v>
      </c>
      <c r="R151" s="36" t="s">
        <v>1556</v>
      </c>
      <c r="S151" s="66"/>
      <c r="T151" s="38"/>
      <c r="U151" s="36"/>
      <c r="V151" s="38">
        <v>45846.333333333336</v>
      </c>
      <c r="W151" s="36" t="s">
        <v>524</v>
      </c>
      <c r="X151" s="10"/>
    </row>
    <row x14ac:dyDescent="0.25" r="152" customHeight="1" ht="25.5">
      <c r="A152" s="36" t="s">
        <v>1557</v>
      </c>
      <c r="B152" s="36"/>
      <c r="C152" s="36" t="s">
        <v>1558</v>
      </c>
      <c r="D152" s="36" t="s">
        <v>1559</v>
      </c>
      <c r="E152" s="36" t="s">
        <v>1560</v>
      </c>
      <c r="F152" s="36" t="s">
        <v>558</v>
      </c>
      <c r="G152" s="36" t="s">
        <v>613</v>
      </c>
      <c r="H152" s="36" t="s">
        <v>531</v>
      </c>
      <c r="I152" s="36" t="s">
        <v>532</v>
      </c>
      <c r="J152" s="36" t="s">
        <v>533</v>
      </c>
      <c r="K152" s="36" t="s">
        <v>521</v>
      </c>
      <c r="L152" s="37">
        <v>5260</v>
      </c>
      <c r="M152" s="36" t="s">
        <v>7</v>
      </c>
      <c r="N152" s="36" t="s">
        <v>535</v>
      </c>
      <c r="O152" s="36" t="s">
        <v>390</v>
      </c>
      <c r="P152" s="38">
        <v>45845.333333333336</v>
      </c>
      <c r="Q152" s="38">
        <v>46030.333333333336</v>
      </c>
      <c r="R152" s="36" t="s">
        <v>1561</v>
      </c>
      <c r="S152" s="66"/>
      <c r="T152" s="38"/>
      <c r="U152" s="36"/>
      <c r="V152" s="38">
        <v>45845.333333333336</v>
      </c>
      <c r="W152" s="36" t="s">
        <v>524</v>
      </c>
      <c r="X152" s="10"/>
    </row>
    <row x14ac:dyDescent="0.25" r="153" customHeight="1" ht="25.5">
      <c r="A153" s="36" t="s">
        <v>1562</v>
      </c>
      <c r="B153" s="36"/>
      <c r="C153" s="36" t="s">
        <v>1563</v>
      </c>
      <c r="D153" s="36" t="s">
        <v>1564</v>
      </c>
      <c r="E153" s="36" t="s">
        <v>1565</v>
      </c>
      <c r="F153" s="36" t="s">
        <v>558</v>
      </c>
      <c r="G153" s="36" t="s">
        <v>530</v>
      </c>
      <c r="H153" s="36" t="s">
        <v>744</v>
      </c>
      <c r="I153" s="36" t="s">
        <v>551</v>
      </c>
      <c r="J153" s="36" t="s">
        <v>533</v>
      </c>
      <c r="K153" s="36" t="s">
        <v>521</v>
      </c>
      <c r="L153" s="37">
        <v>2160</v>
      </c>
      <c r="M153" s="36" t="s">
        <v>11</v>
      </c>
      <c r="N153" s="36" t="s">
        <v>535</v>
      </c>
      <c r="O153" s="36" t="s">
        <v>361</v>
      </c>
      <c r="P153" s="38">
        <v>45845.333333333336</v>
      </c>
      <c r="Q153" s="38">
        <v>45937.333333333336</v>
      </c>
      <c r="R153" s="36" t="s">
        <v>1566</v>
      </c>
      <c r="S153" s="66"/>
      <c r="T153" s="38"/>
      <c r="U153" s="36"/>
      <c r="V153" s="38">
        <v>45845.333333333336</v>
      </c>
      <c r="W153" s="36" t="s">
        <v>524</v>
      </c>
      <c r="X153" s="10"/>
    </row>
    <row x14ac:dyDescent="0.25" r="154" customHeight="1" ht="25.5">
      <c r="A154" s="36" t="s">
        <v>1567</v>
      </c>
      <c r="B154" s="36"/>
      <c r="C154" s="36" t="s">
        <v>1568</v>
      </c>
      <c r="D154" s="36" t="s">
        <v>1568</v>
      </c>
      <c r="E154" s="36" t="s">
        <v>1569</v>
      </c>
      <c r="F154" s="36" t="s">
        <v>1570</v>
      </c>
      <c r="G154" s="36" t="s">
        <v>703</v>
      </c>
      <c r="H154" s="36" t="s">
        <v>531</v>
      </c>
      <c r="I154" s="36" t="s">
        <v>551</v>
      </c>
      <c r="J154" s="36" t="s">
        <v>533</v>
      </c>
      <c r="K154" s="36" t="s">
        <v>521</v>
      </c>
      <c r="L154" s="37">
        <v>5920</v>
      </c>
      <c r="M154" s="36" t="s">
        <v>12</v>
      </c>
      <c r="N154" s="36" t="s">
        <v>535</v>
      </c>
      <c r="O154" s="36" t="s">
        <v>350</v>
      </c>
      <c r="P154" s="38">
        <v>45845.333333333336</v>
      </c>
      <c r="Q154" s="38">
        <v>46210.333333333336</v>
      </c>
      <c r="R154" s="36"/>
      <c r="S154" s="66"/>
      <c r="T154" s="38"/>
      <c r="U154" s="36"/>
      <c r="V154" s="38">
        <v>45845.333333333336</v>
      </c>
      <c r="W154" s="36" t="s">
        <v>524</v>
      </c>
      <c r="X154" s="10"/>
    </row>
    <row x14ac:dyDescent="0.25" r="155" customHeight="1" ht="25.5">
      <c r="A155" s="36" t="s">
        <v>1571</v>
      </c>
      <c r="B155" s="36"/>
      <c r="C155" s="36" t="s">
        <v>1572</v>
      </c>
      <c r="D155" s="36" t="s">
        <v>1573</v>
      </c>
      <c r="E155" s="36" t="s">
        <v>1574</v>
      </c>
      <c r="F155" s="36" t="s">
        <v>558</v>
      </c>
      <c r="G155" s="36" t="s">
        <v>530</v>
      </c>
      <c r="H155" s="36" t="s">
        <v>531</v>
      </c>
      <c r="I155" s="36" t="s">
        <v>544</v>
      </c>
      <c r="J155" s="36" t="s">
        <v>533</v>
      </c>
      <c r="K155" s="36" t="s">
        <v>521</v>
      </c>
      <c r="L155" s="37">
        <v>2160</v>
      </c>
      <c r="M155" s="36" t="s">
        <v>6</v>
      </c>
      <c r="N155" s="36" t="s">
        <v>535</v>
      </c>
      <c r="O155" s="36" t="s">
        <v>382</v>
      </c>
      <c r="P155" s="38">
        <v>45845.333333333336</v>
      </c>
      <c r="Q155" s="38">
        <v>45937.333333333336</v>
      </c>
      <c r="R155" s="36"/>
      <c r="S155" s="66"/>
      <c r="T155" s="38"/>
      <c r="U155" s="36"/>
      <c r="V155" s="38">
        <v>45845.333333333336</v>
      </c>
      <c r="W155" s="36" t="s">
        <v>524</v>
      </c>
      <c r="X155" s="10"/>
    </row>
    <row x14ac:dyDescent="0.25" r="156" customHeight="1" ht="25.5">
      <c r="A156" s="36" t="s">
        <v>1575</v>
      </c>
      <c r="B156" s="36"/>
      <c r="C156" s="36" t="s">
        <v>1576</v>
      </c>
      <c r="D156" s="36" t="s">
        <v>1577</v>
      </c>
      <c r="E156" s="36" t="s">
        <v>1578</v>
      </c>
      <c r="F156" s="36" t="s">
        <v>1579</v>
      </c>
      <c r="G156" s="36" t="s">
        <v>517</v>
      </c>
      <c r="H156" s="36" t="s">
        <v>586</v>
      </c>
      <c r="I156" s="36" t="s">
        <v>572</v>
      </c>
      <c r="J156" s="36" t="s">
        <v>533</v>
      </c>
      <c r="K156" s="36" t="s">
        <v>521</v>
      </c>
      <c r="L156" s="37">
        <v>4800</v>
      </c>
      <c r="M156" s="36" t="s">
        <v>0</v>
      </c>
      <c r="N156" s="36" t="s">
        <v>535</v>
      </c>
      <c r="O156" s="36" t="s">
        <v>350</v>
      </c>
      <c r="P156" s="38">
        <v>45845.333333333336</v>
      </c>
      <c r="Q156" s="38">
        <v>45938.333333333336</v>
      </c>
      <c r="R156" s="36" t="s">
        <v>1580</v>
      </c>
      <c r="S156" s="66"/>
      <c r="T156" s="38"/>
      <c r="U156" s="36"/>
      <c r="V156" s="38">
        <v>45845.333333333336</v>
      </c>
      <c r="W156" s="36" t="s">
        <v>524</v>
      </c>
      <c r="X156" s="10"/>
    </row>
    <row x14ac:dyDescent="0.25" r="157" customHeight="1" ht="25.5">
      <c r="A157" s="36" t="s">
        <v>1581</v>
      </c>
      <c r="B157" s="36"/>
      <c r="C157" s="36" t="s">
        <v>1582</v>
      </c>
      <c r="D157" s="36" t="s">
        <v>1583</v>
      </c>
      <c r="E157" s="36" t="s">
        <v>1584</v>
      </c>
      <c r="F157" s="36" t="s">
        <v>558</v>
      </c>
      <c r="G157" s="36" t="s">
        <v>724</v>
      </c>
      <c r="H157" s="36" t="s">
        <v>531</v>
      </c>
      <c r="I157" s="36" t="s">
        <v>572</v>
      </c>
      <c r="J157" s="36" t="s">
        <v>533</v>
      </c>
      <c r="K157" s="36" t="s">
        <v>521</v>
      </c>
      <c r="L157" s="37">
        <v>3700</v>
      </c>
      <c r="M157" s="36" t="s">
        <v>0</v>
      </c>
      <c r="N157" s="36" t="s">
        <v>535</v>
      </c>
      <c r="O157" s="36" t="s">
        <v>390</v>
      </c>
      <c r="P157" s="38">
        <v>45845.333333333336</v>
      </c>
      <c r="Q157" s="38">
        <v>45938.333333333336</v>
      </c>
      <c r="R157" s="36" t="s">
        <v>1585</v>
      </c>
      <c r="S157" s="66"/>
      <c r="T157" s="38"/>
      <c r="U157" s="36"/>
      <c r="V157" s="38">
        <v>45845.333333333336</v>
      </c>
      <c r="W157" s="36" t="s">
        <v>524</v>
      </c>
      <c r="X157" s="10"/>
    </row>
    <row x14ac:dyDescent="0.25" r="158" customHeight="1" ht="25.5">
      <c r="A158" s="36" t="s">
        <v>1586</v>
      </c>
      <c r="B158" s="36"/>
      <c r="C158" s="36" t="s">
        <v>1587</v>
      </c>
      <c r="D158" s="36" t="s">
        <v>1588</v>
      </c>
      <c r="E158" s="36" t="s">
        <v>1589</v>
      </c>
      <c r="F158" s="36" t="s">
        <v>558</v>
      </c>
      <c r="G158" s="36" t="s">
        <v>530</v>
      </c>
      <c r="H158" s="36" t="s">
        <v>531</v>
      </c>
      <c r="I158" s="36" t="s">
        <v>587</v>
      </c>
      <c r="J158" s="36" t="s">
        <v>533</v>
      </c>
      <c r="K158" s="36" t="s">
        <v>521</v>
      </c>
      <c r="L158" s="37">
        <v>2700</v>
      </c>
      <c r="M158" s="36" t="s">
        <v>11</v>
      </c>
      <c r="N158" s="36" t="s">
        <v>535</v>
      </c>
      <c r="O158" s="36" t="s">
        <v>388</v>
      </c>
      <c r="P158" s="38">
        <v>45845.333333333336</v>
      </c>
      <c r="Q158" s="38">
        <v>45937.333333333336</v>
      </c>
      <c r="R158" s="36" t="s">
        <v>1590</v>
      </c>
      <c r="S158" s="66"/>
      <c r="T158" s="38"/>
      <c r="U158" s="36"/>
      <c r="V158" s="38">
        <v>45845.333333333336</v>
      </c>
      <c r="W158" s="36" t="s">
        <v>524</v>
      </c>
      <c r="X158" s="10"/>
    </row>
    <row x14ac:dyDescent="0.25" r="159" customHeight="1" ht="25.5">
      <c r="A159" s="36" t="s">
        <v>1591</v>
      </c>
      <c r="B159" s="36"/>
      <c r="C159" s="36" t="s">
        <v>1592</v>
      </c>
      <c r="D159" s="36" t="s">
        <v>1593</v>
      </c>
      <c r="E159" s="36" t="s">
        <v>1594</v>
      </c>
      <c r="F159" s="36" t="s">
        <v>1595</v>
      </c>
      <c r="G159" s="36" t="s">
        <v>703</v>
      </c>
      <c r="H159" s="36" t="s">
        <v>531</v>
      </c>
      <c r="I159" s="36" t="s">
        <v>572</v>
      </c>
      <c r="J159" s="36" t="s">
        <v>533</v>
      </c>
      <c r="K159" s="36" t="s">
        <v>521</v>
      </c>
      <c r="L159" s="37">
        <v>7400</v>
      </c>
      <c r="M159" s="36" t="s">
        <v>6</v>
      </c>
      <c r="N159" s="36" t="s">
        <v>535</v>
      </c>
      <c r="O159" s="36" t="s">
        <v>390</v>
      </c>
      <c r="P159" s="38">
        <v>45844.333333333336</v>
      </c>
      <c r="Q159" s="38">
        <v>46209.333333333336</v>
      </c>
      <c r="R159" s="10"/>
      <c r="S159" s="12"/>
      <c r="T159" s="38"/>
      <c r="U159" s="36"/>
      <c r="V159" s="38">
        <v>45844.333333333336</v>
      </c>
      <c r="W159" s="36" t="s">
        <v>524</v>
      </c>
      <c r="X159" s="10"/>
    </row>
    <row x14ac:dyDescent="0.25" r="160" customHeight="1" ht="25.5">
      <c r="A160" s="36" t="s">
        <v>1596</v>
      </c>
      <c r="B160" s="36"/>
      <c r="C160" s="36" t="s">
        <v>1597</v>
      </c>
      <c r="D160" s="36" t="s">
        <v>1598</v>
      </c>
      <c r="E160" s="36" t="s">
        <v>1599</v>
      </c>
      <c r="F160" s="36" t="s">
        <v>558</v>
      </c>
      <c r="G160" s="36" t="s">
        <v>517</v>
      </c>
      <c r="H160" s="36" t="s">
        <v>586</v>
      </c>
      <c r="I160" s="36" t="s">
        <v>551</v>
      </c>
      <c r="J160" s="36" t="s">
        <v>533</v>
      </c>
      <c r="K160" s="36" t="s">
        <v>521</v>
      </c>
      <c r="L160" s="37">
        <v>3540</v>
      </c>
      <c r="M160" s="36" t="s">
        <v>3</v>
      </c>
      <c r="N160" s="36" t="s">
        <v>628</v>
      </c>
      <c r="O160" s="36" t="s">
        <v>369</v>
      </c>
      <c r="P160" s="38">
        <v>45844.333333333336</v>
      </c>
      <c r="Q160" s="38">
        <v>45935.333333333336</v>
      </c>
      <c r="R160" s="10"/>
      <c r="S160" s="12"/>
      <c r="T160" s="38"/>
      <c r="U160" s="36"/>
      <c r="V160" s="38">
        <v>45844.333333333336</v>
      </c>
      <c r="W160" s="36" t="s">
        <v>524</v>
      </c>
      <c r="X160" s="10"/>
    </row>
    <row x14ac:dyDescent="0.25" r="161" customHeight="1" ht="25.5">
      <c r="A161" s="36" t="s">
        <v>1600</v>
      </c>
      <c r="B161" s="36"/>
      <c r="C161" s="36" t="s">
        <v>1601</v>
      </c>
      <c r="D161" s="36" t="s">
        <v>1602</v>
      </c>
      <c r="E161" s="36" t="s">
        <v>1603</v>
      </c>
      <c r="F161" s="36" t="s">
        <v>558</v>
      </c>
      <c r="G161" s="36" t="s">
        <v>703</v>
      </c>
      <c r="H161" s="36" t="s">
        <v>531</v>
      </c>
      <c r="I161" s="36" t="s">
        <v>519</v>
      </c>
      <c r="J161" s="36" t="s">
        <v>533</v>
      </c>
      <c r="K161" s="36" t="s">
        <v>521</v>
      </c>
      <c r="L161" s="37">
        <v>7400</v>
      </c>
      <c r="M161" s="36" t="s">
        <v>3</v>
      </c>
      <c r="N161" s="36" t="s">
        <v>628</v>
      </c>
      <c r="O161" s="36" t="s">
        <v>390</v>
      </c>
      <c r="P161" s="38">
        <v>45844.333333333336</v>
      </c>
      <c r="Q161" s="38">
        <v>46208.333333333336</v>
      </c>
      <c r="R161" s="10"/>
      <c r="S161" s="12"/>
      <c r="T161" s="38"/>
      <c r="U161" s="36"/>
      <c r="V161" s="38">
        <v>45844.333333333336</v>
      </c>
      <c r="W161" s="36" t="s">
        <v>524</v>
      </c>
      <c r="X161" s="10"/>
    </row>
    <row x14ac:dyDescent="0.25" r="162" customHeight="1" ht="25.5">
      <c r="A162" s="36" t="s">
        <v>1604</v>
      </c>
      <c r="B162" s="36"/>
      <c r="C162" s="36" t="s">
        <v>1605</v>
      </c>
      <c r="D162" s="36" t="s">
        <v>1606</v>
      </c>
      <c r="E162" s="36" t="s">
        <v>1607</v>
      </c>
      <c r="F162" s="36"/>
      <c r="G162" s="36" t="s">
        <v>530</v>
      </c>
      <c r="H162" s="36" t="s">
        <v>531</v>
      </c>
      <c r="I162" s="36" t="s">
        <v>587</v>
      </c>
      <c r="J162" s="36" t="s">
        <v>533</v>
      </c>
      <c r="K162" s="36" t="s">
        <v>521</v>
      </c>
      <c r="L162" s="37">
        <v>2160</v>
      </c>
      <c r="M162" s="36" t="s">
        <v>12</v>
      </c>
      <c r="N162" s="36" t="s">
        <v>535</v>
      </c>
      <c r="O162" s="36" t="s">
        <v>350</v>
      </c>
      <c r="P162" s="38">
        <v>45844.333333333336</v>
      </c>
      <c r="Q162" s="38">
        <v>45936.333333333336</v>
      </c>
      <c r="R162" s="36"/>
      <c r="S162" s="66"/>
      <c r="T162" s="38"/>
      <c r="U162" s="36"/>
      <c r="V162" s="38">
        <v>45844.333333333336</v>
      </c>
      <c r="W162" s="36" t="s">
        <v>524</v>
      </c>
      <c r="X162" s="10"/>
    </row>
    <row x14ac:dyDescent="0.25" r="163" customHeight="1" ht="25.5">
      <c r="A163" s="36" t="s">
        <v>603</v>
      </c>
      <c r="B163" s="36"/>
      <c r="C163" s="36" t="s">
        <v>604</v>
      </c>
      <c r="D163" s="36" t="s">
        <v>605</v>
      </c>
      <c r="E163" s="36" t="s">
        <v>606</v>
      </c>
      <c r="F163" s="36" t="s">
        <v>558</v>
      </c>
      <c r="G163" s="36" t="s">
        <v>530</v>
      </c>
      <c r="H163" s="36" t="s">
        <v>531</v>
      </c>
      <c r="I163" s="36" t="s">
        <v>551</v>
      </c>
      <c r="J163" s="36" t="s">
        <v>533</v>
      </c>
      <c r="K163" s="36" t="s">
        <v>534</v>
      </c>
      <c r="L163" s="37">
        <v>2160</v>
      </c>
      <c r="M163" s="36" t="s">
        <v>6</v>
      </c>
      <c r="N163" s="36" t="s">
        <v>535</v>
      </c>
      <c r="O163" s="36" t="s">
        <v>369</v>
      </c>
      <c r="P163" s="38">
        <v>45844.333333333336</v>
      </c>
      <c r="Q163" s="38">
        <v>45936.333333333336</v>
      </c>
      <c r="R163" s="36"/>
      <c r="S163" s="37">
        <v>2160</v>
      </c>
      <c r="T163" s="38">
        <v>45849.333333333336</v>
      </c>
      <c r="U163" s="36" t="s">
        <v>607</v>
      </c>
      <c r="V163" s="38">
        <v>45844.333333333336</v>
      </c>
      <c r="W163" s="36" t="s">
        <v>524</v>
      </c>
      <c r="X163" s="10"/>
    </row>
    <row x14ac:dyDescent="0.25" r="164" customHeight="1" ht="25.5">
      <c r="A164" s="36" t="s">
        <v>1608</v>
      </c>
      <c r="B164" s="36"/>
      <c r="C164" s="36" t="s">
        <v>1609</v>
      </c>
      <c r="D164" s="36" t="s">
        <v>1610</v>
      </c>
      <c r="E164" s="36" t="s">
        <v>1611</v>
      </c>
      <c r="F164" s="36" t="s">
        <v>558</v>
      </c>
      <c r="G164" s="36" t="s">
        <v>517</v>
      </c>
      <c r="H164" s="36" t="s">
        <v>586</v>
      </c>
      <c r="I164" s="36" t="s">
        <v>551</v>
      </c>
      <c r="J164" s="36" t="s">
        <v>533</v>
      </c>
      <c r="K164" s="36" t="s">
        <v>521</v>
      </c>
      <c r="L164" s="37">
        <v>3540</v>
      </c>
      <c r="M164" s="36" t="s">
        <v>11</v>
      </c>
      <c r="N164" s="36" t="s">
        <v>535</v>
      </c>
      <c r="O164" s="36" t="s">
        <v>352</v>
      </c>
      <c r="P164" s="38">
        <v>45844.333333333336</v>
      </c>
      <c r="Q164" s="38">
        <v>45936.333333333336</v>
      </c>
      <c r="R164" s="36" t="s">
        <v>1612</v>
      </c>
      <c r="S164" s="66"/>
      <c r="T164" s="38"/>
      <c r="U164" s="36"/>
      <c r="V164" s="38">
        <v>45844.333333333336</v>
      </c>
      <c r="W164" s="36" t="s">
        <v>524</v>
      </c>
      <c r="X164" s="10"/>
    </row>
    <row x14ac:dyDescent="0.25" r="165" customHeight="1" ht="25.5">
      <c r="A165" s="36" t="s">
        <v>1613</v>
      </c>
      <c r="B165" s="36"/>
      <c r="C165" s="36" t="s">
        <v>1614</v>
      </c>
      <c r="D165" s="36" t="s">
        <v>1615</v>
      </c>
      <c r="E165" s="36" t="s">
        <v>1616</v>
      </c>
      <c r="F165" s="36" t="s">
        <v>1617</v>
      </c>
      <c r="G165" s="36" t="s">
        <v>724</v>
      </c>
      <c r="H165" s="36" t="s">
        <v>531</v>
      </c>
      <c r="I165" s="36" t="s">
        <v>587</v>
      </c>
      <c r="J165" s="36" t="s">
        <v>533</v>
      </c>
      <c r="K165" s="36" t="s">
        <v>521</v>
      </c>
      <c r="L165" s="37">
        <v>3700</v>
      </c>
      <c r="M165" s="36" t="s">
        <v>2</v>
      </c>
      <c r="N165" s="36" t="s">
        <v>628</v>
      </c>
      <c r="O165" s="36" t="s">
        <v>643</v>
      </c>
      <c r="P165" s="38">
        <v>45844.333333333336</v>
      </c>
      <c r="Q165" s="38">
        <v>45936.333333333336</v>
      </c>
      <c r="R165" s="36"/>
      <c r="S165" s="66"/>
      <c r="T165" s="38"/>
      <c r="U165" s="36"/>
      <c r="V165" s="38">
        <v>45844.333333333336</v>
      </c>
      <c r="W165" s="36" t="s">
        <v>524</v>
      </c>
      <c r="X165" s="10"/>
    </row>
    <row x14ac:dyDescent="0.25" r="166" customHeight="1" ht="25.5">
      <c r="A166" s="36" t="s">
        <v>1618</v>
      </c>
      <c r="B166" s="36"/>
      <c r="C166" s="36" t="s">
        <v>1619</v>
      </c>
      <c r="D166" s="36" t="s">
        <v>1620</v>
      </c>
      <c r="E166" s="36" t="s">
        <v>1621</v>
      </c>
      <c r="F166" s="36" t="s">
        <v>558</v>
      </c>
      <c r="G166" s="36" t="s">
        <v>530</v>
      </c>
      <c r="H166" s="36" t="s">
        <v>531</v>
      </c>
      <c r="I166" s="36" t="s">
        <v>551</v>
      </c>
      <c r="J166" s="36" t="s">
        <v>533</v>
      </c>
      <c r="K166" s="36" t="s">
        <v>521</v>
      </c>
      <c r="L166" s="37">
        <v>2160</v>
      </c>
      <c r="M166" s="36" t="s">
        <v>11</v>
      </c>
      <c r="N166" s="36" t="s">
        <v>535</v>
      </c>
      <c r="O166" s="36" t="s">
        <v>369</v>
      </c>
      <c r="P166" s="38">
        <v>45844.333333333336</v>
      </c>
      <c r="Q166" s="38">
        <v>45936.333333333336</v>
      </c>
      <c r="R166" s="36" t="s">
        <v>1622</v>
      </c>
      <c r="S166" s="66"/>
      <c r="T166" s="38"/>
      <c r="U166" s="36"/>
      <c r="V166" s="38">
        <v>45844.333333333336</v>
      </c>
      <c r="W166" s="36" t="s">
        <v>524</v>
      </c>
      <c r="X166" s="10"/>
    </row>
    <row x14ac:dyDescent="0.25" r="167" customHeight="1" ht="25.5">
      <c r="A167" s="36" t="s">
        <v>609</v>
      </c>
      <c r="B167" s="36"/>
      <c r="C167" s="36" t="s">
        <v>610</v>
      </c>
      <c r="D167" s="36" t="s">
        <v>611</v>
      </c>
      <c r="E167" s="36" t="s">
        <v>612</v>
      </c>
      <c r="F167" s="36" t="s">
        <v>558</v>
      </c>
      <c r="G167" s="36" t="s">
        <v>613</v>
      </c>
      <c r="H167" s="36" t="s">
        <v>564</v>
      </c>
      <c r="I167" s="36" t="s">
        <v>565</v>
      </c>
      <c r="J167" s="36" t="s">
        <v>533</v>
      </c>
      <c r="K167" s="36" t="s">
        <v>534</v>
      </c>
      <c r="L167" s="37">
        <v>4800</v>
      </c>
      <c r="M167" s="36" t="s">
        <v>15</v>
      </c>
      <c r="N167" s="36" t="s">
        <v>535</v>
      </c>
      <c r="O167" s="36" t="s">
        <v>352</v>
      </c>
      <c r="P167" s="38">
        <v>45844.333333333336</v>
      </c>
      <c r="Q167" s="38">
        <v>46037.333333333336</v>
      </c>
      <c r="R167" s="36" t="s">
        <v>614</v>
      </c>
      <c r="S167" s="37">
        <v>4800</v>
      </c>
      <c r="T167" s="38">
        <v>45849.333333333336</v>
      </c>
      <c r="U167" s="36" t="s">
        <v>615</v>
      </c>
      <c r="V167" s="38">
        <v>45844.333333333336</v>
      </c>
      <c r="W167" s="36" t="s">
        <v>524</v>
      </c>
      <c r="X167" s="10"/>
    </row>
    <row x14ac:dyDescent="0.25" r="168" customHeight="1" ht="25.5">
      <c r="A168" s="36" t="s">
        <v>1623</v>
      </c>
      <c r="B168" s="36"/>
      <c r="C168" s="36" t="s">
        <v>1624</v>
      </c>
      <c r="D168" s="36" t="s">
        <v>1625</v>
      </c>
      <c r="E168" s="36" t="s">
        <v>1626</v>
      </c>
      <c r="F168" s="36" t="s">
        <v>558</v>
      </c>
      <c r="G168" s="36" t="s">
        <v>517</v>
      </c>
      <c r="H168" s="36" t="s">
        <v>593</v>
      </c>
      <c r="I168" s="36" t="s">
        <v>587</v>
      </c>
      <c r="J168" s="36" t="s">
        <v>533</v>
      </c>
      <c r="K168" s="36" t="s">
        <v>521</v>
      </c>
      <c r="L168" s="37">
        <v>4800</v>
      </c>
      <c r="M168" s="36" t="s">
        <v>7</v>
      </c>
      <c r="N168" s="36" t="s">
        <v>535</v>
      </c>
      <c r="O168" s="36" t="s">
        <v>355</v>
      </c>
      <c r="P168" s="38">
        <v>45844.333333333336</v>
      </c>
      <c r="Q168" s="38">
        <v>45937.333333333336</v>
      </c>
      <c r="R168" s="36" t="s">
        <v>1627</v>
      </c>
      <c r="S168" s="66"/>
      <c r="T168" s="38"/>
      <c r="U168" s="36"/>
      <c r="V168" s="38">
        <v>45844.333333333336</v>
      </c>
      <c r="W168" s="36" t="s">
        <v>524</v>
      </c>
      <c r="X168" s="10"/>
    </row>
    <row x14ac:dyDescent="0.25" r="169" customHeight="1" ht="25.5">
      <c r="A169" s="36" t="s">
        <v>1628</v>
      </c>
      <c r="B169" s="36"/>
      <c r="C169" s="36" t="s">
        <v>1629</v>
      </c>
      <c r="D169" s="36" t="s">
        <v>1630</v>
      </c>
      <c r="E169" s="36" t="s">
        <v>1631</v>
      </c>
      <c r="F169" s="36" t="s">
        <v>558</v>
      </c>
      <c r="G169" s="36" t="s">
        <v>517</v>
      </c>
      <c r="H169" s="36" t="s">
        <v>1134</v>
      </c>
      <c r="I169" s="36" t="s">
        <v>587</v>
      </c>
      <c r="J169" s="36" t="s">
        <v>533</v>
      </c>
      <c r="K169" s="36" t="s">
        <v>521</v>
      </c>
      <c r="L169" s="37">
        <v>4400</v>
      </c>
      <c r="M169" s="36" t="s">
        <v>2</v>
      </c>
      <c r="N169" s="36" t="s">
        <v>628</v>
      </c>
      <c r="O169" s="36" t="s">
        <v>643</v>
      </c>
      <c r="P169" s="38">
        <v>45844.333333333336</v>
      </c>
      <c r="Q169" s="38">
        <v>45936.333333333336</v>
      </c>
      <c r="R169" s="10"/>
      <c r="S169" s="12"/>
      <c r="T169" s="38"/>
      <c r="U169" s="36"/>
      <c r="V169" s="38">
        <v>45844.333333333336</v>
      </c>
      <c r="W169" s="36" t="s">
        <v>524</v>
      </c>
      <c r="X169" s="10"/>
    </row>
    <row x14ac:dyDescent="0.25" r="170" customHeight="1" ht="25.5">
      <c r="A170" s="36" t="s">
        <v>1632</v>
      </c>
      <c r="B170" s="36"/>
      <c r="C170" s="36" t="s">
        <v>1633</v>
      </c>
      <c r="D170" s="36" t="s">
        <v>1634</v>
      </c>
      <c r="E170" s="36" t="s">
        <v>1635</v>
      </c>
      <c r="F170" s="36"/>
      <c r="G170" s="36" t="s">
        <v>530</v>
      </c>
      <c r="H170" s="36" t="s">
        <v>744</v>
      </c>
      <c r="I170" s="36" t="s">
        <v>544</v>
      </c>
      <c r="J170" s="36" t="s">
        <v>533</v>
      </c>
      <c r="K170" s="36" t="s">
        <v>521</v>
      </c>
      <c r="L170" s="37">
        <v>1960</v>
      </c>
      <c r="M170" s="36" t="s">
        <v>2</v>
      </c>
      <c r="N170" s="36" t="s">
        <v>628</v>
      </c>
      <c r="O170" s="36" t="s">
        <v>361</v>
      </c>
      <c r="P170" s="38">
        <v>45844.333333333336</v>
      </c>
      <c r="Q170" s="38">
        <v>45936.333333333336</v>
      </c>
      <c r="R170" s="36"/>
      <c r="S170" s="66"/>
      <c r="T170" s="38"/>
      <c r="U170" s="36"/>
      <c r="V170" s="38">
        <v>45844.333333333336</v>
      </c>
      <c r="W170" s="36" t="s">
        <v>524</v>
      </c>
      <c r="X170" s="10"/>
    </row>
    <row x14ac:dyDescent="0.25" r="171" customHeight="1" ht="25.5">
      <c r="A171" s="36" t="s">
        <v>1636</v>
      </c>
      <c r="B171" s="36"/>
      <c r="C171" s="36" t="s">
        <v>1637</v>
      </c>
      <c r="D171" s="36" t="s">
        <v>1637</v>
      </c>
      <c r="E171" s="36" t="s">
        <v>1638</v>
      </c>
      <c r="F171" s="36" t="s">
        <v>1639</v>
      </c>
      <c r="G171" s="36" t="s">
        <v>530</v>
      </c>
      <c r="H171" s="36" t="s">
        <v>531</v>
      </c>
      <c r="I171" s="36" t="s">
        <v>572</v>
      </c>
      <c r="J171" s="36" t="s">
        <v>533</v>
      </c>
      <c r="K171" s="36" t="s">
        <v>521</v>
      </c>
      <c r="L171" s="37">
        <v>2700</v>
      </c>
      <c r="M171" s="36" t="s">
        <v>5</v>
      </c>
      <c r="N171" s="36" t="s">
        <v>535</v>
      </c>
      <c r="O171" s="36" t="s">
        <v>390</v>
      </c>
      <c r="P171" s="38">
        <v>45844.333333333336</v>
      </c>
      <c r="Q171" s="38">
        <v>45936.333333333336</v>
      </c>
      <c r="R171" s="36"/>
      <c r="S171" s="66"/>
      <c r="T171" s="38"/>
      <c r="U171" s="36"/>
      <c r="V171" s="38">
        <v>45844.333333333336</v>
      </c>
      <c r="W171" s="36" t="s">
        <v>524</v>
      </c>
      <c r="X171" s="10"/>
    </row>
    <row x14ac:dyDescent="0.25" r="172" customHeight="1" ht="25.5">
      <c r="A172" s="36" t="s">
        <v>1640</v>
      </c>
      <c r="B172" s="36"/>
      <c r="C172" s="36" t="s">
        <v>1641</v>
      </c>
      <c r="D172" s="36" t="s">
        <v>1642</v>
      </c>
      <c r="E172" s="36" t="s">
        <v>1643</v>
      </c>
      <c r="F172" s="36" t="s">
        <v>558</v>
      </c>
      <c r="G172" s="36" t="s">
        <v>530</v>
      </c>
      <c r="H172" s="36" t="s">
        <v>564</v>
      </c>
      <c r="I172" s="36" t="s">
        <v>587</v>
      </c>
      <c r="J172" s="36" t="s">
        <v>533</v>
      </c>
      <c r="K172" s="36" t="s">
        <v>521</v>
      </c>
      <c r="L172" s="37">
        <v>2160</v>
      </c>
      <c r="M172" s="36" t="s">
        <v>15</v>
      </c>
      <c r="N172" s="36" t="s">
        <v>535</v>
      </c>
      <c r="O172" s="36" t="s">
        <v>365</v>
      </c>
      <c r="P172" s="38">
        <v>45843.333333333336</v>
      </c>
      <c r="Q172" s="38">
        <v>45945.333333333336</v>
      </c>
      <c r="R172" s="36" t="s">
        <v>1644</v>
      </c>
      <c r="S172" s="66"/>
      <c r="T172" s="38"/>
      <c r="U172" s="36"/>
      <c r="V172" s="38">
        <v>45843.333333333336</v>
      </c>
      <c r="W172" s="36" t="s">
        <v>524</v>
      </c>
      <c r="X172" s="10"/>
    </row>
    <row x14ac:dyDescent="0.25" r="173" customHeight="1" ht="25.5">
      <c r="A173" s="36" t="s">
        <v>1645</v>
      </c>
      <c r="B173" s="36"/>
      <c r="C173" s="36" t="s">
        <v>1646</v>
      </c>
      <c r="D173" s="36" t="s">
        <v>1647</v>
      </c>
      <c r="E173" s="36" t="s">
        <v>1648</v>
      </c>
      <c r="F173" s="36" t="s">
        <v>558</v>
      </c>
      <c r="G173" s="36" t="s">
        <v>613</v>
      </c>
      <c r="H173" s="36" t="s">
        <v>744</v>
      </c>
      <c r="I173" s="36" t="s">
        <v>587</v>
      </c>
      <c r="J173" s="36" t="s">
        <v>533</v>
      </c>
      <c r="K173" s="36" t="s">
        <v>521</v>
      </c>
      <c r="L173" s="37">
        <v>4800</v>
      </c>
      <c r="M173" s="36" t="s">
        <v>14</v>
      </c>
      <c r="N173" s="36" t="s">
        <v>535</v>
      </c>
      <c r="O173" s="36" t="s">
        <v>361</v>
      </c>
      <c r="P173" s="38">
        <v>45843.333333333336</v>
      </c>
      <c r="Q173" s="38">
        <v>46027.333333333336</v>
      </c>
      <c r="R173" s="10"/>
      <c r="S173" s="12"/>
      <c r="T173" s="38"/>
      <c r="U173" s="36"/>
      <c r="V173" s="38">
        <v>45843.333333333336</v>
      </c>
      <c r="W173" s="36" t="s">
        <v>524</v>
      </c>
      <c r="X173" s="10"/>
    </row>
    <row x14ac:dyDescent="0.25" r="174" customHeight="1" ht="25.5">
      <c r="A174" s="36" t="s">
        <v>1649</v>
      </c>
      <c r="B174" s="36"/>
      <c r="C174" s="36" t="s">
        <v>1650</v>
      </c>
      <c r="D174" s="36" t="s">
        <v>1651</v>
      </c>
      <c r="E174" s="36" t="s">
        <v>1652</v>
      </c>
      <c r="F174" s="36" t="s">
        <v>656</v>
      </c>
      <c r="G174" s="36" t="s">
        <v>530</v>
      </c>
      <c r="H174" s="36" t="s">
        <v>564</v>
      </c>
      <c r="I174" s="36" t="s">
        <v>551</v>
      </c>
      <c r="J174" s="36" t="s">
        <v>533</v>
      </c>
      <c r="K174" s="36" t="s">
        <v>521</v>
      </c>
      <c r="L174" s="37">
        <v>2160</v>
      </c>
      <c r="M174" s="36" t="s">
        <v>5</v>
      </c>
      <c r="N174" s="36" t="s">
        <v>535</v>
      </c>
      <c r="O174" s="36" t="s">
        <v>388</v>
      </c>
      <c r="P174" s="38">
        <v>45843.333333333336</v>
      </c>
      <c r="Q174" s="38">
        <v>45937.333333333336</v>
      </c>
      <c r="R174" s="36"/>
      <c r="S174" s="66"/>
      <c r="T174" s="38"/>
      <c r="U174" s="36"/>
      <c r="V174" s="38">
        <v>45843.333333333336</v>
      </c>
      <c r="W174" s="36" t="s">
        <v>524</v>
      </c>
      <c r="X174" s="10"/>
    </row>
    <row x14ac:dyDescent="0.25" r="175" customHeight="1" ht="25.5">
      <c r="A175" s="36" t="s">
        <v>1653</v>
      </c>
      <c r="B175" s="36"/>
      <c r="C175" s="36" t="s">
        <v>1654</v>
      </c>
      <c r="D175" s="36" t="s">
        <v>1654</v>
      </c>
      <c r="E175" s="36" t="s">
        <v>1655</v>
      </c>
      <c r="F175" s="36" t="s">
        <v>1656</v>
      </c>
      <c r="G175" s="36" t="s">
        <v>613</v>
      </c>
      <c r="H175" s="36" t="s">
        <v>531</v>
      </c>
      <c r="I175" s="36" t="s">
        <v>519</v>
      </c>
      <c r="J175" s="36" t="s">
        <v>533</v>
      </c>
      <c r="K175" s="36" t="s">
        <v>521</v>
      </c>
      <c r="L175" s="37">
        <v>4400</v>
      </c>
      <c r="M175" s="36" t="s">
        <v>5</v>
      </c>
      <c r="N175" s="36" t="s">
        <v>535</v>
      </c>
      <c r="O175" s="36" t="s">
        <v>382</v>
      </c>
      <c r="P175" s="38">
        <v>45843.333333333336</v>
      </c>
      <c r="Q175" s="38">
        <v>46028.333333333336</v>
      </c>
      <c r="R175" s="36"/>
      <c r="S175" s="66"/>
      <c r="T175" s="38"/>
      <c r="U175" s="36"/>
      <c r="V175" s="38">
        <v>45843.333333333336</v>
      </c>
      <c r="W175" s="36" t="s">
        <v>524</v>
      </c>
      <c r="X175" s="10"/>
    </row>
    <row x14ac:dyDescent="0.25" r="176" customHeight="1" ht="25.5">
      <c r="A176" s="36" t="s">
        <v>1657</v>
      </c>
      <c r="B176" s="36"/>
      <c r="C176" s="36" t="s">
        <v>1658</v>
      </c>
      <c r="D176" s="36" t="s">
        <v>1659</v>
      </c>
      <c r="E176" s="36" t="s">
        <v>1660</v>
      </c>
      <c r="F176" s="36"/>
      <c r="G176" s="36" t="s">
        <v>724</v>
      </c>
      <c r="H176" s="36" t="s">
        <v>564</v>
      </c>
      <c r="I176" s="36" t="s">
        <v>519</v>
      </c>
      <c r="J176" s="36" t="s">
        <v>533</v>
      </c>
      <c r="K176" s="36" t="s">
        <v>521</v>
      </c>
      <c r="L176" s="37">
        <v>3700</v>
      </c>
      <c r="M176" s="36" t="s">
        <v>1</v>
      </c>
      <c r="N176" s="36" t="s">
        <v>628</v>
      </c>
      <c r="O176" s="36" t="s">
        <v>365</v>
      </c>
      <c r="P176" s="38">
        <v>45843.333333333336</v>
      </c>
      <c r="Q176" s="38">
        <v>45935.333333333336</v>
      </c>
      <c r="R176" s="36" t="s">
        <v>1661</v>
      </c>
      <c r="S176" s="66"/>
      <c r="T176" s="38"/>
      <c r="U176" s="36"/>
      <c r="V176" s="38">
        <v>45843.333333333336</v>
      </c>
      <c r="W176" s="36" t="s">
        <v>524</v>
      </c>
      <c r="X176" s="10"/>
    </row>
    <row x14ac:dyDescent="0.25" r="177" customHeight="1" ht="25.5">
      <c r="A177" s="36" t="s">
        <v>1662</v>
      </c>
      <c r="B177" s="36"/>
      <c r="C177" s="36" t="s">
        <v>1663</v>
      </c>
      <c r="D177" s="36" t="s">
        <v>1664</v>
      </c>
      <c r="E177" s="36" t="s">
        <v>1665</v>
      </c>
      <c r="F177" s="36" t="s">
        <v>558</v>
      </c>
      <c r="G177" s="36" t="s">
        <v>517</v>
      </c>
      <c r="H177" s="36" t="s">
        <v>593</v>
      </c>
      <c r="I177" s="36" t="s">
        <v>519</v>
      </c>
      <c r="J177" s="36" t="s">
        <v>533</v>
      </c>
      <c r="K177" s="36" t="s">
        <v>521</v>
      </c>
      <c r="L177" s="37">
        <v>4400</v>
      </c>
      <c r="M177" s="36" t="s">
        <v>14</v>
      </c>
      <c r="N177" s="36" t="s">
        <v>535</v>
      </c>
      <c r="O177" s="36" t="s">
        <v>385</v>
      </c>
      <c r="P177" s="38">
        <v>45843.333333333336</v>
      </c>
      <c r="Q177" s="38">
        <v>45942.333333333336</v>
      </c>
      <c r="R177" s="10"/>
      <c r="S177" s="12"/>
      <c r="T177" s="38"/>
      <c r="U177" s="36"/>
      <c r="V177" s="38">
        <v>45843.333333333336</v>
      </c>
      <c r="W177" s="36" t="s">
        <v>524</v>
      </c>
      <c r="X177" s="10"/>
    </row>
    <row x14ac:dyDescent="0.25" r="178" customHeight="1" ht="25.5">
      <c r="A178" s="36" t="s">
        <v>1666</v>
      </c>
      <c r="B178" s="36"/>
      <c r="C178" s="36" t="s">
        <v>1667</v>
      </c>
      <c r="D178" s="36" t="s">
        <v>1668</v>
      </c>
      <c r="E178" s="36" t="s">
        <v>1669</v>
      </c>
      <c r="F178" s="36" t="s">
        <v>558</v>
      </c>
      <c r="G178" s="36" t="s">
        <v>517</v>
      </c>
      <c r="H178" s="36" t="s">
        <v>586</v>
      </c>
      <c r="I178" s="36" t="s">
        <v>551</v>
      </c>
      <c r="J178" s="36" t="s">
        <v>533</v>
      </c>
      <c r="K178" s="36" t="s">
        <v>521</v>
      </c>
      <c r="L178" s="37">
        <v>3540</v>
      </c>
      <c r="M178" s="36" t="s">
        <v>12</v>
      </c>
      <c r="N178" s="36" t="s">
        <v>535</v>
      </c>
      <c r="O178" s="36" t="s">
        <v>388</v>
      </c>
      <c r="P178" s="38">
        <v>45843.333333333336</v>
      </c>
      <c r="Q178" s="38">
        <v>45935.333333333336</v>
      </c>
      <c r="R178" s="10"/>
      <c r="S178" s="12"/>
      <c r="T178" s="38"/>
      <c r="U178" s="36"/>
      <c r="V178" s="38">
        <v>45843.333333333336</v>
      </c>
      <c r="W178" s="36" t="s">
        <v>524</v>
      </c>
      <c r="X178" s="10"/>
    </row>
    <row x14ac:dyDescent="0.25" r="179" customHeight="1" ht="25.5">
      <c r="A179" s="36" t="s">
        <v>1670</v>
      </c>
      <c r="B179" s="36"/>
      <c r="C179" s="36" t="s">
        <v>1671</v>
      </c>
      <c r="D179" s="36" t="s">
        <v>1672</v>
      </c>
      <c r="E179" s="36" t="s">
        <v>1673</v>
      </c>
      <c r="F179" s="36" t="s">
        <v>1674</v>
      </c>
      <c r="G179" s="36" t="s">
        <v>517</v>
      </c>
      <c r="H179" s="36" t="s">
        <v>518</v>
      </c>
      <c r="I179" s="36" t="s">
        <v>551</v>
      </c>
      <c r="J179" s="36" t="s">
        <v>533</v>
      </c>
      <c r="K179" s="36" t="s">
        <v>521</v>
      </c>
      <c r="L179" s="37">
        <v>3840</v>
      </c>
      <c r="M179" s="36" t="s">
        <v>5</v>
      </c>
      <c r="N179" s="36" t="s">
        <v>535</v>
      </c>
      <c r="O179" s="36" t="s">
        <v>379</v>
      </c>
      <c r="P179" s="38">
        <v>45843.333333333336</v>
      </c>
      <c r="Q179" s="38">
        <v>45936.333333333336</v>
      </c>
      <c r="R179" s="36"/>
      <c r="S179" s="66"/>
      <c r="T179" s="38"/>
      <c r="U179" s="36"/>
      <c r="V179" s="38">
        <v>45843.333333333336</v>
      </c>
      <c r="W179" s="36" t="s">
        <v>524</v>
      </c>
      <c r="X179" s="10"/>
    </row>
    <row x14ac:dyDescent="0.25" r="180" customHeight="1" ht="25.5">
      <c r="A180" s="36" t="s">
        <v>1675</v>
      </c>
      <c r="B180" s="36"/>
      <c r="C180" s="36" t="s">
        <v>1676</v>
      </c>
      <c r="D180" s="36" t="s">
        <v>1677</v>
      </c>
      <c r="E180" s="36" t="s">
        <v>1678</v>
      </c>
      <c r="F180" s="36" t="s">
        <v>558</v>
      </c>
      <c r="G180" s="36" t="s">
        <v>724</v>
      </c>
      <c r="H180" s="36" t="s">
        <v>744</v>
      </c>
      <c r="I180" s="36" t="s">
        <v>587</v>
      </c>
      <c r="J180" s="36" t="s">
        <v>533</v>
      </c>
      <c r="K180" s="36" t="s">
        <v>521</v>
      </c>
      <c r="L180" s="37">
        <v>3160</v>
      </c>
      <c r="M180" s="36" t="s">
        <v>0</v>
      </c>
      <c r="N180" s="36" t="s">
        <v>535</v>
      </c>
      <c r="O180" s="36" t="s">
        <v>379</v>
      </c>
      <c r="P180" s="38">
        <v>45843.333333333336</v>
      </c>
      <c r="Q180" s="38">
        <v>45935.333333333336</v>
      </c>
      <c r="R180" s="36"/>
      <c r="S180" s="66"/>
      <c r="T180" s="38"/>
      <c r="U180" s="36"/>
      <c r="V180" s="38">
        <v>45843.333333333336</v>
      </c>
      <c r="W180" s="36" t="s">
        <v>524</v>
      </c>
      <c r="X180" s="10"/>
    </row>
    <row x14ac:dyDescent="0.25" r="181" customHeight="1" ht="25.5">
      <c r="A181" s="36" t="s">
        <v>1679</v>
      </c>
      <c r="B181" s="36"/>
      <c r="C181" s="36" t="s">
        <v>1680</v>
      </c>
      <c r="D181" s="36" t="s">
        <v>1681</v>
      </c>
      <c r="E181" s="36" t="s">
        <v>1682</v>
      </c>
      <c r="F181" s="36" t="s">
        <v>558</v>
      </c>
      <c r="G181" s="36" t="s">
        <v>724</v>
      </c>
      <c r="H181" s="36" t="s">
        <v>564</v>
      </c>
      <c r="I181" s="36" t="s">
        <v>551</v>
      </c>
      <c r="J181" s="36" t="s">
        <v>533</v>
      </c>
      <c r="K181" s="36" t="s">
        <v>521</v>
      </c>
      <c r="L181" s="37">
        <v>3160</v>
      </c>
      <c r="M181" s="36" t="s">
        <v>11</v>
      </c>
      <c r="N181" s="36" t="s">
        <v>535</v>
      </c>
      <c r="O181" s="36" t="s">
        <v>359</v>
      </c>
      <c r="P181" s="38">
        <v>45843.333333333336</v>
      </c>
      <c r="Q181" s="38">
        <v>45935.333333333336</v>
      </c>
      <c r="R181" s="36" t="s">
        <v>1683</v>
      </c>
      <c r="S181" s="66"/>
      <c r="T181" s="38"/>
      <c r="U181" s="36"/>
      <c r="V181" s="38">
        <v>45843.333333333336</v>
      </c>
      <c r="W181" s="36" t="s">
        <v>524</v>
      </c>
      <c r="X181" s="10"/>
    </row>
    <row x14ac:dyDescent="0.25" r="182" customHeight="1" ht="25.5">
      <c r="A182" s="36" t="s">
        <v>1684</v>
      </c>
      <c r="B182" s="36"/>
      <c r="C182" s="36" t="s">
        <v>1685</v>
      </c>
      <c r="D182" s="36" t="s">
        <v>1686</v>
      </c>
      <c r="E182" s="36" t="s">
        <v>1687</v>
      </c>
      <c r="F182" s="36" t="s">
        <v>558</v>
      </c>
      <c r="G182" s="36" t="s">
        <v>517</v>
      </c>
      <c r="H182" s="36" t="s">
        <v>518</v>
      </c>
      <c r="I182" s="36" t="s">
        <v>551</v>
      </c>
      <c r="J182" s="36" t="s">
        <v>533</v>
      </c>
      <c r="K182" s="36" t="s">
        <v>521</v>
      </c>
      <c r="L182" s="37">
        <v>3540</v>
      </c>
      <c r="M182" s="36" t="s">
        <v>11</v>
      </c>
      <c r="N182" s="36" t="s">
        <v>535</v>
      </c>
      <c r="O182" s="36" t="s">
        <v>379</v>
      </c>
      <c r="P182" s="38">
        <v>45842.333333333336</v>
      </c>
      <c r="Q182" s="38">
        <v>45935.333333333336</v>
      </c>
      <c r="R182" s="36" t="s">
        <v>1688</v>
      </c>
      <c r="S182" s="66"/>
      <c r="T182" s="38"/>
      <c r="U182" s="36"/>
      <c r="V182" s="38">
        <v>45842.333333333336</v>
      </c>
      <c r="W182" s="36" t="s">
        <v>524</v>
      </c>
      <c r="X182" s="10"/>
    </row>
    <row x14ac:dyDescent="0.25" r="183" customHeight="1" ht="25.5">
      <c r="A183" s="36" t="s">
        <v>1689</v>
      </c>
      <c r="B183" s="36"/>
      <c r="C183" s="36" t="s">
        <v>1690</v>
      </c>
      <c r="D183" s="36" t="s">
        <v>359</v>
      </c>
      <c r="E183" s="36" t="s">
        <v>1691</v>
      </c>
      <c r="F183" s="36" t="s">
        <v>558</v>
      </c>
      <c r="G183" s="36" t="s">
        <v>613</v>
      </c>
      <c r="H183" s="36" t="s">
        <v>744</v>
      </c>
      <c r="I183" s="36" t="s">
        <v>551</v>
      </c>
      <c r="J183" s="36" t="s">
        <v>533</v>
      </c>
      <c r="K183" s="36" t="s">
        <v>521</v>
      </c>
      <c r="L183" s="37">
        <v>3540</v>
      </c>
      <c r="M183" s="36" t="s">
        <v>6</v>
      </c>
      <c r="N183" s="36" t="s">
        <v>535</v>
      </c>
      <c r="O183" s="36" t="s">
        <v>379</v>
      </c>
      <c r="P183" s="38">
        <v>45842.333333333336</v>
      </c>
      <c r="Q183" s="38">
        <v>46029.333333333336</v>
      </c>
      <c r="R183" s="36"/>
      <c r="S183" s="66"/>
      <c r="T183" s="38"/>
      <c r="U183" s="36"/>
      <c r="V183" s="38">
        <v>45842.333333333336</v>
      </c>
      <c r="W183" s="36" t="s">
        <v>524</v>
      </c>
      <c r="X183" s="10"/>
    </row>
    <row x14ac:dyDescent="0.25" r="184" customHeight="1" ht="25.5">
      <c r="A184" s="36" t="s">
        <v>1692</v>
      </c>
      <c r="B184" s="36"/>
      <c r="C184" s="36" t="s">
        <v>1693</v>
      </c>
      <c r="D184" s="36" t="s">
        <v>1694</v>
      </c>
      <c r="E184" s="36" t="s">
        <v>1695</v>
      </c>
      <c r="F184" s="36" t="s">
        <v>1696</v>
      </c>
      <c r="G184" s="36" t="s">
        <v>675</v>
      </c>
      <c r="H184" s="36" t="s">
        <v>1134</v>
      </c>
      <c r="I184" s="36" t="s">
        <v>587</v>
      </c>
      <c r="J184" s="36" t="s">
        <v>533</v>
      </c>
      <c r="K184" s="36" t="s">
        <v>521</v>
      </c>
      <c r="L184" s="37">
        <v>7400</v>
      </c>
      <c r="M184" s="36" t="s">
        <v>5</v>
      </c>
      <c r="N184" s="36" t="s">
        <v>535</v>
      </c>
      <c r="O184" s="36" t="s">
        <v>352</v>
      </c>
      <c r="P184" s="38">
        <v>45842.333333333336</v>
      </c>
      <c r="Q184" s="38">
        <v>46027.333333333336</v>
      </c>
      <c r="R184" s="36"/>
      <c r="S184" s="66"/>
      <c r="T184" s="38"/>
      <c r="U184" s="36"/>
      <c r="V184" s="38">
        <v>45842.333333333336</v>
      </c>
      <c r="W184" s="36" t="s">
        <v>524</v>
      </c>
      <c r="X184" s="10"/>
    </row>
    <row x14ac:dyDescent="0.25" r="185" customHeight="1" ht="25.5">
      <c r="A185" s="36" t="s">
        <v>1697</v>
      </c>
      <c r="B185" s="36"/>
      <c r="C185" s="36" t="s">
        <v>1698</v>
      </c>
      <c r="D185" s="36" t="s">
        <v>1699</v>
      </c>
      <c r="E185" s="36" t="s">
        <v>1700</v>
      </c>
      <c r="F185" s="36" t="s">
        <v>558</v>
      </c>
      <c r="G185" s="36" t="s">
        <v>542</v>
      </c>
      <c r="H185" s="36" t="s">
        <v>543</v>
      </c>
      <c r="I185" s="36" t="s">
        <v>551</v>
      </c>
      <c r="J185" s="36" t="s">
        <v>533</v>
      </c>
      <c r="K185" s="36" t="s">
        <v>521</v>
      </c>
      <c r="L185" s="37">
        <v>4800</v>
      </c>
      <c r="M185" s="36" t="s">
        <v>11</v>
      </c>
      <c r="N185" s="36" t="s">
        <v>535</v>
      </c>
      <c r="O185" s="36" t="s">
        <v>897</v>
      </c>
      <c r="P185" s="38">
        <v>45842.333333333336</v>
      </c>
      <c r="Q185" s="38">
        <v>45935.333333333336</v>
      </c>
      <c r="R185" s="36" t="s">
        <v>1701</v>
      </c>
      <c r="S185" s="66"/>
      <c r="T185" s="38"/>
      <c r="U185" s="36"/>
      <c r="V185" s="38">
        <v>45842.333333333336</v>
      </c>
      <c r="W185" s="36" t="s">
        <v>524</v>
      </c>
      <c r="X185" s="10"/>
    </row>
    <row x14ac:dyDescent="0.25" r="186" customHeight="1" ht="25.5">
      <c r="A186" s="36" t="s">
        <v>1702</v>
      </c>
      <c r="B186" s="36"/>
      <c r="C186" s="36" t="s">
        <v>1703</v>
      </c>
      <c r="D186" s="36" t="s">
        <v>1703</v>
      </c>
      <c r="E186" s="36" t="s">
        <v>1704</v>
      </c>
      <c r="F186" s="36" t="s">
        <v>558</v>
      </c>
      <c r="G186" s="36" t="s">
        <v>530</v>
      </c>
      <c r="H186" s="36" t="s">
        <v>531</v>
      </c>
      <c r="I186" s="36" t="s">
        <v>572</v>
      </c>
      <c r="J186" s="36" t="s">
        <v>533</v>
      </c>
      <c r="K186" s="36" t="s">
        <v>521</v>
      </c>
      <c r="L186" s="37">
        <v>2500</v>
      </c>
      <c r="M186" s="36" t="s">
        <v>2</v>
      </c>
      <c r="N186" s="36" t="s">
        <v>628</v>
      </c>
      <c r="O186" s="36" t="s">
        <v>390</v>
      </c>
      <c r="P186" s="38">
        <v>45842.333333333336</v>
      </c>
      <c r="Q186" s="38">
        <v>45915.333333333336</v>
      </c>
      <c r="R186" s="36"/>
      <c r="S186" s="66"/>
      <c r="T186" s="38"/>
      <c r="U186" s="36"/>
      <c r="V186" s="38">
        <v>45842.333333333336</v>
      </c>
      <c r="W186" s="36" t="s">
        <v>524</v>
      </c>
      <c r="X186" s="10"/>
    </row>
    <row x14ac:dyDescent="0.25" r="187" customHeight="1" ht="25.5">
      <c r="A187" s="36" t="s">
        <v>1705</v>
      </c>
      <c r="B187" s="36"/>
      <c r="C187" s="36" t="s">
        <v>1706</v>
      </c>
      <c r="D187" s="36" t="s">
        <v>1707</v>
      </c>
      <c r="E187" s="36" t="s">
        <v>1708</v>
      </c>
      <c r="F187" s="36" t="s">
        <v>558</v>
      </c>
      <c r="G187" s="36" t="s">
        <v>530</v>
      </c>
      <c r="H187" s="36" t="s">
        <v>564</v>
      </c>
      <c r="I187" s="36" t="s">
        <v>544</v>
      </c>
      <c r="J187" s="36" t="s">
        <v>533</v>
      </c>
      <c r="K187" s="36" t="s">
        <v>521</v>
      </c>
      <c r="L187" s="37">
        <v>1960</v>
      </c>
      <c r="M187" s="36" t="s">
        <v>14</v>
      </c>
      <c r="N187" s="36" t="s">
        <v>535</v>
      </c>
      <c r="O187" s="36" t="s">
        <v>369</v>
      </c>
      <c r="P187" s="38">
        <v>45842.333333333336</v>
      </c>
      <c r="Q187" s="38">
        <v>45934.333333333336</v>
      </c>
      <c r="R187" s="36"/>
      <c r="S187" s="66"/>
      <c r="T187" s="38"/>
      <c r="U187" s="36"/>
      <c r="V187" s="38">
        <v>45842.333333333336</v>
      </c>
      <c r="W187" s="36" t="s">
        <v>524</v>
      </c>
      <c r="X187" s="10"/>
    </row>
    <row x14ac:dyDescent="0.25" r="188" customHeight="1" ht="25.5">
      <c r="A188" s="36" t="s">
        <v>1709</v>
      </c>
      <c r="B188" s="36"/>
      <c r="C188" s="36" t="s">
        <v>1710</v>
      </c>
      <c r="D188" s="36" t="s">
        <v>1711</v>
      </c>
      <c r="E188" s="36" t="s">
        <v>1712</v>
      </c>
      <c r="F188" s="36" t="s">
        <v>558</v>
      </c>
      <c r="G188" s="36" t="s">
        <v>517</v>
      </c>
      <c r="H188" s="36" t="s">
        <v>586</v>
      </c>
      <c r="I188" s="36" t="s">
        <v>551</v>
      </c>
      <c r="J188" s="36" t="s">
        <v>533</v>
      </c>
      <c r="K188" s="36" t="s">
        <v>521</v>
      </c>
      <c r="L188" s="37">
        <v>3540</v>
      </c>
      <c r="M188" s="36" t="s">
        <v>15</v>
      </c>
      <c r="N188" s="36" t="s">
        <v>535</v>
      </c>
      <c r="O188" s="36" t="s">
        <v>388</v>
      </c>
      <c r="P188" s="38">
        <v>45842.333333333336</v>
      </c>
      <c r="Q188" s="38">
        <v>45945.333333333336</v>
      </c>
      <c r="R188" s="36" t="s">
        <v>1713</v>
      </c>
      <c r="S188" s="66"/>
      <c r="T188" s="38"/>
      <c r="U188" s="36"/>
      <c r="V188" s="38">
        <v>45842.333333333336</v>
      </c>
      <c r="W188" s="36" t="s">
        <v>524</v>
      </c>
      <c r="X188" s="10"/>
    </row>
    <row x14ac:dyDescent="0.25" r="189" customHeight="1" ht="25.5">
      <c r="A189" s="36" t="s">
        <v>1714</v>
      </c>
      <c r="B189" s="36"/>
      <c r="C189" s="36" t="s">
        <v>1715</v>
      </c>
      <c r="D189" s="36" t="s">
        <v>1715</v>
      </c>
      <c r="E189" s="36" t="s">
        <v>1716</v>
      </c>
      <c r="F189" s="36" t="s">
        <v>558</v>
      </c>
      <c r="G189" s="36" t="s">
        <v>879</v>
      </c>
      <c r="H189" s="36" t="s">
        <v>880</v>
      </c>
      <c r="I189" s="36" t="s">
        <v>519</v>
      </c>
      <c r="J189" s="36" t="s">
        <v>533</v>
      </c>
      <c r="K189" s="36" t="s">
        <v>521</v>
      </c>
      <c r="L189" s="37">
        <v>7500</v>
      </c>
      <c r="M189" s="36" t="s">
        <v>11</v>
      </c>
      <c r="N189" s="36" t="s">
        <v>535</v>
      </c>
      <c r="O189" s="36" t="s">
        <v>1717</v>
      </c>
      <c r="P189" s="38">
        <v>45841.333333333336</v>
      </c>
      <c r="Q189" s="38">
        <v>45905.333333333336</v>
      </c>
      <c r="R189" s="36" t="s">
        <v>1718</v>
      </c>
      <c r="S189" s="66"/>
      <c r="T189" s="38"/>
      <c r="U189" s="36"/>
      <c r="V189" s="38">
        <v>45841.333333333336</v>
      </c>
      <c r="W189" s="36" t="s">
        <v>524</v>
      </c>
      <c r="X189" s="10"/>
    </row>
    <row x14ac:dyDescent="0.25" r="190" customHeight="1" ht="25.5">
      <c r="A190" s="36" t="s">
        <v>1719</v>
      </c>
      <c r="B190" s="36"/>
      <c r="C190" s="36" t="s">
        <v>934</v>
      </c>
      <c r="D190" s="36" t="s">
        <v>1720</v>
      </c>
      <c r="E190" s="36" t="s">
        <v>1721</v>
      </c>
      <c r="F190" s="36" t="s">
        <v>1722</v>
      </c>
      <c r="G190" s="36" t="s">
        <v>690</v>
      </c>
      <c r="H190" s="36" t="s">
        <v>531</v>
      </c>
      <c r="I190" s="36" t="s">
        <v>587</v>
      </c>
      <c r="J190" s="36" t="s">
        <v>533</v>
      </c>
      <c r="K190" s="36" t="s">
        <v>521</v>
      </c>
      <c r="L190" s="37">
        <v>5700</v>
      </c>
      <c r="M190" s="36" t="s">
        <v>2</v>
      </c>
      <c r="N190" s="36" t="s">
        <v>628</v>
      </c>
      <c r="O190" s="36" t="s">
        <v>382</v>
      </c>
      <c r="P190" s="38">
        <v>45841.333333333336</v>
      </c>
      <c r="Q190" s="38">
        <v>46037.333333333336</v>
      </c>
      <c r="R190" s="36"/>
      <c r="S190" s="66"/>
      <c r="T190" s="38"/>
      <c r="U190" s="36"/>
      <c r="V190" s="38">
        <v>45841.333333333336</v>
      </c>
      <c r="W190" s="36" t="s">
        <v>524</v>
      </c>
      <c r="X190" s="10"/>
    </row>
    <row x14ac:dyDescent="0.25" r="191" customHeight="1" ht="25.5">
      <c r="A191" s="36" t="s">
        <v>1723</v>
      </c>
      <c r="B191" s="36"/>
      <c r="C191" s="36" t="s">
        <v>1724</v>
      </c>
      <c r="D191" s="36" t="s">
        <v>1725</v>
      </c>
      <c r="E191" s="36" t="s">
        <v>1726</v>
      </c>
      <c r="F191" s="36" t="s">
        <v>948</v>
      </c>
      <c r="G191" s="36" t="s">
        <v>530</v>
      </c>
      <c r="H191" s="36" t="s">
        <v>564</v>
      </c>
      <c r="I191" s="36" t="s">
        <v>519</v>
      </c>
      <c r="J191" s="36" t="s">
        <v>533</v>
      </c>
      <c r="K191" s="36" t="s">
        <v>521</v>
      </c>
      <c r="L191" s="37">
        <v>2500</v>
      </c>
      <c r="M191" s="36" t="s">
        <v>6</v>
      </c>
      <c r="N191" s="36" t="s">
        <v>535</v>
      </c>
      <c r="O191" s="36" t="s">
        <v>350</v>
      </c>
      <c r="P191" s="38">
        <v>45841.333333333336</v>
      </c>
      <c r="Q191" s="38">
        <v>45933.333333333336</v>
      </c>
      <c r="R191" s="36" t="s">
        <v>1727</v>
      </c>
      <c r="S191" s="66"/>
      <c r="T191" s="38"/>
      <c r="U191" s="36"/>
      <c r="V191" s="38">
        <v>45841.333333333336</v>
      </c>
      <c r="W191" s="36" t="s">
        <v>524</v>
      </c>
      <c r="X191" s="10"/>
    </row>
    <row x14ac:dyDescent="0.25" r="192" customHeight="1" ht="25.5">
      <c r="A192" s="36" t="s">
        <v>1728</v>
      </c>
      <c r="B192" s="36"/>
      <c r="C192" s="36" t="s">
        <v>1729</v>
      </c>
      <c r="D192" s="36" t="s">
        <v>1730</v>
      </c>
      <c r="E192" s="36" t="s">
        <v>1731</v>
      </c>
      <c r="F192" s="36" t="s">
        <v>558</v>
      </c>
      <c r="G192" s="36" t="s">
        <v>703</v>
      </c>
      <c r="H192" s="36" t="s">
        <v>564</v>
      </c>
      <c r="I192" s="36" t="s">
        <v>587</v>
      </c>
      <c r="J192" s="36" t="s">
        <v>533</v>
      </c>
      <c r="K192" s="36" t="s">
        <v>521</v>
      </c>
      <c r="L192" s="37">
        <v>6720</v>
      </c>
      <c r="M192" s="36" t="s">
        <v>14</v>
      </c>
      <c r="N192" s="36" t="s">
        <v>535</v>
      </c>
      <c r="O192" s="36" t="s">
        <v>365</v>
      </c>
      <c r="P192" s="38">
        <v>45841.333333333336</v>
      </c>
      <c r="Q192" s="38">
        <v>46206.333333333336</v>
      </c>
      <c r="R192" s="36"/>
      <c r="S192" s="66"/>
      <c r="T192" s="38"/>
      <c r="U192" s="36"/>
      <c r="V192" s="38">
        <v>45841.333333333336</v>
      </c>
      <c r="W192" s="36" t="s">
        <v>524</v>
      </c>
      <c r="X192" s="10"/>
    </row>
    <row x14ac:dyDescent="0.25" r="193" customHeight="1" ht="25.5">
      <c r="A193" s="36" t="s">
        <v>616</v>
      </c>
      <c r="B193" s="36"/>
      <c r="C193" s="36" t="s">
        <v>617</v>
      </c>
      <c r="D193" s="36" t="s">
        <v>618</v>
      </c>
      <c r="E193" s="36" t="s">
        <v>619</v>
      </c>
      <c r="F193" s="36" t="s">
        <v>558</v>
      </c>
      <c r="G193" s="36" t="s">
        <v>542</v>
      </c>
      <c r="H193" s="36" t="s">
        <v>543</v>
      </c>
      <c r="I193" s="36"/>
      <c r="J193" s="36" t="s">
        <v>533</v>
      </c>
      <c r="K193" s="36" t="s">
        <v>534</v>
      </c>
      <c r="L193" s="37">
        <v>4800</v>
      </c>
      <c r="M193" s="36" t="s">
        <v>15</v>
      </c>
      <c r="N193" s="36" t="s">
        <v>535</v>
      </c>
      <c r="O193" s="36" t="s">
        <v>620</v>
      </c>
      <c r="P193" s="38">
        <v>45841.333333333336</v>
      </c>
      <c r="Q193" s="38">
        <v>45934.333333333336</v>
      </c>
      <c r="R193" s="36" t="s">
        <v>621</v>
      </c>
      <c r="S193" s="39">
        <v>4266.6</v>
      </c>
      <c r="T193" s="38">
        <v>45852.333333333336</v>
      </c>
      <c r="U193" s="36" t="s">
        <v>622</v>
      </c>
      <c r="V193" s="38">
        <v>45841.333333333336</v>
      </c>
      <c r="W193" s="36" t="s">
        <v>524</v>
      </c>
      <c r="X193" s="10"/>
    </row>
    <row x14ac:dyDescent="0.25" r="194" customHeight="1" ht="25.5">
      <c r="A194" s="36" t="s">
        <v>1732</v>
      </c>
      <c r="B194" s="36"/>
      <c r="C194" s="36" t="s">
        <v>1733</v>
      </c>
      <c r="D194" s="36" t="s">
        <v>1734</v>
      </c>
      <c r="E194" s="36" t="s">
        <v>1735</v>
      </c>
      <c r="F194" s="36" t="s">
        <v>558</v>
      </c>
      <c r="G194" s="36" t="s">
        <v>542</v>
      </c>
      <c r="H194" s="36" t="s">
        <v>543</v>
      </c>
      <c r="I194" s="36" t="s">
        <v>587</v>
      </c>
      <c r="J194" s="36" t="s">
        <v>533</v>
      </c>
      <c r="K194" s="36" t="s">
        <v>521</v>
      </c>
      <c r="L194" s="37">
        <v>4800</v>
      </c>
      <c r="M194" s="36" t="s">
        <v>0</v>
      </c>
      <c r="N194" s="36" t="s">
        <v>535</v>
      </c>
      <c r="O194" s="36" t="s">
        <v>1736</v>
      </c>
      <c r="P194" s="38">
        <v>45841.333333333336</v>
      </c>
      <c r="Q194" s="38">
        <v>45934.333333333336</v>
      </c>
      <c r="R194" s="36"/>
      <c r="S194" s="66"/>
      <c r="T194" s="38"/>
      <c r="U194" s="36"/>
      <c r="V194" s="38">
        <v>45841.333333333336</v>
      </c>
      <c r="W194" s="36" t="s">
        <v>524</v>
      </c>
      <c r="X194" s="10"/>
    </row>
    <row x14ac:dyDescent="0.25" r="195" customHeight="1" ht="25.5">
      <c r="A195" s="36" t="s">
        <v>1737</v>
      </c>
      <c r="B195" s="36"/>
      <c r="C195" s="36" t="s">
        <v>1738</v>
      </c>
      <c r="D195" s="36" t="s">
        <v>1739</v>
      </c>
      <c r="E195" s="36" t="s">
        <v>1740</v>
      </c>
      <c r="F195" s="36" t="s">
        <v>558</v>
      </c>
      <c r="G195" s="36" t="s">
        <v>724</v>
      </c>
      <c r="H195" s="36" t="s">
        <v>564</v>
      </c>
      <c r="I195" s="36" t="s">
        <v>551</v>
      </c>
      <c r="J195" s="36" t="s">
        <v>533</v>
      </c>
      <c r="K195" s="36" t="s">
        <v>521</v>
      </c>
      <c r="L195" s="37">
        <v>3160</v>
      </c>
      <c r="M195" s="36" t="s">
        <v>8</v>
      </c>
      <c r="N195" s="36" t="s">
        <v>535</v>
      </c>
      <c r="O195" s="36" t="s">
        <v>365</v>
      </c>
      <c r="P195" s="38">
        <v>45841.333333333336</v>
      </c>
      <c r="Q195" s="38">
        <v>45940.333333333336</v>
      </c>
      <c r="R195" s="36" t="s">
        <v>1741</v>
      </c>
      <c r="S195" s="66"/>
      <c r="T195" s="38"/>
      <c r="U195" s="36"/>
      <c r="V195" s="38">
        <v>45841.333333333336</v>
      </c>
      <c r="W195" s="36" t="s">
        <v>524</v>
      </c>
      <c r="X195" s="10"/>
    </row>
    <row x14ac:dyDescent="0.25" r="196" customHeight="1" ht="25.5">
      <c r="A196" s="36" t="s">
        <v>1742</v>
      </c>
      <c r="B196" s="36"/>
      <c r="C196" s="36" t="s">
        <v>1743</v>
      </c>
      <c r="D196" s="36" t="s">
        <v>1744</v>
      </c>
      <c r="E196" s="36" t="s">
        <v>1745</v>
      </c>
      <c r="F196" s="36" t="s">
        <v>558</v>
      </c>
      <c r="G196" s="36" t="s">
        <v>530</v>
      </c>
      <c r="H196" s="36" t="s">
        <v>682</v>
      </c>
      <c r="I196" s="36" t="s">
        <v>572</v>
      </c>
      <c r="J196" s="36" t="s">
        <v>533</v>
      </c>
      <c r="K196" s="36" t="s">
        <v>521</v>
      </c>
      <c r="L196" s="37">
        <v>2500</v>
      </c>
      <c r="M196" s="36" t="s">
        <v>15</v>
      </c>
      <c r="N196" s="36" t="s">
        <v>535</v>
      </c>
      <c r="O196" s="36" t="s">
        <v>385</v>
      </c>
      <c r="P196" s="38">
        <v>45841.333333333336</v>
      </c>
      <c r="Q196" s="38">
        <v>45933.333333333336</v>
      </c>
      <c r="R196" s="36" t="s">
        <v>1746</v>
      </c>
      <c r="S196" s="66"/>
      <c r="T196" s="38"/>
      <c r="U196" s="36"/>
      <c r="V196" s="38">
        <v>45841.333333333336</v>
      </c>
      <c r="W196" s="36" t="s">
        <v>524</v>
      </c>
      <c r="X196" s="10"/>
    </row>
    <row x14ac:dyDescent="0.25" r="197" customHeight="1" ht="25.5">
      <c r="A197" s="36" t="s">
        <v>1747</v>
      </c>
      <c r="B197" s="36"/>
      <c r="C197" s="36" t="s">
        <v>1748</v>
      </c>
      <c r="D197" s="36" t="s">
        <v>1748</v>
      </c>
      <c r="E197" s="36" t="s">
        <v>1749</v>
      </c>
      <c r="F197" s="36" t="s">
        <v>1750</v>
      </c>
      <c r="G197" s="36" t="s">
        <v>675</v>
      </c>
      <c r="H197" s="36" t="s">
        <v>593</v>
      </c>
      <c r="I197" s="36" t="s">
        <v>587</v>
      </c>
      <c r="J197" s="36" t="s">
        <v>533</v>
      </c>
      <c r="K197" s="36" t="s">
        <v>521</v>
      </c>
      <c r="L197" s="37">
        <v>5920</v>
      </c>
      <c r="M197" s="36" t="s">
        <v>5</v>
      </c>
      <c r="N197" s="36" t="s">
        <v>535</v>
      </c>
      <c r="O197" s="36" t="s">
        <v>377</v>
      </c>
      <c r="P197" s="38">
        <v>45841.333333333336</v>
      </c>
      <c r="Q197" s="38">
        <v>46025.333333333336</v>
      </c>
      <c r="R197" s="36"/>
      <c r="S197" s="66"/>
      <c r="T197" s="38"/>
      <c r="U197" s="36"/>
      <c r="V197" s="38">
        <v>45841.333333333336</v>
      </c>
      <c r="W197" s="36" t="s">
        <v>524</v>
      </c>
      <c r="X197" s="10"/>
    </row>
    <row x14ac:dyDescent="0.25" r="198" customHeight="1" ht="25.5">
      <c r="A198" s="36" t="s">
        <v>1751</v>
      </c>
      <c r="B198" s="36"/>
      <c r="C198" s="36" t="s">
        <v>1752</v>
      </c>
      <c r="D198" s="36" t="s">
        <v>1753</v>
      </c>
      <c r="E198" s="36" t="s">
        <v>1754</v>
      </c>
      <c r="F198" s="36" t="s">
        <v>1755</v>
      </c>
      <c r="G198" s="36" t="s">
        <v>724</v>
      </c>
      <c r="H198" s="36" t="s">
        <v>531</v>
      </c>
      <c r="I198" s="36" t="s">
        <v>565</v>
      </c>
      <c r="J198" s="36" t="s">
        <v>533</v>
      </c>
      <c r="K198" s="36" t="s">
        <v>521</v>
      </c>
      <c r="L198" s="37">
        <v>3700</v>
      </c>
      <c r="M198" s="36" t="s">
        <v>8</v>
      </c>
      <c r="N198" s="36" t="s">
        <v>535</v>
      </c>
      <c r="O198" s="36" t="s">
        <v>643</v>
      </c>
      <c r="P198" s="38">
        <v>45841.333333333336</v>
      </c>
      <c r="Q198" s="38">
        <v>45934.333333333336</v>
      </c>
      <c r="R198" s="36" t="s">
        <v>1756</v>
      </c>
      <c r="S198" s="66"/>
      <c r="T198" s="38"/>
      <c r="U198" s="36"/>
      <c r="V198" s="38">
        <v>45841.333333333336</v>
      </c>
      <c r="W198" s="36" t="s">
        <v>524</v>
      </c>
      <c r="X198" s="10"/>
    </row>
    <row x14ac:dyDescent="0.25" r="199" customHeight="1" ht="25.5">
      <c r="A199" s="36" t="s">
        <v>1757</v>
      </c>
      <c r="B199" s="36"/>
      <c r="C199" s="36" t="s">
        <v>1758</v>
      </c>
      <c r="D199" s="36" t="s">
        <v>556</v>
      </c>
      <c r="E199" s="36" t="s">
        <v>1759</v>
      </c>
      <c r="F199" s="36" t="s">
        <v>558</v>
      </c>
      <c r="G199" s="36" t="s">
        <v>517</v>
      </c>
      <c r="H199" s="36" t="s">
        <v>593</v>
      </c>
      <c r="I199" s="36" t="s">
        <v>519</v>
      </c>
      <c r="J199" s="36" t="s">
        <v>533</v>
      </c>
      <c r="K199" s="36" t="s">
        <v>521</v>
      </c>
      <c r="L199" s="37">
        <v>4800</v>
      </c>
      <c r="M199" s="36" t="s">
        <v>5</v>
      </c>
      <c r="N199" s="36" t="s">
        <v>535</v>
      </c>
      <c r="O199" s="36" t="s">
        <v>355</v>
      </c>
      <c r="P199" s="38">
        <v>45841.333333333336</v>
      </c>
      <c r="Q199" s="38">
        <v>45933.333333333336</v>
      </c>
      <c r="R199" s="36"/>
      <c r="S199" s="66"/>
      <c r="T199" s="38"/>
      <c r="U199" s="36"/>
      <c r="V199" s="38">
        <v>45841.333333333336</v>
      </c>
      <c r="W199" s="36" t="s">
        <v>524</v>
      </c>
      <c r="X199" s="10"/>
    </row>
    <row x14ac:dyDescent="0.25" r="200" customHeight="1" ht="25.5">
      <c r="A200" s="36" t="s">
        <v>1760</v>
      </c>
      <c r="B200" s="36"/>
      <c r="C200" s="36" t="s">
        <v>1761</v>
      </c>
      <c r="D200" s="36" t="s">
        <v>1762</v>
      </c>
      <c r="E200" s="36" t="s">
        <v>1763</v>
      </c>
      <c r="F200" s="36" t="s">
        <v>558</v>
      </c>
      <c r="G200" s="36" t="s">
        <v>542</v>
      </c>
      <c r="H200" s="36" t="s">
        <v>543</v>
      </c>
      <c r="I200" s="36" t="s">
        <v>551</v>
      </c>
      <c r="J200" s="36" t="s">
        <v>533</v>
      </c>
      <c r="K200" s="36" t="s">
        <v>521</v>
      </c>
      <c r="L200" s="37">
        <v>4800</v>
      </c>
      <c r="M200" s="36" t="s">
        <v>12</v>
      </c>
      <c r="N200" s="36" t="s">
        <v>535</v>
      </c>
      <c r="O200" s="36" t="s">
        <v>1764</v>
      </c>
      <c r="P200" s="38">
        <v>45841.333333333336</v>
      </c>
      <c r="Q200" s="38">
        <v>45943.333333333336</v>
      </c>
      <c r="R200" s="36" t="s">
        <v>1765</v>
      </c>
      <c r="S200" s="66"/>
      <c r="T200" s="38"/>
      <c r="U200" s="36"/>
      <c r="V200" s="38">
        <v>45841.333333333336</v>
      </c>
      <c r="W200" s="36" t="s">
        <v>524</v>
      </c>
      <c r="X200" s="10"/>
    </row>
    <row x14ac:dyDescent="0.25" r="201" customHeight="1" ht="25.5">
      <c r="A201" s="36" t="s">
        <v>1766</v>
      </c>
      <c r="B201" s="36"/>
      <c r="C201" s="36" t="s">
        <v>1767</v>
      </c>
      <c r="D201" s="36" t="s">
        <v>1767</v>
      </c>
      <c r="E201" s="36" t="s">
        <v>1768</v>
      </c>
      <c r="F201" s="36" t="s">
        <v>1769</v>
      </c>
      <c r="G201" s="36" t="s">
        <v>724</v>
      </c>
      <c r="H201" s="36" t="s">
        <v>564</v>
      </c>
      <c r="I201" s="36" t="s">
        <v>565</v>
      </c>
      <c r="J201" s="36" t="s">
        <v>533</v>
      </c>
      <c r="K201" s="36" t="s">
        <v>521</v>
      </c>
      <c r="L201" s="37">
        <v>4140</v>
      </c>
      <c r="M201" s="36" t="s">
        <v>3</v>
      </c>
      <c r="N201" s="36" t="s">
        <v>628</v>
      </c>
      <c r="O201" s="36" t="s">
        <v>352</v>
      </c>
      <c r="P201" s="38">
        <v>45841.333333333336</v>
      </c>
      <c r="Q201" s="38">
        <v>45945.333333333336</v>
      </c>
      <c r="R201" s="36"/>
      <c r="S201" s="66"/>
      <c r="T201" s="38"/>
      <c r="U201" s="36"/>
      <c r="V201" s="38">
        <v>45841.333333333336</v>
      </c>
      <c r="W201" s="36" t="s">
        <v>524</v>
      </c>
      <c r="X201" s="10"/>
    </row>
    <row x14ac:dyDescent="0.25" r="202" customHeight="1" ht="25.5">
      <c r="A202" s="36" t="s">
        <v>623</v>
      </c>
      <c r="B202" s="36"/>
      <c r="C202" s="36" t="s">
        <v>624</v>
      </c>
      <c r="D202" s="36" t="s">
        <v>625</v>
      </c>
      <c r="E202" s="36" t="s">
        <v>626</v>
      </c>
      <c r="F202" s="36" t="s">
        <v>558</v>
      </c>
      <c r="G202" s="36" t="s">
        <v>627</v>
      </c>
      <c r="H202" s="36" t="s">
        <v>593</v>
      </c>
      <c r="I202" s="36"/>
      <c r="J202" s="36" t="s">
        <v>533</v>
      </c>
      <c r="K202" s="36" t="s">
        <v>534</v>
      </c>
      <c r="L202" s="37">
        <v>9960</v>
      </c>
      <c r="M202" s="36" t="s">
        <v>1</v>
      </c>
      <c r="N202" s="36" t="s">
        <v>628</v>
      </c>
      <c r="O202" s="36" t="s">
        <v>355</v>
      </c>
      <c r="P202" s="38">
        <v>45840.333333333336</v>
      </c>
      <c r="Q202" s="38">
        <v>46205.333333333336</v>
      </c>
      <c r="R202" s="36" t="s">
        <v>629</v>
      </c>
      <c r="S202" s="37">
        <v>9960</v>
      </c>
      <c r="T202" s="38">
        <v>45849.333333333336</v>
      </c>
      <c r="U202" s="36" t="s">
        <v>630</v>
      </c>
      <c r="V202" s="38">
        <v>45840.333333333336</v>
      </c>
      <c r="W202" s="36" t="s">
        <v>524</v>
      </c>
      <c r="X202" s="10"/>
    </row>
    <row x14ac:dyDescent="0.25" r="203" customHeight="1" ht="25.5">
      <c r="A203" s="36" t="s">
        <v>1770</v>
      </c>
      <c r="B203" s="36"/>
      <c r="C203" s="36" t="s">
        <v>1771</v>
      </c>
      <c r="D203" s="36" t="s">
        <v>1772</v>
      </c>
      <c r="E203" s="36" t="s">
        <v>1773</v>
      </c>
      <c r="F203" s="36" t="s">
        <v>558</v>
      </c>
      <c r="G203" s="36" t="s">
        <v>1774</v>
      </c>
      <c r="H203" s="36" t="s">
        <v>793</v>
      </c>
      <c r="I203" s="36" t="s">
        <v>519</v>
      </c>
      <c r="J203" s="36" t="s">
        <v>533</v>
      </c>
      <c r="K203" s="36" t="s">
        <v>521</v>
      </c>
      <c r="L203" s="37">
        <v>24860</v>
      </c>
      <c r="M203" s="36" t="s">
        <v>8</v>
      </c>
      <c r="N203" s="36" t="s">
        <v>535</v>
      </c>
      <c r="O203" s="36" t="s">
        <v>379</v>
      </c>
      <c r="P203" s="38">
        <v>45840.333333333336</v>
      </c>
      <c r="Q203" s="38">
        <v>46206.333333333336</v>
      </c>
      <c r="R203" s="36" t="s">
        <v>1775</v>
      </c>
      <c r="S203" s="66"/>
      <c r="T203" s="38"/>
      <c r="U203" s="36"/>
      <c r="V203" s="38">
        <v>45840.333333333336</v>
      </c>
      <c r="W203" s="36" t="s">
        <v>524</v>
      </c>
      <c r="X203" s="10"/>
    </row>
    <row x14ac:dyDescent="0.25" r="204" customHeight="1" ht="25.5">
      <c r="A204" s="36" t="s">
        <v>1776</v>
      </c>
      <c r="B204" s="36"/>
      <c r="C204" s="36" t="s">
        <v>1777</v>
      </c>
      <c r="D204" s="36" t="s">
        <v>1778</v>
      </c>
      <c r="E204" s="36" t="s">
        <v>1779</v>
      </c>
      <c r="F204" s="36" t="s">
        <v>558</v>
      </c>
      <c r="G204" s="36" t="s">
        <v>517</v>
      </c>
      <c r="H204" s="36" t="s">
        <v>593</v>
      </c>
      <c r="I204" s="36" t="s">
        <v>551</v>
      </c>
      <c r="J204" s="36" t="s">
        <v>533</v>
      </c>
      <c r="K204" s="36" t="s">
        <v>521</v>
      </c>
      <c r="L204" s="37">
        <v>3540</v>
      </c>
      <c r="M204" s="36" t="s">
        <v>2</v>
      </c>
      <c r="N204" s="36" t="s">
        <v>628</v>
      </c>
      <c r="O204" s="36" t="s">
        <v>643</v>
      </c>
      <c r="P204" s="38">
        <v>45840.333333333336</v>
      </c>
      <c r="Q204" s="38">
        <v>45932.333333333336</v>
      </c>
      <c r="R204" s="10"/>
      <c r="S204" s="12"/>
      <c r="T204" s="38"/>
      <c r="U204" s="36"/>
      <c r="V204" s="38">
        <v>45840.333333333336</v>
      </c>
      <c r="W204" s="36" t="s">
        <v>524</v>
      </c>
      <c r="X204" s="10"/>
    </row>
    <row x14ac:dyDescent="0.25" r="205" customHeight="1" ht="25.5">
      <c r="A205" s="36" t="s">
        <v>1780</v>
      </c>
      <c r="B205" s="36"/>
      <c r="C205" s="36" t="s">
        <v>1781</v>
      </c>
      <c r="D205" s="36" t="s">
        <v>1782</v>
      </c>
      <c r="E205" s="36" t="s">
        <v>1783</v>
      </c>
      <c r="F205" s="36" t="s">
        <v>1784</v>
      </c>
      <c r="G205" s="36" t="s">
        <v>530</v>
      </c>
      <c r="H205" s="36" t="s">
        <v>531</v>
      </c>
      <c r="I205" s="36" t="s">
        <v>544</v>
      </c>
      <c r="J205" s="36" t="s">
        <v>533</v>
      </c>
      <c r="K205" s="36" t="s">
        <v>521</v>
      </c>
      <c r="L205" s="37">
        <v>2160</v>
      </c>
      <c r="M205" s="36" t="s">
        <v>5</v>
      </c>
      <c r="N205" s="36" t="s">
        <v>535</v>
      </c>
      <c r="O205" s="36" t="s">
        <v>382</v>
      </c>
      <c r="P205" s="38">
        <v>45840.333333333336</v>
      </c>
      <c r="Q205" s="38">
        <v>45932.333333333336</v>
      </c>
      <c r="R205" s="36"/>
      <c r="S205" s="66"/>
      <c r="T205" s="38"/>
      <c r="U205" s="36"/>
      <c r="V205" s="38">
        <v>45840.333333333336</v>
      </c>
      <c r="W205" s="36" t="s">
        <v>524</v>
      </c>
      <c r="X205" s="10"/>
    </row>
    <row x14ac:dyDescent="0.25" r="206" customHeight="1" ht="25.5">
      <c r="A206" s="36" t="s">
        <v>1785</v>
      </c>
      <c r="B206" s="36"/>
      <c r="C206" s="36" t="s">
        <v>1786</v>
      </c>
      <c r="D206" s="36" t="s">
        <v>1786</v>
      </c>
      <c r="E206" s="36" t="s">
        <v>1787</v>
      </c>
      <c r="F206" s="36" t="s">
        <v>1170</v>
      </c>
      <c r="G206" s="36" t="s">
        <v>530</v>
      </c>
      <c r="H206" s="36" t="s">
        <v>564</v>
      </c>
      <c r="I206" s="36" t="s">
        <v>532</v>
      </c>
      <c r="J206" s="36" t="s">
        <v>533</v>
      </c>
      <c r="K206" s="36" t="s">
        <v>521</v>
      </c>
      <c r="L206" s="37">
        <v>3240</v>
      </c>
      <c r="M206" s="36" t="s">
        <v>5</v>
      </c>
      <c r="N206" s="36" t="s">
        <v>535</v>
      </c>
      <c r="O206" s="36" t="s">
        <v>359</v>
      </c>
      <c r="P206" s="38">
        <v>45840.333333333336</v>
      </c>
      <c r="Q206" s="38">
        <v>45932.333333333336</v>
      </c>
      <c r="R206" s="36"/>
      <c r="S206" s="66"/>
      <c r="T206" s="38"/>
      <c r="U206" s="36"/>
      <c r="V206" s="38">
        <v>45840.333333333336</v>
      </c>
      <c r="W206" s="36" t="s">
        <v>524</v>
      </c>
      <c r="X206" s="10"/>
    </row>
    <row x14ac:dyDescent="0.25" r="207" customHeight="1" ht="25.5">
      <c r="A207" s="36" t="s">
        <v>1788</v>
      </c>
      <c r="B207" s="36"/>
      <c r="C207" s="36" t="s">
        <v>1789</v>
      </c>
      <c r="D207" s="36" t="s">
        <v>1790</v>
      </c>
      <c r="E207" s="36" t="s">
        <v>1791</v>
      </c>
      <c r="F207" s="36" t="s">
        <v>558</v>
      </c>
      <c r="G207" s="36" t="s">
        <v>542</v>
      </c>
      <c r="H207" s="36" t="s">
        <v>543</v>
      </c>
      <c r="I207" s="36" t="s">
        <v>544</v>
      </c>
      <c r="J207" s="36" t="s">
        <v>533</v>
      </c>
      <c r="K207" s="36" t="s">
        <v>521</v>
      </c>
      <c r="L207" s="37">
        <v>5400</v>
      </c>
      <c r="M207" s="36" t="s">
        <v>0</v>
      </c>
      <c r="N207" s="36" t="s">
        <v>535</v>
      </c>
      <c r="O207" s="36" t="s">
        <v>1792</v>
      </c>
      <c r="P207" s="38">
        <v>45840.333333333336</v>
      </c>
      <c r="Q207" s="38">
        <v>45933.333333333336</v>
      </c>
      <c r="R207" s="36" t="s">
        <v>1793</v>
      </c>
      <c r="S207" s="66"/>
      <c r="T207" s="38"/>
      <c r="U207" s="36"/>
      <c r="V207" s="38">
        <v>45840.333333333336</v>
      </c>
      <c r="W207" s="36" t="s">
        <v>524</v>
      </c>
      <c r="X207" s="10"/>
    </row>
    <row x14ac:dyDescent="0.25" r="208" customHeight="1" ht="25.5">
      <c r="A208" s="36" t="s">
        <v>1794</v>
      </c>
      <c r="B208" s="36"/>
      <c r="C208" s="36" t="s">
        <v>1795</v>
      </c>
      <c r="D208" s="36" t="s">
        <v>1796</v>
      </c>
      <c r="E208" s="36" t="s">
        <v>1797</v>
      </c>
      <c r="F208" s="36" t="s">
        <v>1430</v>
      </c>
      <c r="G208" s="36" t="s">
        <v>530</v>
      </c>
      <c r="H208" s="36" t="s">
        <v>531</v>
      </c>
      <c r="I208" s="36" t="s">
        <v>544</v>
      </c>
      <c r="J208" s="36" t="s">
        <v>533</v>
      </c>
      <c r="K208" s="36" t="s">
        <v>521</v>
      </c>
      <c r="L208" s="37">
        <v>1960</v>
      </c>
      <c r="M208" s="36" t="s">
        <v>5</v>
      </c>
      <c r="N208" s="36" t="s">
        <v>535</v>
      </c>
      <c r="O208" s="36" t="s">
        <v>643</v>
      </c>
      <c r="P208" s="38">
        <v>45840.333333333336</v>
      </c>
      <c r="Q208" s="38">
        <v>45933.333333333336</v>
      </c>
      <c r="R208" s="36" t="s">
        <v>1798</v>
      </c>
      <c r="S208" s="66"/>
      <c r="T208" s="38"/>
      <c r="U208" s="36"/>
      <c r="V208" s="38">
        <v>45840.333333333336</v>
      </c>
      <c r="W208" s="36" t="s">
        <v>524</v>
      </c>
      <c r="X208" s="10"/>
    </row>
    <row x14ac:dyDescent="0.25" r="209" customHeight="1" ht="25.5">
      <c r="A209" s="36" t="s">
        <v>1799</v>
      </c>
      <c r="B209" s="36"/>
      <c r="C209" s="36" t="s">
        <v>1800</v>
      </c>
      <c r="D209" s="36" t="s">
        <v>1801</v>
      </c>
      <c r="E209" s="36" t="s">
        <v>1802</v>
      </c>
      <c r="F209" s="36" t="s">
        <v>558</v>
      </c>
      <c r="G209" s="36" t="s">
        <v>613</v>
      </c>
      <c r="H209" s="36" t="s">
        <v>531</v>
      </c>
      <c r="I209" s="36" t="s">
        <v>551</v>
      </c>
      <c r="J209" s="36" t="s">
        <v>533</v>
      </c>
      <c r="K209" s="36" t="s">
        <v>521</v>
      </c>
      <c r="L209" s="37">
        <v>3840</v>
      </c>
      <c r="M209" s="36" t="s">
        <v>7</v>
      </c>
      <c r="N209" s="36" t="s">
        <v>535</v>
      </c>
      <c r="O209" s="36" t="s">
        <v>355</v>
      </c>
      <c r="P209" s="38">
        <v>45840.333333333336</v>
      </c>
      <c r="Q209" s="38">
        <v>46025.333333333336</v>
      </c>
      <c r="R209" s="36" t="s">
        <v>1803</v>
      </c>
      <c r="S209" s="66"/>
      <c r="T209" s="38"/>
      <c r="U209" s="36"/>
      <c r="V209" s="38">
        <v>45840.333333333336</v>
      </c>
      <c r="W209" s="36" t="s">
        <v>524</v>
      </c>
      <c r="X209" s="10"/>
    </row>
    <row x14ac:dyDescent="0.25" r="210" customHeight="1" ht="25.5">
      <c r="A210" s="36" t="s">
        <v>1804</v>
      </c>
      <c r="B210" s="36"/>
      <c r="C210" s="36" t="s">
        <v>1805</v>
      </c>
      <c r="D210" s="36" t="s">
        <v>1806</v>
      </c>
      <c r="E210" s="36" t="s">
        <v>1807</v>
      </c>
      <c r="F210" s="36" t="s">
        <v>558</v>
      </c>
      <c r="G210" s="36" t="s">
        <v>613</v>
      </c>
      <c r="H210" s="36" t="s">
        <v>564</v>
      </c>
      <c r="I210" s="36" t="s">
        <v>551</v>
      </c>
      <c r="J210" s="36" t="s">
        <v>533</v>
      </c>
      <c r="K210" s="36" t="s">
        <v>521</v>
      </c>
      <c r="L210" s="37">
        <v>3540</v>
      </c>
      <c r="M210" s="36" t="s">
        <v>15</v>
      </c>
      <c r="N210" s="36" t="s">
        <v>535</v>
      </c>
      <c r="O210" s="36" t="s">
        <v>359</v>
      </c>
      <c r="P210" s="38">
        <v>45839.333333333336</v>
      </c>
      <c r="Q210" s="38">
        <v>46023.333333333336</v>
      </c>
      <c r="R210" s="36" t="s">
        <v>1808</v>
      </c>
      <c r="S210" s="66"/>
      <c r="T210" s="38"/>
      <c r="U210" s="36"/>
      <c r="V210" s="38">
        <v>45839.333333333336</v>
      </c>
      <c r="W210" s="36" t="s">
        <v>524</v>
      </c>
      <c r="X210" s="10"/>
    </row>
    <row x14ac:dyDescent="0.25" r="211" customHeight="1" ht="25.5">
      <c r="A211" s="36" t="s">
        <v>1809</v>
      </c>
      <c r="B211" s="36"/>
      <c r="C211" s="36" t="s">
        <v>1810</v>
      </c>
      <c r="D211" s="36" t="s">
        <v>1811</v>
      </c>
      <c r="E211" s="36" t="s">
        <v>1812</v>
      </c>
      <c r="F211" s="36" t="s">
        <v>558</v>
      </c>
      <c r="G211" s="36" t="s">
        <v>517</v>
      </c>
      <c r="H211" s="36" t="s">
        <v>586</v>
      </c>
      <c r="I211" s="36" t="s">
        <v>587</v>
      </c>
      <c r="J211" s="36" t="s">
        <v>533</v>
      </c>
      <c r="K211" s="36" t="s">
        <v>521</v>
      </c>
      <c r="L211" s="37">
        <v>3540</v>
      </c>
      <c r="M211" s="36" t="s">
        <v>15</v>
      </c>
      <c r="N211" s="36" t="s">
        <v>535</v>
      </c>
      <c r="O211" s="36" t="s">
        <v>369</v>
      </c>
      <c r="P211" s="38">
        <v>45839.333333333336</v>
      </c>
      <c r="Q211" s="38">
        <v>45931.333333333336</v>
      </c>
      <c r="R211" s="36" t="s">
        <v>1813</v>
      </c>
      <c r="S211" s="66"/>
      <c r="T211" s="38"/>
      <c r="U211" s="36"/>
      <c r="V211" s="38">
        <v>45839.333333333336</v>
      </c>
      <c r="W211" s="36" t="s">
        <v>524</v>
      </c>
      <c r="X211" s="10"/>
    </row>
    <row x14ac:dyDescent="0.25" r="212" customHeight="1" ht="25.5">
      <c r="A212" s="36" t="s">
        <v>1814</v>
      </c>
      <c r="B212" s="36"/>
      <c r="C212" s="36" t="s">
        <v>1815</v>
      </c>
      <c r="D212" s="36" t="s">
        <v>1816</v>
      </c>
      <c r="E212" s="36" t="s">
        <v>1817</v>
      </c>
      <c r="F212" s="36" t="s">
        <v>558</v>
      </c>
      <c r="G212" s="36" t="s">
        <v>530</v>
      </c>
      <c r="H212" s="36" t="s">
        <v>531</v>
      </c>
      <c r="I212" s="36" t="s">
        <v>544</v>
      </c>
      <c r="J212" s="36" t="s">
        <v>533</v>
      </c>
      <c r="K212" s="36" t="s">
        <v>521</v>
      </c>
      <c r="L212" s="37">
        <v>1960</v>
      </c>
      <c r="M212" s="36" t="s">
        <v>6</v>
      </c>
      <c r="N212" s="36" t="s">
        <v>535</v>
      </c>
      <c r="O212" s="36" t="s">
        <v>369</v>
      </c>
      <c r="P212" s="38">
        <v>45839.333333333336</v>
      </c>
      <c r="Q212" s="38">
        <v>45931.333333333336</v>
      </c>
      <c r="R212" s="36" t="s">
        <v>1818</v>
      </c>
      <c r="S212" s="66"/>
      <c r="T212" s="38"/>
      <c r="U212" s="36"/>
      <c r="V212" s="38">
        <v>45839.333333333336</v>
      </c>
      <c r="W212" s="36" t="s">
        <v>524</v>
      </c>
      <c r="X212" s="10"/>
    </row>
    <row x14ac:dyDescent="0.25" r="213" customHeight="1" ht="25.5">
      <c r="A213" s="36" t="s">
        <v>1819</v>
      </c>
      <c r="B213" s="36"/>
      <c r="C213" s="36" t="s">
        <v>1820</v>
      </c>
      <c r="D213" s="36" t="s">
        <v>1821</v>
      </c>
      <c r="E213" s="36" t="s">
        <v>1822</v>
      </c>
      <c r="F213" s="36" t="s">
        <v>558</v>
      </c>
      <c r="G213" s="36" t="s">
        <v>690</v>
      </c>
      <c r="H213" s="36" t="s">
        <v>531</v>
      </c>
      <c r="I213" s="36" t="s">
        <v>565</v>
      </c>
      <c r="J213" s="36" t="s">
        <v>533</v>
      </c>
      <c r="K213" s="36" t="s">
        <v>521</v>
      </c>
      <c r="L213" s="37">
        <v>6560</v>
      </c>
      <c r="M213" s="36" t="s">
        <v>14</v>
      </c>
      <c r="N213" s="36" t="s">
        <v>535</v>
      </c>
      <c r="O213" s="36" t="s">
        <v>390</v>
      </c>
      <c r="P213" s="38">
        <v>45838.333333333336</v>
      </c>
      <c r="Q213" s="38">
        <v>46027.333333333336</v>
      </c>
      <c r="R213" s="36"/>
      <c r="S213" s="66"/>
      <c r="T213" s="38"/>
      <c r="U213" s="36"/>
      <c r="V213" s="38">
        <v>45838.333333333336</v>
      </c>
      <c r="W213" s="36" t="s">
        <v>524</v>
      </c>
      <c r="X213" s="10"/>
    </row>
    <row x14ac:dyDescent="0.25" r="214" customHeight="1" ht="25.5">
      <c r="A214" s="36" t="s">
        <v>1823</v>
      </c>
      <c r="B214" s="36"/>
      <c r="C214" s="36" t="s">
        <v>1824</v>
      </c>
      <c r="D214" s="36" t="s">
        <v>1825</v>
      </c>
      <c r="E214" s="36" t="s">
        <v>1826</v>
      </c>
      <c r="F214" s="36" t="s">
        <v>558</v>
      </c>
      <c r="G214" s="36" t="s">
        <v>690</v>
      </c>
      <c r="H214" s="36" t="s">
        <v>531</v>
      </c>
      <c r="I214" s="36" t="s">
        <v>587</v>
      </c>
      <c r="J214" s="36" t="s">
        <v>533</v>
      </c>
      <c r="K214" s="36" t="s">
        <v>521</v>
      </c>
      <c r="L214" s="37">
        <v>5700</v>
      </c>
      <c r="M214" s="36" t="s">
        <v>11</v>
      </c>
      <c r="N214" s="36" t="s">
        <v>535</v>
      </c>
      <c r="O214" s="36" t="s">
        <v>388</v>
      </c>
      <c r="P214" s="38">
        <v>45838.333333333336</v>
      </c>
      <c r="Q214" s="38">
        <v>46021.333333333336</v>
      </c>
      <c r="R214" s="36" t="s">
        <v>1827</v>
      </c>
      <c r="S214" s="66"/>
      <c r="T214" s="38"/>
      <c r="U214" s="36"/>
      <c r="V214" s="38">
        <v>45838.333333333336</v>
      </c>
      <c r="W214" s="36" t="s">
        <v>524</v>
      </c>
      <c r="X214" s="10"/>
    </row>
    <row x14ac:dyDescent="0.25" r="215" customHeight="1" ht="25.5">
      <c r="A215" s="36" t="s">
        <v>1828</v>
      </c>
      <c r="B215" s="36"/>
      <c r="C215" s="36" t="s">
        <v>1829</v>
      </c>
      <c r="D215" s="36" t="s">
        <v>556</v>
      </c>
      <c r="E215" s="36" t="s">
        <v>1830</v>
      </c>
      <c r="F215" s="36" t="s">
        <v>558</v>
      </c>
      <c r="G215" s="36" t="s">
        <v>627</v>
      </c>
      <c r="H215" s="36" t="s">
        <v>586</v>
      </c>
      <c r="I215" s="36" t="s">
        <v>587</v>
      </c>
      <c r="J215" s="36" t="s">
        <v>533</v>
      </c>
      <c r="K215" s="36" t="s">
        <v>521</v>
      </c>
      <c r="L215" s="37">
        <v>9920</v>
      </c>
      <c r="M215" s="36" t="s">
        <v>5</v>
      </c>
      <c r="N215" s="36" t="s">
        <v>535</v>
      </c>
      <c r="O215" s="36" t="s">
        <v>369</v>
      </c>
      <c r="P215" s="38">
        <v>45838.333333333336</v>
      </c>
      <c r="Q215" s="38">
        <v>46204.333333333336</v>
      </c>
      <c r="R215" s="36"/>
      <c r="S215" s="66"/>
      <c r="T215" s="38"/>
      <c r="U215" s="36"/>
      <c r="V215" s="38">
        <v>45838.333333333336</v>
      </c>
      <c r="W215" s="36" t="s">
        <v>524</v>
      </c>
      <c r="X215" s="10"/>
    </row>
    <row x14ac:dyDescent="0.25" r="216" customHeight="1" ht="25.5">
      <c r="A216" s="36" t="s">
        <v>1831</v>
      </c>
      <c r="B216" s="36"/>
      <c r="C216" s="36" t="s">
        <v>1832</v>
      </c>
      <c r="D216" s="36" t="s">
        <v>1833</v>
      </c>
      <c r="E216" s="36" t="s">
        <v>1834</v>
      </c>
      <c r="F216" s="36"/>
      <c r="G216" s="36" t="s">
        <v>530</v>
      </c>
      <c r="H216" s="36" t="s">
        <v>531</v>
      </c>
      <c r="I216" s="36" t="s">
        <v>587</v>
      </c>
      <c r="J216" s="36" t="s">
        <v>533</v>
      </c>
      <c r="K216" s="36" t="s">
        <v>521</v>
      </c>
      <c r="L216" s="37">
        <v>2160</v>
      </c>
      <c r="M216" s="36" t="s">
        <v>14</v>
      </c>
      <c r="N216" s="36" t="s">
        <v>535</v>
      </c>
      <c r="O216" s="36" t="s">
        <v>390</v>
      </c>
      <c r="P216" s="38">
        <v>45838.333333333336</v>
      </c>
      <c r="Q216" s="38">
        <v>45930.333333333336</v>
      </c>
      <c r="R216" s="36"/>
      <c r="S216" s="66"/>
      <c r="T216" s="38"/>
      <c r="U216" s="36"/>
      <c r="V216" s="38">
        <v>45838.333333333336</v>
      </c>
      <c r="W216" s="36" t="s">
        <v>524</v>
      </c>
      <c r="X216" s="10"/>
    </row>
    <row x14ac:dyDescent="0.25" r="217" customHeight="1" ht="25.5">
      <c r="A217" s="36" t="s">
        <v>1835</v>
      </c>
      <c r="B217" s="36"/>
      <c r="C217" s="36" t="s">
        <v>1836</v>
      </c>
      <c r="D217" s="36" t="s">
        <v>1836</v>
      </c>
      <c r="E217" s="36" t="s">
        <v>1837</v>
      </c>
      <c r="F217" s="36" t="s">
        <v>558</v>
      </c>
      <c r="G217" s="36" t="s">
        <v>613</v>
      </c>
      <c r="H217" s="36" t="s">
        <v>564</v>
      </c>
      <c r="I217" s="36" t="s">
        <v>587</v>
      </c>
      <c r="J217" s="36" t="s">
        <v>533</v>
      </c>
      <c r="K217" s="36" t="s">
        <v>521</v>
      </c>
      <c r="L217" s="37">
        <v>3840</v>
      </c>
      <c r="M217" s="36" t="s">
        <v>11</v>
      </c>
      <c r="N217" s="36" t="s">
        <v>535</v>
      </c>
      <c r="O217" s="36" t="s">
        <v>359</v>
      </c>
      <c r="P217" s="38">
        <v>45838.333333333336</v>
      </c>
      <c r="Q217" s="38">
        <v>46021.333333333336</v>
      </c>
      <c r="R217" s="36" t="s">
        <v>1838</v>
      </c>
      <c r="S217" s="66"/>
      <c r="T217" s="38"/>
      <c r="U217" s="36"/>
      <c r="V217" s="38">
        <v>45838.333333333336</v>
      </c>
      <c r="W217" s="36" t="s">
        <v>524</v>
      </c>
      <c r="X217" s="10"/>
    </row>
    <row x14ac:dyDescent="0.25" r="218" customHeight="1" ht="25.5">
      <c r="A218" s="36" t="s">
        <v>1839</v>
      </c>
      <c r="B218" s="36"/>
      <c r="C218" s="36" t="s">
        <v>1840</v>
      </c>
      <c r="D218" s="36" t="s">
        <v>1841</v>
      </c>
      <c r="E218" s="36" t="s">
        <v>1842</v>
      </c>
      <c r="F218" s="36" t="s">
        <v>558</v>
      </c>
      <c r="G218" s="36" t="s">
        <v>517</v>
      </c>
      <c r="H218" s="36" t="s">
        <v>593</v>
      </c>
      <c r="I218" s="36" t="s">
        <v>587</v>
      </c>
      <c r="J218" s="36" t="s">
        <v>533</v>
      </c>
      <c r="K218" s="36" t="s">
        <v>521</v>
      </c>
      <c r="L218" s="37">
        <v>3540</v>
      </c>
      <c r="M218" s="36" t="s">
        <v>4</v>
      </c>
      <c r="N218" s="36" t="s">
        <v>628</v>
      </c>
      <c r="O218" s="36" t="s">
        <v>377</v>
      </c>
      <c r="P218" s="38">
        <v>45838.333333333336</v>
      </c>
      <c r="Q218" s="38">
        <v>45900.333333333336</v>
      </c>
      <c r="R218" s="36" t="s">
        <v>1843</v>
      </c>
      <c r="S218" s="66"/>
      <c r="T218" s="38"/>
      <c r="U218" s="36"/>
      <c r="V218" s="38">
        <v>45838.333333333336</v>
      </c>
      <c r="W218" s="36" t="s">
        <v>524</v>
      </c>
      <c r="X218" s="10"/>
    </row>
    <row x14ac:dyDescent="0.25" r="219" customHeight="1" ht="25.5">
      <c r="A219" s="36" t="s">
        <v>1844</v>
      </c>
      <c r="B219" s="36"/>
      <c r="C219" s="36" t="s">
        <v>1845</v>
      </c>
      <c r="D219" s="36" t="s">
        <v>1845</v>
      </c>
      <c r="E219" s="36" t="s">
        <v>1846</v>
      </c>
      <c r="F219" s="36" t="s">
        <v>558</v>
      </c>
      <c r="G219" s="36" t="s">
        <v>675</v>
      </c>
      <c r="H219" s="36" t="s">
        <v>593</v>
      </c>
      <c r="I219" s="36" t="s">
        <v>572</v>
      </c>
      <c r="J219" s="36" t="s">
        <v>533</v>
      </c>
      <c r="K219" s="36" t="s">
        <v>521</v>
      </c>
      <c r="L219" s="37">
        <v>7400</v>
      </c>
      <c r="M219" s="36" t="s">
        <v>12</v>
      </c>
      <c r="N219" s="36" t="s">
        <v>535</v>
      </c>
      <c r="O219" s="36" t="s">
        <v>9</v>
      </c>
      <c r="P219" s="38">
        <v>45838.333333333336</v>
      </c>
      <c r="Q219" s="38">
        <v>46021.333333333336</v>
      </c>
      <c r="R219" s="36" t="s">
        <v>1847</v>
      </c>
      <c r="S219" s="66"/>
      <c r="T219" s="38"/>
      <c r="U219" s="36"/>
      <c r="V219" s="38">
        <v>45838.333333333336</v>
      </c>
      <c r="W219" s="36" t="s">
        <v>524</v>
      </c>
      <c r="X219" s="10"/>
    </row>
    <row x14ac:dyDescent="0.25" r="220" customHeight="1" ht="25.5">
      <c r="A220" s="36" t="s">
        <v>1848</v>
      </c>
      <c r="B220" s="36"/>
      <c r="C220" s="36" t="s">
        <v>1849</v>
      </c>
      <c r="D220" s="36" t="s">
        <v>1850</v>
      </c>
      <c r="E220" s="36" t="s">
        <v>1851</v>
      </c>
      <c r="F220" s="36" t="s">
        <v>558</v>
      </c>
      <c r="G220" s="36" t="s">
        <v>613</v>
      </c>
      <c r="H220" s="36" t="s">
        <v>564</v>
      </c>
      <c r="I220" s="36" t="s">
        <v>587</v>
      </c>
      <c r="J220" s="36" t="s">
        <v>533</v>
      </c>
      <c r="K220" s="36" t="s">
        <v>521</v>
      </c>
      <c r="L220" s="37">
        <v>3840</v>
      </c>
      <c r="M220" s="36" t="s">
        <v>14</v>
      </c>
      <c r="N220" s="36" t="s">
        <v>535</v>
      </c>
      <c r="O220" s="36" t="s">
        <v>352</v>
      </c>
      <c r="P220" s="38">
        <v>45838.333333333336</v>
      </c>
      <c r="Q220" s="38">
        <v>46022.333333333336</v>
      </c>
      <c r="R220" s="10"/>
      <c r="S220" s="12"/>
      <c r="T220" s="38"/>
      <c r="U220" s="36"/>
      <c r="V220" s="38">
        <v>45838.333333333336</v>
      </c>
      <c r="W220" s="36" t="s">
        <v>524</v>
      </c>
      <c r="X220" s="10"/>
    </row>
    <row x14ac:dyDescent="0.25" r="221" customHeight="1" ht="25.5">
      <c r="A221" s="36" t="s">
        <v>1852</v>
      </c>
      <c r="B221" s="36"/>
      <c r="C221" s="36" t="s">
        <v>1853</v>
      </c>
      <c r="D221" s="36" t="s">
        <v>1854</v>
      </c>
      <c r="E221" s="36" t="s">
        <v>1855</v>
      </c>
      <c r="F221" s="36" t="s">
        <v>558</v>
      </c>
      <c r="G221" s="36" t="s">
        <v>530</v>
      </c>
      <c r="H221" s="36" t="s">
        <v>682</v>
      </c>
      <c r="I221" s="36" t="s">
        <v>572</v>
      </c>
      <c r="J221" s="36" t="s">
        <v>533</v>
      </c>
      <c r="K221" s="36" t="s">
        <v>521</v>
      </c>
      <c r="L221" s="37">
        <v>2500</v>
      </c>
      <c r="M221" s="36" t="s">
        <v>2</v>
      </c>
      <c r="N221" s="36" t="s">
        <v>628</v>
      </c>
      <c r="O221" s="36" t="s">
        <v>385</v>
      </c>
      <c r="P221" s="38">
        <v>45838.333333333336</v>
      </c>
      <c r="Q221" s="38">
        <v>45941.333333333336</v>
      </c>
      <c r="R221" s="10"/>
      <c r="S221" s="12"/>
      <c r="T221" s="38"/>
      <c r="U221" s="36"/>
      <c r="V221" s="38">
        <v>45838.333333333336</v>
      </c>
      <c r="W221" s="36" t="s">
        <v>524</v>
      </c>
      <c r="X22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50"/>
  <sheetViews>
    <sheetView workbookViewId="0" tabSelected="1"/>
  </sheetViews>
  <sheetFormatPr defaultRowHeight="15" x14ac:dyDescent="0.25"/>
  <cols>
    <col min="1" max="1" style="14" width="9.43357142857143" customWidth="1" bestFit="1"/>
    <col min="2" max="2" style="16" width="16.14785714285714" customWidth="1" bestFit="1"/>
    <col min="3" max="3" style="15" width="16.14785714285714" customWidth="1" bestFit="1"/>
    <col min="4" max="4" style="14" width="17.576428571428572" customWidth="1" bestFit="1"/>
    <col min="5" max="5" style="14" width="12.43357142857143" customWidth="1" bestFit="1"/>
    <col min="6" max="6" style="14" width="21.719285714285714" customWidth="1" bestFit="1"/>
    <col min="7" max="7" style="14" width="25.005" customWidth="1" bestFit="1"/>
    <col min="8" max="8" style="16" width="18.433571428571426" customWidth="1" bestFit="1"/>
    <col min="9" max="9" style="14" width="12.43357142857143" customWidth="1" bestFit="1"/>
    <col min="10" max="10" style="14" width="9.43357142857143" customWidth="1" bestFit="1"/>
    <col min="11" max="11" style="27" width="16.14785714285714" customWidth="1" bestFit="1"/>
    <col min="12" max="12" style="16" width="16.14785714285714" customWidth="1" bestFit="1"/>
    <col min="13" max="13" style="16" width="12.43357142857143" customWidth="1" bestFit="1"/>
    <col min="14" max="14" style="14" width="9.43357142857143" customWidth="1" bestFit="1"/>
    <col min="15" max="15" style="16" width="16.14785714285714" customWidth="1" bestFit="1"/>
    <col min="16" max="16" style="16" width="16.14785714285714" customWidth="1" bestFit="1"/>
    <col min="17" max="17" style="16" width="12.43357142857143" customWidth="1" bestFit="1"/>
    <col min="18" max="18" style="16" width="17.290714285714284" customWidth="1" bestFit="1"/>
    <col min="19" max="19" style="14" width="9.147857142857141" customWidth="1" bestFit="1"/>
    <col min="20" max="20" style="14" width="18.576428571428572" customWidth="1" bestFit="1"/>
    <col min="21" max="21" style="14" width="12.147857142857141" customWidth="1" bestFit="1"/>
    <col min="22" max="22" style="16" width="9.005" customWidth="1" bestFit="1"/>
    <col min="23" max="23" style="16" width="9.43357142857143" customWidth="1" bestFit="1"/>
    <col min="24" max="24" style="16" width="10.290714285714287" customWidth="1" bestFit="1"/>
    <col min="25" max="25" style="16" width="12.005" customWidth="1" bestFit="1"/>
    <col min="26" max="26" style="16" width="12.43357142857143" customWidth="1" bestFit="1"/>
    <col min="27" max="27" style="16" width="12.43357142857143" customWidth="1" bestFit="1"/>
  </cols>
  <sheetData>
    <row x14ac:dyDescent="0.25" r="1" customHeight="1" ht="17.25">
      <c r="A1" s="35" t="s">
        <v>502</v>
      </c>
      <c r="B1" s="8" t="s">
        <v>512</v>
      </c>
      <c r="C1" s="11"/>
      <c r="D1" s="10"/>
      <c r="E1" s="10"/>
      <c r="F1" s="10"/>
      <c r="G1" s="10"/>
      <c r="H1" s="12"/>
      <c r="I1" s="10"/>
      <c r="J1" s="35" t="s">
        <v>502</v>
      </c>
      <c r="K1" s="8" t="s">
        <v>512</v>
      </c>
      <c r="L1" s="12"/>
      <c r="M1" s="12"/>
      <c r="N1" s="35" t="s">
        <v>502</v>
      </c>
      <c r="O1" s="8" t="s">
        <v>512</v>
      </c>
      <c r="P1" s="12"/>
      <c r="Q1" s="12"/>
      <c r="R1" s="12"/>
      <c r="S1" s="10"/>
      <c r="T1" s="10"/>
      <c r="U1" s="35" t="s">
        <v>31</v>
      </c>
      <c r="V1" s="8" t="s">
        <v>836</v>
      </c>
      <c r="W1" s="8" t="s">
        <v>837</v>
      </c>
      <c r="X1" s="8" t="s">
        <v>838</v>
      </c>
      <c r="Y1" s="8" t="s">
        <v>839</v>
      </c>
      <c r="Z1" s="8" t="s">
        <v>840</v>
      </c>
      <c r="AA1" s="8" t="s">
        <v>685</v>
      </c>
    </row>
    <row x14ac:dyDescent="0.25" r="2" customHeight="1" ht="17.25">
      <c r="A2" s="10"/>
      <c r="B2" s="12"/>
      <c r="C2" s="11"/>
      <c r="D2" s="10"/>
      <c r="E2" s="10"/>
      <c r="F2" s="10"/>
      <c r="G2" s="10"/>
      <c r="H2" s="12"/>
      <c r="I2" s="10"/>
      <c r="J2" s="10"/>
      <c r="K2" s="42" t="s">
        <v>841</v>
      </c>
      <c r="L2" s="12"/>
      <c r="M2" s="12"/>
      <c r="N2" s="10"/>
      <c r="O2" s="42" t="s">
        <v>842</v>
      </c>
      <c r="P2" s="12"/>
      <c r="Q2" s="12"/>
      <c r="R2" s="12"/>
      <c r="S2" s="10"/>
      <c r="T2" s="10"/>
      <c r="U2" s="35" t="s">
        <v>5</v>
      </c>
      <c r="V2" s="6">
        <f>VLOOKUP(U2,J3:M17,4,0)</f>
      </c>
      <c r="W2" s="6">
        <f>VLOOKUP(U2,N3:Q15,4,0)</f>
      </c>
      <c r="X2" s="6">
        <f>VLOOKUP(U2,J21:M33,4,0)</f>
      </c>
      <c r="Y2" s="6">
        <f>VLOOKUP(U2,N21:Q33,4,0)</f>
      </c>
      <c r="Z2" s="6">
        <f>VLOOKUP(U2,J41:M47,4,0)</f>
      </c>
      <c r="AA2" s="6">
        <f>V2+W2+X2+Y2+Z2</f>
      </c>
    </row>
    <row x14ac:dyDescent="0.25" r="3" customHeight="1" ht="17.25">
      <c r="A3" s="35" t="s">
        <v>17</v>
      </c>
      <c r="B3" s="8" t="s">
        <v>843</v>
      </c>
      <c r="C3" s="24" t="s">
        <v>547</v>
      </c>
      <c r="D3" s="10"/>
      <c r="E3" s="10"/>
      <c r="F3" s="10"/>
      <c r="G3" s="10"/>
      <c r="H3" s="12"/>
      <c r="I3" s="10"/>
      <c r="J3" s="35" t="s">
        <v>17</v>
      </c>
      <c r="K3" s="8" t="s">
        <v>843</v>
      </c>
      <c r="L3" s="8" t="s">
        <v>547</v>
      </c>
      <c r="M3" s="43" t="s">
        <v>844</v>
      </c>
      <c r="N3" s="35" t="s">
        <v>17</v>
      </c>
      <c r="O3" s="8" t="s">
        <v>843</v>
      </c>
      <c r="P3" s="8" t="s">
        <v>547</v>
      </c>
      <c r="Q3" s="44" t="s">
        <v>844</v>
      </c>
      <c r="R3" s="8" t="s">
        <v>845</v>
      </c>
      <c r="S3" s="10"/>
      <c r="T3" s="10"/>
      <c r="U3" s="35" t="s">
        <v>7</v>
      </c>
      <c r="V3" s="6">
        <f>VLOOKUP(U3,J4:M18,4,0)</f>
      </c>
      <c r="W3" s="6">
        <f>VLOOKUP(U3,N4:Q16,4,0)</f>
      </c>
      <c r="X3" s="6">
        <f>VLOOKUP(U3,J22:M34,4,0)</f>
      </c>
      <c r="Y3" s="6">
        <f>VLOOKUP(U3,N22:Q34,4,0)</f>
      </c>
      <c r="Z3" s="6">
        <v>0</v>
      </c>
      <c r="AA3" s="6">
        <f>V3+W3+X3+Y3+Z3</f>
      </c>
    </row>
    <row x14ac:dyDescent="0.25" r="4" customHeight="1" ht="17.25">
      <c r="A4" s="35" t="s">
        <v>5</v>
      </c>
      <c r="B4" s="6">
        <v>90240</v>
      </c>
      <c r="C4" s="11"/>
      <c r="D4" s="10"/>
      <c r="E4" s="10"/>
      <c r="F4" s="45" t="s">
        <v>846</v>
      </c>
      <c r="G4" s="46"/>
      <c r="H4" s="47"/>
      <c r="I4" s="10"/>
      <c r="J4" s="35" t="s">
        <v>5</v>
      </c>
      <c r="K4" s="6">
        <v>48500</v>
      </c>
      <c r="L4" s="12"/>
      <c r="M4" s="6">
        <v>618</v>
      </c>
      <c r="N4" s="35" t="s">
        <v>5</v>
      </c>
      <c r="O4" s="6">
        <v>15940</v>
      </c>
      <c r="P4" s="12"/>
      <c r="Q4" s="6">
        <v>188</v>
      </c>
      <c r="R4" s="6">
        <v>4926</v>
      </c>
      <c r="S4" s="10"/>
      <c r="T4" s="10"/>
      <c r="U4" s="35" t="s">
        <v>15</v>
      </c>
      <c r="V4" s="6">
        <f>VLOOKUP(U4,J5:M19,4,0)</f>
      </c>
      <c r="W4" s="6">
        <f>VLOOKUP(U4,N5:Q17,4,0)</f>
      </c>
      <c r="X4" s="6">
        <f>VLOOKUP(U4,J23:M35,4,0)</f>
      </c>
      <c r="Y4" s="6">
        <f>VLOOKUP(U4,N23:Q35,4,0)</f>
      </c>
      <c r="Z4" s="6">
        <v>0</v>
      </c>
      <c r="AA4" s="6">
        <f>V4+W4+X4+Y4+Z4</f>
      </c>
    </row>
    <row x14ac:dyDescent="0.25" r="5" customHeight="1" ht="17.25">
      <c r="A5" s="35" t="s">
        <v>7</v>
      </c>
      <c r="B5" s="6">
        <v>71060</v>
      </c>
      <c r="C5" s="6">
        <v>2940</v>
      </c>
      <c r="D5" s="10"/>
      <c r="E5" s="10"/>
      <c r="F5" s="46"/>
      <c r="G5" s="46"/>
      <c r="H5" s="47"/>
      <c r="I5" s="10"/>
      <c r="J5" s="35" t="s">
        <v>7</v>
      </c>
      <c r="K5" s="6">
        <v>8640</v>
      </c>
      <c r="L5" s="12"/>
      <c r="M5" s="8"/>
      <c r="N5" s="35" t="s">
        <v>7</v>
      </c>
      <c r="O5" s="6">
        <v>27040</v>
      </c>
      <c r="P5" s="12"/>
      <c r="Q5" s="6">
        <v>338</v>
      </c>
      <c r="R5" s="12"/>
      <c r="S5" s="10"/>
      <c r="T5" s="10"/>
      <c r="U5" s="35" t="s">
        <v>14</v>
      </c>
      <c r="V5" s="6">
        <f>VLOOKUP(U5,J6:M20,4,0)</f>
      </c>
      <c r="W5" s="6">
        <f>VLOOKUP(U5,N6:Q18,4,0)</f>
      </c>
      <c r="X5" s="6">
        <f>VLOOKUP(U5,J24:M36,4,0)</f>
      </c>
      <c r="Y5" s="6">
        <f>VLOOKUP(U5,N24:Q36,4,0)</f>
      </c>
      <c r="Z5" s="6">
        <v>0</v>
      </c>
      <c r="AA5" s="6">
        <f>V5+W5+X5+Y5+Z5</f>
      </c>
    </row>
    <row x14ac:dyDescent="0.25" r="6" customHeight="1" ht="17.25">
      <c r="A6" s="35" t="s">
        <v>15</v>
      </c>
      <c r="B6" s="6">
        <v>103300</v>
      </c>
      <c r="C6" s="4">
        <v>9066.6</v>
      </c>
      <c r="D6" s="10"/>
      <c r="E6" s="10"/>
      <c r="F6" s="45" t="s">
        <v>847</v>
      </c>
      <c r="G6" s="46"/>
      <c r="H6" s="47"/>
      <c r="I6" s="10"/>
      <c r="J6" s="35" t="s">
        <v>15</v>
      </c>
      <c r="K6" s="6">
        <v>24880</v>
      </c>
      <c r="L6" s="4">
        <v>9066.6</v>
      </c>
      <c r="M6" s="12"/>
      <c r="N6" s="35" t="s">
        <v>15</v>
      </c>
      <c r="O6" s="6">
        <v>17360</v>
      </c>
      <c r="P6" s="12"/>
      <c r="Q6" s="6">
        <v>188</v>
      </c>
      <c r="R6" s="12"/>
      <c r="S6" s="10"/>
      <c r="T6" s="10"/>
      <c r="U6" s="35" t="s">
        <v>8</v>
      </c>
      <c r="V6" s="6">
        <f>VLOOKUP(U6,J7:M21,4,0)</f>
      </c>
      <c r="W6" s="6">
        <f>VLOOKUP(U6,N7:Q19,4,0)</f>
      </c>
      <c r="X6" s="6">
        <f>VLOOKUP(U6,J25:M37,4,0)</f>
      </c>
      <c r="Y6" s="6">
        <f>VLOOKUP(U6,N25:Q37,4,0)</f>
      </c>
      <c r="Z6" s="6">
        <v>0</v>
      </c>
      <c r="AA6" s="6">
        <f>V6+W6+X6+Y6+Z6</f>
      </c>
    </row>
    <row x14ac:dyDescent="0.25" r="7" customHeight="1" ht="17.25">
      <c r="A7" s="35" t="s">
        <v>14</v>
      </c>
      <c r="B7" s="6">
        <v>75660</v>
      </c>
      <c r="C7" s="6">
        <v>5940</v>
      </c>
      <c r="D7" s="10"/>
      <c r="E7" s="10"/>
      <c r="F7" s="46"/>
      <c r="G7" s="46"/>
      <c r="H7" s="47"/>
      <c r="I7" s="10"/>
      <c r="J7" s="35" t="s">
        <v>14</v>
      </c>
      <c r="K7" s="6">
        <v>30440</v>
      </c>
      <c r="L7" s="12"/>
      <c r="M7" s="6">
        <v>418</v>
      </c>
      <c r="N7" s="35" t="s">
        <v>14</v>
      </c>
      <c r="O7" s="6">
        <v>19740</v>
      </c>
      <c r="P7" s="12"/>
      <c r="Q7" s="6">
        <v>188</v>
      </c>
      <c r="R7" s="12"/>
      <c r="S7" s="10"/>
      <c r="T7" s="10"/>
      <c r="U7" s="35" t="s">
        <v>0</v>
      </c>
      <c r="V7" s="6">
        <f>VLOOKUP(U7,J8:M22,4,0)</f>
      </c>
      <c r="W7" s="6">
        <f>VLOOKUP(U7,N8:Q20,4,0)</f>
      </c>
      <c r="X7" s="6">
        <f>VLOOKUP(U7,J26:M38,4,0)</f>
      </c>
      <c r="Y7" s="6">
        <f>VLOOKUP(U7,N26:Q38,4,0)</f>
      </c>
      <c r="Z7" s="6">
        <v>0</v>
      </c>
      <c r="AA7" s="6">
        <f>V7+W7+X7+Y7+Z7</f>
      </c>
    </row>
    <row x14ac:dyDescent="0.25" r="8" customHeight="1" ht="17.25">
      <c r="A8" s="35" t="s">
        <v>8</v>
      </c>
      <c r="B8" s="6">
        <v>64900</v>
      </c>
      <c r="C8" s="11"/>
      <c r="D8" s="10"/>
      <c r="E8" s="10"/>
      <c r="F8" s="48" t="s">
        <v>848</v>
      </c>
      <c r="G8" s="48" t="s">
        <v>849</v>
      </c>
      <c r="H8" s="49" t="s">
        <v>850</v>
      </c>
      <c r="I8" s="10"/>
      <c r="J8" s="35" t="s">
        <v>8</v>
      </c>
      <c r="K8" s="6">
        <v>31720</v>
      </c>
      <c r="L8" s="12"/>
      <c r="M8" s="6">
        <v>418</v>
      </c>
      <c r="N8" s="35" t="s">
        <v>8</v>
      </c>
      <c r="O8" s="6">
        <v>7940</v>
      </c>
      <c r="P8" s="12"/>
      <c r="Q8" s="12"/>
      <c r="R8" s="12"/>
      <c r="S8" s="10"/>
      <c r="T8" s="10"/>
      <c r="U8" s="35" t="s">
        <v>11</v>
      </c>
      <c r="V8" s="6">
        <f>VLOOKUP(U8,J9:M23,4,0)</f>
      </c>
      <c r="W8" s="6">
        <f>VLOOKUP(U8,N9:Q21,4,0)</f>
      </c>
      <c r="X8" s="6">
        <f>VLOOKUP(U8,J27:M39,4,0)</f>
      </c>
      <c r="Y8" s="6">
        <f>VLOOKUP(U8,N27:Q39,4,0)</f>
      </c>
      <c r="Z8" s="6">
        <v>0</v>
      </c>
      <c r="AA8" s="6">
        <f>V8+W8+X8+Y8+Z8</f>
      </c>
    </row>
    <row x14ac:dyDescent="0.25" r="9" customHeight="1" ht="17.25">
      <c r="A9" s="35" t="s">
        <v>0</v>
      </c>
      <c r="B9" s="6">
        <v>70580</v>
      </c>
      <c r="C9" s="11"/>
      <c r="D9" s="10"/>
      <c r="E9" s="10"/>
      <c r="F9" s="50" t="s">
        <v>851</v>
      </c>
      <c r="G9" s="51" t="s">
        <v>852</v>
      </c>
      <c r="H9" s="52">
        <v>188</v>
      </c>
      <c r="I9" s="10"/>
      <c r="J9" s="35" t="s">
        <v>0</v>
      </c>
      <c r="K9" s="6">
        <v>13360</v>
      </c>
      <c r="L9" s="12"/>
      <c r="M9" s="12"/>
      <c r="N9" s="35" t="s">
        <v>0</v>
      </c>
      <c r="O9" s="6">
        <v>27120</v>
      </c>
      <c r="P9" s="12"/>
      <c r="Q9" s="6">
        <v>338</v>
      </c>
      <c r="R9" s="12"/>
      <c r="S9" s="10"/>
      <c r="T9" s="10"/>
      <c r="U9" s="35" t="s">
        <v>6</v>
      </c>
      <c r="V9" s="6">
        <f>VLOOKUP(U9,J10:M24,4,0)</f>
      </c>
      <c r="W9" s="6">
        <f>VLOOKUP(U9,N10:Q22,4,0)</f>
      </c>
      <c r="X9" s="6">
        <f>VLOOKUP(U9,J28:M40,4,0)</f>
      </c>
      <c r="Y9" s="6">
        <f>VLOOKUP(U9,N28:Q40,4,0)</f>
      </c>
      <c r="Z9" s="6">
        <v>0</v>
      </c>
      <c r="AA9" s="6">
        <f>V9+W9+X9+Y9+Z9</f>
      </c>
    </row>
    <row x14ac:dyDescent="0.25" r="10" customHeight="1" ht="17.25">
      <c r="A10" s="35" t="s">
        <v>11</v>
      </c>
      <c r="B10" s="6">
        <v>88310</v>
      </c>
      <c r="C10" s="6">
        <v>9600</v>
      </c>
      <c r="D10" s="10"/>
      <c r="E10" s="10"/>
      <c r="F10" s="53"/>
      <c r="G10" s="54" t="s">
        <v>853</v>
      </c>
      <c r="H10" s="55">
        <v>288</v>
      </c>
      <c r="I10" s="10"/>
      <c r="J10" s="35" t="s">
        <v>11</v>
      </c>
      <c r="K10" s="6">
        <v>34240</v>
      </c>
      <c r="L10" s="12"/>
      <c r="M10" s="6">
        <v>418</v>
      </c>
      <c r="N10" s="35" t="s">
        <v>11</v>
      </c>
      <c r="O10" s="6">
        <v>18940</v>
      </c>
      <c r="P10" s="6">
        <v>4800</v>
      </c>
      <c r="Q10" s="12"/>
      <c r="R10" s="12"/>
      <c r="S10" s="10"/>
      <c r="T10" s="10"/>
      <c r="U10" s="35" t="s">
        <v>12</v>
      </c>
      <c r="V10" s="6">
        <f>VLOOKUP(U10,J11:M25,4,0)</f>
      </c>
      <c r="W10" s="6">
        <f>VLOOKUP(U10,N11:Q23,4,0)</f>
      </c>
      <c r="X10" s="6">
        <f>VLOOKUP(U10,J29:M41,4,0)</f>
      </c>
      <c r="Y10" s="6">
        <f>VLOOKUP(U10,N29:Q41,4,0)</f>
      </c>
      <c r="Z10" s="6">
        <v>88</v>
      </c>
      <c r="AA10" s="6">
        <f>V10+W10+X10+Y10+Z10</f>
      </c>
    </row>
    <row x14ac:dyDescent="0.25" r="11" customHeight="1" ht="17.25">
      <c r="A11" s="35" t="s">
        <v>6</v>
      </c>
      <c r="B11" s="6">
        <v>71100</v>
      </c>
      <c r="C11" s="6">
        <v>2160</v>
      </c>
      <c r="D11" s="10"/>
      <c r="E11" s="10"/>
      <c r="F11" s="53"/>
      <c r="G11" s="54" t="s">
        <v>854</v>
      </c>
      <c r="H11" s="55">
        <v>338</v>
      </c>
      <c r="I11" s="10"/>
      <c r="J11" s="35" t="s">
        <v>6</v>
      </c>
      <c r="K11" s="6">
        <v>17560</v>
      </c>
      <c r="L11" s="6">
        <v>2160</v>
      </c>
      <c r="M11" s="6">
        <v>188</v>
      </c>
      <c r="N11" s="35" t="s">
        <v>6</v>
      </c>
      <c r="O11" s="6">
        <v>14500</v>
      </c>
      <c r="P11" s="12"/>
      <c r="Q11" s="12"/>
      <c r="R11" s="12"/>
      <c r="S11" s="10"/>
      <c r="T11" s="10"/>
      <c r="U11" s="35" t="s">
        <v>3</v>
      </c>
      <c r="V11" s="6">
        <f>VLOOKUP(U11,J12:M26,4,0)</f>
      </c>
      <c r="W11" s="6">
        <f>VLOOKUP(U11,N12:Q24,4,0)</f>
      </c>
      <c r="X11" s="6">
        <f>VLOOKUP(U11,J30:M42,4,0)</f>
      </c>
      <c r="Y11" s="6">
        <v>0</v>
      </c>
      <c r="Z11" s="6">
        <v>0</v>
      </c>
      <c r="AA11" s="6">
        <f>V11+W11+X11+Y11+Z11</f>
      </c>
    </row>
    <row x14ac:dyDescent="0.25" r="12" customHeight="1" ht="17.25">
      <c r="A12" s="35" t="s">
        <v>12</v>
      </c>
      <c r="B12" s="6">
        <v>73640</v>
      </c>
      <c r="C12" s="11"/>
      <c r="D12" s="10"/>
      <c r="E12" s="10"/>
      <c r="F12" s="53"/>
      <c r="G12" s="54" t="s">
        <v>855</v>
      </c>
      <c r="H12" s="55">
        <v>418</v>
      </c>
      <c r="I12" s="10"/>
      <c r="J12" s="35" t="s">
        <v>12</v>
      </c>
      <c r="K12" s="6">
        <v>17900</v>
      </c>
      <c r="L12" s="12"/>
      <c r="M12" s="6">
        <v>188</v>
      </c>
      <c r="N12" s="35" t="s">
        <v>12</v>
      </c>
      <c r="O12" s="6">
        <v>25420</v>
      </c>
      <c r="P12" s="12"/>
      <c r="Q12" s="6">
        <v>338</v>
      </c>
      <c r="R12" s="12"/>
      <c r="S12" s="10"/>
      <c r="T12" s="10"/>
      <c r="U12" s="35" t="s">
        <v>2</v>
      </c>
      <c r="V12" s="6">
        <f>VLOOKUP(U12,J13:M27,4,0)</f>
      </c>
      <c r="W12" s="6">
        <f>VLOOKUP(U12,N13:Q25,4,0)</f>
      </c>
      <c r="X12" s="6">
        <f>VLOOKUP(U12,J31:M43,4,0)</f>
      </c>
      <c r="Y12" s="6">
        <f>VLOOKUP(U12,N31:Q43,4,0)</f>
      </c>
      <c r="Z12" s="6">
        <v>88</v>
      </c>
      <c r="AA12" s="6">
        <f>V12+W12+X12+Y12+Z12</f>
      </c>
    </row>
    <row x14ac:dyDescent="0.25" r="13" customHeight="1" ht="17.25">
      <c r="A13" s="35" t="s">
        <v>3</v>
      </c>
      <c r="B13" s="6">
        <v>73560</v>
      </c>
      <c r="C13" s="11"/>
      <c r="D13" s="10"/>
      <c r="E13" s="10"/>
      <c r="F13" s="53"/>
      <c r="G13" s="54" t="s">
        <v>856</v>
      </c>
      <c r="H13" s="55">
        <v>488</v>
      </c>
      <c r="I13" s="10"/>
      <c r="J13" s="35" t="s">
        <v>3</v>
      </c>
      <c r="K13" s="6">
        <v>15080</v>
      </c>
      <c r="L13" s="12"/>
      <c r="M13" s="6">
        <v>188</v>
      </c>
      <c r="N13" s="35" t="s">
        <v>3</v>
      </c>
      <c r="O13" s="6">
        <v>40080</v>
      </c>
      <c r="P13" s="12"/>
      <c r="Q13" s="6">
        <v>618</v>
      </c>
      <c r="R13" s="12"/>
      <c r="S13" s="10"/>
      <c r="T13" s="10"/>
      <c r="U13" s="35" t="s">
        <v>1</v>
      </c>
      <c r="V13" s="6">
        <f>VLOOKUP(U13,J14:M28,4,0)</f>
      </c>
      <c r="W13" s="6">
        <f>VLOOKUP(U13,N14:Q26,4,0)</f>
      </c>
      <c r="X13" s="6">
        <v>0</v>
      </c>
      <c r="Y13" s="6">
        <f>VLOOKUP(U13,N32:Q44,4,0)</f>
      </c>
      <c r="Z13" s="6">
        <v>0</v>
      </c>
      <c r="AA13" s="6">
        <f>V13+W13+X13+Y13+Z13</f>
      </c>
    </row>
    <row x14ac:dyDescent="0.25" r="14" customHeight="1" ht="17.25">
      <c r="A14" s="35" t="s">
        <v>2</v>
      </c>
      <c r="B14" s="6">
        <v>100060</v>
      </c>
      <c r="C14" s="11"/>
      <c r="D14" s="10"/>
      <c r="E14" s="10"/>
      <c r="F14" s="56"/>
      <c r="G14" s="57" t="s">
        <v>857</v>
      </c>
      <c r="H14" s="58">
        <v>618</v>
      </c>
      <c r="I14" s="10"/>
      <c r="J14" s="35" t="s">
        <v>4</v>
      </c>
      <c r="K14" s="6">
        <v>3540</v>
      </c>
      <c r="L14" s="12"/>
      <c r="M14" s="12"/>
      <c r="N14" s="35" t="s">
        <v>2</v>
      </c>
      <c r="O14" s="6">
        <v>23900</v>
      </c>
      <c r="P14" s="12"/>
      <c r="Q14" s="6">
        <v>288</v>
      </c>
      <c r="R14" s="12"/>
      <c r="S14" s="10"/>
      <c r="T14" s="10"/>
      <c r="U14" s="59" t="s">
        <v>16</v>
      </c>
      <c r="V14" s="6">
        <v>0</v>
      </c>
      <c r="W14" s="6">
        <v>0</v>
      </c>
      <c r="X14" s="6">
        <v>0</v>
      </c>
      <c r="Y14" s="6">
        <f>VLOOKUP(U14,N33:Q45,4,0)</f>
      </c>
      <c r="Z14" s="6">
        <v>0</v>
      </c>
      <c r="AA14" s="6">
        <f>V14+W14+X14+Y14+Z14</f>
      </c>
    </row>
    <row x14ac:dyDescent="0.25" r="15" customHeight="1" ht="17.25">
      <c r="A15" s="35" t="s">
        <v>1</v>
      </c>
      <c r="B15" s="6">
        <v>21160</v>
      </c>
      <c r="C15" s="6">
        <v>9960</v>
      </c>
      <c r="D15" s="10"/>
      <c r="E15" s="10"/>
      <c r="F15" s="60" t="s">
        <v>858</v>
      </c>
      <c r="G15" s="61" t="s">
        <v>859</v>
      </c>
      <c r="H15" s="62">
        <v>88</v>
      </c>
      <c r="I15" s="10"/>
      <c r="J15" s="35" t="s">
        <v>2</v>
      </c>
      <c r="K15" s="6">
        <v>24300</v>
      </c>
      <c r="L15" s="12"/>
      <c r="M15" s="6">
        <v>288</v>
      </c>
      <c r="N15" s="35" t="s">
        <v>1</v>
      </c>
      <c r="O15" s="6">
        <v>2500</v>
      </c>
      <c r="P15" s="12"/>
      <c r="Q15" s="12"/>
      <c r="R15" s="12"/>
      <c r="S15" s="10"/>
      <c r="T15" s="10"/>
      <c r="U15" s="10"/>
      <c r="V15" s="12"/>
      <c r="W15" s="12"/>
      <c r="X15" s="12"/>
      <c r="Y15" s="12"/>
      <c r="Z15" s="12"/>
      <c r="AA15" s="12"/>
    </row>
    <row x14ac:dyDescent="0.25" r="16" customHeight="1" ht="17.25">
      <c r="A16" s="35" t="s">
        <v>16</v>
      </c>
      <c r="B16" s="6">
        <v>4400</v>
      </c>
      <c r="C16" s="11"/>
      <c r="D16" s="10"/>
      <c r="E16" s="10"/>
      <c r="F16" s="63"/>
      <c r="G16" s="61" t="s">
        <v>852</v>
      </c>
      <c r="H16" s="62">
        <v>188</v>
      </c>
      <c r="I16" s="10"/>
      <c r="J16" s="35" t="s">
        <v>1</v>
      </c>
      <c r="K16" s="6">
        <v>13660</v>
      </c>
      <c r="L16" s="6">
        <v>9960</v>
      </c>
      <c r="M16" s="12"/>
      <c r="N16" s="35" t="s">
        <v>685</v>
      </c>
      <c r="O16" s="6">
        <v>240480</v>
      </c>
      <c r="P16" s="6">
        <v>4800</v>
      </c>
      <c r="Q16" s="12"/>
      <c r="R16" s="12"/>
      <c r="S16" s="10"/>
      <c r="T16" s="10"/>
      <c r="U16" s="10"/>
      <c r="V16" s="12"/>
      <c r="W16" s="12"/>
      <c r="X16" s="12"/>
      <c r="Y16" s="12"/>
      <c r="Z16" s="12"/>
      <c r="AA16" s="12"/>
    </row>
    <row x14ac:dyDescent="0.25" r="17" customHeight="1" ht="17.25">
      <c r="A17" s="35" t="s">
        <v>860</v>
      </c>
      <c r="B17" s="12"/>
      <c r="C17" s="11"/>
      <c r="D17" s="10"/>
      <c r="E17" s="10"/>
      <c r="F17" s="63"/>
      <c r="G17" s="61" t="s">
        <v>853</v>
      </c>
      <c r="H17" s="62">
        <v>288</v>
      </c>
      <c r="I17" s="10"/>
      <c r="J17" s="35" t="s">
        <v>685</v>
      </c>
      <c r="K17" s="6">
        <v>283820</v>
      </c>
      <c r="L17" s="4">
        <v>21186.6</v>
      </c>
      <c r="M17" s="12"/>
      <c r="N17" s="10"/>
      <c r="O17" s="12"/>
      <c r="P17" s="12"/>
      <c r="Q17" s="12"/>
      <c r="R17" s="12"/>
      <c r="S17" s="10"/>
      <c r="T17" s="10"/>
      <c r="U17" s="10"/>
      <c r="V17" s="12"/>
      <c r="W17" s="12"/>
      <c r="X17" s="12"/>
      <c r="Y17" s="12"/>
      <c r="Z17" s="12"/>
      <c r="AA17" s="12"/>
    </row>
    <row x14ac:dyDescent="0.25" r="18" customHeight="1" ht="17.25">
      <c r="A18" s="35" t="s">
        <v>685</v>
      </c>
      <c r="B18" s="6">
        <v>907970</v>
      </c>
      <c r="C18" s="4">
        <v>39666.6</v>
      </c>
      <c r="D18" s="10"/>
      <c r="E18" s="10"/>
      <c r="F18" s="63"/>
      <c r="G18" s="61" t="s">
        <v>854</v>
      </c>
      <c r="H18" s="62">
        <v>338</v>
      </c>
      <c r="I18" s="10"/>
      <c r="J18" s="10"/>
      <c r="K18" s="64"/>
      <c r="L18" s="12"/>
      <c r="M18" s="12"/>
      <c r="N18" s="10"/>
      <c r="O18" s="12"/>
      <c r="P18" s="12"/>
      <c r="Q18" s="12"/>
      <c r="R18" s="12"/>
      <c r="S18" s="10"/>
      <c r="T18" s="10"/>
      <c r="U18" s="10"/>
      <c r="V18" s="12"/>
      <c r="W18" s="12"/>
      <c r="X18" s="12"/>
      <c r="Y18" s="12"/>
      <c r="Z18" s="12"/>
      <c r="AA18" s="12"/>
    </row>
    <row x14ac:dyDescent="0.25" r="19" customHeight="1" ht="17.25">
      <c r="A19" s="10"/>
      <c r="B19" s="12"/>
      <c r="C19" s="11"/>
      <c r="D19" s="10"/>
      <c r="E19" s="10"/>
      <c r="F19" s="63"/>
      <c r="G19" s="61" t="s">
        <v>861</v>
      </c>
      <c r="H19" s="62">
        <v>388</v>
      </c>
      <c r="I19" s="10"/>
      <c r="J19" s="35" t="s">
        <v>502</v>
      </c>
      <c r="K19" s="8" t="s">
        <v>512</v>
      </c>
      <c r="L19" s="12"/>
      <c r="M19" s="12"/>
      <c r="N19" s="35" t="s">
        <v>502</v>
      </c>
      <c r="O19" s="8" t="s">
        <v>512</v>
      </c>
      <c r="P19" s="12"/>
      <c r="Q19" s="12"/>
      <c r="R19" s="12"/>
      <c r="S19" s="10"/>
      <c r="T19" s="10"/>
      <c r="U19" s="10"/>
      <c r="V19" s="12"/>
      <c r="W19" s="12"/>
      <c r="X19" s="12"/>
      <c r="Y19" s="12"/>
      <c r="Z19" s="12"/>
      <c r="AA19" s="12"/>
    </row>
    <row x14ac:dyDescent="0.25" r="20" customHeight="1" ht="17.25">
      <c r="A20" s="10"/>
      <c r="B20" s="12"/>
      <c r="C20" s="11"/>
      <c r="D20" s="10"/>
      <c r="E20" s="10"/>
      <c r="F20" s="65"/>
      <c r="G20" s="10"/>
      <c r="H20" s="12"/>
      <c r="I20" s="10"/>
      <c r="J20" s="10"/>
      <c r="K20" s="42" t="s">
        <v>838</v>
      </c>
      <c r="L20" s="12"/>
      <c r="M20" s="12"/>
      <c r="N20" s="10"/>
      <c r="O20" s="42" t="s">
        <v>862</v>
      </c>
      <c r="P20" s="12"/>
      <c r="Q20" s="12"/>
      <c r="R20" s="12"/>
      <c r="S20" s="10"/>
      <c r="T20" s="10"/>
      <c r="U20" s="10"/>
      <c r="V20" s="12"/>
      <c r="W20" s="12"/>
      <c r="X20" s="12"/>
      <c r="Y20" s="12"/>
      <c r="Z20" s="12"/>
      <c r="AA20" s="12"/>
    </row>
    <row x14ac:dyDescent="0.25" r="21" customHeight="1" ht="17.25">
      <c r="A21" s="10"/>
      <c r="B21" s="12"/>
      <c r="C21" s="11"/>
      <c r="D21" s="10"/>
      <c r="E21" s="10"/>
      <c r="F21" s="65"/>
      <c r="G21" s="10"/>
      <c r="H21" s="12"/>
      <c r="I21" s="10"/>
      <c r="J21" s="35" t="s">
        <v>17</v>
      </c>
      <c r="K21" s="8" t="s">
        <v>843</v>
      </c>
      <c r="L21" s="8" t="s">
        <v>547</v>
      </c>
      <c r="M21" s="44" t="s">
        <v>844</v>
      </c>
      <c r="N21" s="35" t="s">
        <v>17</v>
      </c>
      <c r="O21" s="8" t="s">
        <v>843</v>
      </c>
      <c r="P21" s="8" t="s">
        <v>547</v>
      </c>
      <c r="Q21" s="44" t="s">
        <v>844</v>
      </c>
      <c r="R21" s="12"/>
      <c r="S21" s="10"/>
      <c r="T21" s="10"/>
      <c r="U21" s="10"/>
      <c r="V21" s="12"/>
      <c r="W21" s="12"/>
      <c r="X21" s="12"/>
      <c r="Y21" s="12"/>
      <c r="Z21" s="12"/>
      <c r="AA21" s="12"/>
    </row>
    <row x14ac:dyDescent="0.25" r="22" customHeight="1" ht="17.25">
      <c r="A22" s="10"/>
      <c r="B22" s="12"/>
      <c r="C22" s="11"/>
      <c r="D22" s="10"/>
      <c r="E22" s="10"/>
      <c r="F22" s="10"/>
      <c r="G22" s="10"/>
      <c r="H22" s="12"/>
      <c r="I22" s="10"/>
      <c r="J22" s="35" t="s">
        <v>5</v>
      </c>
      <c r="K22" s="6">
        <v>18000</v>
      </c>
      <c r="L22" s="12"/>
      <c r="M22" s="6">
        <v>188</v>
      </c>
      <c r="N22" s="35" t="s">
        <v>5</v>
      </c>
      <c r="O22" s="6">
        <v>3540</v>
      </c>
      <c r="P22" s="12"/>
      <c r="Q22" s="12"/>
      <c r="R22" s="12"/>
      <c r="S22" s="10"/>
      <c r="T22" s="10"/>
      <c r="U22" s="10"/>
      <c r="V22" s="12"/>
      <c r="W22" s="12"/>
      <c r="X22" s="12"/>
      <c r="Y22" s="12"/>
      <c r="Z22" s="12"/>
      <c r="AA22" s="12"/>
    </row>
    <row x14ac:dyDescent="0.25" r="23" customHeight="1" ht="17.25">
      <c r="A23" s="10"/>
      <c r="B23" s="12"/>
      <c r="C23" s="11"/>
      <c r="D23" s="10"/>
      <c r="E23" s="10"/>
      <c r="F23" s="10"/>
      <c r="G23" s="10"/>
      <c r="H23" s="12"/>
      <c r="I23" s="10"/>
      <c r="J23" s="35" t="s">
        <v>7</v>
      </c>
      <c r="K23" s="6">
        <v>6360</v>
      </c>
      <c r="L23" s="12"/>
      <c r="M23" s="12"/>
      <c r="N23" s="35" t="s">
        <v>7</v>
      </c>
      <c r="O23" s="6">
        <v>29020</v>
      </c>
      <c r="P23" s="6">
        <v>2940</v>
      </c>
      <c r="Q23" s="6">
        <v>338</v>
      </c>
      <c r="R23" s="12"/>
      <c r="S23" s="10"/>
      <c r="T23" s="10"/>
      <c r="U23" s="10"/>
      <c r="V23" s="12"/>
      <c r="W23" s="12"/>
      <c r="X23" s="12"/>
      <c r="Y23" s="12"/>
      <c r="Z23" s="12"/>
      <c r="AA23" s="12"/>
    </row>
    <row x14ac:dyDescent="0.25" r="24" customHeight="1" ht="17.25">
      <c r="A24" s="10"/>
      <c r="B24" s="12"/>
      <c r="C24" s="11"/>
      <c r="D24" s="10"/>
      <c r="E24" s="10"/>
      <c r="F24" s="10"/>
      <c r="G24" s="10"/>
      <c r="H24" s="12"/>
      <c r="I24" s="10"/>
      <c r="J24" s="35" t="s">
        <v>15</v>
      </c>
      <c r="K24" s="6">
        <v>34600</v>
      </c>
      <c r="L24" s="12"/>
      <c r="M24" s="6">
        <v>418</v>
      </c>
      <c r="N24" s="35" t="s">
        <v>15</v>
      </c>
      <c r="O24" s="6">
        <v>23960</v>
      </c>
      <c r="P24" s="12"/>
      <c r="Q24" s="6">
        <v>288</v>
      </c>
      <c r="R24" s="12"/>
      <c r="S24" s="10"/>
      <c r="T24" s="10"/>
      <c r="U24" s="10"/>
      <c r="V24" s="12"/>
      <c r="W24" s="12"/>
      <c r="X24" s="12"/>
      <c r="Y24" s="12"/>
      <c r="Z24" s="12"/>
      <c r="AA24" s="12"/>
    </row>
    <row x14ac:dyDescent="0.25" r="25" customHeight="1" ht="17.25">
      <c r="A25" s="10"/>
      <c r="B25" s="12"/>
      <c r="C25" s="11"/>
      <c r="D25" s="10"/>
      <c r="E25" s="10"/>
      <c r="F25" s="10"/>
      <c r="G25" s="10"/>
      <c r="H25" s="12"/>
      <c r="I25" s="10"/>
      <c r="J25" s="35" t="s">
        <v>14</v>
      </c>
      <c r="K25" s="6">
        <v>22650</v>
      </c>
      <c r="L25" s="6">
        <v>5940</v>
      </c>
      <c r="M25" s="6">
        <v>188</v>
      </c>
      <c r="N25" s="35" t="s">
        <v>14</v>
      </c>
      <c r="O25" s="6">
        <v>10590</v>
      </c>
      <c r="P25" s="12"/>
      <c r="Q25" s="6">
        <v>88</v>
      </c>
      <c r="R25" s="12"/>
      <c r="S25" s="10"/>
      <c r="T25" s="10"/>
      <c r="U25" s="10"/>
      <c r="V25" s="12"/>
      <c r="W25" s="12"/>
      <c r="X25" s="12"/>
      <c r="Y25" s="12"/>
      <c r="Z25" s="12"/>
      <c r="AA25" s="12"/>
    </row>
    <row x14ac:dyDescent="0.25" r="26" customHeight="1" ht="17.25">
      <c r="A26" s="10"/>
      <c r="B26" s="12"/>
      <c r="C26" s="11"/>
      <c r="D26" s="10"/>
      <c r="E26" s="10"/>
      <c r="F26" s="10"/>
      <c r="G26" s="10"/>
      <c r="H26" s="12"/>
      <c r="I26" s="10"/>
      <c r="J26" s="35" t="s">
        <v>8</v>
      </c>
      <c r="K26" s="6">
        <v>10920</v>
      </c>
      <c r="L26" s="12"/>
      <c r="M26" s="12"/>
      <c r="N26" s="35" t="s">
        <v>8</v>
      </c>
      <c r="O26" s="6">
        <v>14320</v>
      </c>
      <c r="P26" s="12"/>
      <c r="Q26" s="6">
        <v>88</v>
      </c>
      <c r="R26" s="12"/>
      <c r="S26" s="10"/>
      <c r="T26" s="10"/>
      <c r="U26" s="10"/>
      <c r="V26" s="12"/>
      <c r="W26" s="12"/>
      <c r="X26" s="12"/>
      <c r="Y26" s="12"/>
      <c r="Z26" s="12"/>
      <c r="AA26" s="12"/>
    </row>
    <row x14ac:dyDescent="0.25" r="27" customHeight="1" ht="17.25">
      <c r="A27" s="10"/>
      <c r="B27" s="12"/>
      <c r="C27" s="11"/>
      <c r="D27" s="10"/>
      <c r="E27" s="10"/>
      <c r="F27" s="10"/>
      <c r="G27" s="10"/>
      <c r="H27" s="12"/>
      <c r="I27" s="10"/>
      <c r="J27" s="35" t="s">
        <v>0</v>
      </c>
      <c r="K27" s="6">
        <v>16660</v>
      </c>
      <c r="L27" s="12"/>
      <c r="M27" s="6">
        <v>188</v>
      </c>
      <c r="N27" s="35" t="s">
        <v>0</v>
      </c>
      <c r="O27" s="6">
        <v>8640</v>
      </c>
      <c r="P27" s="12"/>
      <c r="Q27" s="12"/>
      <c r="R27" s="12"/>
      <c r="S27" s="10"/>
      <c r="T27" s="10"/>
      <c r="U27" s="10"/>
      <c r="V27" s="12"/>
      <c r="W27" s="12"/>
      <c r="X27" s="12"/>
      <c r="Y27" s="12"/>
      <c r="Z27" s="12"/>
      <c r="AA27" s="12"/>
    </row>
    <row x14ac:dyDescent="0.25" r="28" customHeight="1" ht="17.25">
      <c r="A28" s="10"/>
      <c r="B28" s="12"/>
      <c r="C28" s="11"/>
      <c r="D28" s="10"/>
      <c r="E28" s="10"/>
      <c r="F28" s="10"/>
      <c r="G28" s="10"/>
      <c r="H28" s="12"/>
      <c r="I28" s="10"/>
      <c r="J28" s="35" t="s">
        <v>11</v>
      </c>
      <c r="K28" s="6">
        <v>29110</v>
      </c>
      <c r="L28" s="6">
        <v>4800</v>
      </c>
      <c r="M28" s="6">
        <v>338</v>
      </c>
      <c r="N28" s="35" t="s">
        <v>11</v>
      </c>
      <c r="O28" s="6">
        <v>8800</v>
      </c>
      <c r="P28" s="12"/>
      <c r="Q28" s="12"/>
      <c r="R28" s="12"/>
      <c r="S28" s="10"/>
      <c r="T28" s="10"/>
      <c r="U28" s="10"/>
      <c r="V28" s="12"/>
      <c r="W28" s="12"/>
      <c r="X28" s="12"/>
      <c r="Y28" s="12"/>
      <c r="Z28" s="12"/>
      <c r="AA28" s="12"/>
    </row>
    <row x14ac:dyDescent="0.25" r="29" customHeight="1" ht="17.25">
      <c r="A29" s="10"/>
      <c r="B29" s="12"/>
      <c r="C29" s="11"/>
      <c r="D29" s="10"/>
      <c r="E29" s="10"/>
      <c r="F29" s="10"/>
      <c r="G29" s="10"/>
      <c r="H29" s="12"/>
      <c r="I29" s="10"/>
      <c r="J29" s="35" t="s">
        <v>6</v>
      </c>
      <c r="K29" s="6">
        <v>32140</v>
      </c>
      <c r="L29" s="12"/>
      <c r="M29" s="6">
        <v>418</v>
      </c>
      <c r="N29" s="35" t="s">
        <v>6</v>
      </c>
      <c r="O29" s="6">
        <v>6900</v>
      </c>
      <c r="P29" s="12"/>
      <c r="Q29" s="12"/>
      <c r="R29" s="12"/>
      <c r="S29" s="10"/>
      <c r="T29" s="10"/>
      <c r="U29" s="10"/>
      <c r="V29" s="12"/>
      <c r="W29" s="12"/>
      <c r="X29" s="12"/>
      <c r="Y29" s="12"/>
      <c r="Z29" s="12"/>
      <c r="AA29" s="12"/>
    </row>
    <row x14ac:dyDescent="0.25" r="30" customHeight="1" ht="17.25">
      <c r="A30" s="10"/>
      <c r="B30" s="12"/>
      <c r="C30" s="11"/>
      <c r="D30" s="10"/>
      <c r="E30" s="10"/>
      <c r="F30" s="10"/>
      <c r="G30" s="10"/>
      <c r="H30" s="12"/>
      <c r="I30" s="10"/>
      <c r="J30" s="35" t="s">
        <v>12</v>
      </c>
      <c r="K30" s="6">
        <v>5500</v>
      </c>
      <c r="L30" s="12"/>
      <c r="M30" s="12"/>
      <c r="N30" s="35" t="s">
        <v>12</v>
      </c>
      <c r="O30" s="6">
        <v>22300</v>
      </c>
      <c r="P30" s="12"/>
      <c r="Q30" s="6">
        <v>288</v>
      </c>
      <c r="R30" s="12"/>
      <c r="S30" s="10"/>
      <c r="T30" s="10"/>
      <c r="U30" s="10"/>
      <c r="V30" s="12"/>
      <c r="W30" s="12"/>
      <c r="X30" s="12"/>
      <c r="Y30" s="12"/>
      <c r="Z30" s="12"/>
      <c r="AA30" s="12"/>
    </row>
    <row x14ac:dyDescent="0.25" r="31" customHeight="1" ht="17.25">
      <c r="A31" s="10"/>
      <c r="B31" s="12"/>
      <c r="C31" s="11"/>
      <c r="D31" s="10"/>
      <c r="E31" s="10"/>
      <c r="F31" s="10"/>
      <c r="G31" s="10"/>
      <c r="H31" s="12"/>
      <c r="I31" s="10"/>
      <c r="J31" s="35" t="s">
        <v>3</v>
      </c>
      <c r="K31" s="6">
        <v>11000</v>
      </c>
      <c r="L31" s="12"/>
      <c r="M31" s="12"/>
      <c r="N31" s="35" t="s">
        <v>2</v>
      </c>
      <c r="O31" s="6">
        <v>20200</v>
      </c>
      <c r="P31" s="12"/>
      <c r="Q31" s="6">
        <v>288</v>
      </c>
      <c r="R31" s="12"/>
      <c r="S31" s="10"/>
      <c r="T31" s="10"/>
      <c r="U31" s="10"/>
      <c r="V31" s="12"/>
      <c r="W31" s="12"/>
      <c r="X31" s="12"/>
      <c r="Y31" s="12"/>
      <c r="Z31" s="12"/>
      <c r="AA31" s="12"/>
    </row>
    <row x14ac:dyDescent="0.25" r="32" customHeight="1" ht="17.25">
      <c r="A32" s="10"/>
      <c r="B32" s="12"/>
      <c r="C32" s="11"/>
      <c r="D32" s="10"/>
      <c r="E32" s="10"/>
      <c r="F32" s="10"/>
      <c r="G32" s="10"/>
      <c r="H32" s="12"/>
      <c r="I32" s="10"/>
      <c r="J32" s="35" t="s">
        <v>2</v>
      </c>
      <c r="K32" s="6">
        <v>21040</v>
      </c>
      <c r="L32" s="12"/>
      <c r="M32" s="6">
        <v>288</v>
      </c>
      <c r="N32" s="35" t="s">
        <v>1</v>
      </c>
      <c r="O32" s="6">
        <v>5000</v>
      </c>
      <c r="P32" s="12"/>
      <c r="Q32" s="12"/>
      <c r="R32" s="12"/>
      <c r="S32" s="10"/>
      <c r="T32" s="10"/>
      <c r="U32" s="10"/>
      <c r="V32" s="12"/>
      <c r="W32" s="12"/>
      <c r="X32" s="12"/>
      <c r="Y32" s="12"/>
      <c r="Z32" s="12"/>
      <c r="AA32" s="12"/>
    </row>
    <row x14ac:dyDescent="0.25" r="33" customHeight="1" ht="17.25">
      <c r="A33" s="10"/>
      <c r="B33" s="12"/>
      <c r="C33" s="11"/>
      <c r="D33" s="10"/>
      <c r="E33" s="10"/>
      <c r="F33" s="10"/>
      <c r="G33" s="10"/>
      <c r="H33" s="12"/>
      <c r="I33" s="10"/>
      <c r="J33" s="35" t="s">
        <v>685</v>
      </c>
      <c r="K33" s="6">
        <v>207980</v>
      </c>
      <c r="L33" s="6">
        <v>10740</v>
      </c>
      <c r="M33" s="12"/>
      <c r="N33" s="35" t="s">
        <v>16</v>
      </c>
      <c r="O33" s="6">
        <v>4400</v>
      </c>
      <c r="P33" s="12"/>
      <c r="Q33" s="12"/>
      <c r="R33" s="12"/>
      <c r="S33" s="10"/>
      <c r="T33" s="10"/>
      <c r="U33" s="10"/>
      <c r="V33" s="12"/>
      <c r="W33" s="12"/>
      <c r="X33" s="12"/>
      <c r="Y33" s="12"/>
      <c r="Z33" s="12"/>
      <c r="AA33" s="12"/>
    </row>
    <row x14ac:dyDescent="0.25" r="34" customHeight="1" ht="17.25">
      <c r="A34" s="10"/>
      <c r="B34" s="12"/>
      <c r="C34" s="11"/>
      <c r="D34" s="10"/>
      <c r="E34" s="10"/>
      <c r="F34" s="10"/>
      <c r="G34" s="10"/>
      <c r="H34" s="12"/>
      <c r="I34" s="10"/>
      <c r="J34" s="10"/>
      <c r="K34" s="64"/>
      <c r="L34" s="12"/>
      <c r="M34" s="12"/>
      <c r="N34" s="35" t="s">
        <v>685</v>
      </c>
      <c r="O34" s="6">
        <v>157670</v>
      </c>
      <c r="P34" s="6">
        <v>2940</v>
      </c>
      <c r="Q34" s="12"/>
      <c r="R34" s="12"/>
      <c r="S34" s="10"/>
      <c r="T34" s="10"/>
      <c r="U34" s="10"/>
      <c r="V34" s="12"/>
      <c r="W34" s="12"/>
      <c r="X34" s="12"/>
      <c r="Y34" s="12"/>
      <c r="Z34" s="12"/>
      <c r="AA34" s="12"/>
    </row>
    <row x14ac:dyDescent="0.25" r="35" customHeight="1" ht="17.25">
      <c r="A35" s="10"/>
      <c r="B35" s="12"/>
      <c r="C35" s="11"/>
      <c r="D35" s="10"/>
      <c r="E35" s="10"/>
      <c r="F35" s="10"/>
      <c r="G35" s="10"/>
      <c r="H35" s="12"/>
      <c r="I35" s="10"/>
      <c r="J35" s="10"/>
      <c r="K35" s="64"/>
      <c r="L35" s="12"/>
      <c r="M35" s="12"/>
      <c r="N35" s="10"/>
      <c r="O35" s="12"/>
      <c r="P35" s="12"/>
      <c r="Q35" s="12"/>
      <c r="R35" s="12"/>
      <c r="S35" s="10"/>
      <c r="T35" s="10"/>
      <c r="U35" s="10"/>
      <c r="V35" s="12"/>
      <c r="W35" s="12"/>
      <c r="X35" s="12"/>
      <c r="Y35" s="12"/>
      <c r="Z35" s="12"/>
      <c r="AA35" s="12"/>
    </row>
    <row x14ac:dyDescent="0.25" r="36" customHeight="1" ht="17.25">
      <c r="A36" s="10"/>
      <c r="B36" s="12"/>
      <c r="C36" s="11"/>
      <c r="D36" s="10"/>
      <c r="E36" s="10"/>
      <c r="F36" s="10"/>
      <c r="G36" s="10"/>
      <c r="H36" s="12"/>
      <c r="I36" s="10"/>
      <c r="J36" s="10"/>
      <c r="K36" s="64"/>
      <c r="L36" s="12"/>
      <c r="M36" s="12"/>
      <c r="N36" s="10"/>
      <c r="O36" s="12"/>
      <c r="P36" s="12"/>
      <c r="Q36" s="12"/>
      <c r="R36" s="12"/>
      <c r="S36" s="10"/>
      <c r="T36" s="10"/>
      <c r="U36" s="10"/>
      <c r="V36" s="12"/>
      <c r="W36" s="12"/>
      <c r="X36" s="12"/>
      <c r="Y36" s="12"/>
      <c r="Z36" s="12"/>
      <c r="AA36" s="12"/>
    </row>
    <row x14ac:dyDescent="0.25" r="37" customHeight="1" ht="17.25">
      <c r="A37" s="10"/>
      <c r="B37" s="12"/>
      <c r="C37" s="11"/>
      <c r="D37" s="10"/>
      <c r="E37" s="10"/>
      <c r="F37" s="10"/>
      <c r="G37" s="10"/>
      <c r="H37" s="12"/>
      <c r="I37" s="10"/>
      <c r="J37" s="10"/>
      <c r="K37" s="64"/>
      <c r="L37" s="12"/>
      <c r="M37" s="12"/>
      <c r="N37" s="10"/>
      <c r="O37" s="12"/>
      <c r="P37" s="12"/>
      <c r="Q37" s="12"/>
      <c r="R37" s="12"/>
      <c r="S37" s="10"/>
      <c r="T37" s="10"/>
      <c r="U37" s="10"/>
      <c r="V37" s="12"/>
      <c r="W37" s="12"/>
      <c r="X37" s="12"/>
      <c r="Y37" s="12"/>
      <c r="Z37" s="12"/>
      <c r="AA37" s="12"/>
    </row>
    <row x14ac:dyDescent="0.25" r="38" customHeight="1" ht="17.25">
      <c r="A38" s="10"/>
      <c r="B38" s="12"/>
      <c r="C38" s="11"/>
      <c r="D38" s="10"/>
      <c r="E38" s="10"/>
      <c r="F38" s="10"/>
      <c r="G38" s="10"/>
      <c r="H38" s="12"/>
      <c r="I38" s="10"/>
      <c r="J38" s="10"/>
      <c r="K38" s="64"/>
      <c r="L38" s="12"/>
      <c r="M38" s="12"/>
      <c r="N38" s="10"/>
      <c r="O38" s="12"/>
      <c r="P38" s="12"/>
      <c r="Q38" s="12"/>
      <c r="R38" s="12"/>
      <c r="S38" s="10"/>
      <c r="T38" s="10"/>
      <c r="U38" s="10"/>
      <c r="V38" s="12"/>
      <c r="W38" s="12"/>
      <c r="X38" s="12"/>
      <c r="Y38" s="12"/>
      <c r="Z38" s="12"/>
      <c r="AA38" s="12"/>
    </row>
    <row x14ac:dyDescent="0.25" r="39" customHeight="1" ht="17.25">
      <c r="A39" s="10"/>
      <c r="B39" s="12"/>
      <c r="C39" s="11"/>
      <c r="D39" s="10"/>
      <c r="E39" s="10"/>
      <c r="F39" s="10"/>
      <c r="G39" s="10"/>
      <c r="H39" s="12"/>
      <c r="I39" s="10"/>
      <c r="J39" s="35" t="s">
        <v>502</v>
      </c>
      <c r="K39" s="8" t="s">
        <v>512</v>
      </c>
      <c r="L39" s="12"/>
      <c r="M39" s="12"/>
      <c r="N39" s="10"/>
      <c r="O39" s="12"/>
      <c r="P39" s="12"/>
      <c r="Q39" s="12"/>
      <c r="R39" s="12"/>
      <c r="S39" s="10"/>
      <c r="T39" s="10"/>
      <c r="U39" s="10"/>
      <c r="V39" s="12"/>
      <c r="W39" s="12"/>
      <c r="X39" s="12"/>
      <c r="Y39" s="12"/>
      <c r="Z39" s="12"/>
      <c r="AA39" s="12"/>
    </row>
    <row x14ac:dyDescent="0.25" r="40" customHeight="1" ht="17.25">
      <c r="A40" s="10"/>
      <c r="B40" s="12"/>
      <c r="C40" s="11"/>
      <c r="D40" s="10"/>
      <c r="E40" s="10"/>
      <c r="F40" s="10"/>
      <c r="G40" s="10"/>
      <c r="H40" s="12"/>
      <c r="I40" s="10"/>
      <c r="J40" s="10"/>
      <c r="K40" s="42" t="s">
        <v>863</v>
      </c>
      <c r="L40" s="12"/>
      <c r="M40" s="12"/>
      <c r="N40" s="10"/>
      <c r="O40" s="12"/>
      <c r="P40" s="12"/>
      <c r="Q40" s="12"/>
      <c r="R40" s="12"/>
      <c r="S40" s="10"/>
      <c r="T40" s="10"/>
      <c r="U40" s="10"/>
      <c r="V40" s="12"/>
      <c r="W40" s="12"/>
      <c r="X40" s="12"/>
      <c r="Y40" s="12"/>
      <c r="Z40" s="12"/>
      <c r="AA40" s="12"/>
    </row>
    <row x14ac:dyDescent="0.25" r="41" customHeight="1" ht="17.25">
      <c r="A41" s="10"/>
      <c r="B41" s="12"/>
      <c r="C41" s="11"/>
      <c r="D41" s="10"/>
      <c r="E41" s="10"/>
      <c r="F41" s="10"/>
      <c r="G41" s="10"/>
      <c r="H41" s="12"/>
      <c r="I41" s="10"/>
      <c r="J41" s="35" t="s">
        <v>17</v>
      </c>
      <c r="K41" s="8" t="s">
        <v>843</v>
      </c>
      <c r="L41" s="8" t="s">
        <v>547</v>
      </c>
      <c r="M41" s="44" t="s">
        <v>844</v>
      </c>
      <c r="N41" s="10"/>
      <c r="O41" s="12"/>
      <c r="P41" s="12"/>
      <c r="Q41" s="12"/>
      <c r="R41" s="12"/>
      <c r="S41" s="10"/>
      <c r="T41" s="10"/>
      <c r="U41" s="10"/>
      <c r="V41" s="12"/>
      <c r="W41" s="12"/>
      <c r="X41" s="12"/>
      <c r="Y41" s="12"/>
      <c r="Z41" s="12"/>
      <c r="AA41" s="12"/>
    </row>
    <row x14ac:dyDescent="0.25" r="42" customHeight="1" ht="17.25">
      <c r="A42" s="10"/>
      <c r="B42" s="12"/>
      <c r="C42" s="11"/>
      <c r="D42" s="10"/>
      <c r="E42" s="10"/>
      <c r="F42" s="10"/>
      <c r="G42" s="10"/>
      <c r="H42" s="12"/>
      <c r="I42" s="10"/>
      <c r="J42" s="35" t="s">
        <v>5</v>
      </c>
      <c r="K42" s="6">
        <v>14180</v>
      </c>
      <c r="L42" s="12"/>
      <c r="M42" s="6">
        <v>88</v>
      </c>
      <c r="N42" s="10"/>
      <c r="O42" s="12"/>
      <c r="P42" s="12"/>
      <c r="Q42" s="12"/>
      <c r="R42" s="12"/>
      <c r="S42" s="10"/>
      <c r="T42" s="10"/>
      <c r="U42" s="10"/>
      <c r="V42" s="12"/>
      <c r="W42" s="12"/>
      <c r="X42" s="12"/>
      <c r="Y42" s="12"/>
      <c r="Z42" s="12"/>
      <c r="AA42" s="12"/>
    </row>
    <row x14ac:dyDescent="0.25" r="43" customHeight="1" ht="17.25">
      <c r="A43" s="10"/>
      <c r="B43" s="12"/>
      <c r="C43" s="11"/>
      <c r="D43" s="10"/>
      <c r="E43" s="10"/>
      <c r="F43" s="10"/>
      <c r="G43" s="10"/>
      <c r="H43" s="12"/>
      <c r="I43" s="10"/>
      <c r="J43" s="35" t="s">
        <v>15</v>
      </c>
      <c r="K43" s="6">
        <v>2500</v>
      </c>
      <c r="L43" s="12"/>
      <c r="M43" s="12"/>
      <c r="N43" s="10"/>
      <c r="O43" s="12"/>
      <c r="P43" s="12"/>
      <c r="Q43" s="12"/>
      <c r="R43" s="12"/>
      <c r="S43" s="10"/>
      <c r="T43" s="10"/>
      <c r="U43" s="10"/>
      <c r="V43" s="12"/>
      <c r="W43" s="12"/>
      <c r="X43" s="12"/>
      <c r="Y43" s="12"/>
      <c r="Z43" s="12"/>
      <c r="AA43" s="12"/>
    </row>
    <row x14ac:dyDescent="0.25" r="44" customHeight="1" ht="17.25">
      <c r="A44" s="10"/>
      <c r="B44" s="12"/>
      <c r="C44" s="11"/>
      <c r="D44" s="10"/>
      <c r="E44" s="10"/>
      <c r="F44" s="10"/>
      <c r="G44" s="10"/>
      <c r="H44" s="12"/>
      <c r="I44" s="10"/>
      <c r="J44" s="35" t="s">
        <v>14</v>
      </c>
      <c r="K44" s="6">
        <v>4800</v>
      </c>
      <c r="L44" s="12"/>
      <c r="M44" s="12"/>
      <c r="N44" s="10"/>
      <c r="O44" s="12"/>
      <c r="P44" s="12"/>
      <c r="Q44" s="12"/>
      <c r="R44" s="12"/>
      <c r="S44" s="10"/>
      <c r="T44" s="10"/>
      <c r="U44" s="10"/>
      <c r="V44" s="12"/>
      <c r="W44" s="12"/>
      <c r="X44" s="12"/>
      <c r="Y44" s="12"/>
      <c r="Z44" s="12"/>
      <c r="AA44" s="12"/>
    </row>
    <row x14ac:dyDescent="0.25" r="45" customHeight="1" ht="17.25">
      <c r="A45" s="10"/>
      <c r="B45" s="12"/>
      <c r="C45" s="11"/>
      <c r="D45" s="10"/>
      <c r="E45" s="10"/>
      <c r="F45" s="10"/>
      <c r="G45" s="10"/>
      <c r="H45" s="12"/>
      <c r="I45" s="10"/>
      <c r="J45" s="35" t="s">
        <v>0</v>
      </c>
      <c r="K45" s="6">
        <v>4800</v>
      </c>
      <c r="L45" s="12"/>
      <c r="M45" s="12"/>
      <c r="N45" s="10"/>
      <c r="O45" s="12"/>
      <c r="P45" s="12"/>
      <c r="Q45" s="12"/>
      <c r="R45" s="12"/>
      <c r="S45" s="10"/>
      <c r="T45" s="10"/>
      <c r="U45" s="10"/>
      <c r="V45" s="12"/>
      <c r="W45" s="12"/>
      <c r="X45" s="12"/>
      <c r="Y45" s="12"/>
      <c r="Z45" s="12"/>
      <c r="AA45" s="12"/>
    </row>
    <row x14ac:dyDescent="0.25" r="46" customHeight="1" ht="17.25">
      <c r="A46" s="10"/>
      <c r="B46" s="12"/>
      <c r="C46" s="11"/>
      <c r="D46" s="10"/>
      <c r="E46" s="10"/>
      <c r="F46" s="10"/>
      <c r="G46" s="10"/>
      <c r="H46" s="12"/>
      <c r="I46" s="10"/>
      <c r="J46" s="35" t="s">
        <v>11</v>
      </c>
      <c r="K46" s="6">
        <v>6760</v>
      </c>
      <c r="L46" s="12"/>
      <c r="M46" s="12"/>
      <c r="N46" s="10"/>
      <c r="O46" s="12"/>
      <c r="P46" s="12"/>
      <c r="Q46" s="12"/>
      <c r="R46" s="12"/>
      <c r="S46" s="10"/>
      <c r="T46" s="10"/>
      <c r="U46" s="10"/>
      <c r="V46" s="12"/>
      <c r="W46" s="12"/>
      <c r="X46" s="12"/>
      <c r="Y46" s="12"/>
      <c r="Z46" s="12"/>
      <c r="AA46" s="12"/>
    </row>
    <row x14ac:dyDescent="0.25" r="47" customHeight="1" ht="17.25">
      <c r="A47" s="10"/>
      <c r="B47" s="12"/>
      <c r="C47" s="11"/>
      <c r="D47" s="10"/>
      <c r="E47" s="10"/>
      <c r="F47" s="10"/>
      <c r="G47" s="10"/>
      <c r="H47" s="12"/>
      <c r="I47" s="10"/>
      <c r="J47" s="35" t="s">
        <v>12</v>
      </c>
      <c r="K47" s="6">
        <v>9920</v>
      </c>
      <c r="L47" s="12"/>
      <c r="M47" s="6">
        <v>88</v>
      </c>
      <c r="N47" s="10"/>
      <c r="O47" s="12"/>
      <c r="P47" s="12"/>
      <c r="Q47" s="12"/>
      <c r="R47" s="12"/>
      <c r="S47" s="10"/>
      <c r="T47" s="10"/>
      <c r="U47" s="10"/>
      <c r="V47" s="12"/>
      <c r="W47" s="12"/>
      <c r="X47" s="12"/>
      <c r="Y47" s="12"/>
      <c r="Z47" s="12"/>
      <c r="AA47" s="12"/>
    </row>
    <row x14ac:dyDescent="0.25" r="48" customHeight="1" ht="17.25">
      <c r="A48" s="10"/>
      <c r="B48" s="12"/>
      <c r="C48" s="11"/>
      <c r="D48" s="10"/>
      <c r="E48" s="10"/>
      <c r="F48" s="10"/>
      <c r="G48" s="10"/>
      <c r="H48" s="12"/>
      <c r="I48" s="10"/>
      <c r="J48" s="35" t="s">
        <v>3</v>
      </c>
      <c r="K48" s="6">
        <v>7400</v>
      </c>
      <c r="L48" s="12"/>
      <c r="M48" s="12"/>
      <c r="N48" s="10"/>
      <c r="O48" s="12"/>
      <c r="P48" s="12"/>
      <c r="Q48" s="12"/>
      <c r="R48" s="12"/>
      <c r="S48" s="10"/>
      <c r="T48" s="10"/>
      <c r="U48" s="10"/>
      <c r="V48" s="12"/>
      <c r="W48" s="12"/>
      <c r="X48" s="12"/>
      <c r="Y48" s="12"/>
      <c r="Z48" s="12"/>
      <c r="AA48" s="12"/>
    </row>
    <row x14ac:dyDescent="0.25" r="49" customHeight="1" ht="17.25">
      <c r="A49" s="10"/>
      <c r="B49" s="12"/>
      <c r="C49" s="11"/>
      <c r="D49" s="10"/>
      <c r="E49" s="10"/>
      <c r="F49" s="10"/>
      <c r="G49" s="10"/>
      <c r="H49" s="12"/>
      <c r="I49" s="10"/>
      <c r="J49" s="35" t="s">
        <v>2</v>
      </c>
      <c r="K49" s="6">
        <v>13120</v>
      </c>
      <c r="L49" s="12"/>
      <c r="M49" s="6">
        <v>88</v>
      </c>
      <c r="N49" s="10"/>
      <c r="O49" s="12"/>
      <c r="P49" s="12"/>
      <c r="Q49" s="12"/>
      <c r="R49" s="12"/>
      <c r="S49" s="10"/>
      <c r="T49" s="10"/>
      <c r="U49" s="10"/>
      <c r="V49" s="12"/>
      <c r="W49" s="12"/>
      <c r="X49" s="12"/>
      <c r="Y49" s="12"/>
      <c r="Z49" s="12"/>
      <c r="AA49" s="12"/>
    </row>
    <row x14ac:dyDescent="0.25" r="50" customHeight="1" ht="17.25">
      <c r="A50" s="10"/>
      <c r="B50" s="12"/>
      <c r="C50" s="11"/>
      <c r="D50" s="10"/>
      <c r="E50" s="10"/>
      <c r="F50" s="10"/>
      <c r="G50" s="10"/>
      <c r="H50" s="12"/>
      <c r="I50" s="10"/>
      <c r="J50" s="35" t="s">
        <v>685</v>
      </c>
      <c r="K50" s="6">
        <v>63480</v>
      </c>
      <c r="L50" s="12"/>
      <c r="M50" s="12"/>
      <c r="N50" s="10"/>
      <c r="O50" s="12"/>
      <c r="P50" s="12"/>
      <c r="Q50" s="12"/>
      <c r="R50" s="12"/>
      <c r="S50" s="10"/>
      <c r="T50" s="10"/>
      <c r="U50" s="10"/>
      <c r="V50" s="12"/>
      <c r="W50" s="12"/>
      <c r="X50" s="12"/>
      <c r="Y50" s="12"/>
      <c r="Z50" s="12"/>
      <c r="AA50" s="12"/>
    </row>
  </sheetData>
  <mergeCells count="4">
    <mergeCell ref="F4:H5"/>
    <mergeCell ref="F6:H7"/>
    <mergeCell ref="F9:F14"/>
    <mergeCell ref="F15:F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81"/>
  <sheetViews>
    <sheetView workbookViewId="0"/>
  </sheetViews>
  <sheetFormatPr defaultRowHeight="15" x14ac:dyDescent="0.25"/>
  <cols>
    <col min="1" max="1" style="14" width="19.005" customWidth="1" bestFit="1"/>
    <col min="2" max="2" style="14" width="19.005" customWidth="1" bestFit="1"/>
    <col min="3" max="3" style="14" width="12.43357142857143" customWidth="1" bestFit="1" hidden="1"/>
    <col min="4" max="4" style="14" width="19.005" customWidth="1" bestFit="1"/>
    <col min="5" max="5" style="14" width="19.005" customWidth="1" bestFit="1"/>
    <col min="6" max="6" style="14" width="19.005" customWidth="1" bestFit="1"/>
    <col min="7" max="7" style="14" width="19.005" customWidth="1" bestFit="1"/>
    <col min="8" max="8" style="14" width="19.005" customWidth="1" bestFit="1"/>
    <col min="9" max="9" style="14" width="19.005" customWidth="1" bestFit="1"/>
    <col min="10" max="10" style="14" width="12.43357142857143" customWidth="1" bestFit="1" hidden="1"/>
    <col min="11" max="11" style="16" width="19.005" customWidth="1" bestFit="1"/>
    <col min="12" max="12" style="14" width="19.005" customWidth="1" bestFit="1"/>
    <col min="13" max="13" style="14" width="12.43357142857143" customWidth="1" bestFit="1" hidden="1"/>
    <col min="14" max="14" style="14" width="19.005" customWidth="1" bestFit="1"/>
    <col min="15" max="15" style="41" width="19.005" customWidth="1" bestFit="1"/>
    <col min="16" max="16" style="41" width="19.005" customWidth="1" bestFit="1"/>
    <col min="17" max="17" style="14" width="19.005" customWidth="1" bestFit="1"/>
    <col min="18" max="18" style="16" width="19.005" customWidth="1" bestFit="1"/>
    <col min="19" max="19" style="41" width="19.005" customWidth="1" bestFit="1"/>
    <col min="20" max="20" style="14" width="19.005" customWidth="1" bestFit="1"/>
    <col min="21" max="21" style="41" width="19.005" customWidth="1" bestFit="1"/>
    <col min="22" max="22" style="14" width="19.005" customWidth="1" bestFit="1"/>
    <col min="23" max="23" style="14" width="19.005" customWidth="1" bestFit="1"/>
    <col min="24" max="24" style="14" width="19.005" customWidth="1" bestFit="1"/>
    <col min="25" max="25" style="14" width="9.43357142857143" customWidth="1" bestFit="1"/>
    <col min="26" max="26" style="16" width="17.290714285714284" customWidth="1" bestFit="1"/>
    <col min="27" max="27" style="14" width="17.290714285714284" customWidth="1" bestFit="1"/>
  </cols>
  <sheetData>
    <row x14ac:dyDescent="0.25" r="1" customHeight="1" ht="13">
      <c r="A1" s="32" t="s">
        <v>489</v>
      </c>
      <c r="B1" s="32" t="s">
        <v>490</v>
      </c>
      <c r="C1" s="32" t="s">
        <v>491</v>
      </c>
      <c r="D1" s="32" t="s">
        <v>492</v>
      </c>
      <c r="E1" s="32" t="s">
        <v>493</v>
      </c>
      <c r="F1" s="32" t="s">
        <v>494</v>
      </c>
      <c r="G1" s="32" t="s">
        <v>495</v>
      </c>
      <c r="H1" s="32" t="s">
        <v>496</v>
      </c>
      <c r="I1" s="32" t="s">
        <v>497</v>
      </c>
      <c r="J1" s="32" t="s">
        <v>498</v>
      </c>
      <c r="K1" s="33" t="s">
        <v>499</v>
      </c>
      <c r="L1" s="32" t="s">
        <v>17</v>
      </c>
      <c r="M1" s="32" t="s">
        <v>500</v>
      </c>
      <c r="N1" s="32" t="s">
        <v>501</v>
      </c>
      <c r="O1" s="34" t="s">
        <v>502</v>
      </c>
      <c r="P1" s="34" t="s">
        <v>503</v>
      </c>
      <c r="Q1" s="32" t="s">
        <v>504</v>
      </c>
      <c r="R1" s="33" t="s">
        <v>505</v>
      </c>
      <c r="S1" s="34" t="s">
        <v>506</v>
      </c>
      <c r="T1" s="32" t="s">
        <v>507</v>
      </c>
      <c r="U1" s="34" t="s">
        <v>508</v>
      </c>
      <c r="V1" s="32" t="s">
        <v>509</v>
      </c>
      <c r="W1" s="32" t="s">
        <v>510</v>
      </c>
      <c r="X1" s="32" t="s">
        <v>511</v>
      </c>
      <c r="Y1" s="35" t="s">
        <v>502</v>
      </c>
      <c r="Z1" s="8" t="s">
        <v>512</v>
      </c>
      <c r="AA1" s="10"/>
    </row>
    <row x14ac:dyDescent="0.25" r="2" customHeight="1" ht="25.5">
      <c r="A2" s="36" t="s">
        <v>513</v>
      </c>
      <c r="B2" s="36" t="s">
        <v>514</v>
      </c>
      <c r="C2" s="36" t="s">
        <v>515</v>
      </c>
      <c r="D2" s="36"/>
      <c r="E2" s="36" t="s">
        <v>516</v>
      </c>
      <c r="F2" s="36" t="s">
        <v>517</v>
      </c>
      <c r="G2" s="36" t="s">
        <v>518</v>
      </c>
      <c r="H2" s="36" t="s">
        <v>519</v>
      </c>
      <c r="I2" s="36" t="s">
        <v>520</v>
      </c>
      <c r="J2" s="36" t="s">
        <v>521</v>
      </c>
      <c r="K2" s="37">
        <v>2332</v>
      </c>
      <c r="L2" s="36" t="s">
        <v>522</v>
      </c>
      <c r="M2" s="36" t="s">
        <v>523</v>
      </c>
      <c r="N2" s="36" t="s">
        <v>522</v>
      </c>
      <c r="O2" s="38">
        <v>45869.333333333336</v>
      </c>
      <c r="P2" s="38">
        <v>45930.333333333336</v>
      </c>
      <c r="Q2" s="36"/>
      <c r="R2" s="37">
        <v>2332</v>
      </c>
      <c r="S2" s="38">
        <v>45862.333333333336</v>
      </c>
      <c r="T2" s="36"/>
      <c r="U2" s="38">
        <v>45869.333333333336</v>
      </c>
      <c r="V2" s="36" t="s">
        <v>524</v>
      </c>
      <c r="W2" s="36"/>
      <c r="X2" s="10"/>
      <c r="Y2" s="35" t="s">
        <v>506</v>
      </c>
      <c r="Z2" s="8" t="s">
        <v>525</v>
      </c>
      <c r="AA2" s="35"/>
    </row>
    <row x14ac:dyDescent="0.25" r="3" customHeight="1" ht="25.5">
      <c r="A3" s="36" t="s">
        <v>526</v>
      </c>
      <c r="B3" s="36" t="s">
        <v>527</v>
      </c>
      <c r="C3" s="36" t="s">
        <v>528</v>
      </c>
      <c r="D3" s="36" t="s">
        <v>529</v>
      </c>
      <c r="E3" s="36"/>
      <c r="F3" s="36" t="s">
        <v>530</v>
      </c>
      <c r="G3" s="36" t="s">
        <v>531</v>
      </c>
      <c r="H3" s="36" t="s">
        <v>532</v>
      </c>
      <c r="I3" s="36" t="s">
        <v>533</v>
      </c>
      <c r="J3" s="36" t="s">
        <v>534</v>
      </c>
      <c r="K3" s="37">
        <v>2940</v>
      </c>
      <c r="L3" s="36" t="s">
        <v>7</v>
      </c>
      <c r="M3" s="36" t="s">
        <v>535</v>
      </c>
      <c r="N3" s="36" t="s">
        <v>390</v>
      </c>
      <c r="O3" s="38">
        <v>45859.333333333336</v>
      </c>
      <c r="P3" s="38">
        <v>45952.333333333336</v>
      </c>
      <c r="Q3" s="36" t="s">
        <v>536</v>
      </c>
      <c r="R3" s="37">
        <v>2940</v>
      </c>
      <c r="S3" s="38">
        <v>45862.333333333336</v>
      </c>
      <c r="T3" s="36" t="s">
        <v>537</v>
      </c>
      <c r="U3" s="38">
        <v>45859.333333333336</v>
      </c>
      <c r="V3" s="36" t="s">
        <v>524</v>
      </c>
      <c r="W3" s="36"/>
      <c r="X3" s="10"/>
      <c r="Y3" s="35"/>
      <c r="Z3" s="8"/>
      <c r="AA3" s="35"/>
    </row>
    <row x14ac:dyDescent="0.25" r="4" customHeight="1" ht="25.5">
      <c r="A4" s="36" t="s">
        <v>538</v>
      </c>
      <c r="B4" s="36" t="s">
        <v>539</v>
      </c>
      <c r="C4" s="36" t="s">
        <v>540</v>
      </c>
      <c r="D4" s="36" t="s">
        <v>541</v>
      </c>
      <c r="E4" s="36"/>
      <c r="F4" s="36" t="s">
        <v>542</v>
      </c>
      <c r="G4" s="36" t="s">
        <v>543</v>
      </c>
      <c r="H4" s="36" t="s">
        <v>544</v>
      </c>
      <c r="I4" s="36" t="s">
        <v>533</v>
      </c>
      <c r="J4" s="36" t="s">
        <v>534</v>
      </c>
      <c r="K4" s="37">
        <v>4800</v>
      </c>
      <c r="L4" s="36" t="s">
        <v>11</v>
      </c>
      <c r="M4" s="36" t="s">
        <v>535</v>
      </c>
      <c r="N4" s="36" t="s">
        <v>365</v>
      </c>
      <c r="O4" s="38">
        <v>45858.333333333336</v>
      </c>
      <c r="P4" s="38">
        <v>45950.333333333336</v>
      </c>
      <c r="Q4" s="36" t="s">
        <v>545</v>
      </c>
      <c r="R4" s="37">
        <v>4800</v>
      </c>
      <c r="S4" s="38">
        <v>45863.333333333336</v>
      </c>
      <c r="T4" s="36" t="s">
        <v>546</v>
      </c>
      <c r="U4" s="38">
        <v>45858.333333333336</v>
      </c>
      <c r="V4" s="36" t="s">
        <v>524</v>
      </c>
      <c r="W4" s="36"/>
      <c r="X4" s="10"/>
      <c r="Y4" s="35" t="s">
        <v>17</v>
      </c>
      <c r="Z4" s="8" t="s">
        <v>547</v>
      </c>
      <c r="AA4" s="35"/>
    </row>
    <row x14ac:dyDescent="0.25" r="5" customHeight="1" ht="25.5">
      <c r="A5" s="36" t="s">
        <v>548</v>
      </c>
      <c r="B5" s="36" t="s">
        <v>549</v>
      </c>
      <c r="C5" s="36" t="s">
        <v>549</v>
      </c>
      <c r="D5" s="36" t="s">
        <v>550</v>
      </c>
      <c r="E5" s="36"/>
      <c r="F5" s="36" t="s">
        <v>530</v>
      </c>
      <c r="G5" s="36" t="s">
        <v>531</v>
      </c>
      <c r="H5" s="36" t="s">
        <v>551</v>
      </c>
      <c r="I5" s="36" t="s">
        <v>533</v>
      </c>
      <c r="J5" s="36" t="s">
        <v>534</v>
      </c>
      <c r="K5" s="37">
        <v>1960</v>
      </c>
      <c r="L5" s="36" t="s">
        <v>552</v>
      </c>
      <c r="M5" s="36" t="s">
        <v>553</v>
      </c>
      <c r="N5" s="36" t="s">
        <v>382</v>
      </c>
      <c r="O5" s="38">
        <v>45858.333333333336</v>
      </c>
      <c r="P5" s="38">
        <v>45950.333333333336</v>
      </c>
      <c r="Q5" s="36"/>
      <c r="R5" s="37">
        <v>1960</v>
      </c>
      <c r="S5" s="38">
        <v>45869.333333333336</v>
      </c>
      <c r="T5" s="36"/>
      <c r="U5" s="38">
        <v>45859.333333333336</v>
      </c>
      <c r="V5" s="36" t="s">
        <v>524</v>
      </c>
      <c r="W5" s="10"/>
      <c r="X5" s="10"/>
      <c r="Y5" s="35" t="s">
        <v>390</v>
      </c>
      <c r="Z5" s="6">
        <v>5320</v>
      </c>
      <c r="AA5" s="35"/>
    </row>
    <row x14ac:dyDescent="0.25" r="6" customHeight="1" ht="25.5">
      <c r="A6" s="36" t="s">
        <v>554</v>
      </c>
      <c r="B6" s="36" t="s">
        <v>555</v>
      </c>
      <c r="C6" s="36" t="s">
        <v>556</v>
      </c>
      <c r="D6" s="36" t="s">
        <v>557</v>
      </c>
      <c r="E6" s="36" t="s">
        <v>558</v>
      </c>
      <c r="F6" s="36" t="s">
        <v>530</v>
      </c>
      <c r="G6" s="36" t="s">
        <v>531</v>
      </c>
      <c r="H6" s="36" t="s">
        <v>551</v>
      </c>
      <c r="I6" s="36" t="s">
        <v>533</v>
      </c>
      <c r="J6" s="36" t="s">
        <v>534</v>
      </c>
      <c r="K6" s="37">
        <v>1960</v>
      </c>
      <c r="L6" s="36" t="s">
        <v>559</v>
      </c>
      <c r="M6" s="36" t="s">
        <v>553</v>
      </c>
      <c r="N6" s="36" t="s">
        <v>382</v>
      </c>
      <c r="O6" s="38">
        <v>45854.333333333336</v>
      </c>
      <c r="P6" s="38">
        <v>45946.333333333336</v>
      </c>
      <c r="Q6" s="36" t="s">
        <v>560</v>
      </c>
      <c r="R6" s="37">
        <v>1960</v>
      </c>
      <c r="S6" s="38">
        <v>45857.333333333336</v>
      </c>
      <c r="T6" s="36"/>
      <c r="U6" s="38">
        <v>45854.333333333336</v>
      </c>
      <c r="V6" s="36" t="s">
        <v>524</v>
      </c>
      <c r="W6" s="10"/>
      <c r="X6" s="10"/>
      <c r="Y6" s="35" t="s">
        <v>5</v>
      </c>
      <c r="Z6" s="6">
        <v>10080</v>
      </c>
      <c r="AA6" s="35"/>
    </row>
    <row x14ac:dyDescent="0.25" r="7" customHeight="1" ht="25.5">
      <c r="A7" s="36" t="s">
        <v>561</v>
      </c>
      <c r="B7" s="36" t="s">
        <v>562</v>
      </c>
      <c r="C7" s="36" t="s">
        <v>556</v>
      </c>
      <c r="D7" s="36" t="s">
        <v>563</v>
      </c>
      <c r="E7" s="36" t="s">
        <v>558</v>
      </c>
      <c r="F7" s="36" t="s">
        <v>530</v>
      </c>
      <c r="G7" s="36" t="s">
        <v>564</v>
      </c>
      <c r="H7" s="36" t="s">
        <v>565</v>
      </c>
      <c r="I7" s="36" t="s">
        <v>533</v>
      </c>
      <c r="J7" s="36" t="s">
        <v>534</v>
      </c>
      <c r="K7" s="37">
        <v>3240</v>
      </c>
      <c r="L7" s="36" t="s">
        <v>14</v>
      </c>
      <c r="M7" s="36" t="s">
        <v>535</v>
      </c>
      <c r="N7" s="36" t="s">
        <v>365</v>
      </c>
      <c r="O7" s="38">
        <v>45854.333333333336</v>
      </c>
      <c r="P7" s="38">
        <v>45917.333333333336</v>
      </c>
      <c r="Q7" s="36"/>
      <c r="R7" s="37">
        <v>3240</v>
      </c>
      <c r="S7" s="38">
        <v>45856.333333333336</v>
      </c>
      <c r="T7" s="36" t="s">
        <v>566</v>
      </c>
      <c r="U7" s="38">
        <v>45854.333333333336</v>
      </c>
      <c r="V7" s="36" t="s">
        <v>524</v>
      </c>
      <c r="W7" s="10"/>
      <c r="X7" s="10"/>
      <c r="Y7" s="35" t="s">
        <v>567</v>
      </c>
      <c r="Z7" s="6">
        <v>10500</v>
      </c>
      <c r="AA7" s="35"/>
    </row>
    <row x14ac:dyDescent="0.25" r="8" customHeight="1" ht="25.5">
      <c r="A8" s="36" t="s">
        <v>568</v>
      </c>
      <c r="B8" s="36" t="s">
        <v>569</v>
      </c>
      <c r="C8" s="36" t="s">
        <v>570</v>
      </c>
      <c r="D8" s="36" t="s">
        <v>571</v>
      </c>
      <c r="E8" s="36" t="s">
        <v>558</v>
      </c>
      <c r="F8" s="36" t="s">
        <v>530</v>
      </c>
      <c r="G8" s="36" t="s">
        <v>531</v>
      </c>
      <c r="H8" s="36" t="s">
        <v>572</v>
      </c>
      <c r="I8" s="36" t="s">
        <v>533</v>
      </c>
      <c r="J8" s="36" t="s">
        <v>534</v>
      </c>
      <c r="K8" s="37">
        <v>2700</v>
      </c>
      <c r="L8" s="36" t="s">
        <v>14</v>
      </c>
      <c r="M8" s="36" t="s">
        <v>535</v>
      </c>
      <c r="N8" s="36" t="s">
        <v>382</v>
      </c>
      <c r="O8" s="38">
        <v>45853.333333333336</v>
      </c>
      <c r="P8" s="38">
        <v>45945.333333333336</v>
      </c>
      <c r="Q8" s="36"/>
      <c r="R8" s="37">
        <v>2700</v>
      </c>
      <c r="S8" s="38">
        <v>45853.333333333336</v>
      </c>
      <c r="T8" s="36" t="s">
        <v>573</v>
      </c>
      <c r="U8" s="38">
        <v>45853.333333333336</v>
      </c>
      <c r="V8" s="36" t="s">
        <v>524</v>
      </c>
      <c r="W8" s="10"/>
      <c r="X8" s="10"/>
      <c r="Y8" s="35" t="s">
        <v>7</v>
      </c>
      <c r="Z8" s="6">
        <v>16871</v>
      </c>
      <c r="AA8" s="35"/>
    </row>
    <row x14ac:dyDescent="0.25" r="9" customHeight="1" ht="25.5">
      <c r="A9" s="36" t="s">
        <v>574</v>
      </c>
      <c r="B9" s="36" t="s">
        <v>575</v>
      </c>
      <c r="C9" s="36" t="s">
        <v>576</v>
      </c>
      <c r="D9" s="36" t="s">
        <v>577</v>
      </c>
      <c r="E9" s="36" t="s">
        <v>558</v>
      </c>
      <c r="F9" s="36" t="s">
        <v>578</v>
      </c>
      <c r="G9" s="36" t="s">
        <v>543</v>
      </c>
      <c r="H9" s="36" t="s">
        <v>519</v>
      </c>
      <c r="I9" s="36" t="s">
        <v>533</v>
      </c>
      <c r="J9" s="36" t="s">
        <v>534</v>
      </c>
      <c r="K9" s="37">
        <v>10500</v>
      </c>
      <c r="L9" s="36" t="s">
        <v>567</v>
      </c>
      <c r="M9" s="36" t="s">
        <v>553</v>
      </c>
      <c r="N9" s="36" t="s">
        <v>579</v>
      </c>
      <c r="O9" s="38">
        <v>45849.333333333336</v>
      </c>
      <c r="P9" s="38">
        <v>46032.333333333336</v>
      </c>
      <c r="Q9" s="36"/>
      <c r="R9" s="37">
        <v>10500</v>
      </c>
      <c r="S9" s="38">
        <v>45849.333333333336</v>
      </c>
      <c r="T9" s="36" t="s">
        <v>580</v>
      </c>
      <c r="U9" s="38">
        <v>45849.333333333336</v>
      </c>
      <c r="V9" s="36" t="s">
        <v>524</v>
      </c>
      <c r="W9" s="10"/>
      <c r="X9" s="10"/>
      <c r="Y9" s="35" t="s">
        <v>15</v>
      </c>
      <c r="Z9" s="4">
        <v>25026.6</v>
      </c>
      <c r="AA9" s="35"/>
    </row>
    <row x14ac:dyDescent="0.25" r="10" customHeight="1" ht="25.5">
      <c r="A10" s="36" t="s">
        <v>581</v>
      </c>
      <c r="B10" s="36" t="s">
        <v>582</v>
      </c>
      <c r="C10" s="36" t="s">
        <v>583</v>
      </c>
      <c r="D10" s="36" t="s">
        <v>584</v>
      </c>
      <c r="E10" s="36" t="s">
        <v>585</v>
      </c>
      <c r="F10" s="36" t="s">
        <v>517</v>
      </c>
      <c r="G10" s="36" t="s">
        <v>586</v>
      </c>
      <c r="H10" s="36" t="s">
        <v>587</v>
      </c>
      <c r="I10" s="36" t="s">
        <v>533</v>
      </c>
      <c r="J10" s="36" t="s">
        <v>534</v>
      </c>
      <c r="K10" s="37">
        <v>3540</v>
      </c>
      <c r="L10" s="36" t="s">
        <v>552</v>
      </c>
      <c r="M10" s="36" t="s">
        <v>553</v>
      </c>
      <c r="N10" s="36" t="s">
        <v>390</v>
      </c>
      <c r="O10" s="38">
        <v>45849.333333333336</v>
      </c>
      <c r="P10" s="38">
        <v>45941.333333333336</v>
      </c>
      <c r="Q10" s="36"/>
      <c r="R10" s="37">
        <v>3540</v>
      </c>
      <c r="S10" s="38">
        <v>45852.333333333336</v>
      </c>
      <c r="T10" s="36" t="s">
        <v>588</v>
      </c>
      <c r="U10" s="38">
        <v>45850.333333333336</v>
      </c>
      <c r="V10" s="36" t="s">
        <v>524</v>
      </c>
      <c r="W10" s="10"/>
      <c r="X10" s="10"/>
      <c r="Y10" s="35" t="s">
        <v>14</v>
      </c>
      <c r="Z10" s="6">
        <v>8980</v>
      </c>
      <c r="AA10" s="35"/>
    </row>
    <row x14ac:dyDescent="0.25" r="11" customHeight="1" ht="25.5">
      <c r="A11" s="36" t="s">
        <v>589</v>
      </c>
      <c r="B11" s="36" t="s">
        <v>590</v>
      </c>
      <c r="C11" s="36" t="s">
        <v>556</v>
      </c>
      <c r="D11" s="36" t="s">
        <v>591</v>
      </c>
      <c r="E11" s="36" t="s">
        <v>558</v>
      </c>
      <c r="F11" s="36" t="s">
        <v>592</v>
      </c>
      <c r="G11" s="36" t="s">
        <v>593</v>
      </c>
      <c r="H11" s="36"/>
      <c r="I11" s="36" t="s">
        <v>533</v>
      </c>
      <c r="J11" s="36" t="s">
        <v>534</v>
      </c>
      <c r="K11" s="37">
        <v>2340</v>
      </c>
      <c r="L11" s="36" t="s">
        <v>594</v>
      </c>
      <c r="M11" s="36" t="s">
        <v>595</v>
      </c>
      <c r="N11" s="36" t="s">
        <v>385</v>
      </c>
      <c r="O11" s="38">
        <v>45848.333333333336</v>
      </c>
      <c r="P11" s="38">
        <v>45878.333333333336</v>
      </c>
      <c r="Q11" s="36"/>
      <c r="R11" s="37">
        <v>2340</v>
      </c>
      <c r="S11" s="38">
        <v>45848.333333333336</v>
      </c>
      <c r="T11" s="36"/>
      <c r="U11" s="38">
        <v>45847.333333333336</v>
      </c>
      <c r="V11" s="36" t="s">
        <v>596</v>
      </c>
      <c r="W11" s="10"/>
      <c r="X11" s="10"/>
      <c r="Y11" s="35" t="s">
        <v>8</v>
      </c>
      <c r="Z11" s="6">
        <v>1500</v>
      </c>
      <c r="AA11" s="35"/>
    </row>
    <row x14ac:dyDescent="0.25" r="12" customHeight="1" ht="25.5">
      <c r="A12" s="36" t="s">
        <v>597</v>
      </c>
      <c r="B12" s="36" t="s">
        <v>598</v>
      </c>
      <c r="C12" s="36" t="s">
        <v>599</v>
      </c>
      <c r="D12" s="36" t="s">
        <v>600</v>
      </c>
      <c r="E12" s="36" t="s">
        <v>558</v>
      </c>
      <c r="F12" s="36" t="s">
        <v>542</v>
      </c>
      <c r="G12" s="36" t="s">
        <v>543</v>
      </c>
      <c r="H12" s="36"/>
      <c r="I12" s="36" t="s">
        <v>533</v>
      </c>
      <c r="J12" s="36" t="s">
        <v>534</v>
      </c>
      <c r="K12" s="37">
        <v>4800</v>
      </c>
      <c r="L12" s="36" t="s">
        <v>11</v>
      </c>
      <c r="M12" s="36" t="s">
        <v>535</v>
      </c>
      <c r="N12" s="36" t="s">
        <v>388</v>
      </c>
      <c r="O12" s="38">
        <v>45847.333333333336</v>
      </c>
      <c r="P12" s="38">
        <v>45950.333333333336</v>
      </c>
      <c r="Q12" s="36" t="s">
        <v>601</v>
      </c>
      <c r="R12" s="37">
        <v>4800</v>
      </c>
      <c r="S12" s="38">
        <v>45850.333333333336</v>
      </c>
      <c r="T12" s="36" t="s">
        <v>602</v>
      </c>
      <c r="U12" s="38">
        <v>45847.333333333336</v>
      </c>
      <c r="V12" s="36" t="s">
        <v>524</v>
      </c>
      <c r="W12" s="10"/>
      <c r="X12" s="10"/>
      <c r="Y12" s="35" t="s">
        <v>361</v>
      </c>
      <c r="Z12" s="6">
        <v>6340</v>
      </c>
      <c r="AA12" s="35"/>
    </row>
    <row x14ac:dyDescent="0.25" r="13" customHeight="1" ht="25.5">
      <c r="A13" s="36" t="s">
        <v>603</v>
      </c>
      <c r="B13" s="36" t="s">
        <v>604</v>
      </c>
      <c r="C13" s="36" t="s">
        <v>605</v>
      </c>
      <c r="D13" s="36" t="s">
        <v>606</v>
      </c>
      <c r="E13" s="36" t="s">
        <v>558</v>
      </c>
      <c r="F13" s="36" t="s">
        <v>530</v>
      </c>
      <c r="G13" s="36" t="s">
        <v>531</v>
      </c>
      <c r="H13" s="36" t="s">
        <v>551</v>
      </c>
      <c r="I13" s="36" t="s">
        <v>533</v>
      </c>
      <c r="J13" s="36" t="s">
        <v>534</v>
      </c>
      <c r="K13" s="37">
        <v>2160</v>
      </c>
      <c r="L13" s="36" t="s">
        <v>6</v>
      </c>
      <c r="M13" s="36" t="s">
        <v>535</v>
      </c>
      <c r="N13" s="36" t="s">
        <v>369</v>
      </c>
      <c r="O13" s="38">
        <v>45844.333333333336</v>
      </c>
      <c r="P13" s="38">
        <v>45936.333333333336</v>
      </c>
      <c r="Q13" s="36"/>
      <c r="R13" s="37">
        <v>2160</v>
      </c>
      <c r="S13" s="38">
        <v>45849.333333333336</v>
      </c>
      <c r="T13" s="36" t="s">
        <v>607</v>
      </c>
      <c r="U13" s="38">
        <v>45844.333333333336</v>
      </c>
      <c r="V13" s="36" t="s">
        <v>524</v>
      </c>
      <c r="W13" s="10"/>
      <c r="X13" s="10"/>
      <c r="Y13" s="35" t="s">
        <v>608</v>
      </c>
      <c r="Z13" s="6">
        <v>2400</v>
      </c>
      <c r="AA13" s="35"/>
    </row>
    <row x14ac:dyDescent="0.25" r="14" customHeight="1" ht="25.5">
      <c r="A14" s="36" t="s">
        <v>609</v>
      </c>
      <c r="B14" s="36" t="s">
        <v>610</v>
      </c>
      <c r="C14" s="36" t="s">
        <v>611</v>
      </c>
      <c r="D14" s="36" t="s">
        <v>612</v>
      </c>
      <c r="E14" s="36" t="s">
        <v>558</v>
      </c>
      <c r="F14" s="36" t="s">
        <v>613</v>
      </c>
      <c r="G14" s="36" t="s">
        <v>564</v>
      </c>
      <c r="H14" s="36" t="s">
        <v>565</v>
      </c>
      <c r="I14" s="36" t="s">
        <v>533</v>
      </c>
      <c r="J14" s="36" t="s">
        <v>534</v>
      </c>
      <c r="K14" s="37">
        <v>4800</v>
      </c>
      <c r="L14" s="36" t="s">
        <v>15</v>
      </c>
      <c r="M14" s="36" t="s">
        <v>535</v>
      </c>
      <c r="N14" s="36" t="s">
        <v>352</v>
      </c>
      <c r="O14" s="38">
        <v>45844.333333333336</v>
      </c>
      <c r="P14" s="38">
        <v>46037.333333333336</v>
      </c>
      <c r="Q14" s="36" t="s">
        <v>614</v>
      </c>
      <c r="R14" s="37">
        <v>4800</v>
      </c>
      <c r="S14" s="38">
        <v>45849.333333333336</v>
      </c>
      <c r="T14" s="36" t="s">
        <v>615</v>
      </c>
      <c r="U14" s="38">
        <v>45844.333333333336</v>
      </c>
      <c r="V14" s="36" t="s">
        <v>524</v>
      </c>
      <c r="W14" s="10"/>
      <c r="X14" s="10"/>
      <c r="Y14" s="35" t="s">
        <v>350</v>
      </c>
      <c r="Z14" s="4">
        <v>8733.4</v>
      </c>
      <c r="AA14" s="35"/>
    </row>
    <row x14ac:dyDescent="0.25" r="15" customHeight="1" ht="25.5">
      <c r="A15" s="36" t="s">
        <v>616</v>
      </c>
      <c r="B15" s="36" t="s">
        <v>617</v>
      </c>
      <c r="C15" s="36" t="s">
        <v>618</v>
      </c>
      <c r="D15" s="36" t="s">
        <v>619</v>
      </c>
      <c r="E15" s="36" t="s">
        <v>558</v>
      </c>
      <c r="F15" s="36" t="s">
        <v>542</v>
      </c>
      <c r="G15" s="36" t="s">
        <v>543</v>
      </c>
      <c r="H15" s="36"/>
      <c r="I15" s="36" t="s">
        <v>533</v>
      </c>
      <c r="J15" s="36" t="s">
        <v>534</v>
      </c>
      <c r="K15" s="37">
        <v>4800</v>
      </c>
      <c r="L15" s="36" t="s">
        <v>15</v>
      </c>
      <c r="M15" s="36" t="s">
        <v>535</v>
      </c>
      <c r="N15" s="36" t="s">
        <v>620</v>
      </c>
      <c r="O15" s="38">
        <v>45841.333333333336</v>
      </c>
      <c r="P15" s="38">
        <v>45934.333333333336</v>
      </c>
      <c r="Q15" s="36" t="s">
        <v>621</v>
      </c>
      <c r="R15" s="39">
        <v>4266.6</v>
      </c>
      <c r="S15" s="38">
        <v>45852.333333333336</v>
      </c>
      <c r="T15" s="36" t="s">
        <v>622</v>
      </c>
      <c r="U15" s="38">
        <v>45841.333333333336</v>
      </c>
      <c r="V15" s="36" t="s">
        <v>524</v>
      </c>
      <c r="W15" s="10"/>
      <c r="X15" s="10"/>
      <c r="Y15" s="35" t="s">
        <v>13</v>
      </c>
      <c r="Z15" s="6">
        <v>11183</v>
      </c>
      <c r="AA15" s="35"/>
    </row>
    <row x14ac:dyDescent="0.25" r="16" customHeight="1" ht="25.5">
      <c r="A16" s="36" t="s">
        <v>623</v>
      </c>
      <c r="B16" s="36" t="s">
        <v>624</v>
      </c>
      <c r="C16" s="36" t="s">
        <v>625</v>
      </c>
      <c r="D16" s="36" t="s">
        <v>626</v>
      </c>
      <c r="E16" s="36" t="s">
        <v>558</v>
      </c>
      <c r="F16" s="36" t="s">
        <v>627</v>
      </c>
      <c r="G16" s="36" t="s">
        <v>593</v>
      </c>
      <c r="H16" s="36"/>
      <c r="I16" s="36" t="s">
        <v>533</v>
      </c>
      <c r="J16" s="36" t="s">
        <v>534</v>
      </c>
      <c r="K16" s="37">
        <v>9960</v>
      </c>
      <c r="L16" s="36" t="s">
        <v>1</v>
      </c>
      <c r="M16" s="36" t="s">
        <v>628</v>
      </c>
      <c r="N16" s="36" t="s">
        <v>355</v>
      </c>
      <c r="O16" s="38">
        <v>45840.333333333336</v>
      </c>
      <c r="P16" s="38">
        <v>46205.333333333336</v>
      </c>
      <c r="Q16" s="36" t="s">
        <v>629</v>
      </c>
      <c r="R16" s="37">
        <v>9960</v>
      </c>
      <c r="S16" s="38">
        <v>45849.333333333336</v>
      </c>
      <c r="T16" s="36" t="s">
        <v>630</v>
      </c>
      <c r="U16" s="38">
        <v>45840.333333333336</v>
      </c>
      <c r="V16" s="36" t="s">
        <v>524</v>
      </c>
      <c r="W16" s="10"/>
      <c r="X16" s="10"/>
      <c r="Y16" s="35" t="s">
        <v>552</v>
      </c>
      <c r="Z16" s="6">
        <v>5500</v>
      </c>
      <c r="AA16" s="35"/>
    </row>
    <row x14ac:dyDescent="0.25" r="17" customHeight="1" ht="25.5">
      <c r="A17" s="36" t="s">
        <v>631</v>
      </c>
      <c r="B17" s="36" t="s">
        <v>632</v>
      </c>
      <c r="C17" s="36" t="s">
        <v>633</v>
      </c>
      <c r="D17" s="36" t="s">
        <v>634</v>
      </c>
      <c r="E17" s="36" t="s">
        <v>635</v>
      </c>
      <c r="F17" s="36" t="s">
        <v>517</v>
      </c>
      <c r="G17" s="36" t="s">
        <v>636</v>
      </c>
      <c r="H17" s="36" t="s">
        <v>587</v>
      </c>
      <c r="I17" s="36"/>
      <c r="J17" s="36" t="s">
        <v>521</v>
      </c>
      <c r="K17" s="37">
        <v>2</v>
      </c>
      <c r="L17" s="36" t="s">
        <v>637</v>
      </c>
      <c r="M17" s="36" t="s">
        <v>638</v>
      </c>
      <c r="N17" s="36" t="s">
        <v>637</v>
      </c>
      <c r="O17" s="38">
        <v>45839.333333333336</v>
      </c>
      <c r="P17" s="38">
        <v>45897.333333333336</v>
      </c>
      <c r="Q17" s="36"/>
      <c r="R17" s="37">
        <v>0</v>
      </c>
      <c r="S17" s="38">
        <v>45839.333333333336</v>
      </c>
      <c r="T17" s="36"/>
      <c r="U17" s="38">
        <v>45839.333333333336</v>
      </c>
      <c r="V17" s="36" t="s">
        <v>524</v>
      </c>
      <c r="W17" s="10"/>
      <c r="X17" s="10"/>
      <c r="Y17" s="35" t="s">
        <v>11</v>
      </c>
      <c r="Z17" s="6">
        <v>15720</v>
      </c>
      <c r="AA17" s="35"/>
    </row>
    <row x14ac:dyDescent="0.25" r="18" customHeight="1" ht="25.5">
      <c r="A18" s="36" t="s">
        <v>639</v>
      </c>
      <c r="B18" s="36" t="s">
        <v>640</v>
      </c>
      <c r="C18" s="36" t="s">
        <v>641</v>
      </c>
      <c r="D18" s="36" t="s">
        <v>642</v>
      </c>
      <c r="E18" s="36" t="s">
        <v>558</v>
      </c>
      <c r="F18" s="36" t="s">
        <v>530</v>
      </c>
      <c r="G18" s="36" t="s">
        <v>531</v>
      </c>
      <c r="H18" s="36" t="s">
        <v>519</v>
      </c>
      <c r="I18" s="36" t="s">
        <v>533</v>
      </c>
      <c r="J18" s="36" t="s">
        <v>534</v>
      </c>
      <c r="K18" s="37">
        <v>2700</v>
      </c>
      <c r="L18" s="36" t="s">
        <v>10</v>
      </c>
      <c r="M18" s="36" t="s">
        <v>535</v>
      </c>
      <c r="N18" s="36" t="s">
        <v>643</v>
      </c>
      <c r="O18" s="38">
        <v>45837.333333333336</v>
      </c>
      <c r="P18" s="38">
        <v>45930.333333333336</v>
      </c>
      <c r="Q18" s="36" t="s">
        <v>644</v>
      </c>
      <c r="R18" s="37">
        <v>2407</v>
      </c>
      <c r="S18" s="38">
        <v>45852.333333333336</v>
      </c>
      <c r="T18" s="36" t="s">
        <v>645</v>
      </c>
      <c r="U18" s="38">
        <v>45837.333333333336</v>
      </c>
      <c r="V18" s="36" t="s">
        <v>524</v>
      </c>
      <c r="W18" s="10"/>
      <c r="X18" s="10"/>
      <c r="Y18" s="35" t="s">
        <v>6</v>
      </c>
      <c r="Z18" s="6">
        <v>4860</v>
      </c>
      <c r="AA18" s="35"/>
    </row>
    <row x14ac:dyDescent="0.25" r="19" customHeight="1" ht="25.5">
      <c r="A19" s="36" t="s">
        <v>646</v>
      </c>
      <c r="B19" s="36" t="s">
        <v>647</v>
      </c>
      <c r="C19" s="36" t="s">
        <v>648</v>
      </c>
      <c r="D19" s="36" t="s">
        <v>649</v>
      </c>
      <c r="E19" s="36" t="s">
        <v>558</v>
      </c>
      <c r="F19" s="36" t="s">
        <v>530</v>
      </c>
      <c r="G19" s="36" t="s">
        <v>564</v>
      </c>
      <c r="H19" s="36" t="s">
        <v>587</v>
      </c>
      <c r="I19" s="36" t="s">
        <v>533</v>
      </c>
      <c r="J19" s="36" t="s">
        <v>534</v>
      </c>
      <c r="K19" s="37">
        <v>1960</v>
      </c>
      <c r="L19" s="36" t="s">
        <v>15</v>
      </c>
      <c r="M19" s="36" t="s">
        <v>535</v>
      </c>
      <c r="N19" s="36" t="s">
        <v>361</v>
      </c>
      <c r="O19" s="38">
        <v>45836.333333333336</v>
      </c>
      <c r="P19" s="38">
        <v>45928.333333333336</v>
      </c>
      <c r="Q19" s="36" t="s">
        <v>650</v>
      </c>
      <c r="R19" s="37">
        <v>1960</v>
      </c>
      <c r="S19" s="38">
        <v>45841.333333333336</v>
      </c>
      <c r="T19" s="36" t="s">
        <v>651</v>
      </c>
      <c r="U19" s="38">
        <v>45836.333333333336</v>
      </c>
      <c r="V19" s="36" t="s">
        <v>524</v>
      </c>
      <c r="W19" s="10"/>
      <c r="X19" s="10"/>
      <c r="Y19" s="35" t="s">
        <v>559</v>
      </c>
      <c r="Z19" s="6">
        <v>1960</v>
      </c>
      <c r="AA19" s="35"/>
    </row>
    <row x14ac:dyDescent="0.25" r="20" customHeight="1" ht="25.5">
      <c r="A20" s="36" t="s">
        <v>652</v>
      </c>
      <c r="B20" s="36" t="s">
        <v>653</v>
      </c>
      <c r="C20" s="36" t="s">
        <v>654</v>
      </c>
      <c r="D20" s="36" t="s">
        <v>655</v>
      </c>
      <c r="E20" s="36" t="s">
        <v>656</v>
      </c>
      <c r="F20" s="36" t="s">
        <v>613</v>
      </c>
      <c r="G20" s="36" t="s">
        <v>564</v>
      </c>
      <c r="H20" s="36" t="s">
        <v>551</v>
      </c>
      <c r="I20" s="36" t="s">
        <v>533</v>
      </c>
      <c r="J20" s="36" t="s">
        <v>534</v>
      </c>
      <c r="K20" s="37">
        <v>3840</v>
      </c>
      <c r="L20" s="36" t="s">
        <v>5</v>
      </c>
      <c r="M20" s="36" t="s">
        <v>535</v>
      </c>
      <c r="N20" s="36" t="s">
        <v>388</v>
      </c>
      <c r="O20" s="38">
        <v>45836.333333333336</v>
      </c>
      <c r="P20" s="38">
        <v>46021.333333333336</v>
      </c>
      <c r="Q20" s="10"/>
      <c r="R20" s="37">
        <v>3840</v>
      </c>
      <c r="S20" s="38">
        <v>45841.333333333336</v>
      </c>
      <c r="T20" s="36" t="s">
        <v>657</v>
      </c>
      <c r="U20" s="38">
        <v>45836.333333333336</v>
      </c>
      <c r="V20" s="36" t="s">
        <v>524</v>
      </c>
      <c r="W20" s="10"/>
      <c r="X20" s="10"/>
      <c r="Y20" s="35" t="s">
        <v>10</v>
      </c>
      <c r="Z20" s="6">
        <v>3432</v>
      </c>
      <c r="AA20" s="35"/>
    </row>
    <row x14ac:dyDescent="0.25" r="21" customHeight="1" ht="25.5">
      <c r="A21" s="36" t="s">
        <v>658</v>
      </c>
      <c r="B21" s="36" t="s">
        <v>659</v>
      </c>
      <c r="C21" s="36" t="s">
        <v>660</v>
      </c>
      <c r="D21" s="36" t="s">
        <v>661</v>
      </c>
      <c r="E21" s="36" t="s">
        <v>558</v>
      </c>
      <c r="F21" s="36" t="s">
        <v>530</v>
      </c>
      <c r="G21" s="36" t="s">
        <v>531</v>
      </c>
      <c r="H21" s="36" t="s">
        <v>565</v>
      </c>
      <c r="I21" s="36" t="s">
        <v>533</v>
      </c>
      <c r="J21" s="36" t="s">
        <v>534</v>
      </c>
      <c r="K21" s="37">
        <v>1800</v>
      </c>
      <c r="L21" s="36" t="s">
        <v>8</v>
      </c>
      <c r="M21" s="36" t="s">
        <v>535</v>
      </c>
      <c r="N21" s="36" t="s">
        <v>390</v>
      </c>
      <c r="O21" s="38">
        <v>45827.333333333336</v>
      </c>
      <c r="P21" s="38">
        <v>45888.333333333336</v>
      </c>
      <c r="Q21" s="36" t="s">
        <v>662</v>
      </c>
      <c r="R21" s="37">
        <v>1500</v>
      </c>
      <c r="S21" s="38">
        <v>45848.333333333336</v>
      </c>
      <c r="T21" s="36" t="s">
        <v>663</v>
      </c>
      <c r="U21" s="38">
        <v>45826.333333333336</v>
      </c>
      <c r="V21" s="36" t="s">
        <v>524</v>
      </c>
      <c r="W21" s="10"/>
      <c r="X21" s="10"/>
      <c r="Y21" s="35" t="s">
        <v>3</v>
      </c>
      <c r="Z21" s="6">
        <v>4557</v>
      </c>
      <c r="AA21" s="35"/>
    </row>
    <row x14ac:dyDescent="0.25" r="22" customHeight="1" ht="25.5">
      <c r="A22" s="36" t="s">
        <v>664</v>
      </c>
      <c r="B22" s="36" t="s">
        <v>665</v>
      </c>
      <c r="C22" s="36" t="s">
        <v>666</v>
      </c>
      <c r="D22" s="36" t="s">
        <v>667</v>
      </c>
      <c r="E22" s="36" t="s">
        <v>558</v>
      </c>
      <c r="F22" s="36" t="s">
        <v>668</v>
      </c>
      <c r="G22" s="36" t="s">
        <v>564</v>
      </c>
      <c r="H22" s="36" t="s">
        <v>519</v>
      </c>
      <c r="I22" s="36" t="s">
        <v>520</v>
      </c>
      <c r="J22" s="36" t="s">
        <v>534</v>
      </c>
      <c r="K22" s="37">
        <v>2500</v>
      </c>
      <c r="L22" s="36" t="s">
        <v>3</v>
      </c>
      <c r="M22" s="36" t="s">
        <v>628</v>
      </c>
      <c r="N22" s="36" t="s">
        <v>377</v>
      </c>
      <c r="O22" s="38">
        <v>45827.333333333336</v>
      </c>
      <c r="P22" s="38">
        <v>45919.333333333336</v>
      </c>
      <c r="Q22" s="10"/>
      <c r="R22" s="37">
        <v>2500</v>
      </c>
      <c r="S22" s="38">
        <v>45849.333333333336</v>
      </c>
      <c r="T22" s="36" t="s">
        <v>669</v>
      </c>
      <c r="U22" s="38">
        <v>45827.333333333336</v>
      </c>
      <c r="V22" s="36" t="s">
        <v>524</v>
      </c>
      <c r="W22" s="10"/>
      <c r="X22" s="10"/>
      <c r="Y22" s="35" t="s">
        <v>643</v>
      </c>
      <c r="Z22" s="6">
        <v>6120</v>
      </c>
      <c r="AA22" s="35"/>
    </row>
    <row x14ac:dyDescent="0.25" r="23" customHeight="1" ht="25.5">
      <c r="A23" s="36" t="s">
        <v>670</v>
      </c>
      <c r="B23" s="36" t="s">
        <v>671</v>
      </c>
      <c r="C23" s="36" t="s">
        <v>672</v>
      </c>
      <c r="D23" s="36" t="s">
        <v>673</v>
      </c>
      <c r="E23" s="36" t="s">
        <v>674</v>
      </c>
      <c r="F23" s="36" t="s">
        <v>675</v>
      </c>
      <c r="G23" s="36" t="s">
        <v>593</v>
      </c>
      <c r="H23" s="36" t="s">
        <v>551</v>
      </c>
      <c r="I23" s="36" t="s">
        <v>520</v>
      </c>
      <c r="J23" s="36" t="s">
        <v>534</v>
      </c>
      <c r="K23" s="37">
        <v>7400</v>
      </c>
      <c r="L23" s="36" t="s">
        <v>350</v>
      </c>
      <c r="M23" s="36" t="s">
        <v>676</v>
      </c>
      <c r="N23" s="36" t="s">
        <v>350</v>
      </c>
      <c r="O23" s="38">
        <v>45826.333333333336</v>
      </c>
      <c r="P23" s="38">
        <v>46081.333333333336</v>
      </c>
      <c r="Q23" s="10"/>
      <c r="R23" s="37">
        <v>7400</v>
      </c>
      <c r="S23" s="38">
        <v>45845.333333333336</v>
      </c>
      <c r="T23" s="36" t="s">
        <v>677</v>
      </c>
      <c r="U23" s="38">
        <v>45826.333333333336</v>
      </c>
      <c r="V23" s="36" t="s">
        <v>524</v>
      </c>
      <c r="W23" s="10"/>
      <c r="X23" s="10"/>
      <c r="Y23" s="35" t="s">
        <v>1</v>
      </c>
      <c r="Z23" s="6">
        <v>9960</v>
      </c>
      <c r="AA23" s="35"/>
    </row>
    <row x14ac:dyDescent="0.25" r="24" customHeight="1" ht="25.5">
      <c r="A24" s="36" t="s">
        <v>678</v>
      </c>
      <c r="B24" s="36" t="s">
        <v>679</v>
      </c>
      <c r="C24" s="36" t="s">
        <v>680</v>
      </c>
      <c r="D24" s="36" t="s">
        <v>681</v>
      </c>
      <c r="E24" s="36" t="s">
        <v>558</v>
      </c>
      <c r="F24" s="36" t="s">
        <v>530</v>
      </c>
      <c r="G24" s="36" t="s">
        <v>682</v>
      </c>
      <c r="H24" s="36" t="s">
        <v>572</v>
      </c>
      <c r="I24" s="36" t="s">
        <v>520</v>
      </c>
      <c r="J24" s="36" t="s">
        <v>534</v>
      </c>
      <c r="K24" s="37">
        <v>2400</v>
      </c>
      <c r="L24" s="36" t="s">
        <v>608</v>
      </c>
      <c r="M24" s="36" t="s">
        <v>683</v>
      </c>
      <c r="N24" s="36" t="s">
        <v>608</v>
      </c>
      <c r="O24" s="38">
        <v>45826.333333333336</v>
      </c>
      <c r="P24" s="38">
        <v>45935.333333333336</v>
      </c>
      <c r="Q24" s="10"/>
      <c r="R24" s="37">
        <v>2400</v>
      </c>
      <c r="S24" s="38">
        <v>45845.333333333336</v>
      </c>
      <c r="T24" s="36" t="s">
        <v>684</v>
      </c>
      <c r="U24" s="38">
        <v>45827.333333333336</v>
      </c>
      <c r="V24" s="36" t="s">
        <v>524</v>
      </c>
      <c r="W24" s="10"/>
      <c r="X24" s="10"/>
      <c r="Y24" s="35" t="s">
        <v>685</v>
      </c>
      <c r="Z24" s="6">
        <v>159043</v>
      </c>
      <c r="AA24" s="35"/>
    </row>
    <row x14ac:dyDescent="0.25" r="25" customHeight="1" ht="25.5">
      <c r="A25" s="36" t="s">
        <v>686</v>
      </c>
      <c r="B25" s="36" t="s">
        <v>687</v>
      </c>
      <c r="C25" s="36" t="s">
        <v>688</v>
      </c>
      <c r="D25" s="36" t="s">
        <v>689</v>
      </c>
      <c r="E25" s="36" t="s">
        <v>558</v>
      </c>
      <c r="F25" s="36" t="s">
        <v>690</v>
      </c>
      <c r="G25" s="36" t="s">
        <v>531</v>
      </c>
      <c r="H25" s="36" t="s">
        <v>565</v>
      </c>
      <c r="I25" s="36" t="s">
        <v>520</v>
      </c>
      <c r="J25" s="36" t="s">
        <v>534</v>
      </c>
      <c r="K25" s="37">
        <v>2070</v>
      </c>
      <c r="L25" s="36" t="s">
        <v>390</v>
      </c>
      <c r="M25" s="36" t="s">
        <v>676</v>
      </c>
      <c r="N25" s="36" t="s">
        <v>390</v>
      </c>
      <c r="O25" s="38">
        <v>45823.333333333336</v>
      </c>
      <c r="P25" s="38">
        <v>45984.333333333336</v>
      </c>
      <c r="Q25" s="36" t="s">
        <v>691</v>
      </c>
      <c r="R25" s="37">
        <v>2070</v>
      </c>
      <c r="S25" s="38">
        <v>45848.333333333336</v>
      </c>
      <c r="T25" s="36" t="s">
        <v>692</v>
      </c>
      <c r="U25" s="38">
        <v>45823.333333333336</v>
      </c>
      <c r="V25" s="36" t="s">
        <v>524</v>
      </c>
      <c r="W25" s="10"/>
      <c r="X25" s="10"/>
      <c r="Y25" s="35"/>
      <c r="Z25" s="8"/>
      <c r="AA25" s="35"/>
    </row>
    <row x14ac:dyDescent="0.25" r="26" customHeight="1" ht="25.5">
      <c r="A26" s="36" t="s">
        <v>693</v>
      </c>
      <c r="B26" s="36" t="s">
        <v>694</v>
      </c>
      <c r="C26" s="36" t="s">
        <v>695</v>
      </c>
      <c r="D26" s="36" t="s">
        <v>696</v>
      </c>
      <c r="E26" s="36" t="s">
        <v>558</v>
      </c>
      <c r="F26" s="36" t="s">
        <v>613</v>
      </c>
      <c r="G26" s="36" t="s">
        <v>564</v>
      </c>
      <c r="H26" s="36" t="s">
        <v>551</v>
      </c>
      <c r="I26" s="36" t="s">
        <v>533</v>
      </c>
      <c r="J26" s="36" t="s">
        <v>534</v>
      </c>
      <c r="K26" s="37">
        <v>3540</v>
      </c>
      <c r="L26" s="36" t="s">
        <v>13</v>
      </c>
      <c r="M26" s="36" t="s">
        <v>535</v>
      </c>
      <c r="N26" s="36" t="s">
        <v>361</v>
      </c>
      <c r="O26" s="38">
        <v>45823.333333333336</v>
      </c>
      <c r="P26" s="38">
        <v>46013.333333333336</v>
      </c>
      <c r="Q26" s="36" t="s">
        <v>697</v>
      </c>
      <c r="R26" s="37">
        <v>2803</v>
      </c>
      <c r="S26" s="38">
        <v>45863.333333333336</v>
      </c>
      <c r="T26" s="36" t="s">
        <v>698</v>
      </c>
      <c r="U26" s="38">
        <v>45823.333333333336</v>
      </c>
      <c r="V26" s="36" t="s">
        <v>524</v>
      </c>
      <c r="W26" s="10"/>
      <c r="X26" s="10"/>
      <c r="Y26" s="35"/>
      <c r="Z26" s="8"/>
      <c r="AA26" s="35"/>
    </row>
    <row x14ac:dyDescent="0.25" r="27" customHeight="1" ht="25.5">
      <c r="A27" s="36" t="s">
        <v>699</v>
      </c>
      <c r="B27" s="36" t="s">
        <v>700</v>
      </c>
      <c r="C27" s="36" t="s">
        <v>701</v>
      </c>
      <c r="D27" s="36" t="s">
        <v>702</v>
      </c>
      <c r="E27" s="36" t="s">
        <v>558</v>
      </c>
      <c r="F27" s="36" t="s">
        <v>703</v>
      </c>
      <c r="G27" s="36" t="s">
        <v>531</v>
      </c>
      <c r="H27" s="10"/>
      <c r="I27" s="36" t="s">
        <v>520</v>
      </c>
      <c r="J27" s="36" t="s">
        <v>534</v>
      </c>
      <c r="K27" s="37">
        <v>6120</v>
      </c>
      <c r="L27" s="36" t="s">
        <v>643</v>
      </c>
      <c r="M27" s="36" t="s">
        <v>676</v>
      </c>
      <c r="N27" s="36" t="s">
        <v>643</v>
      </c>
      <c r="O27" s="38">
        <v>45823.333333333336</v>
      </c>
      <c r="P27" s="38">
        <v>46222.333333333336</v>
      </c>
      <c r="Q27" s="10"/>
      <c r="R27" s="37">
        <v>6120</v>
      </c>
      <c r="S27" s="38">
        <v>45852.333333333336</v>
      </c>
      <c r="T27" s="36" t="s">
        <v>704</v>
      </c>
      <c r="U27" s="38">
        <v>45823.333333333336</v>
      </c>
      <c r="V27" s="36" t="s">
        <v>524</v>
      </c>
      <c r="W27" s="10"/>
      <c r="X27" s="10"/>
      <c r="Y27" s="35"/>
      <c r="Z27" s="8"/>
      <c r="AA27" s="35"/>
    </row>
    <row x14ac:dyDescent="0.25" r="28" customHeight="1" ht="25.5">
      <c r="A28" s="36" t="s">
        <v>705</v>
      </c>
      <c r="B28" s="36" t="s">
        <v>706</v>
      </c>
      <c r="C28" s="36" t="s">
        <v>707</v>
      </c>
      <c r="D28" s="36" t="s">
        <v>708</v>
      </c>
      <c r="E28" s="36" t="s">
        <v>558</v>
      </c>
      <c r="F28" s="36" t="s">
        <v>627</v>
      </c>
      <c r="G28" s="36" t="s">
        <v>593</v>
      </c>
      <c r="H28" s="36" t="s">
        <v>572</v>
      </c>
      <c r="I28" s="36" t="s">
        <v>520</v>
      </c>
      <c r="J28" s="36" t="s">
        <v>521</v>
      </c>
      <c r="K28" s="37">
        <v>6500</v>
      </c>
      <c r="L28" s="36" t="s">
        <v>390</v>
      </c>
      <c r="M28" s="36" t="s">
        <v>676</v>
      </c>
      <c r="N28" s="36" t="s">
        <v>709</v>
      </c>
      <c r="O28" s="38">
        <v>45822.333333333336</v>
      </c>
      <c r="P28" s="38">
        <v>46218.333333333336</v>
      </c>
      <c r="Q28" s="36" t="s">
        <v>710</v>
      </c>
      <c r="R28" s="37">
        <v>3250</v>
      </c>
      <c r="S28" s="38">
        <v>45856.333333333336</v>
      </c>
      <c r="T28" s="36" t="s">
        <v>711</v>
      </c>
      <c r="U28" s="38">
        <v>45822.333333333336</v>
      </c>
      <c r="V28" s="36" t="s">
        <v>524</v>
      </c>
      <c r="W28" s="10"/>
      <c r="X28" s="10"/>
      <c r="Y28" s="35"/>
      <c r="Z28" s="8"/>
      <c r="AA28" s="35"/>
    </row>
    <row x14ac:dyDescent="0.25" r="29" customHeight="1" ht="25.5">
      <c r="A29" s="36" t="s">
        <v>712</v>
      </c>
      <c r="B29" s="36" t="s">
        <v>713</v>
      </c>
      <c r="C29" s="36" t="s">
        <v>714</v>
      </c>
      <c r="D29" s="36" t="s">
        <v>715</v>
      </c>
      <c r="E29" s="36" t="s">
        <v>558</v>
      </c>
      <c r="F29" s="36" t="s">
        <v>716</v>
      </c>
      <c r="G29" s="36" t="s">
        <v>543</v>
      </c>
      <c r="H29" s="36" t="s">
        <v>565</v>
      </c>
      <c r="I29" s="36" t="s">
        <v>533</v>
      </c>
      <c r="J29" s="36" t="s">
        <v>534</v>
      </c>
      <c r="K29" s="37">
        <v>2700</v>
      </c>
      <c r="L29" s="36" t="s">
        <v>6</v>
      </c>
      <c r="M29" s="36" t="s">
        <v>535</v>
      </c>
      <c r="N29" s="36" t="s">
        <v>717</v>
      </c>
      <c r="O29" s="38">
        <v>45816.333333333336</v>
      </c>
      <c r="P29" s="38">
        <v>45908.333333333336</v>
      </c>
      <c r="Q29" s="36" t="s">
        <v>718</v>
      </c>
      <c r="R29" s="37">
        <v>2700</v>
      </c>
      <c r="S29" s="38">
        <v>45847.333333333336</v>
      </c>
      <c r="T29" s="10"/>
      <c r="U29" s="38">
        <v>45816.333333333336</v>
      </c>
      <c r="V29" s="36" t="s">
        <v>524</v>
      </c>
      <c r="W29" s="10"/>
      <c r="X29" s="10"/>
      <c r="Y29" s="35"/>
      <c r="Z29" s="8"/>
      <c r="AA29" s="35"/>
    </row>
    <row x14ac:dyDescent="0.25" r="30" customHeight="1" ht="25.5">
      <c r="A30" s="36" t="s">
        <v>719</v>
      </c>
      <c r="B30" s="36" t="s">
        <v>720</v>
      </c>
      <c r="C30" s="36" t="s">
        <v>721</v>
      </c>
      <c r="D30" s="36" t="s">
        <v>722</v>
      </c>
      <c r="E30" s="36" t="s">
        <v>723</v>
      </c>
      <c r="F30" s="36" t="s">
        <v>724</v>
      </c>
      <c r="G30" s="36" t="s">
        <v>531</v>
      </c>
      <c r="H30" s="36" t="s">
        <v>572</v>
      </c>
      <c r="I30" s="36" t="s">
        <v>725</v>
      </c>
      <c r="J30" s="36" t="s">
        <v>534</v>
      </c>
      <c r="K30" s="37">
        <v>6340</v>
      </c>
      <c r="L30" s="36" t="s">
        <v>361</v>
      </c>
      <c r="M30" s="36" t="s">
        <v>726</v>
      </c>
      <c r="N30" s="36" t="s">
        <v>350</v>
      </c>
      <c r="O30" s="38">
        <v>45816.333333333336</v>
      </c>
      <c r="P30" s="38">
        <v>45908.333333333336</v>
      </c>
      <c r="Q30" s="36" t="s">
        <v>727</v>
      </c>
      <c r="R30" s="37">
        <v>6340</v>
      </c>
      <c r="S30" s="38">
        <v>45845.333333333336</v>
      </c>
      <c r="T30" s="36" t="s">
        <v>728</v>
      </c>
      <c r="U30" s="38">
        <v>45816.333333333336</v>
      </c>
      <c r="V30" s="36" t="s">
        <v>524</v>
      </c>
      <c r="W30" s="10"/>
      <c r="X30" s="10"/>
      <c r="Y30" s="35"/>
      <c r="Z30" s="8"/>
      <c r="AA30" s="35"/>
    </row>
    <row x14ac:dyDescent="0.25" r="31" customHeight="1" ht="25.5">
      <c r="A31" s="36" t="s">
        <v>729</v>
      </c>
      <c r="B31" s="36" t="s">
        <v>730</v>
      </c>
      <c r="C31" s="36" t="s">
        <v>731</v>
      </c>
      <c r="D31" s="36" t="s">
        <v>732</v>
      </c>
      <c r="E31" s="36" t="s">
        <v>733</v>
      </c>
      <c r="F31" s="36" t="s">
        <v>734</v>
      </c>
      <c r="G31" s="36" t="s">
        <v>593</v>
      </c>
      <c r="H31" s="36" t="s">
        <v>572</v>
      </c>
      <c r="I31" s="36" t="s">
        <v>533</v>
      </c>
      <c r="J31" s="36" t="s">
        <v>534</v>
      </c>
      <c r="K31" s="37">
        <v>8340</v>
      </c>
      <c r="L31" s="36" t="s">
        <v>7</v>
      </c>
      <c r="M31" s="36" t="s">
        <v>535</v>
      </c>
      <c r="N31" s="36" t="s">
        <v>735</v>
      </c>
      <c r="O31" s="38">
        <v>45815.333333333336</v>
      </c>
      <c r="P31" s="38">
        <v>45908.333333333336</v>
      </c>
      <c r="Q31" s="36" t="s">
        <v>736</v>
      </c>
      <c r="R31" s="37">
        <v>6850</v>
      </c>
      <c r="S31" s="38">
        <v>45842.333333333336</v>
      </c>
      <c r="T31" s="36" t="s">
        <v>737</v>
      </c>
      <c r="U31" s="38">
        <v>45815.333333333336</v>
      </c>
      <c r="V31" s="36" t="s">
        <v>524</v>
      </c>
      <c r="W31" s="10"/>
      <c r="X31" s="10"/>
      <c r="Y31" s="35"/>
      <c r="Z31" s="8"/>
      <c r="AA31" s="35"/>
    </row>
    <row x14ac:dyDescent="0.25" r="32" customHeight="1" ht="25.5">
      <c r="A32" s="36" t="s">
        <v>738</v>
      </c>
      <c r="B32" s="36" t="s">
        <v>739</v>
      </c>
      <c r="C32" s="36" t="s">
        <v>740</v>
      </c>
      <c r="D32" s="36" t="s">
        <v>741</v>
      </c>
      <c r="E32" s="36" t="s">
        <v>558</v>
      </c>
      <c r="F32" s="36" t="s">
        <v>613</v>
      </c>
      <c r="G32" s="36" t="s">
        <v>531</v>
      </c>
      <c r="H32" s="36" t="s">
        <v>551</v>
      </c>
      <c r="I32" s="36" t="s">
        <v>533</v>
      </c>
      <c r="J32" s="36" t="s">
        <v>534</v>
      </c>
      <c r="K32" s="37">
        <v>3840</v>
      </c>
      <c r="L32" s="36" t="s">
        <v>14</v>
      </c>
      <c r="M32" s="36" t="s">
        <v>535</v>
      </c>
      <c r="N32" s="36" t="s">
        <v>643</v>
      </c>
      <c r="O32" s="38">
        <v>45814.333333333336</v>
      </c>
      <c r="P32" s="38">
        <v>45997.333333333336</v>
      </c>
      <c r="Q32" s="36" t="s">
        <v>742</v>
      </c>
      <c r="R32" s="37">
        <v>3040</v>
      </c>
      <c r="S32" s="38">
        <v>45852.333333333336</v>
      </c>
      <c r="T32" s="36" t="s">
        <v>743</v>
      </c>
      <c r="U32" s="38">
        <v>45814.333333333336</v>
      </c>
      <c r="V32" s="36" t="s">
        <v>524</v>
      </c>
      <c r="W32" s="10"/>
      <c r="X32" s="10"/>
      <c r="Y32" s="35"/>
      <c r="Z32" s="8"/>
      <c r="AA32" s="35"/>
    </row>
    <row x14ac:dyDescent="0.25" r="33" customHeight="1" ht="25.5">
      <c r="A33" s="36" t="s">
        <v>719</v>
      </c>
      <c r="B33" s="36" t="s">
        <v>720</v>
      </c>
      <c r="C33" s="36" t="s">
        <v>721</v>
      </c>
      <c r="D33" s="36" t="s">
        <v>722</v>
      </c>
      <c r="E33" s="36" t="s">
        <v>723</v>
      </c>
      <c r="F33" s="36" t="s">
        <v>703</v>
      </c>
      <c r="G33" s="36" t="s">
        <v>744</v>
      </c>
      <c r="H33" s="36" t="s">
        <v>572</v>
      </c>
      <c r="I33" s="36" t="s">
        <v>533</v>
      </c>
      <c r="J33" s="36" t="s">
        <v>534</v>
      </c>
      <c r="K33" s="37">
        <v>7400</v>
      </c>
      <c r="L33" s="36" t="s">
        <v>13</v>
      </c>
      <c r="M33" s="36" t="s">
        <v>535</v>
      </c>
      <c r="N33" s="36" t="s">
        <v>361</v>
      </c>
      <c r="O33" s="38">
        <v>45808.333333333336</v>
      </c>
      <c r="P33" s="38">
        <v>46174.333333333336</v>
      </c>
      <c r="Q33" s="36" t="s">
        <v>745</v>
      </c>
      <c r="R33" s="37">
        <v>7400</v>
      </c>
      <c r="S33" s="38">
        <v>45845.333333333336</v>
      </c>
      <c r="T33" s="36" t="s">
        <v>728</v>
      </c>
      <c r="U33" s="38">
        <v>45808.333333333336</v>
      </c>
      <c r="V33" s="36" t="s">
        <v>524</v>
      </c>
      <c r="W33" s="10"/>
      <c r="X33" s="10"/>
      <c r="Y33" s="35"/>
      <c r="Z33" s="8"/>
      <c r="AA33" s="35"/>
    </row>
    <row x14ac:dyDescent="0.25" r="34" customHeight="1" ht="25.5">
      <c r="A34" s="36" t="s">
        <v>746</v>
      </c>
      <c r="B34" s="36" t="s">
        <v>747</v>
      </c>
      <c r="C34" s="36" t="s">
        <v>748</v>
      </c>
      <c r="D34" s="36" t="s">
        <v>749</v>
      </c>
      <c r="E34" s="36" t="s">
        <v>750</v>
      </c>
      <c r="F34" s="36" t="s">
        <v>675</v>
      </c>
      <c r="G34" s="36" t="s">
        <v>586</v>
      </c>
      <c r="H34" s="36" t="s">
        <v>551</v>
      </c>
      <c r="I34" s="36" t="s">
        <v>533</v>
      </c>
      <c r="J34" s="36" t="s">
        <v>521</v>
      </c>
      <c r="K34" s="37">
        <v>6120</v>
      </c>
      <c r="L34" s="36" t="s">
        <v>11</v>
      </c>
      <c r="M34" s="36" t="s">
        <v>535</v>
      </c>
      <c r="N34" s="36" t="s">
        <v>751</v>
      </c>
      <c r="O34" s="38">
        <v>45801.333333333336</v>
      </c>
      <c r="P34" s="38">
        <v>46021.333333333336</v>
      </c>
      <c r="Q34" s="36" t="s">
        <v>752</v>
      </c>
      <c r="R34" s="37">
        <v>6120</v>
      </c>
      <c r="S34" s="38">
        <v>45839.333333333336</v>
      </c>
      <c r="T34" s="36" t="s">
        <v>753</v>
      </c>
      <c r="U34" s="38">
        <v>45801.333333333336</v>
      </c>
      <c r="V34" s="36" t="s">
        <v>524</v>
      </c>
      <c r="W34" s="10"/>
      <c r="X34" s="10"/>
      <c r="Y34" s="35"/>
      <c r="Z34" s="8"/>
      <c r="AA34" s="35"/>
    </row>
    <row x14ac:dyDescent="0.25" r="35" customHeight="1" ht="25.5">
      <c r="A35" s="36" t="s">
        <v>686</v>
      </c>
      <c r="B35" s="36" t="s">
        <v>687</v>
      </c>
      <c r="C35" s="36" t="s">
        <v>688</v>
      </c>
      <c r="D35" s="36" t="s">
        <v>689</v>
      </c>
      <c r="E35" s="36" t="s">
        <v>558</v>
      </c>
      <c r="F35" s="36" t="s">
        <v>578</v>
      </c>
      <c r="G35" s="36" t="s">
        <v>543</v>
      </c>
      <c r="H35" s="36" t="s">
        <v>565</v>
      </c>
      <c r="I35" s="36" t="s">
        <v>533</v>
      </c>
      <c r="J35" s="36" t="s">
        <v>534</v>
      </c>
      <c r="K35" s="37">
        <v>10000</v>
      </c>
      <c r="L35" s="36" t="s">
        <v>7</v>
      </c>
      <c r="M35" s="36" t="s">
        <v>535</v>
      </c>
      <c r="N35" s="36" t="s">
        <v>754</v>
      </c>
      <c r="O35" s="38">
        <v>45799.333333333336</v>
      </c>
      <c r="P35" s="38">
        <v>45984.333333333336</v>
      </c>
      <c r="Q35" s="36" t="s">
        <v>755</v>
      </c>
      <c r="R35" s="37">
        <v>7081</v>
      </c>
      <c r="S35" s="38">
        <v>45849.333333333336</v>
      </c>
      <c r="T35" s="36" t="s">
        <v>756</v>
      </c>
      <c r="U35" s="38">
        <v>45799.333333333336</v>
      </c>
      <c r="V35" s="36" t="s">
        <v>524</v>
      </c>
      <c r="W35" s="10"/>
      <c r="X35" s="10"/>
      <c r="Y35" s="35"/>
      <c r="Z35" s="8"/>
      <c r="AA35" s="35"/>
    </row>
    <row x14ac:dyDescent="0.25" r="36" customHeight="1" ht="25.5">
      <c r="A36" s="36" t="s">
        <v>757</v>
      </c>
      <c r="B36" s="36" t="s">
        <v>758</v>
      </c>
      <c r="C36" s="36" t="s">
        <v>556</v>
      </c>
      <c r="D36" s="36" t="s">
        <v>759</v>
      </c>
      <c r="E36" s="36" t="s">
        <v>558</v>
      </c>
      <c r="F36" s="36" t="s">
        <v>760</v>
      </c>
      <c r="G36" s="36" t="s">
        <v>636</v>
      </c>
      <c r="H36" s="36" t="s">
        <v>565</v>
      </c>
      <c r="I36" s="36" t="s">
        <v>533</v>
      </c>
      <c r="J36" s="36" t="s">
        <v>534</v>
      </c>
      <c r="K36" s="37">
        <v>14000</v>
      </c>
      <c r="L36" s="36" t="s">
        <v>15</v>
      </c>
      <c r="M36" s="36" t="s">
        <v>535</v>
      </c>
      <c r="N36" s="36" t="s">
        <v>761</v>
      </c>
      <c r="O36" s="38">
        <v>45793.333333333336</v>
      </c>
      <c r="P36" s="38">
        <v>46159.333333333336</v>
      </c>
      <c r="Q36" s="36" t="s">
        <v>762</v>
      </c>
      <c r="R36" s="37">
        <v>14000</v>
      </c>
      <c r="S36" s="38">
        <v>45847.333333333336</v>
      </c>
      <c r="T36" s="36" t="s">
        <v>763</v>
      </c>
      <c r="U36" s="38">
        <v>45793.333333333336</v>
      </c>
      <c r="V36" s="36" t="s">
        <v>524</v>
      </c>
      <c r="W36" s="10"/>
      <c r="X36" s="10"/>
      <c r="Y36" s="35"/>
      <c r="Z36" s="8"/>
      <c r="AA36" s="35"/>
    </row>
    <row x14ac:dyDescent="0.25" r="37" customHeight="1" ht="25.5">
      <c r="A37" s="36" t="s">
        <v>764</v>
      </c>
      <c r="B37" s="36" t="s">
        <v>765</v>
      </c>
      <c r="C37" s="36" t="s">
        <v>766</v>
      </c>
      <c r="D37" s="36" t="s">
        <v>767</v>
      </c>
      <c r="E37" s="36" t="s">
        <v>558</v>
      </c>
      <c r="F37" s="36" t="s">
        <v>530</v>
      </c>
      <c r="G37" s="36" t="s">
        <v>564</v>
      </c>
      <c r="H37" s="36" t="s">
        <v>587</v>
      </c>
      <c r="I37" s="36" t="s">
        <v>533</v>
      </c>
      <c r="J37" s="36" t="s">
        <v>534</v>
      </c>
      <c r="K37" s="37">
        <v>1960</v>
      </c>
      <c r="L37" s="36" t="s">
        <v>13</v>
      </c>
      <c r="M37" s="36" t="s">
        <v>535</v>
      </c>
      <c r="N37" s="36" t="s">
        <v>359</v>
      </c>
      <c r="O37" s="38">
        <v>45792.333333333336</v>
      </c>
      <c r="P37" s="38">
        <v>45884.333333333336</v>
      </c>
      <c r="Q37" s="36" t="s">
        <v>768</v>
      </c>
      <c r="R37" s="37">
        <v>980</v>
      </c>
      <c r="S37" s="38">
        <v>45842.333333333336</v>
      </c>
      <c r="T37" s="36" t="s">
        <v>769</v>
      </c>
      <c r="U37" s="38">
        <v>45792.333333333336</v>
      </c>
      <c r="V37" s="36" t="s">
        <v>524</v>
      </c>
      <c r="W37" s="10"/>
      <c r="X37" s="10"/>
      <c r="Y37" s="35"/>
      <c r="Z37" s="8"/>
      <c r="AA37" s="35"/>
    </row>
    <row x14ac:dyDescent="0.25" r="38" customHeight="1" ht="25.5">
      <c r="A38" s="36" t="s">
        <v>770</v>
      </c>
      <c r="B38" s="36" t="s">
        <v>771</v>
      </c>
      <c r="C38" s="36" t="s">
        <v>771</v>
      </c>
      <c r="D38" s="36" t="s">
        <v>772</v>
      </c>
      <c r="E38" s="36" t="s">
        <v>773</v>
      </c>
      <c r="F38" s="36" t="s">
        <v>517</v>
      </c>
      <c r="G38" s="36" t="s">
        <v>593</v>
      </c>
      <c r="H38" s="36" t="s">
        <v>572</v>
      </c>
      <c r="I38" s="36" t="s">
        <v>520</v>
      </c>
      <c r="J38" s="36" t="s">
        <v>534</v>
      </c>
      <c r="K38" s="37">
        <v>4000</v>
      </c>
      <c r="L38" s="36" t="s">
        <v>350</v>
      </c>
      <c r="M38" s="36" t="s">
        <v>676</v>
      </c>
      <c r="N38" s="36" t="s">
        <v>350</v>
      </c>
      <c r="O38" s="38">
        <v>45784.333333333336</v>
      </c>
      <c r="P38" s="38">
        <v>45910.333333333336</v>
      </c>
      <c r="Q38" s="10"/>
      <c r="R38" s="39">
        <v>1333.4</v>
      </c>
      <c r="S38" s="38">
        <v>45849.333333333336</v>
      </c>
      <c r="T38" s="36" t="s">
        <v>774</v>
      </c>
      <c r="U38" s="38">
        <v>45786.333333333336</v>
      </c>
      <c r="V38" s="36" t="s">
        <v>524</v>
      </c>
      <c r="W38" s="10"/>
      <c r="X38" s="10"/>
      <c r="Y38" s="35"/>
      <c r="Z38" s="8"/>
      <c r="AA38" s="35"/>
    </row>
    <row x14ac:dyDescent="0.25" r="39" customHeight="1" ht="25.5">
      <c r="A39" s="36" t="s">
        <v>775</v>
      </c>
      <c r="B39" s="36" t="s">
        <v>776</v>
      </c>
      <c r="C39" s="36" t="s">
        <v>777</v>
      </c>
      <c r="D39" s="36" t="s">
        <v>778</v>
      </c>
      <c r="E39" s="36" t="s">
        <v>558</v>
      </c>
      <c r="F39" s="36" t="s">
        <v>668</v>
      </c>
      <c r="G39" s="36" t="s">
        <v>543</v>
      </c>
      <c r="H39" s="36" t="s">
        <v>551</v>
      </c>
      <c r="I39" s="36" t="s">
        <v>533</v>
      </c>
      <c r="J39" s="36" t="s">
        <v>534</v>
      </c>
      <c r="K39" s="37">
        <v>10800</v>
      </c>
      <c r="L39" s="36" t="s">
        <v>3</v>
      </c>
      <c r="M39" s="36" t="s">
        <v>628</v>
      </c>
      <c r="N39" s="36" t="s">
        <v>779</v>
      </c>
      <c r="O39" s="38">
        <v>45782.333333333336</v>
      </c>
      <c r="P39" s="38">
        <v>45900.333333333336</v>
      </c>
      <c r="Q39" s="36" t="s">
        <v>780</v>
      </c>
      <c r="R39" s="37">
        <v>2057</v>
      </c>
      <c r="S39" s="38">
        <v>45843.333333333336</v>
      </c>
      <c r="T39" s="10"/>
      <c r="U39" s="38">
        <v>45782.333333333336</v>
      </c>
      <c r="V39" s="36" t="s">
        <v>524</v>
      </c>
      <c r="W39" s="10"/>
      <c r="X39" s="10"/>
      <c r="Y39" s="35"/>
      <c r="Z39" s="8"/>
      <c r="AA39" s="35"/>
    </row>
    <row x14ac:dyDescent="0.25" r="40" customHeight="1" ht="25.5">
      <c r="A40" s="36" t="s">
        <v>705</v>
      </c>
      <c r="B40" s="36" t="s">
        <v>706</v>
      </c>
      <c r="C40" s="36" t="s">
        <v>707</v>
      </c>
      <c r="D40" s="36" t="s">
        <v>708</v>
      </c>
      <c r="E40" s="36" t="s">
        <v>558</v>
      </c>
      <c r="F40" s="36" t="s">
        <v>517</v>
      </c>
      <c r="G40" s="36" t="s">
        <v>593</v>
      </c>
      <c r="H40" s="36" t="s">
        <v>572</v>
      </c>
      <c r="I40" s="36" t="s">
        <v>533</v>
      </c>
      <c r="J40" s="36" t="s">
        <v>521</v>
      </c>
      <c r="K40" s="37">
        <v>4300</v>
      </c>
      <c r="L40" s="36" t="s">
        <v>10</v>
      </c>
      <c r="M40" s="36" t="s">
        <v>535</v>
      </c>
      <c r="N40" s="36" t="s">
        <v>709</v>
      </c>
      <c r="O40" s="38">
        <v>45780.333333333336</v>
      </c>
      <c r="P40" s="38">
        <v>45873.333333333336</v>
      </c>
      <c r="Q40" s="36" t="s">
        <v>781</v>
      </c>
      <c r="R40" s="37">
        <v>1025</v>
      </c>
      <c r="S40" s="38">
        <v>45856.333333333336</v>
      </c>
      <c r="T40" s="36" t="s">
        <v>782</v>
      </c>
      <c r="U40" s="38">
        <v>45780.333333333336</v>
      </c>
      <c r="V40" s="36" t="s">
        <v>524</v>
      </c>
      <c r="W40" s="10"/>
      <c r="X40" s="10"/>
      <c r="Y40" s="35"/>
      <c r="Z40" s="8"/>
      <c r="AA40" s="35"/>
    </row>
    <row x14ac:dyDescent="0.25" r="41" customHeight="1" ht="25.5">
      <c r="A41" s="36" t="s">
        <v>783</v>
      </c>
      <c r="B41" s="36" t="s">
        <v>784</v>
      </c>
      <c r="C41" s="36" t="s">
        <v>784</v>
      </c>
      <c r="D41" s="36" t="s">
        <v>785</v>
      </c>
      <c r="E41" s="36" t="s">
        <v>786</v>
      </c>
      <c r="F41" s="36" t="s">
        <v>760</v>
      </c>
      <c r="G41" s="36" t="s">
        <v>543</v>
      </c>
      <c r="H41" s="36" t="s">
        <v>551</v>
      </c>
      <c r="I41" s="36" t="s">
        <v>533</v>
      </c>
      <c r="J41" s="36" t="s">
        <v>521</v>
      </c>
      <c r="K41" s="37">
        <v>11760</v>
      </c>
      <c r="L41" s="36" t="s">
        <v>5</v>
      </c>
      <c r="M41" s="36" t="s">
        <v>535</v>
      </c>
      <c r="N41" s="36" t="s">
        <v>787</v>
      </c>
      <c r="O41" s="38">
        <v>45779.333333333336</v>
      </c>
      <c r="P41" s="38">
        <v>46145.333333333336</v>
      </c>
      <c r="Q41" s="36" t="s">
        <v>788</v>
      </c>
      <c r="R41" s="37">
        <v>6240</v>
      </c>
      <c r="S41" s="38">
        <v>45856.333333333336</v>
      </c>
      <c r="T41" s="36" t="s">
        <v>789</v>
      </c>
      <c r="U41" s="38">
        <v>45779.333333333336</v>
      </c>
      <c r="V41" s="36" t="s">
        <v>524</v>
      </c>
      <c r="W41" s="10"/>
      <c r="X41" s="10"/>
      <c r="Y41" s="35"/>
      <c r="Z41" s="8"/>
      <c r="AA41" s="35"/>
    </row>
    <row x14ac:dyDescent="0.25" r="42" customHeight="1" ht="17.25" hidden="1">
      <c r="A42" s="36" t="s">
        <v>790</v>
      </c>
      <c r="B42" s="36" t="s">
        <v>791</v>
      </c>
      <c r="C42" s="36" t="s">
        <v>791</v>
      </c>
      <c r="D42" s="36" t="s">
        <v>792</v>
      </c>
      <c r="E42" s="36" t="s">
        <v>558</v>
      </c>
      <c r="F42" s="36" t="s">
        <v>760</v>
      </c>
      <c r="G42" s="36" t="s">
        <v>793</v>
      </c>
      <c r="H42" s="36" t="s">
        <v>551</v>
      </c>
      <c r="I42" s="36" t="s">
        <v>533</v>
      </c>
      <c r="J42" s="36" t="s">
        <v>534</v>
      </c>
      <c r="K42" s="37">
        <v>12960</v>
      </c>
      <c r="L42" s="36" t="s">
        <v>794</v>
      </c>
      <c r="M42" s="36" t="s">
        <v>795</v>
      </c>
      <c r="N42" s="36" t="s">
        <v>796</v>
      </c>
      <c r="O42" s="38">
        <v>45762.333333333336</v>
      </c>
      <c r="P42" s="38">
        <v>46126.333333333336</v>
      </c>
      <c r="Q42" s="36" t="s">
        <v>797</v>
      </c>
      <c r="R42" s="37">
        <v>12960</v>
      </c>
      <c r="S42" s="38">
        <v>45858.333333333336</v>
      </c>
      <c r="T42" s="36" t="s">
        <v>798</v>
      </c>
      <c r="U42" s="38">
        <v>45762.333333333336</v>
      </c>
      <c r="V42" s="36" t="s">
        <v>524</v>
      </c>
      <c r="W42" s="10"/>
      <c r="X42" s="10"/>
      <c r="Y42" s="35"/>
      <c r="Z42" s="8"/>
      <c r="AA42" s="35"/>
    </row>
    <row x14ac:dyDescent="0.25" r="43" customHeight="1" ht="17.25" hidden="1">
      <c r="A43" s="36" t="s">
        <v>799</v>
      </c>
      <c r="B43" s="36" t="s">
        <v>800</v>
      </c>
      <c r="C43" s="36" t="s">
        <v>801</v>
      </c>
      <c r="D43" s="36" t="s">
        <v>802</v>
      </c>
      <c r="E43" s="36" t="s">
        <v>803</v>
      </c>
      <c r="F43" s="36" t="s">
        <v>542</v>
      </c>
      <c r="G43" s="36" t="s">
        <v>744</v>
      </c>
      <c r="H43" s="36" t="s">
        <v>565</v>
      </c>
      <c r="I43" s="36" t="s">
        <v>533</v>
      </c>
      <c r="J43" s="36" t="s">
        <v>534</v>
      </c>
      <c r="K43" s="37">
        <v>5700</v>
      </c>
      <c r="L43" s="36" t="s">
        <v>804</v>
      </c>
      <c r="M43" s="36" t="s">
        <v>628</v>
      </c>
      <c r="N43" s="36" t="s">
        <v>805</v>
      </c>
      <c r="O43" s="38">
        <v>45724.333333333336</v>
      </c>
      <c r="P43" s="38">
        <v>45915.333333333336</v>
      </c>
      <c r="Q43" s="36" t="s">
        <v>806</v>
      </c>
      <c r="R43" s="37">
        <v>1800</v>
      </c>
      <c r="S43" s="38">
        <v>46174.333333333336</v>
      </c>
      <c r="T43" s="36" t="s">
        <v>807</v>
      </c>
      <c r="U43" s="38">
        <v>45724.333333333336</v>
      </c>
      <c r="V43" s="36" t="s">
        <v>524</v>
      </c>
      <c r="W43" s="10"/>
      <c r="X43" s="10"/>
      <c r="Y43" s="35"/>
      <c r="Z43" s="8"/>
      <c r="AA43" s="35"/>
    </row>
    <row x14ac:dyDescent="0.25" r="44" customHeight="1" ht="17.25" hidden="1">
      <c r="A44" s="36" t="s">
        <v>808</v>
      </c>
      <c r="B44" s="36" t="s">
        <v>809</v>
      </c>
      <c r="C44" s="36" t="s">
        <v>810</v>
      </c>
      <c r="D44" s="36" t="s">
        <v>811</v>
      </c>
      <c r="E44" s="36" t="s">
        <v>558</v>
      </c>
      <c r="F44" s="36" t="s">
        <v>703</v>
      </c>
      <c r="G44" s="36" t="s">
        <v>564</v>
      </c>
      <c r="H44" s="10"/>
      <c r="I44" s="36" t="s">
        <v>533</v>
      </c>
      <c r="J44" s="36" t="s">
        <v>534</v>
      </c>
      <c r="K44" s="37">
        <v>5640</v>
      </c>
      <c r="L44" s="36" t="s">
        <v>812</v>
      </c>
      <c r="M44" s="36" t="s">
        <v>628</v>
      </c>
      <c r="N44" s="36" t="s">
        <v>751</v>
      </c>
      <c r="O44" s="38">
        <v>45713.333333333336</v>
      </c>
      <c r="P44" s="38">
        <v>46082.333333333336</v>
      </c>
      <c r="Q44" s="36" t="s">
        <v>813</v>
      </c>
      <c r="R44" s="37">
        <v>2040</v>
      </c>
      <c r="S44" s="38">
        <v>45842.333333333336</v>
      </c>
      <c r="T44" s="36" t="s">
        <v>814</v>
      </c>
      <c r="U44" s="38">
        <v>45713.333333333336</v>
      </c>
      <c r="V44" s="36" t="s">
        <v>524</v>
      </c>
      <c r="W44" s="10"/>
      <c r="X44" s="10"/>
      <c r="Y44" s="35"/>
      <c r="Z44" s="8"/>
      <c r="AA44" s="35"/>
    </row>
    <row x14ac:dyDescent="0.25" r="45" customHeight="1" ht="17.25" hidden="1">
      <c r="A45" s="36" t="s">
        <v>815</v>
      </c>
      <c r="B45" s="36" t="s">
        <v>816</v>
      </c>
      <c r="C45" s="36" t="s">
        <v>817</v>
      </c>
      <c r="D45" s="36" t="s">
        <v>818</v>
      </c>
      <c r="E45" s="36" t="s">
        <v>819</v>
      </c>
      <c r="F45" s="36" t="s">
        <v>703</v>
      </c>
      <c r="G45" s="36" t="s">
        <v>564</v>
      </c>
      <c r="H45" s="36" t="s">
        <v>551</v>
      </c>
      <c r="I45" s="36" t="s">
        <v>533</v>
      </c>
      <c r="J45" s="36" t="s">
        <v>534</v>
      </c>
      <c r="K45" s="37">
        <v>5640</v>
      </c>
      <c r="L45" s="36" t="s">
        <v>820</v>
      </c>
      <c r="M45" s="36" t="s">
        <v>628</v>
      </c>
      <c r="N45" s="36" t="s">
        <v>751</v>
      </c>
      <c r="O45" s="38">
        <v>45709.333333333336</v>
      </c>
      <c r="P45" s="38">
        <v>46082.333333333336</v>
      </c>
      <c r="Q45" s="36" t="s">
        <v>821</v>
      </c>
      <c r="R45" s="37">
        <v>5640</v>
      </c>
      <c r="S45" s="38">
        <v>45848.333333333336</v>
      </c>
      <c r="T45" s="36" t="s">
        <v>822</v>
      </c>
      <c r="U45" s="38">
        <v>45709.333333333336</v>
      </c>
      <c r="V45" s="36" t="s">
        <v>524</v>
      </c>
      <c r="W45" s="10"/>
      <c r="X45" s="10"/>
      <c r="Y45" s="35"/>
      <c r="Z45" s="8"/>
      <c r="AA45" s="35"/>
    </row>
    <row x14ac:dyDescent="0.25" r="46" customHeight="1" ht="17.25" hidden="1">
      <c r="A46" s="36" t="s">
        <v>670</v>
      </c>
      <c r="B46" s="36" t="s">
        <v>671</v>
      </c>
      <c r="C46" s="36" t="s">
        <v>672</v>
      </c>
      <c r="D46" s="36" t="s">
        <v>673</v>
      </c>
      <c r="E46" s="36" t="s">
        <v>674</v>
      </c>
      <c r="F46" s="36" t="s">
        <v>613</v>
      </c>
      <c r="G46" s="36" t="s">
        <v>531</v>
      </c>
      <c r="H46" s="36" t="s">
        <v>551</v>
      </c>
      <c r="I46" s="36" t="s">
        <v>533</v>
      </c>
      <c r="J46" s="36" t="s">
        <v>534</v>
      </c>
      <c r="K46" s="37">
        <v>4800</v>
      </c>
      <c r="L46" s="36" t="s">
        <v>823</v>
      </c>
      <c r="M46" s="36" t="s">
        <v>535</v>
      </c>
      <c r="N46" s="36" t="s">
        <v>350</v>
      </c>
      <c r="O46" s="38">
        <v>45698.333333333336</v>
      </c>
      <c r="P46" s="38">
        <v>45886.333333333336</v>
      </c>
      <c r="Q46" s="36" t="s">
        <v>824</v>
      </c>
      <c r="R46" s="37">
        <v>0</v>
      </c>
      <c r="S46" s="38">
        <v>45842.333333333336</v>
      </c>
      <c r="T46" s="10"/>
      <c r="U46" s="38">
        <v>45698.333333333336</v>
      </c>
      <c r="V46" s="36" t="s">
        <v>524</v>
      </c>
      <c r="W46" s="10"/>
      <c r="X46" s="10"/>
      <c r="Y46" s="35"/>
      <c r="Z46" s="8"/>
      <c r="AA46" s="35"/>
    </row>
    <row x14ac:dyDescent="0.25" r="47" customHeight="1" ht="17.25" hidden="1">
      <c r="A47" s="36" t="s">
        <v>825</v>
      </c>
      <c r="B47" s="36" t="s">
        <v>826</v>
      </c>
      <c r="C47" s="36" t="s">
        <v>826</v>
      </c>
      <c r="D47" s="36" t="s">
        <v>827</v>
      </c>
      <c r="E47" s="36" t="s">
        <v>828</v>
      </c>
      <c r="F47" s="36" t="s">
        <v>703</v>
      </c>
      <c r="G47" s="36" t="s">
        <v>531</v>
      </c>
      <c r="H47" s="36" t="s">
        <v>572</v>
      </c>
      <c r="I47" s="36" t="s">
        <v>520</v>
      </c>
      <c r="J47" s="36" t="s">
        <v>534</v>
      </c>
      <c r="K47" s="37">
        <v>3584</v>
      </c>
      <c r="L47" s="36" t="s">
        <v>829</v>
      </c>
      <c r="M47" s="36" t="s">
        <v>676</v>
      </c>
      <c r="N47" s="36" t="s">
        <v>829</v>
      </c>
      <c r="O47" s="38">
        <v>45680.333333333336</v>
      </c>
      <c r="P47" s="38">
        <v>46046.333333333336</v>
      </c>
      <c r="Q47" s="36" t="s">
        <v>830</v>
      </c>
      <c r="R47" s="39">
        <v>2090.7</v>
      </c>
      <c r="S47" s="38">
        <v>45843.333333333336</v>
      </c>
      <c r="T47" s="36" t="s">
        <v>831</v>
      </c>
      <c r="U47" s="38">
        <v>45680.333333333336</v>
      </c>
      <c r="V47" s="36" t="s">
        <v>524</v>
      </c>
      <c r="W47" s="10"/>
      <c r="X47" s="10"/>
      <c r="Y47" s="35"/>
      <c r="Z47" s="8"/>
      <c r="AA47" s="35"/>
    </row>
    <row x14ac:dyDescent="0.25" r="48" customHeight="1" ht="17.25" hidden="1">
      <c r="A48" s="36" t="s">
        <v>825</v>
      </c>
      <c r="B48" s="36" t="s">
        <v>826</v>
      </c>
      <c r="C48" s="36" t="s">
        <v>826</v>
      </c>
      <c r="D48" s="36" t="s">
        <v>827</v>
      </c>
      <c r="E48" s="36" t="s">
        <v>828</v>
      </c>
      <c r="F48" s="36" t="s">
        <v>703</v>
      </c>
      <c r="G48" s="36" t="s">
        <v>682</v>
      </c>
      <c r="H48" s="36" t="s">
        <v>572</v>
      </c>
      <c r="I48" s="36" t="s">
        <v>725</v>
      </c>
      <c r="J48" s="36" t="s">
        <v>534</v>
      </c>
      <c r="K48" s="37">
        <v>3584</v>
      </c>
      <c r="L48" s="36" t="s">
        <v>829</v>
      </c>
      <c r="M48" s="36" t="s">
        <v>676</v>
      </c>
      <c r="N48" s="36" t="s">
        <v>357</v>
      </c>
      <c r="O48" s="38">
        <v>45680.333333333336</v>
      </c>
      <c r="P48" s="38">
        <v>46046.333333333336</v>
      </c>
      <c r="Q48" s="36" t="s">
        <v>832</v>
      </c>
      <c r="R48" s="39">
        <v>2090.7</v>
      </c>
      <c r="S48" s="38">
        <v>45843.333333333336</v>
      </c>
      <c r="T48" s="36" t="s">
        <v>833</v>
      </c>
      <c r="U48" s="38">
        <v>45680.333333333336</v>
      </c>
      <c r="V48" s="36" t="s">
        <v>524</v>
      </c>
      <c r="W48" s="10"/>
      <c r="X48" s="10"/>
      <c r="Y48" s="35"/>
      <c r="Z48" s="8"/>
      <c r="AA48" s="35"/>
    </row>
    <row x14ac:dyDescent="0.25" r="49" customHeight="1" ht="17.25" hidden="1">
      <c r="A49" s="36" t="s">
        <v>770</v>
      </c>
      <c r="B49" s="36" t="s">
        <v>771</v>
      </c>
      <c r="C49" s="36" t="s">
        <v>771</v>
      </c>
      <c r="D49" s="36" t="s">
        <v>772</v>
      </c>
      <c r="E49" s="36" t="s">
        <v>773</v>
      </c>
      <c r="F49" s="36" t="s">
        <v>517</v>
      </c>
      <c r="G49" s="36" t="s">
        <v>593</v>
      </c>
      <c r="H49" s="36" t="s">
        <v>572</v>
      </c>
      <c r="I49" s="36" t="s">
        <v>533</v>
      </c>
      <c r="J49" s="36" t="s">
        <v>534</v>
      </c>
      <c r="K49" s="37">
        <v>4800</v>
      </c>
      <c r="L49" s="36" t="s">
        <v>12</v>
      </c>
      <c r="M49" s="36" t="s">
        <v>535</v>
      </c>
      <c r="N49" s="36" t="s">
        <v>735</v>
      </c>
      <c r="O49" s="38">
        <v>45676.333333333336</v>
      </c>
      <c r="P49" s="38">
        <v>45773.333333333336</v>
      </c>
      <c r="Q49" s="36" t="s">
        <v>834</v>
      </c>
      <c r="R49" s="37">
        <v>0</v>
      </c>
      <c r="S49" s="38">
        <v>45849.333333333336</v>
      </c>
      <c r="T49" s="10"/>
      <c r="U49" s="38">
        <v>45676.333333333336</v>
      </c>
      <c r="V49" s="36" t="s">
        <v>524</v>
      </c>
      <c r="W49" s="10"/>
      <c r="X49" s="10"/>
      <c r="Y49" s="35"/>
      <c r="Z49" s="8"/>
      <c r="AA49" s="35"/>
    </row>
    <row x14ac:dyDescent="0.25" r="50" customHeight="1" ht="17.25" hidden="1">
      <c r="A50" s="36" t="s">
        <v>631</v>
      </c>
      <c r="B50" s="36" t="s">
        <v>632</v>
      </c>
      <c r="C50" s="36" t="s">
        <v>633</v>
      </c>
      <c r="D50" s="36" t="s">
        <v>634</v>
      </c>
      <c r="E50" s="36" t="s">
        <v>635</v>
      </c>
      <c r="F50" s="36" t="s">
        <v>517</v>
      </c>
      <c r="G50" s="36" t="s">
        <v>835</v>
      </c>
      <c r="H50" s="36" t="s">
        <v>587</v>
      </c>
      <c r="I50" s="36" t="s">
        <v>520</v>
      </c>
      <c r="J50" s="36" t="s">
        <v>521</v>
      </c>
      <c r="K50" s="37">
        <v>200</v>
      </c>
      <c r="L50" s="36" t="s">
        <v>637</v>
      </c>
      <c r="M50" s="36" t="s">
        <v>638</v>
      </c>
      <c r="N50" s="36" t="s">
        <v>637</v>
      </c>
      <c r="O50" s="38">
        <v>45538.333333333336</v>
      </c>
      <c r="P50" s="38">
        <v>45855.333333333336</v>
      </c>
      <c r="Q50" s="10"/>
      <c r="R50" s="37">
        <v>0</v>
      </c>
      <c r="S50" s="38">
        <v>45839.333333333336</v>
      </c>
      <c r="T50" s="10"/>
      <c r="U50" s="38">
        <v>45839.333333333336</v>
      </c>
      <c r="V50" s="36" t="s">
        <v>524</v>
      </c>
      <c r="W50" s="10"/>
      <c r="X50" s="10"/>
      <c r="Y50" s="35"/>
      <c r="Z50" s="8"/>
      <c r="AA50" s="35"/>
    </row>
    <row x14ac:dyDescent="0.25" r="51" customHeight="1" ht="17.25" hidden="1">
      <c r="A51" s="10"/>
      <c r="B51" s="10"/>
      <c r="C51" s="10"/>
      <c r="D51" s="10"/>
      <c r="E51" s="10"/>
      <c r="F51" s="10"/>
      <c r="G51" s="10"/>
      <c r="H51" s="10"/>
      <c r="I51" s="10"/>
      <c r="J51" s="10"/>
      <c r="K51" s="12"/>
      <c r="L51" s="10"/>
      <c r="M51" s="10"/>
      <c r="N51" s="10"/>
      <c r="O51" s="40"/>
      <c r="P51" s="40"/>
      <c r="Q51" s="10"/>
      <c r="R51" s="12"/>
      <c r="S51" s="40"/>
      <c r="T51" s="10"/>
      <c r="U51" s="40"/>
      <c r="V51" s="10"/>
      <c r="W51" s="10"/>
      <c r="X51" s="10"/>
      <c r="Y51" s="35"/>
      <c r="Z51" s="8"/>
      <c r="AA51" s="35"/>
    </row>
    <row x14ac:dyDescent="0.25" r="52" customHeight="1" ht="17.25" hidden="1">
      <c r="A52" s="10"/>
      <c r="B52" s="10"/>
      <c r="C52" s="10"/>
      <c r="D52" s="10"/>
      <c r="E52" s="10"/>
      <c r="F52" s="10"/>
      <c r="G52" s="10"/>
      <c r="H52" s="10"/>
      <c r="I52" s="10"/>
      <c r="J52" s="10"/>
      <c r="K52" s="12"/>
      <c r="L52" s="10"/>
      <c r="M52" s="10"/>
      <c r="N52" s="10"/>
      <c r="O52" s="40"/>
      <c r="P52" s="40"/>
      <c r="Q52" s="10"/>
      <c r="R52" s="12"/>
      <c r="S52" s="40"/>
      <c r="T52" s="10"/>
      <c r="U52" s="40"/>
      <c r="V52" s="10"/>
      <c r="W52" s="10"/>
      <c r="X52" s="10"/>
      <c r="Y52" s="35"/>
      <c r="Z52" s="8"/>
      <c r="AA52" s="35"/>
    </row>
    <row x14ac:dyDescent="0.25" r="53" customHeight="1" ht="17.25" hidden="1">
      <c r="A53" s="10"/>
      <c r="B53" s="10"/>
      <c r="C53" s="10"/>
      <c r="D53" s="10"/>
      <c r="E53" s="10"/>
      <c r="F53" s="10"/>
      <c r="G53" s="10"/>
      <c r="H53" s="10"/>
      <c r="I53" s="10"/>
      <c r="J53" s="10"/>
      <c r="K53" s="12"/>
      <c r="L53" s="10"/>
      <c r="M53" s="10"/>
      <c r="N53" s="10"/>
      <c r="O53" s="40"/>
      <c r="P53" s="40"/>
      <c r="Q53" s="10"/>
      <c r="R53" s="12"/>
      <c r="S53" s="40"/>
      <c r="T53" s="10"/>
      <c r="U53" s="40"/>
      <c r="V53" s="10"/>
      <c r="W53" s="10"/>
      <c r="X53" s="10"/>
      <c r="Y53" s="35"/>
      <c r="Z53" s="8"/>
      <c r="AA53" s="35"/>
    </row>
    <row x14ac:dyDescent="0.25" r="54" customHeight="1" ht="17.25" hidden="1">
      <c r="A54" s="10"/>
      <c r="B54" s="10"/>
      <c r="C54" s="10"/>
      <c r="D54" s="10"/>
      <c r="E54" s="10"/>
      <c r="F54" s="10"/>
      <c r="G54" s="10"/>
      <c r="H54" s="10"/>
      <c r="I54" s="10"/>
      <c r="J54" s="10"/>
      <c r="K54" s="12"/>
      <c r="L54" s="10"/>
      <c r="M54" s="10"/>
      <c r="N54" s="10"/>
      <c r="O54" s="40"/>
      <c r="P54" s="40"/>
      <c r="Q54" s="10"/>
      <c r="R54" s="12"/>
      <c r="S54" s="40"/>
      <c r="T54" s="10"/>
      <c r="U54" s="40"/>
      <c r="V54" s="10"/>
      <c r="W54" s="10"/>
      <c r="X54" s="10"/>
      <c r="Y54" s="35"/>
      <c r="Z54" s="8"/>
      <c r="AA54" s="35"/>
    </row>
    <row x14ac:dyDescent="0.25" r="55" customHeight="1" ht="17.25" hidden="1">
      <c r="A55" s="10"/>
      <c r="B55" s="10"/>
      <c r="C55" s="10"/>
      <c r="D55" s="10"/>
      <c r="E55" s="10"/>
      <c r="F55" s="10"/>
      <c r="G55" s="10"/>
      <c r="H55" s="10"/>
      <c r="I55" s="10"/>
      <c r="J55" s="10"/>
      <c r="K55" s="12"/>
      <c r="L55" s="10"/>
      <c r="M55" s="10"/>
      <c r="N55" s="10"/>
      <c r="O55" s="40"/>
      <c r="P55" s="40"/>
      <c r="Q55" s="10"/>
      <c r="R55" s="12"/>
      <c r="S55" s="40"/>
      <c r="T55" s="10"/>
      <c r="U55" s="40"/>
      <c r="V55" s="10"/>
      <c r="W55" s="10"/>
      <c r="X55" s="10"/>
      <c r="Y55" s="35"/>
      <c r="Z55" s="8"/>
      <c r="AA55" s="35"/>
    </row>
    <row x14ac:dyDescent="0.25" r="56" customHeight="1" ht="17.25" hidden="1">
      <c r="A56" s="10"/>
      <c r="B56" s="10"/>
      <c r="C56" s="10"/>
      <c r="D56" s="10"/>
      <c r="E56" s="10"/>
      <c r="F56" s="10"/>
      <c r="G56" s="10"/>
      <c r="H56" s="10"/>
      <c r="I56" s="10"/>
      <c r="J56" s="10"/>
      <c r="K56" s="12"/>
      <c r="L56" s="10"/>
      <c r="M56" s="10"/>
      <c r="N56" s="10"/>
      <c r="O56" s="40"/>
      <c r="P56" s="40"/>
      <c r="Q56" s="10"/>
      <c r="R56" s="12"/>
      <c r="S56" s="40"/>
      <c r="T56" s="10"/>
      <c r="U56" s="40"/>
      <c r="V56" s="10"/>
      <c r="W56" s="10"/>
      <c r="X56" s="10"/>
      <c r="Y56" s="35"/>
      <c r="Z56" s="8"/>
      <c r="AA56" s="35"/>
    </row>
    <row x14ac:dyDescent="0.25" r="57" customHeight="1" ht="17.25" hidden="1">
      <c r="A57" s="10"/>
      <c r="B57" s="10"/>
      <c r="C57" s="10"/>
      <c r="D57" s="10"/>
      <c r="E57" s="10"/>
      <c r="F57" s="10"/>
      <c r="G57" s="10"/>
      <c r="H57" s="10"/>
      <c r="I57" s="10"/>
      <c r="J57" s="10"/>
      <c r="K57" s="12"/>
      <c r="L57" s="10"/>
      <c r="M57" s="10"/>
      <c r="N57" s="10"/>
      <c r="O57" s="40"/>
      <c r="P57" s="40"/>
      <c r="Q57" s="10"/>
      <c r="R57" s="12"/>
      <c r="S57" s="40"/>
      <c r="T57" s="10"/>
      <c r="U57" s="40"/>
      <c r="V57" s="10"/>
      <c r="W57" s="10"/>
      <c r="X57" s="10"/>
      <c r="Y57" s="35"/>
      <c r="Z57" s="8"/>
      <c r="AA57" s="35"/>
    </row>
    <row x14ac:dyDescent="0.25" r="58" customHeight="1" ht="17.25" hidden="1">
      <c r="A58" s="10"/>
      <c r="B58" s="10"/>
      <c r="C58" s="10"/>
      <c r="D58" s="10"/>
      <c r="E58" s="10"/>
      <c r="F58" s="10"/>
      <c r="G58" s="10"/>
      <c r="H58" s="10"/>
      <c r="I58" s="10"/>
      <c r="J58" s="10"/>
      <c r="K58" s="12"/>
      <c r="L58" s="10"/>
      <c r="M58" s="10"/>
      <c r="N58" s="10"/>
      <c r="O58" s="40"/>
      <c r="P58" s="40"/>
      <c r="Q58" s="10"/>
      <c r="R58" s="12"/>
      <c r="S58" s="40"/>
      <c r="T58" s="10"/>
      <c r="U58" s="40"/>
      <c r="V58" s="10"/>
      <c r="W58" s="10"/>
      <c r="X58" s="10"/>
      <c r="Y58" s="35"/>
      <c r="Z58" s="8"/>
      <c r="AA58" s="35"/>
    </row>
    <row x14ac:dyDescent="0.25" r="59" customHeight="1" ht="17.25" hidden="1">
      <c r="A59" s="10"/>
      <c r="B59" s="10"/>
      <c r="C59" s="10"/>
      <c r="D59" s="10"/>
      <c r="E59" s="10"/>
      <c r="F59" s="10"/>
      <c r="G59" s="10"/>
      <c r="H59" s="10"/>
      <c r="I59" s="10"/>
      <c r="J59" s="10"/>
      <c r="K59" s="12"/>
      <c r="L59" s="10"/>
      <c r="M59" s="10"/>
      <c r="N59" s="10"/>
      <c r="O59" s="40"/>
      <c r="P59" s="40"/>
      <c r="Q59" s="10"/>
      <c r="R59" s="12"/>
      <c r="S59" s="40"/>
      <c r="T59" s="10"/>
      <c r="U59" s="40"/>
      <c r="V59" s="10"/>
      <c r="W59" s="10"/>
      <c r="X59" s="10"/>
      <c r="Y59" s="35"/>
      <c r="Z59" s="8"/>
      <c r="AA59" s="35"/>
    </row>
    <row x14ac:dyDescent="0.25" r="60" customHeight="1" ht="17.25" hidden="1">
      <c r="A60" s="10"/>
      <c r="B60" s="10"/>
      <c r="C60" s="10"/>
      <c r="D60" s="10"/>
      <c r="E60" s="10"/>
      <c r="F60" s="10"/>
      <c r="G60" s="10"/>
      <c r="H60" s="10"/>
      <c r="I60" s="10"/>
      <c r="J60" s="10"/>
      <c r="K60" s="12"/>
      <c r="L60" s="10"/>
      <c r="M60" s="10"/>
      <c r="N60" s="10"/>
      <c r="O60" s="40"/>
      <c r="P60" s="40"/>
      <c r="Q60" s="10"/>
      <c r="R60" s="12"/>
      <c r="S60" s="40"/>
      <c r="T60" s="10"/>
      <c r="U60" s="40"/>
      <c r="V60" s="10"/>
      <c r="W60" s="10"/>
      <c r="X60" s="10"/>
      <c r="Y60" s="35"/>
      <c r="Z60" s="8"/>
      <c r="AA60" s="35"/>
    </row>
    <row x14ac:dyDescent="0.25" r="61" customHeight="1" ht="17.25" hidden="1">
      <c r="A61" s="10"/>
      <c r="B61" s="10"/>
      <c r="C61" s="10"/>
      <c r="D61" s="10"/>
      <c r="E61" s="10"/>
      <c r="F61" s="10"/>
      <c r="G61" s="10"/>
      <c r="H61" s="10"/>
      <c r="I61" s="10"/>
      <c r="J61" s="10"/>
      <c r="K61" s="12"/>
      <c r="L61" s="10"/>
      <c r="M61" s="10"/>
      <c r="N61" s="10"/>
      <c r="O61" s="40"/>
      <c r="P61" s="40"/>
      <c r="Q61" s="10"/>
      <c r="R61" s="12"/>
      <c r="S61" s="40"/>
      <c r="T61" s="10"/>
      <c r="U61" s="40"/>
      <c r="V61" s="10"/>
      <c r="W61" s="10"/>
      <c r="X61" s="10"/>
      <c r="Y61" s="35"/>
      <c r="Z61" s="8"/>
      <c r="AA61" s="35"/>
    </row>
    <row x14ac:dyDescent="0.25" r="62" customHeight="1" ht="17.25" hidden="1">
      <c r="A62" s="10"/>
      <c r="B62" s="10"/>
      <c r="C62" s="10"/>
      <c r="D62" s="10"/>
      <c r="E62" s="10"/>
      <c r="F62" s="10"/>
      <c r="G62" s="10"/>
      <c r="H62" s="10"/>
      <c r="I62" s="10"/>
      <c r="J62" s="10"/>
      <c r="K62" s="12"/>
      <c r="L62" s="10"/>
      <c r="M62" s="10"/>
      <c r="N62" s="10"/>
      <c r="O62" s="40"/>
      <c r="P62" s="40"/>
      <c r="Q62" s="10"/>
      <c r="R62" s="12"/>
      <c r="S62" s="40"/>
      <c r="T62" s="10"/>
      <c r="U62" s="40"/>
      <c r="V62" s="10"/>
      <c r="W62" s="10"/>
      <c r="X62" s="10"/>
      <c r="Y62" s="35"/>
      <c r="Z62" s="8"/>
      <c r="AA62" s="35"/>
    </row>
    <row x14ac:dyDescent="0.25" r="63" customHeight="1" ht="17.25" hidden="1">
      <c r="A63" s="10"/>
      <c r="B63" s="10"/>
      <c r="C63" s="10"/>
      <c r="D63" s="10"/>
      <c r="E63" s="10"/>
      <c r="F63" s="10"/>
      <c r="G63" s="10"/>
      <c r="H63" s="10"/>
      <c r="I63" s="10"/>
      <c r="J63" s="10"/>
      <c r="K63" s="12"/>
      <c r="L63" s="10"/>
      <c r="M63" s="10"/>
      <c r="N63" s="10"/>
      <c r="O63" s="40"/>
      <c r="P63" s="40"/>
      <c r="Q63" s="10"/>
      <c r="R63" s="12"/>
      <c r="S63" s="40"/>
      <c r="T63" s="10"/>
      <c r="U63" s="40"/>
      <c r="V63" s="10"/>
      <c r="W63" s="10"/>
      <c r="X63" s="10"/>
      <c r="Y63" s="35"/>
      <c r="Z63" s="8"/>
      <c r="AA63" s="35"/>
    </row>
    <row x14ac:dyDescent="0.25" r="64" customHeight="1" ht="17.25" hidden="1">
      <c r="A64" s="10"/>
      <c r="B64" s="10"/>
      <c r="C64" s="10"/>
      <c r="D64" s="10"/>
      <c r="E64" s="10"/>
      <c r="F64" s="10"/>
      <c r="G64" s="10"/>
      <c r="H64" s="10"/>
      <c r="I64" s="10"/>
      <c r="J64" s="10"/>
      <c r="K64" s="12"/>
      <c r="L64" s="10"/>
      <c r="M64" s="10"/>
      <c r="N64" s="10"/>
      <c r="O64" s="40"/>
      <c r="P64" s="40"/>
      <c r="Q64" s="10"/>
      <c r="R64" s="12"/>
      <c r="S64" s="40"/>
      <c r="T64" s="10"/>
      <c r="U64" s="40"/>
      <c r="V64" s="10"/>
      <c r="W64" s="10"/>
      <c r="X64" s="10"/>
      <c r="Y64" s="35"/>
      <c r="Z64" s="8"/>
      <c r="AA64" s="35"/>
    </row>
    <row x14ac:dyDescent="0.25" r="65" customHeight="1" ht="17.25" hidden="1">
      <c r="A65" s="10"/>
      <c r="B65" s="10"/>
      <c r="C65" s="10"/>
      <c r="D65" s="10"/>
      <c r="E65" s="10"/>
      <c r="F65" s="10"/>
      <c r="G65" s="10"/>
      <c r="H65" s="10"/>
      <c r="I65" s="10"/>
      <c r="J65" s="10"/>
      <c r="K65" s="12"/>
      <c r="L65" s="10"/>
      <c r="M65" s="10"/>
      <c r="N65" s="10"/>
      <c r="O65" s="40"/>
      <c r="P65" s="40"/>
      <c r="Q65" s="10"/>
      <c r="R65" s="12"/>
      <c r="S65" s="40"/>
      <c r="T65" s="10"/>
      <c r="U65" s="40"/>
      <c r="V65" s="10"/>
      <c r="W65" s="10"/>
      <c r="X65" s="10"/>
      <c r="Y65" s="35"/>
      <c r="Z65" s="8"/>
      <c r="AA65" s="35"/>
    </row>
    <row x14ac:dyDescent="0.25" r="66" customHeight="1" ht="17.25" hidden="1">
      <c r="A66" s="10"/>
      <c r="B66" s="10"/>
      <c r="C66" s="10"/>
      <c r="D66" s="10"/>
      <c r="E66" s="10"/>
      <c r="F66" s="10"/>
      <c r="G66" s="10"/>
      <c r="H66" s="10"/>
      <c r="I66" s="10"/>
      <c r="J66" s="10"/>
      <c r="K66" s="12"/>
      <c r="L66" s="10"/>
      <c r="M66" s="10"/>
      <c r="N66" s="10"/>
      <c r="O66" s="40"/>
      <c r="P66" s="40"/>
      <c r="Q66" s="10"/>
      <c r="R66" s="12"/>
      <c r="S66" s="40"/>
      <c r="T66" s="10"/>
      <c r="U66" s="40"/>
      <c r="V66" s="10"/>
      <c r="W66" s="10"/>
      <c r="X66" s="10"/>
      <c r="Y66" s="35"/>
      <c r="Z66" s="8"/>
      <c r="AA66" s="35"/>
    </row>
    <row x14ac:dyDescent="0.25" r="67" customHeight="1" ht="17.25" hidden="1">
      <c r="A67" s="10"/>
      <c r="B67" s="10"/>
      <c r="C67" s="10"/>
      <c r="D67" s="10"/>
      <c r="E67" s="10"/>
      <c r="F67" s="10"/>
      <c r="G67" s="10"/>
      <c r="H67" s="10"/>
      <c r="I67" s="10"/>
      <c r="J67" s="10"/>
      <c r="K67" s="12"/>
      <c r="L67" s="10"/>
      <c r="M67" s="10"/>
      <c r="N67" s="10"/>
      <c r="O67" s="40"/>
      <c r="P67" s="40"/>
      <c r="Q67" s="10"/>
      <c r="R67" s="12"/>
      <c r="S67" s="40"/>
      <c r="T67" s="10"/>
      <c r="U67" s="40"/>
      <c r="V67" s="10"/>
      <c r="W67" s="10"/>
      <c r="X67" s="10"/>
      <c r="Y67" s="35"/>
      <c r="Z67" s="8"/>
      <c r="AA67" s="35"/>
    </row>
    <row x14ac:dyDescent="0.25" r="68" customHeight="1" ht="17.25" hidden="1">
      <c r="A68" s="10"/>
      <c r="B68" s="10"/>
      <c r="C68" s="10"/>
      <c r="D68" s="10"/>
      <c r="E68" s="10"/>
      <c r="F68" s="10"/>
      <c r="G68" s="10"/>
      <c r="H68" s="10"/>
      <c r="I68" s="10"/>
      <c r="J68" s="10"/>
      <c r="K68" s="12"/>
      <c r="L68" s="10"/>
      <c r="M68" s="10"/>
      <c r="N68" s="10"/>
      <c r="O68" s="40"/>
      <c r="P68" s="40"/>
      <c r="Q68" s="10"/>
      <c r="R68" s="12"/>
      <c r="S68" s="40"/>
      <c r="T68" s="10"/>
      <c r="U68" s="40"/>
      <c r="V68" s="10"/>
      <c r="W68" s="10"/>
      <c r="X68" s="10"/>
      <c r="Y68" s="35"/>
      <c r="Z68" s="8"/>
      <c r="AA68" s="35"/>
    </row>
    <row x14ac:dyDescent="0.25" r="69" customHeight="1" ht="17.25" hidden="1">
      <c r="A69" s="10"/>
      <c r="B69" s="10"/>
      <c r="C69" s="10"/>
      <c r="D69" s="10"/>
      <c r="E69" s="10"/>
      <c r="F69" s="10"/>
      <c r="G69" s="10"/>
      <c r="H69" s="10"/>
      <c r="I69" s="10"/>
      <c r="J69" s="10"/>
      <c r="K69" s="12"/>
      <c r="L69" s="10"/>
      <c r="M69" s="10"/>
      <c r="N69" s="10"/>
      <c r="O69" s="40"/>
      <c r="P69" s="40"/>
      <c r="Q69" s="10"/>
      <c r="R69" s="12"/>
      <c r="S69" s="40"/>
      <c r="T69" s="10"/>
      <c r="U69" s="40"/>
      <c r="V69" s="10"/>
      <c r="W69" s="10"/>
      <c r="X69" s="10"/>
      <c r="Y69" s="35"/>
      <c r="Z69" s="8"/>
      <c r="AA69" s="35"/>
    </row>
    <row x14ac:dyDescent="0.25" r="70" customHeight="1" ht="17.25" hidden="1">
      <c r="A70" s="10"/>
      <c r="B70" s="10"/>
      <c r="C70" s="10"/>
      <c r="D70" s="10"/>
      <c r="E70" s="10"/>
      <c r="F70" s="10"/>
      <c r="G70" s="10"/>
      <c r="H70" s="10"/>
      <c r="I70" s="10"/>
      <c r="J70" s="10"/>
      <c r="K70" s="12"/>
      <c r="L70" s="10"/>
      <c r="M70" s="10"/>
      <c r="N70" s="10"/>
      <c r="O70" s="40"/>
      <c r="P70" s="40"/>
      <c r="Q70" s="10"/>
      <c r="R70" s="12"/>
      <c r="S70" s="40"/>
      <c r="T70" s="10"/>
      <c r="U70" s="40"/>
      <c r="V70" s="10"/>
      <c r="W70" s="10"/>
      <c r="X70" s="10"/>
      <c r="Y70" s="35"/>
      <c r="Z70" s="8"/>
      <c r="AA70" s="35"/>
    </row>
    <row x14ac:dyDescent="0.25" r="71" customHeight="1" ht="17.25" hidden="1">
      <c r="A71" s="10"/>
      <c r="B71" s="10"/>
      <c r="C71" s="10"/>
      <c r="D71" s="10"/>
      <c r="E71" s="10"/>
      <c r="F71" s="10"/>
      <c r="G71" s="10"/>
      <c r="H71" s="10"/>
      <c r="I71" s="10"/>
      <c r="J71" s="10"/>
      <c r="K71" s="12"/>
      <c r="L71" s="10"/>
      <c r="M71" s="10"/>
      <c r="N71" s="10"/>
      <c r="O71" s="40"/>
      <c r="P71" s="40"/>
      <c r="Q71" s="10"/>
      <c r="R71" s="12"/>
      <c r="S71" s="40"/>
      <c r="T71" s="10"/>
      <c r="U71" s="40"/>
      <c r="V71" s="10"/>
      <c r="W71" s="10"/>
      <c r="X71" s="10"/>
      <c r="Y71" s="35"/>
      <c r="Z71" s="8"/>
      <c r="AA71" s="35"/>
    </row>
    <row x14ac:dyDescent="0.25" r="72" customHeight="1" ht="17.25" hidden="1">
      <c r="A72" s="10"/>
      <c r="B72" s="10"/>
      <c r="C72" s="10"/>
      <c r="D72" s="10"/>
      <c r="E72" s="10"/>
      <c r="F72" s="10"/>
      <c r="G72" s="10"/>
      <c r="H72" s="10"/>
      <c r="I72" s="10"/>
      <c r="J72" s="10"/>
      <c r="K72" s="12"/>
      <c r="L72" s="10"/>
      <c r="M72" s="10"/>
      <c r="N72" s="10"/>
      <c r="O72" s="40"/>
      <c r="P72" s="40"/>
      <c r="Q72" s="10"/>
      <c r="R72" s="12"/>
      <c r="S72" s="40"/>
      <c r="T72" s="10"/>
      <c r="U72" s="40"/>
      <c r="V72" s="10"/>
      <c r="W72" s="10"/>
      <c r="X72" s="10"/>
      <c r="Y72" s="35"/>
      <c r="Z72" s="8"/>
      <c r="AA72" s="35"/>
    </row>
    <row x14ac:dyDescent="0.25" r="73" customHeight="1" ht="17.25" hidden="1">
      <c r="A73" s="10"/>
      <c r="B73" s="10"/>
      <c r="C73" s="10"/>
      <c r="D73" s="10"/>
      <c r="E73" s="10"/>
      <c r="F73" s="10"/>
      <c r="G73" s="10"/>
      <c r="H73" s="10"/>
      <c r="I73" s="10"/>
      <c r="J73" s="10"/>
      <c r="K73" s="12"/>
      <c r="L73" s="10"/>
      <c r="M73" s="10"/>
      <c r="N73" s="10"/>
      <c r="O73" s="40"/>
      <c r="P73" s="40"/>
      <c r="Q73" s="10"/>
      <c r="R73" s="12"/>
      <c r="S73" s="40"/>
      <c r="T73" s="10"/>
      <c r="U73" s="40"/>
      <c r="V73" s="10"/>
      <c r="W73" s="10"/>
      <c r="X73" s="10"/>
      <c r="Y73" s="35"/>
      <c r="Z73" s="8"/>
      <c r="AA73" s="35"/>
    </row>
    <row x14ac:dyDescent="0.25" r="74" customHeight="1" ht="17.25" hidden="1">
      <c r="A74" s="10"/>
      <c r="B74" s="10"/>
      <c r="C74" s="10"/>
      <c r="D74" s="10"/>
      <c r="E74" s="10"/>
      <c r="F74" s="10"/>
      <c r="G74" s="10"/>
      <c r="H74" s="10"/>
      <c r="I74" s="10"/>
      <c r="J74" s="10"/>
      <c r="K74" s="12"/>
      <c r="L74" s="10"/>
      <c r="M74" s="10"/>
      <c r="N74" s="10"/>
      <c r="O74" s="40"/>
      <c r="P74" s="40"/>
      <c r="Q74" s="10"/>
      <c r="R74" s="12"/>
      <c r="S74" s="40"/>
      <c r="T74" s="10"/>
      <c r="U74" s="40"/>
      <c r="V74" s="10"/>
      <c r="W74" s="10"/>
      <c r="X74" s="10"/>
      <c r="Y74" s="35"/>
      <c r="Z74" s="8"/>
      <c r="AA74" s="35"/>
    </row>
    <row x14ac:dyDescent="0.25" r="75" customHeight="1" ht="17.25" hidden="1">
      <c r="A75" s="10"/>
      <c r="B75" s="10"/>
      <c r="C75" s="10"/>
      <c r="D75" s="10"/>
      <c r="E75" s="10"/>
      <c r="F75" s="10"/>
      <c r="G75" s="10"/>
      <c r="H75" s="10"/>
      <c r="I75" s="10"/>
      <c r="J75" s="10"/>
      <c r="K75" s="12"/>
      <c r="L75" s="10"/>
      <c r="M75" s="10"/>
      <c r="N75" s="10"/>
      <c r="O75" s="40"/>
      <c r="P75" s="40"/>
      <c r="Q75" s="10"/>
      <c r="R75" s="12"/>
      <c r="S75" s="40"/>
      <c r="T75" s="10"/>
      <c r="U75" s="40"/>
      <c r="V75" s="10"/>
      <c r="W75" s="10"/>
      <c r="X75" s="10"/>
      <c r="Y75" s="35"/>
      <c r="Z75" s="8"/>
      <c r="AA75" s="35"/>
    </row>
    <row x14ac:dyDescent="0.25" r="76" customHeight="1" ht="17.25" hidden="1">
      <c r="A76" s="10"/>
      <c r="B76" s="10"/>
      <c r="C76" s="10"/>
      <c r="D76" s="10"/>
      <c r="E76" s="10"/>
      <c r="F76" s="10"/>
      <c r="G76" s="10"/>
      <c r="H76" s="10"/>
      <c r="I76" s="10"/>
      <c r="J76" s="10"/>
      <c r="K76" s="12"/>
      <c r="L76" s="10"/>
      <c r="M76" s="10"/>
      <c r="N76" s="10"/>
      <c r="O76" s="40"/>
      <c r="P76" s="40"/>
      <c r="Q76" s="10"/>
      <c r="R76" s="12"/>
      <c r="S76" s="40"/>
      <c r="T76" s="10"/>
      <c r="U76" s="40"/>
      <c r="V76" s="10"/>
      <c r="W76" s="10"/>
      <c r="X76" s="10"/>
      <c r="Y76" s="35"/>
      <c r="Z76" s="8"/>
      <c r="AA76" s="35"/>
    </row>
    <row x14ac:dyDescent="0.25" r="77" customHeight="1" ht="17.25" hidden="1">
      <c r="A77" s="10"/>
      <c r="B77" s="10"/>
      <c r="C77" s="10"/>
      <c r="D77" s="10"/>
      <c r="E77" s="10"/>
      <c r="F77" s="10"/>
      <c r="G77" s="10"/>
      <c r="H77" s="10"/>
      <c r="I77" s="10"/>
      <c r="J77" s="10"/>
      <c r="K77" s="12"/>
      <c r="L77" s="10"/>
      <c r="M77" s="10"/>
      <c r="N77" s="10"/>
      <c r="O77" s="40"/>
      <c r="P77" s="40"/>
      <c r="Q77" s="10"/>
      <c r="R77" s="12"/>
      <c r="S77" s="40"/>
      <c r="T77" s="10"/>
      <c r="U77" s="40"/>
      <c r="V77" s="10"/>
      <c r="W77" s="10"/>
      <c r="X77" s="10"/>
      <c r="Y77" s="35"/>
      <c r="Z77" s="8"/>
      <c r="AA77" s="35"/>
    </row>
    <row x14ac:dyDescent="0.25" r="78" customHeight="1" ht="17.25" hidden="1">
      <c r="A78" s="10"/>
      <c r="B78" s="10"/>
      <c r="C78" s="10"/>
      <c r="D78" s="10"/>
      <c r="E78" s="10"/>
      <c r="F78" s="10"/>
      <c r="G78" s="10"/>
      <c r="H78" s="10"/>
      <c r="I78" s="10"/>
      <c r="J78" s="10"/>
      <c r="K78" s="12"/>
      <c r="L78" s="10"/>
      <c r="M78" s="10"/>
      <c r="N78" s="10"/>
      <c r="O78" s="40"/>
      <c r="P78" s="40"/>
      <c r="Q78" s="10"/>
      <c r="R78" s="12"/>
      <c r="S78" s="40"/>
      <c r="T78" s="10"/>
      <c r="U78" s="40"/>
      <c r="V78" s="10"/>
      <c r="W78" s="10"/>
      <c r="X78" s="10"/>
      <c r="Y78" s="35"/>
      <c r="Z78" s="8"/>
      <c r="AA78" s="35"/>
    </row>
    <row x14ac:dyDescent="0.25" r="79" customHeight="1" ht="17.25" hidden="1">
      <c r="A79" s="10"/>
      <c r="B79" s="10"/>
      <c r="C79" s="10"/>
      <c r="D79" s="10"/>
      <c r="E79" s="10"/>
      <c r="F79" s="10"/>
      <c r="G79" s="10"/>
      <c r="H79" s="10"/>
      <c r="I79" s="10"/>
      <c r="J79" s="10"/>
      <c r="K79" s="12"/>
      <c r="L79" s="10"/>
      <c r="M79" s="10"/>
      <c r="N79" s="10"/>
      <c r="O79" s="40"/>
      <c r="P79" s="40"/>
      <c r="Q79" s="10"/>
      <c r="R79" s="12"/>
      <c r="S79" s="40"/>
      <c r="T79" s="10"/>
      <c r="U79" s="40"/>
      <c r="V79" s="10"/>
      <c r="W79" s="10"/>
      <c r="X79" s="10"/>
      <c r="Y79" s="35"/>
      <c r="Z79" s="8"/>
      <c r="AA79" s="35"/>
    </row>
    <row x14ac:dyDescent="0.25" r="80" customHeight="1" ht="17.25" hidden="1">
      <c r="A80" s="10"/>
      <c r="B80" s="10"/>
      <c r="C80" s="10"/>
      <c r="D80" s="10"/>
      <c r="E80" s="10"/>
      <c r="F80" s="10"/>
      <c r="G80" s="10"/>
      <c r="H80" s="10"/>
      <c r="I80" s="10"/>
      <c r="J80" s="10"/>
      <c r="K80" s="12"/>
      <c r="L80" s="10"/>
      <c r="M80" s="10"/>
      <c r="N80" s="10"/>
      <c r="O80" s="40"/>
      <c r="P80" s="40"/>
      <c r="Q80" s="10"/>
      <c r="R80" s="12"/>
      <c r="S80" s="40"/>
      <c r="T80" s="10"/>
      <c r="U80" s="40"/>
      <c r="V80" s="10"/>
      <c r="W80" s="10"/>
      <c r="X80" s="10"/>
      <c r="Y80" s="35"/>
      <c r="Z80" s="8"/>
      <c r="AA80" s="35"/>
    </row>
    <row x14ac:dyDescent="0.25" r="81" customHeight="1" ht="17.25" hidden="1">
      <c r="A81" s="10"/>
      <c r="B81" s="10"/>
      <c r="C81" s="10"/>
      <c r="D81" s="10"/>
      <c r="E81" s="10"/>
      <c r="F81" s="10"/>
      <c r="G81" s="10"/>
      <c r="H81" s="10"/>
      <c r="I81" s="10"/>
      <c r="J81" s="10"/>
      <c r="K81" s="12"/>
      <c r="L81" s="10"/>
      <c r="M81" s="10"/>
      <c r="N81" s="10"/>
      <c r="O81" s="40"/>
      <c r="P81" s="40"/>
      <c r="Q81" s="10"/>
      <c r="R81" s="12"/>
      <c r="S81" s="40"/>
      <c r="T81" s="10"/>
      <c r="U81" s="40"/>
      <c r="V81" s="10"/>
      <c r="W81" s="10"/>
      <c r="X81" s="10"/>
      <c r="Y81" s="35"/>
      <c r="Z81" s="8"/>
      <c r="AA81"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36"/>
  <sheetViews>
    <sheetView workbookViewId="0"/>
  </sheetViews>
  <sheetFormatPr defaultRowHeight="15" x14ac:dyDescent="0.25"/>
  <cols>
    <col min="1" max="1" style="14" width="12.43357142857143" customWidth="1" bestFit="1"/>
    <col min="2" max="2" style="31" width="8.862142857142858" customWidth="1" bestFit="1"/>
    <col min="3" max="3" style="31" width="8.862142857142858" customWidth="1" bestFit="1"/>
  </cols>
  <sheetData>
    <row x14ac:dyDescent="0.25" r="1" customHeight="1" ht="17.25">
      <c r="A1" s="10"/>
      <c r="B1" s="29" t="s">
        <v>31</v>
      </c>
      <c r="C1" s="29" t="s">
        <v>32</v>
      </c>
    </row>
    <row x14ac:dyDescent="0.25" r="2" customHeight="1" ht="17.25">
      <c r="A2" s="10"/>
      <c r="B2" s="30" t="s">
        <v>33</v>
      </c>
      <c r="C2" s="30" t="s">
        <v>34</v>
      </c>
    </row>
    <row x14ac:dyDescent="0.25" r="3" customHeight="1" ht="17.25">
      <c r="A3" s="10"/>
      <c r="B3" s="30" t="s">
        <v>35</v>
      </c>
      <c r="C3" s="30" t="s">
        <v>36</v>
      </c>
    </row>
    <row x14ac:dyDescent="0.25" r="4" customHeight="1" ht="17.25">
      <c r="A4" s="10"/>
      <c r="B4" s="30" t="s">
        <v>37</v>
      </c>
      <c r="C4" s="30" t="s">
        <v>38</v>
      </c>
    </row>
    <row x14ac:dyDescent="0.25" r="5" customHeight="1" ht="17.25">
      <c r="A5" s="10"/>
      <c r="B5" s="30" t="s">
        <v>39</v>
      </c>
      <c r="C5" s="30" t="s">
        <v>40</v>
      </c>
    </row>
    <row x14ac:dyDescent="0.25" r="6" customHeight="1" ht="17.25">
      <c r="A6" s="10"/>
      <c r="B6" s="30" t="s">
        <v>41</v>
      </c>
      <c r="C6" s="30" t="s">
        <v>42</v>
      </c>
    </row>
    <row x14ac:dyDescent="0.25" r="7" customHeight="1" ht="17.25">
      <c r="A7" s="10"/>
      <c r="B7" s="30" t="s">
        <v>43</v>
      </c>
      <c r="C7" s="30" t="s">
        <v>44</v>
      </c>
    </row>
    <row x14ac:dyDescent="0.25" r="8" customHeight="1" ht="17.25">
      <c r="A8" s="10"/>
      <c r="B8" s="30" t="s">
        <v>45</v>
      </c>
      <c r="C8" s="30" t="s">
        <v>46</v>
      </c>
    </row>
    <row x14ac:dyDescent="0.25" r="9" customHeight="1" ht="17.25">
      <c r="A9" s="10"/>
      <c r="B9" s="30" t="s">
        <v>47</v>
      </c>
      <c r="C9" s="30" t="s">
        <v>48</v>
      </c>
    </row>
    <row x14ac:dyDescent="0.25" r="10" customHeight="1" ht="17.25">
      <c r="A10" s="10"/>
      <c r="B10" s="30" t="s">
        <v>49</v>
      </c>
      <c r="C10" s="30" t="s">
        <v>50</v>
      </c>
    </row>
    <row x14ac:dyDescent="0.25" r="11" customHeight="1" ht="17.25">
      <c r="A11" s="10"/>
      <c r="B11" s="30" t="s">
        <v>51</v>
      </c>
      <c r="C11" s="30" t="s">
        <v>52</v>
      </c>
    </row>
    <row x14ac:dyDescent="0.25" r="12" customHeight="1" ht="17.25">
      <c r="A12" s="10"/>
      <c r="B12" s="30" t="s">
        <v>53</v>
      </c>
      <c r="C12" s="30" t="s">
        <v>54</v>
      </c>
    </row>
    <row x14ac:dyDescent="0.25" r="13" customHeight="1" ht="17.25">
      <c r="A13" s="10"/>
      <c r="B13" s="30" t="s">
        <v>55</v>
      </c>
      <c r="C13" s="30" t="s">
        <v>56</v>
      </c>
    </row>
    <row x14ac:dyDescent="0.25" r="14" customHeight="1" ht="17.25">
      <c r="A14" s="10"/>
      <c r="B14" s="30" t="s">
        <v>57</v>
      </c>
      <c r="C14" s="30" t="s">
        <v>58</v>
      </c>
    </row>
    <row x14ac:dyDescent="0.25" r="15" customHeight="1" ht="17.25">
      <c r="A15" s="10"/>
      <c r="B15" s="30" t="s">
        <v>59</v>
      </c>
      <c r="C15" s="30" t="s">
        <v>60</v>
      </c>
    </row>
    <row x14ac:dyDescent="0.25" r="16" customHeight="1" ht="17.25">
      <c r="A16" s="10"/>
      <c r="B16" s="30" t="s">
        <v>61</v>
      </c>
      <c r="C16" s="30" t="s">
        <v>62</v>
      </c>
    </row>
    <row x14ac:dyDescent="0.25" r="17" customHeight="1" ht="17.25">
      <c r="A17" s="10"/>
      <c r="B17" s="30" t="s">
        <v>63</v>
      </c>
      <c r="C17" s="30" t="s">
        <v>64</v>
      </c>
    </row>
    <row x14ac:dyDescent="0.25" r="18" customHeight="1" ht="17.25">
      <c r="A18" s="10"/>
      <c r="B18" s="30" t="s">
        <v>65</v>
      </c>
      <c r="C18" s="30" t="s">
        <v>66</v>
      </c>
    </row>
    <row x14ac:dyDescent="0.25" r="19" customHeight="1" ht="17.25">
      <c r="A19" s="10"/>
      <c r="B19" s="30" t="s">
        <v>67</v>
      </c>
      <c r="C19" s="30" t="s">
        <v>68</v>
      </c>
    </row>
    <row x14ac:dyDescent="0.25" r="20" customHeight="1" ht="17.25">
      <c r="A20" s="10"/>
      <c r="B20" s="30" t="s">
        <v>69</v>
      </c>
      <c r="C20" s="30" t="s">
        <v>70</v>
      </c>
    </row>
    <row x14ac:dyDescent="0.25" r="21" customHeight="1" ht="17.25">
      <c r="A21" s="10"/>
      <c r="B21" s="30" t="s">
        <v>16</v>
      </c>
      <c r="C21" s="30" t="s">
        <v>71</v>
      </c>
    </row>
    <row x14ac:dyDescent="0.25" r="22" customHeight="1" ht="17.25">
      <c r="A22" s="10"/>
      <c r="B22" s="30" t="s">
        <v>72</v>
      </c>
      <c r="C22" s="30" t="s">
        <v>73</v>
      </c>
    </row>
    <row x14ac:dyDescent="0.25" r="23" customHeight="1" ht="17.25">
      <c r="A23" s="10"/>
      <c r="B23" s="30" t="s">
        <v>74</v>
      </c>
      <c r="C23" s="30" t="s">
        <v>75</v>
      </c>
    </row>
    <row x14ac:dyDescent="0.25" r="24" customHeight="1" ht="17.25">
      <c r="A24" s="10"/>
      <c r="B24" s="30" t="s">
        <v>76</v>
      </c>
      <c r="C24" s="30" t="s">
        <v>77</v>
      </c>
    </row>
    <row x14ac:dyDescent="0.25" r="25" customHeight="1" ht="17.25">
      <c r="A25" s="10"/>
      <c r="B25" s="30" t="s">
        <v>78</v>
      </c>
      <c r="C25" s="30" t="s">
        <v>79</v>
      </c>
    </row>
    <row x14ac:dyDescent="0.25" r="26" customHeight="1" ht="17.25">
      <c r="A26" s="10"/>
      <c r="B26" s="30" t="s">
        <v>80</v>
      </c>
      <c r="C26" s="30" t="s">
        <v>81</v>
      </c>
    </row>
    <row x14ac:dyDescent="0.25" r="27" customHeight="1" ht="17.25">
      <c r="A27" s="10"/>
      <c r="B27" s="30" t="s">
        <v>82</v>
      </c>
      <c r="C27" s="30" t="s">
        <v>83</v>
      </c>
    </row>
    <row x14ac:dyDescent="0.25" r="28" customHeight="1" ht="17.25">
      <c r="A28" s="10"/>
      <c r="B28" s="30" t="s">
        <v>84</v>
      </c>
      <c r="C28" s="30" t="s">
        <v>85</v>
      </c>
    </row>
    <row x14ac:dyDescent="0.25" r="29" customHeight="1" ht="17.25">
      <c r="A29" s="10"/>
      <c r="B29" s="30" t="s">
        <v>86</v>
      </c>
      <c r="C29" s="30" t="s">
        <v>87</v>
      </c>
    </row>
    <row x14ac:dyDescent="0.25" r="30" customHeight="1" ht="17.25">
      <c r="A30" s="10"/>
      <c r="B30" s="30" t="s">
        <v>88</v>
      </c>
      <c r="C30" s="30" t="s">
        <v>89</v>
      </c>
    </row>
    <row x14ac:dyDescent="0.25" r="31" customHeight="1" ht="17.25">
      <c r="A31" s="10"/>
      <c r="B31" s="30" t="s">
        <v>90</v>
      </c>
      <c r="C31" s="30" t="s">
        <v>91</v>
      </c>
    </row>
    <row x14ac:dyDescent="0.25" r="32" customHeight="1" ht="17.25">
      <c r="A32" s="10"/>
      <c r="B32" s="30" t="s">
        <v>92</v>
      </c>
      <c r="C32" s="30" t="s">
        <v>93</v>
      </c>
    </row>
    <row x14ac:dyDescent="0.25" r="33" customHeight="1" ht="17.25">
      <c r="A33" s="10"/>
      <c r="B33" s="30" t="s">
        <v>94</v>
      </c>
      <c r="C33" s="30" t="s">
        <v>95</v>
      </c>
    </row>
    <row x14ac:dyDescent="0.25" r="34" customHeight="1" ht="17.25">
      <c r="A34" s="10"/>
      <c r="B34" s="30" t="s">
        <v>96</v>
      </c>
      <c r="C34" s="30" t="s">
        <v>97</v>
      </c>
    </row>
    <row x14ac:dyDescent="0.25" r="35" customHeight="1" ht="17.25">
      <c r="A35" s="10"/>
      <c r="B35" s="30" t="s">
        <v>98</v>
      </c>
      <c r="C35" s="30" t="s">
        <v>99</v>
      </c>
    </row>
    <row x14ac:dyDescent="0.25" r="36" customHeight="1" ht="17.25">
      <c r="A36" s="10"/>
      <c r="B36" s="30" t="s">
        <v>100</v>
      </c>
      <c r="C36" s="30" t="s">
        <v>101</v>
      </c>
    </row>
    <row x14ac:dyDescent="0.25" r="37" customHeight="1" ht="17.25">
      <c r="A37" s="10"/>
      <c r="B37" s="30" t="s">
        <v>102</v>
      </c>
      <c r="C37" s="30" t="s">
        <v>103</v>
      </c>
    </row>
    <row x14ac:dyDescent="0.25" r="38" customHeight="1" ht="17.25">
      <c r="A38" s="10"/>
      <c r="B38" s="30" t="s">
        <v>104</v>
      </c>
      <c r="C38" s="30" t="s">
        <v>105</v>
      </c>
    </row>
    <row x14ac:dyDescent="0.25" r="39" customHeight="1" ht="17.25">
      <c r="A39" s="10"/>
      <c r="B39" s="30" t="s">
        <v>106</v>
      </c>
      <c r="C39" s="30" t="s">
        <v>107</v>
      </c>
    </row>
    <row x14ac:dyDescent="0.25" r="40" customHeight="1" ht="17.25">
      <c r="A40" s="10"/>
      <c r="B40" s="30" t="s">
        <v>108</v>
      </c>
      <c r="C40" s="30" t="s">
        <v>109</v>
      </c>
    </row>
    <row x14ac:dyDescent="0.25" r="41" customHeight="1" ht="17.25">
      <c r="A41" s="10"/>
      <c r="B41" s="30" t="s">
        <v>110</v>
      </c>
      <c r="C41" s="30" t="s">
        <v>111</v>
      </c>
    </row>
    <row x14ac:dyDescent="0.25" r="42" customHeight="1" ht="17.25">
      <c r="A42" s="10"/>
      <c r="B42" s="30" t="s">
        <v>112</v>
      </c>
      <c r="C42" s="30" t="s">
        <v>113</v>
      </c>
    </row>
    <row x14ac:dyDescent="0.25" r="43" customHeight="1" ht="17.25">
      <c r="A43" s="10"/>
      <c r="B43" s="30" t="s">
        <v>114</v>
      </c>
      <c r="C43" s="30" t="s">
        <v>115</v>
      </c>
    </row>
    <row x14ac:dyDescent="0.25" r="44" customHeight="1" ht="17.25">
      <c r="A44" s="10"/>
      <c r="B44" s="30" t="s">
        <v>116</v>
      </c>
      <c r="C44" s="30" t="s">
        <v>117</v>
      </c>
    </row>
    <row x14ac:dyDescent="0.25" r="45" customHeight="1" ht="17.25">
      <c r="A45" s="10"/>
      <c r="B45" s="30" t="s">
        <v>118</v>
      </c>
      <c r="C45" s="30" t="s">
        <v>119</v>
      </c>
    </row>
    <row x14ac:dyDescent="0.25" r="46" customHeight="1" ht="17.25">
      <c r="A46" s="10"/>
      <c r="B46" s="30" t="s">
        <v>120</v>
      </c>
      <c r="C46" s="30" t="s">
        <v>121</v>
      </c>
    </row>
    <row x14ac:dyDescent="0.25" r="47" customHeight="1" ht="17.25">
      <c r="A47" s="10"/>
      <c r="B47" s="30" t="s">
        <v>122</v>
      </c>
      <c r="C47" s="30" t="s">
        <v>123</v>
      </c>
    </row>
    <row x14ac:dyDescent="0.25" r="48" customHeight="1" ht="17.25">
      <c r="A48" s="10"/>
      <c r="B48" s="30" t="s">
        <v>124</v>
      </c>
      <c r="C48" s="30" t="s">
        <v>125</v>
      </c>
    </row>
    <row x14ac:dyDescent="0.25" r="49" customHeight="1" ht="17.25">
      <c r="A49" s="10"/>
      <c r="B49" s="30" t="s">
        <v>126</v>
      </c>
      <c r="C49" s="30" t="s">
        <v>127</v>
      </c>
    </row>
    <row x14ac:dyDescent="0.25" r="50" customHeight="1" ht="17.25">
      <c r="A50" s="10"/>
      <c r="B50" s="30" t="s">
        <v>128</v>
      </c>
      <c r="C50" s="30" t="s">
        <v>129</v>
      </c>
    </row>
    <row x14ac:dyDescent="0.25" r="51" customHeight="1" ht="17.25">
      <c r="A51" s="10"/>
      <c r="B51" s="30" t="s">
        <v>130</v>
      </c>
      <c r="C51" s="30" t="s">
        <v>131</v>
      </c>
    </row>
    <row x14ac:dyDescent="0.25" r="52" customHeight="1" ht="17.25">
      <c r="A52" s="10"/>
      <c r="B52" s="30" t="s">
        <v>132</v>
      </c>
      <c r="C52" s="30" t="s">
        <v>133</v>
      </c>
    </row>
    <row x14ac:dyDescent="0.25" r="53" customHeight="1" ht="17.25">
      <c r="A53" s="10"/>
      <c r="B53" s="30" t="s">
        <v>134</v>
      </c>
      <c r="C53" s="30" t="s">
        <v>135</v>
      </c>
    </row>
    <row x14ac:dyDescent="0.25" r="54" customHeight="1" ht="17.25">
      <c r="A54" s="10"/>
      <c r="B54" s="30" t="s">
        <v>136</v>
      </c>
      <c r="C54" s="30" t="s">
        <v>137</v>
      </c>
    </row>
    <row x14ac:dyDescent="0.25" r="55" customHeight="1" ht="17.25">
      <c r="A55" s="10"/>
      <c r="B55" s="30" t="s">
        <v>138</v>
      </c>
      <c r="C55" s="30" t="s">
        <v>139</v>
      </c>
    </row>
    <row x14ac:dyDescent="0.25" r="56" customHeight="1" ht="17.25">
      <c r="A56" s="10"/>
      <c r="B56" s="30" t="s">
        <v>140</v>
      </c>
      <c r="C56" s="30" t="s">
        <v>141</v>
      </c>
    </row>
    <row x14ac:dyDescent="0.25" r="57" customHeight="1" ht="17.25">
      <c r="A57" s="10"/>
      <c r="B57" s="30" t="s">
        <v>142</v>
      </c>
      <c r="C57" s="30" t="s">
        <v>143</v>
      </c>
    </row>
    <row x14ac:dyDescent="0.25" r="58" customHeight="1" ht="17.25">
      <c r="A58" s="10"/>
      <c r="B58" s="30" t="s">
        <v>144</v>
      </c>
      <c r="C58" s="30" t="s">
        <v>145</v>
      </c>
    </row>
    <row x14ac:dyDescent="0.25" r="59" customHeight="1" ht="17.25">
      <c r="A59" s="10"/>
      <c r="B59" s="30" t="s">
        <v>146</v>
      </c>
      <c r="C59" s="30" t="s">
        <v>147</v>
      </c>
    </row>
    <row x14ac:dyDescent="0.25" r="60" customHeight="1" ht="17.25">
      <c r="A60" s="10"/>
      <c r="B60" s="30" t="s">
        <v>148</v>
      </c>
      <c r="C60" s="30" t="s">
        <v>149</v>
      </c>
    </row>
    <row x14ac:dyDescent="0.25" r="61" customHeight="1" ht="17.25">
      <c r="A61" s="10"/>
      <c r="B61" s="30" t="s">
        <v>150</v>
      </c>
      <c r="C61" s="30" t="s">
        <v>151</v>
      </c>
    </row>
    <row x14ac:dyDescent="0.25" r="62" customHeight="1" ht="17.25">
      <c r="A62" s="10"/>
      <c r="B62" s="30" t="s">
        <v>152</v>
      </c>
      <c r="C62" s="30" t="s">
        <v>153</v>
      </c>
    </row>
    <row x14ac:dyDescent="0.25" r="63" customHeight="1" ht="17.25">
      <c r="A63" s="10"/>
      <c r="B63" s="30" t="s">
        <v>154</v>
      </c>
      <c r="C63" s="30" t="s">
        <v>155</v>
      </c>
    </row>
    <row x14ac:dyDescent="0.25" r="64" customHeight="1" ht="17.25">
      <c r="A64" s="10"/>
      <c r="B64" s="30" t="s">
        <v>156</v>
      </c>
      <c r="C64" s="30" t="s">
        <v>157</v>
      </c>
    </row>
    <row x14ac:dyDescent="0.25" r="65" customHeight="1" ht="17.25">
      <c r="A65" s="10"/>
      <c r="B65" s="30" t="s">
        <v>158</v>
      </c>
      <c r="C65" s="30" t="s">
        <v>159</v>
      </c>
    </row>
    <row x14ac:dyDescent="0.25" r="66" customHeight="1" ht="17.25">
      <c r="A66" s="10"/>
      <c r="B66" s="30" t="s">
        <v>160</v>
      </c>
      <c r="C66" s="30" t="s">
        <v>161</v>
      </c>
    </row>
    <row x14ac:dyDescent="0.25" r="67" customHeight="1" ht="17.25">
      <c r="A67" s="10"/>
      <c r="B67" s="30" t="s">
        <v>162</v>
      </c>
      <c r="C67" s="30" t="s">
        <v>163</v>
      </c>
    </row>
    <row x14ac:dyDescent="0.25" r="68" customHeight="1" ht="17.25">
      <c r="A68" s="10"/>
      <c r="B68" s="30" t="s">
        <v>164</v>
      </c>
      <c r="C68" s="30" t="s">
        <v>165</v>
      </c>
    </row>
    <row x14ac:dyDescent="0.25" r="69" customHeight="1" ht="17.25">
      <c r="A69" s="10"/>
      <c r="B69" s="30" t="s">
        <v>166</v>
      </c>
      <c r="C69" s="30" t="s">
        <v>167</v>
      </c>
    </row>
    <row x14ac:dyDescent="0.25" r="70" customHeight="1" ht="17.25">
      <c r="A70" s="10"/>
      <c r="B70" s="30" t="s">
        <v>168</v>
      </c>
      <c r="C70" s="30" t="s">
        <v>169</v>
      </c>
    </row>
    <row x14ac:dyDescent="0.25" r="71" customHeight="1" ht="17.25">
      <c r="A71" s="10"/>
      <c r="B71" s="30" t="s">
        <v>170</v>
      </c>
      <c r="C71" s="30" t="s">
        <v>171</v>
      </c>
    </row>
    <row x14ac:dyDescent="0.25" r="72" customHeight="1" ht="17.25">
      <c r="A72" s="10"/>
      <c r="B72" s="30" t="s">
        <v>172</v>
      </c>
      <c r="C72" s="30" t="s">
        <v>173</v>
      </c>
    </row>
    <row x14ac:dyDescent="0.25" r="73" customHeight="1" ht="17.25">
      <c r="A73" s="10"/>
      <c r="B73" s="30" t="s">
        <v>174</v>
      </c>
      <c r="C73" s="30" t="s">
        <v>175</v>
      </c>
    </row>
    <row x14ac:dyDescent="0.25" r="74" customHeight="1" ht="17.25">
      <c r="A74" s="10"/>
      <c r="B74" s="30" t="s">
        <v>176</v>
      </c>
      <c r="C74" s="30" t="s">
        <v>177</v>
      </c>
    </row>
    <row x14ac:dyDescent="0.25" r="75" customHeight="1" ht="17.25">
      <c r="A75" s="10"/>
      <c r="B75" s="30" t="s">
        <v>178</v>
      </c>
      <c r="C75" s="30" t="s">
        <v>179</v>
      </c>
    </row>
    <row x14ac:dyDescent="0.25" r="76" customHeight="1" ht="17.25">
      <c r="A76" s="10"/>
      <c r="B76" s="30" t="s">
        <v>180</v>
      </c>
      <c r="C76" s="30" t="s">
        <v>181</v>
      </c>
    </row>
    <row x14ac:dyDescent="0.25" r="77" customHeight="1" ht="17.25">
      <c r="A77" s="10"/>
      <c r="B77" s="30" t="s">
        <v>182</v>
      </c>
      <c r="C77" s="30" t="s">
        <v>183</v>
      </c>
    </row>
    <row x14ac:dyDescent="0.25" r="78" customHeight="1" ht="17.25">
      <c r="A78" s="10"/>
      <c r="B78" s="30" t="s">
        <v>184</v>
      </c>
      <c r="C78" s="30" t="s">
        <v>185</v>
      </c>
    </row>
    <row x14ac:dyDescent="0.25" r="79" customHeight="1" ht="17.25">
      <c r="A79" s="10"/>
      <c r="B79" s="30" t="s">
        <v>186</v>
      </c>
      <c r="C79" s="30" t="s">
        <v>187</v>
      </c>
    </row>
    <row x14ac:dyDescent="0.25" r="80" customHeight="1" ht="17.25">
      <c r="A80" s="10"/>
      <c r="B80" s="30" t="s">
        <v>188</v>
      </c>
      <c r="C80" s="30" t="s">
        <v>189</v>
      </c>
    </row>
    <row x14ac:dyDescent="0.25" r="81" customHeight="1" ht="17.25">
      <c r="A81" s="10"/>
      <c r="B81" s="30" t="s">
        <v>190</v>
      </c>
      <c r="C81" s="30" t="s">
        <v>191</v>
      </c>
    </row>
    <row x14ac:dyDescent="0.25" r="82" customHeight="1" ht="17.25">
      <c r="A82" s="10"/>
      <c r="B82" s="30" t="s">
        <v>192</v>
      </c>
      <c r="C82" s="30" t="s">
        <v>193</v>
      </c>
    </row>
    <row x14ac:dyDescent="0.25" r="83" customHeight="1" ht="17.25">
      <c r="A83" s="10"/>
      <c r="B83" s="30" t="s">
        <v>194</v>
      </c>
      <c r="C83" s="30" t="s">
        <v>195</v>
      </c>
    </row>
    <row x14ac:dyDescent="0.25" r="84" customHeight="1" ht="17.25">
      <c r="A84" s="10"/>
      <c r="B84" s="30" t="s">
        <v>196</v>
      </c>
      <c r="C84" s="30" t="s">
        <v>197</v>
      </c>
    </row>
    <row x14ac:dyDescent="0.25" r="85" customHeight="1" ht="17.25">
      <c r="A85" s="10"/>
      <c r="B85" s="30" t="s">
        <v>198</v>
      </c>
      <c r="C85" s="30" t="s">
        <v>199</v>
      </c>
    </row>
    <row x14ac:dyDescent="0.25" r="86" customHeight="1" ht="17.25">
      <c r="A86" s="10"/>
      <c r="B86" s="30" t="s">
        <v>200</v>
      </c>
      <c r="C86" s="30" t="s">
        <v>201</v>
      </c>
    </row>
    <row x14ac:dyDescent="0.25" r="87" customHeight="1" ht="17.25">
      <c r="A87" s="10"/>
      <c r="B87" s="30" t="s">
        <v>202</v>
      </c>
      <c r="C87" s="30" t="s">
        <v>203</v>
      </c>
    </row>
    <row x14ac:dyDescent="0.25" r="88" customHeight="1" ht="17.25">
      <c r="A88" s="10"/>
      <c r="B88" s="30" t="s">
        <v>204</v>
      </c>
      <c r="C88" s="30" t="s">
        <v>205</v>
      </c>
    </row>
    <row x14ac:dyDescent="0.25" r="89" customHeight="1" ht="17.25">
      <c r="A89" s="10"/>
      <c r="B89" s="30" t="s">
        <v>206</v>
      </c>
      <c r="C89" s="30" t="s">
        <v>207</v>
      </c>
    </row>
    <row x14ac:dyDescent="0.25" r="90" customHeight="1" ht="17.25">
      <c r="A90" s="10"/>
      <c r="B90" s="30" t="s">
        <v>208</v>
      </c>
      <c r="C90" s="30" t="s">
        <v>209</v>
      </c>
    </row>
    <row x14ac:dyDescent="0.25" r="91" customHeight="1" ht="17.25">
      <c r="A91" s="10"/>
      <c r="B91" s="30" t="s">
        <v>210</v>
      </c>
      <c r="C91" s="30" t="s">
        <v>211</v>
      </c>
    </row>
    <row x14ac:dyDescent="0.25" r="92" customHeight="1" ht="17.25">
      <c r="A92" s="10"/>
      <c r="B92" s="30" t="s">
        <v>212</v>
      </c>
      <c r="C92" s="30" t="s">
        <v>213</v>
      </c>
    </row>
    <row x14ac:dyDescent="0.25" r="93" customHeight="1" ht="17.25">
      <c r="A93" s="10"/>
      <c r="B93" s="30" t="s">
        <v>214</v>
      </c>
      <c r="C93" s="30" t="s">
        <v>215</v>
      </c>
    </row>
    <row x14ac:dyDescent="0.25" r="94" customHeight="1" ht="17.25">
      <c r="A94" s="10"/>
      <c r="B94" s="30" t="s">
        <v>216</v>
      </c>
      <c r="C94" s="30" t="s">
        <v>217</v>
      </c>
    </row>
    <row x14ac:dyDescent="0.25" r="95" customHeight="1" ht="17.25">
      <c r="A95" s="10"/>
      <c r="B95" s="30" t="s">
        <v>218</v>
      </c>
      <c r="C95" s="30" t="s">
        <v>219</v>
      </c>
    </row>
    <row x14ac:dyDescent="0.25" r="96" customHeight="1" ht="17.25">
      <c r="A96" s="10"/>
      <c r="B96" s="30" t="s">
        <v>220</v>
      </c>
      <c r="C96" s="30" t="s">
        <v>221</v>
      </c>
    </row>
    <row x14ac:dyDescent="0.25" r="97" customHeight="1" ht="17.25">
      <c r="A97" s="10"/>
      <c r="B97" s="30" t="s">
        <v>222</v>
      </c>
      <c r="C97" s="30" t="s">
        <v>223</v>
      </c>
    </row>
    <row x14ac:dyDescent="0.25" r="98" customHeight="1" ht="17.25">
      <c r="A98" s="10"/>
      <c r="B98" s="30" t="s">
        <v>224</v>
      </c>
      <c r="C98" s="30" t="s">
        <v>225</v>
      </c>
    </row>
    <row x14ac:dyDescent="0.25" r="99" customHeight="1" ht="17.25">
      <c r="A99" s="10"/>
      <c r="B99" s="30" t="s">
        <v>226</v>
      </c>
      <c r="C99" s="30" t="s">
        <v>227</v>
      </c>
    </row>
    <row x14ac:dyDescent="0.25" r="100" customHeight="1" ht="17.25">
      <c r="A100" s="10"/>
      <c r="B100" s="30" t="s">
        <v>228</v>
      </c>
      <c r="C100" s="30" t="s">
        <v>229</v>
      </c>
    </row>
    <row x14ac:dyDescent="0.25" r="101" customHeight="1" ht="17.25">
      <c r="A101" s="10"/>
      <c r="B101" s="30" t="s">
        <v>230</v>
      </c>
      <c r="C101" s="30" t="s">
        <v>231</v>
      </c>
    </row>
    <row x14ac:dyDescent="0.25" r="102" customHeight="1" ht="17.25">
      <c r="A102" s="10"/>
      <c r="B102" s="30" t="s">
        <v>232</v>
      </c>
      <c r="C102" s="30" t="s">
        <v>233</v>
      </c>
    </row>
    <row x14ac:dyDescent="0.25" r="103" customHeight="1" ht="17.25">
      <c r="A103" s="10"/>
      <c r="B103" s="30" t="s">
        <v>234</v>
      </c>
      <c r="C103" s="30" t="s">
        <v>235</v>
      </c>
    </row>
    <row x14ac:dyDescent="0.25" r="104" customHeight="1" ht="17.25">
      <c r="A104" s="10"/>
      <c r="B104" s="30" t="s">
        <v>236</v>
      </c>
      <c r="C104" s="30" t="s">
        <v>237</v>
      </c>
    </row>
    <row x14ac:dyDescent="0.25" r="105" customHeight="1" ht="17.25">
      <c r="A105" s="10"/>
      <c r="B105" s="30" t="s">
        <v>238</v>
      </c>
      <c r="C105" s="30" t="s">
        <v>239</v>
      </c>
    </row>
    <row x14ac:dyDescent="0.25" r="106" customHeight="1" ht="17.25">
      <c r="A106" s="10"/>
      <c r="B106" s="30" t="s">
        <v>240</v>
      </c>
      <c r="C106" s="30" t="s">
        <v>241</v>
      </c>
    </row>
    <row x14ac:dyDescent="0.25" r="107" customHeight="1" ht="17.25">
      <c r="A107" s="10"/>
      <c r="B107" s="30" t="s">
        <v>242</v>
      </c>
      <c r="C107" s="30" t="s">
        <v>243</v>
      </c>
    </row>
    <row x14ac:dyDescent="0.25" r="108" customHeight="1" ht="17.25">
      <c r="A108" s="10"/>
      <c r="B108" s="30" t="s">
        <v>244</v>
      </c>
      <c r="C108" s="30" t="s">
        <v>245</v>
      </c>
    </row>
    <row x14ac:dyDescent="0.25" r="109" customHeight="1" ht="17.25">
      <c r="A109" s="10"/>
      <c r="B109" s="30" t="s">
        <v>246</v>
      </c>
      <c r="C109" s="30" t="s">
        <v>247</v>
      </c>
    </row>
    <row x14ac:dyDescent="0.25" r="110" customHeight="1" ht="17.25">
      <c r="A110" s="10"/>
      <c r="B110" s="30" t="s">
        <v>248</v>
      </c>
      <c r="C110" s="30" t="s">
        <v>249</v>
      </c>
    </row>
    <row x14ac:dyDescent="0.25" r="111" customHeight="1" ht="17.25">
      <c r="A111" s="10"/>
      <c r="B111" s="30" t="s">
        <v>250</v>
      </c>
      <c r="C111" s="30" t="s">
        <v>251</v>
      </c>
    </row>
    <row x14ac:dyDescent="0.25" r="112" customHeight="1" ht="17.25">
      <c r="A112" s="10"/>
      <c r="B112" s="30" t="s">
        <v>252</v>
      </c>
      <c r="C112" s="30" t="s">
        <v>253</v>
      </c>
    </row>
    <row x14ac:dyDescent="0.25" r="113" customHeight="1" ht="17.25">
      <c r="A113" s="10"/>
      <c r="B113" s="30" t="s">
        <v>254</v>
      </c>
      <c r="C113" s="30" t="s">
        <v>255</v>
      </c>
    </row>
    <row x14ac:dyDescent="0.25" r="114" customHeight="1" ht="17.25">
      <c r="A114" s="10"/>
      <c r="B114" s="30" t="s">
        <v>256</v>
      </c>
      <c r="C114" s="30" t="s">
        <v>257</v>
      </c>
    </row>
    <row x14ac:dyDescent="0.25" r="115" customHeight="1" ht="17.25">
      <c r="A115" s="10"/>
      <c r="B115" s="30" t="s">
        <v>258</v>
      </c>
      <c r="C115" s="30" t="s">
        <v>259</v>
      </c>
    </row>
    <row x14ac:dyDescent="0.25" r="116" customHeight="1" ht="17.25">
      <c r="A116" s="10"/>
      <c r="B116" s="30" t="s">
        <v>260</v>
      </c>
      <c r="C116" s="30" t="s">
        <v>261</v>
      </c>
    </row>
    <row x14ac:dyDescent="0.25" r="117" customHeight="1" ht="17.25">
      <c r="A117" s="10"/>
      <c r="B117" s="30" t="s">
        <v>262</v>
      </c>
      <c r="C117" s="30" t="s">
        <v>263</v>
      </c>
    </row>
    <row x14ac:dyDescent="0.25" r="118" customHeight="1" ht="17.25">
      <c r="A118" s="10"/>
      <c r="B118" s="30" t="s">
        <v>264</v>
      </c>
      <c r="C118" s="30" t="s">
        <v>265</v>
      </c>
    </row>
    <row x14ac:dyDescent="0.25" r="119" customHeight="1" ht="17.25">
      <c r="A119" s="10"/>
      <c r="B119" s="30" t="s">
        <v>266</v>
      </c>
      <c r="C119" s="30" t="s">
        <v>267</v>
      </c>
    </row>
    <row x14ac:dyDescent="0.25" r="120" customHeight="1" ht="17.25">
      <c r="A120" s="10"/>
      <c r="B120" s="30" t="s">
        <v>268</v>
      </c>
      <c r="C120" s="30" t="s">
        <v>269</v>
      </c>
    </row>
    <row x14ac:dyDescent="0.25" r="121" customHeight="1" ht="17.25">
      <c r="A121" s="10"/>
      <c r="B121" s="30" t="s">
        <v>270</v>
      </c>
      <c r="C121" s="30" t="s">
        <v>271</v>
      </c>
    </row>
    <row x14ac:dyDescent="0.25" r="122" customHeight="1" ht="17.25">
      <c r="A122" s="10"/>
      <c r="B122" s="30" t="s">
        <v>272</v>
      </c>
      <c r="C122" s="30" t="s">
        <v>273</v>
      </c>
    </row>
    <row x14ac:dyDescent="0.25" r="123" customHeight="1" ht="17.25">
      <c r="A123" s="10"/>
      <c r="B123" s="30" t="s">
        <v>274</v>
      </c>
      <c r="C123" s="30" t="s">
        <v>275</v>
      </c>
    </row>
    <row x14ac:dyDescent="0.25" r="124" customHeight="1" ht="17.25">
      <c r="A124" s="10"/>
      <c r="B124" s="30" t="s">
        <v>276</v>
      </c>
      <c r="C124" s="30" t="s">
        <v>277</v>
      </c>
    </row>
    <row x14ac:dyDescent="0.25" r="125" customHeight="1" ht="17.25">
      <c r="A125" s="10"/>
      <c r="B125" s="30" t="s">
        <v>278</v>
      </c>
      <c r="C125" s="30" t="s">
        <v>279</v>
      </c>
    </row>
    <row x14ac:dyDescent="0.25" r="126" customHeight="1" ht="17.25">
      <c r="A126" s="10"/>
      <c r="B126" s="30" t="s">
        <v>280</v>
      </c>
      <c r="C126" s="30" t="s">
        <v>281</v>
      </c>
    </row>
    <row x14ac:dyDescent="0.25" r="127" customHeight="1" ht="17.25">
      <c r="A127" s="10"/>
      <c r="B127" s="30" t="s">
        <v>282</v>
      </c>
      <c r="C127" s="30" t="s">
        <v>283</v>
      </c>
    </row>
    <row x14ac:dyDescent="0.25" r="128" customHeight="1" ht="17.25">
      <c r="A128" s="10"/>
      <c r="B128" s="30" t="s">
        <v>284</v>
      </c>
      <c r="C128" s="30" t="s">
        <v>285</v>
      </c>
    </row>
    <row x14ac:dyDescent="0.25" r="129" customHeight="1" ht="17.25">
      <c r="A129" s="10"/>
      <c r="B129" s="30" t="s">
        <v>286</v>
      </c>
      <c r="C129" s="30" t="s">
        <v>287</v>
      </c>
    </row>
    <row x14ac:dyDescent="0.25" r="130" customHeight="1" ht="17.25">
      <c r="A130" s="10"/>
      <c r="B130" s="30" t="s">
        <v>288</v>
      </c>
      <c r="C130" s="30" t="s">
        <v>289</v>
      </c>
    </row>
    <row x14ac:dyDescent="0.25" r="131" customHeight="1" ht="17.25">
      <c r="A131" s="10"/>
      <c r="B131" s="30" t="s">
        <v>290</v>
      </c>
      <c r="C131" s="30" t="s">
        <v>291</v>
      </c>
    </row>
    <row x14ac:dyDescent="0.25" r="132" customHeight="1" ht="17.25">
      <c r="A132" s="10"/>
      <c r="B132" s="30" t="s">
        <v>292</v>
      </c>
      <c r="C132" s="30" t="s">
        <v>293</v>
      </c>
    </row>
    <row x14ac:dyDescent="0.25" r="133" customHeight="1" ht="17.25">
      <c r="A133" s="10"/>
      <c r="B133" s="30" t="s">
        <v>294</v>
      </c>
      <c r="C133" s="30" t="s">
        <v>295</v>
      </c>
    </row>
    <row x14ac:dyDescent="0.25" r="134" customHeight="1" ht="17.25">
      <c r="A134" s="10"/>
      <c r="B134" s="30" t="s">
        <v>296</v>
      </c>
      <c r="C134" s="30" t="s">
        <v>297</v>
      </c>
    </row>
    <row x14ac:dyDescent="0.25" r="135" customHeight="1" ht="17.25">
      <c r="A135" s="10"/>
      <c r="B135" s="30" t="s">
        <v>298</v>
      </c>
      <c r="C135" s="30" t="s">
        <v>299</v>
      </c>
    </row>
    <row x14ac:dyDescent="0.25" r="136" customHeight="1" ht="17.25">
      <c r="A136" s="10"/>
      <c r="B136" s="30" t="s">
        <v>300</v>
      </c>
      <c r="C136" s="30" t="s">
        <v>301</v>
      </c>
    </row>
    <row x14ac:dyDescent="0.25" r="137" customHeight="1" ht="17.25">
      <c r="A137" s="10"/>
      <c r="B137" s="30" t="s">
        <v>302</v>
      </c>
      <c r="C137" s="30" t="s">
        <v>303</v>
      </c>
    </row>
    <row x14ac:dyDescent="0.25" r="138" customHeight="1" ht="17.25">
      <c r="A138" s="10"/>
      <c r="B138" s="30" t="s">
        <v>304</v>
      </c>
      <c r="C138" s="30" t="s">
        <v>305</v>
      </c>
    </row>
    <row x14ac:dyDescent="0.25" r="139" customHeight="1" ht="17.25">
      <c r="A139" s="10"/>
      <c r="B139" s="30" t="s">
        <v>306</v>
      </c>
      <c r="C139" s="30" t="s">
        <v>307</v>
      </c>
    </row>
    <row x14ac:dyDescent="0.25" r="140" customHeight="1" ht="17.25">
      <c r="A140" s="10"/>
      <c r="B140" s="30" t="s">
        <v>308</v>
      </c>
      <c r="C140" s="30" t="s">
        <v>309</v>
      </c>
    </row>
    <row x14ac:dyDescent="0.25" r="141" customHeight="1" ht="17.25">
      <c r="A141" s="10"/>
      <c r="B141" s="30" t="s">
        <v>310</v>
      </c>
      <c r="C141" s="30" t="s">
        <v>311</v>
      </c>
    </row>
    <row x14ac:dyDescent="0.25" r="142" customHeight="1" ht="17.25">
      <c r="A142" s="10"/>
      <c r="B142" s="30" t="s">
        <v>312</v>
      </c>
      <c r="C142" s="30" t="s">
        <v>313</v>
      </c>
    </row>
    <row x14ac:dyDescent="0.25" r="143" customHeight="1" ht="17.25">
      <c r="A143" s="10"/>
      <c r="B143" s="30" t="s">
        <v>314</v>
      </c>
      <c r="C143" s="30" t="s">
        <v>315</v>
      </c>
    </row>
    <row x14ac:dyDescent="0.25" r="144" customHeight="1" ht="17.25">
      <c r="A144" s="10"/>
      <c r="B144" s="30" t="s">
        <v>316</v>
      </c>
      <c r="C144" s="30" t="s">
        <v>317</v>
      </c>
    </row>
    <row x14ac:dyDescent="0.25" r="145" customHeight="1" ht="17.25">
      <c r="A145" s="10"/>
      <c r="B145" s="30" t="s">
        <v>318</v>
      </c>
      <c r="C145" s="30" t="s">
        <v>319</v>
      </c>
    </row>
    <row x14ac:dyDescent="0.25" r="146" customHeight="1" ht="17.25">
      <c r="A146" s="10"/>
      <c r="B146" s="30" t="s">
        <v>320</v>
      </c>
      <c r="C146" s="30" t="s">
        <v>321</v>
      </c>
    </row>
    <row x14ac:dyDescent="0.25" r="147" customHeight="1" ht="17.25">
      <c r="A147" s="10"/>
      <c r="B147" s="30" t="s">
        <v>322</v>
      </c>
      <c r="C147" s="30" t="s">
        <v>323</v>
      </c>
    </row>
    <row x14ac:dyDescent="0.25" r="148" customHeight="1" ht="17.25">
      <c r="A148" s="10"/>
      <c r="B148" s="30" t="s">
        <v>324</v>
      </c>
      <c r="C148" s="30" t="s">
        <v>325</v>
      </c>
    </row>
    <row x14ac:dyDescent="0.25" r="149" customHeight="1" ht="17.25">
      <c r="A149" s="10"/>
      <c r="B149" s="30" t="s">
        <v>326</v>
      </c>
      <c r="C149" s="30" t="s">
        <v>327</v>
      </c>
    </row>
    <row x14ac:dyDescent="0.25" r="150" customHeight="1" ht="17.25">
      <c r="A150" s="10"/>
      <c r="B150" s="30" t="s">
        <v>328</v>
      </c>
      <c r="C150" s="30" t="s">
        <v>329</v>
      </c>
    </row>
    <row x14ac:dyDescent="0.25" r="151" customHeight="1" ht="17.25">
      <c r="A151" s="10"/>
      <c r="B151" s="30" t="s">
        <v>330</v>
      </c>
      <c r="C151" s="30" t="s">
        <v>331</v>
      </c>
    </row>
    <row x14ac:dyDescent="0.25" r="152" customHeight="1" ht="17.25">
      <c r="A152" s="10"/>
      <c r="B152" s="30" t="s">
        <v>332</v>
      </c>
      <c r="C152" s="30" t="s">
        <v>333</v>
      </c>
    </row>
    <row x14ac:dyDescent="0.25" r="153" customHeight="1" ht="17.25">
      <c r="A153" s="10"/>
      <c r="B153" s="30" t="s">
        <v>334</v>
      </c>
      <c r="C153" s="30" t="s">
        <v>335</v>
      </c>
    </row>
    <row x14ac:dyDescent="0.25" r="154" customHeight="1" ht="17.25">
      <c r="A154" s="10"/>
      <c r="B154" s="30" t="s">
        <v>336</v>
      </c>
      <c r="C154" s="30" t="s">
        <v>337</v>
      </c>
    </row>
    <row x14ac:dyDescent="0.25" r="155" customHeight="1" ht="17.25">
      <c r="A155" s="10"/>
      <c r="B155" s="30" t="s">
        <v>338</v>
      </c>
      <c r="C155" s="30" t="s">
        <v>339</v>
      </c>
    </row>
    <row x14ac:dyDescent="0.25" r="156" customHeight="1" ht="17.25">
      <c r="A156" s="10"/>
      <c r="B156" s="30" t="s">
        <v>340</v>
      </c>
      <c r="C156" s="30" t="s">
        <v>341</v>
      </c>
    </row>
    <row x14ac:dyDescent="0.25" r="157" customHeight="1" ht="17.25">
      <c r="A157" s="10"/>
      <c r="B157" s="30" t="s">
        <v>342</v>
      </c>
      <c r="C157" s="30" t="s">
        <v>343</v>
      </c>
    </row>
    <row x14ac:dyDescent="0.25" r="158" customHeight="1" ht="17.25">
      <c r="A158" s="10"/>
      <c r="B158" s="30" t="s">
        <v>344</v>
      </c>
      <c r="C158" s="30" t="s">
        <v>345</v>
      </c>
    </row>
    <row x14ac:dyDescent="0.25" r="159" customHeight="1" ht="17.25">
      <c r="A159" s="10"/>
      <c r="B159" s="30" t="s">
        <v>346</v>
      </c>
      <c r="C159" s="30" t="s">
        <v>347</v>
      </c>
    </row>
    <row x14ac:dyDescent="0.25" r="160" customHeight="1" ht="17.25">
      <c r="A160" s="10"/>
      <c r="B160" s="30" t="s">
        <v>348</v>
      </c>
      <c r="C160" s="30" t="s">
        <v>349</v>
      </c>
    </row>
    <row x14ac:dyDescent="0.25" r="161" customHeight="1" ht="17.25">
      <c r="A161" s="10"/>
      <c r="B161" s="30" t="s">
        <v>350</v>
      </c>
      <c r="C161" s="30" t="s">
        <v>351</v>
      </c>
    </row>
    <row x14ac:dyDescent="0.25" r="162" customHeight="1" ht="17.25">
      <c r="A162" s="10"/>
      <c r="B162" s="30" t="s">
        <v>352</v>
      </c>
      <c r="C162" s="30" t="s">
        <v>353</v>
      </c>
    </row>
    <row x14ac:dyDescent="0.25" r="163" customHeight="1" ht="17.25">
      <c r="A163" s="10"/>
      <c r="B163" s="30" t="s">
        <v>0</v>
      </c>
      <c r="C163" s="30" t="s">
        <v>354</v>
      </c>
    </row>
    <row x14ac:dyDescent="0.25" r="164" customHeight="1" ht="17.25">
      <c r="A164" s="10"/>
      <c r="B164" s="30" t="s">
        <v>355</v>
      </c>
      <c r="C164" s="30" t="s">
        <v>356</v>
      </c>
    </row>
    <row x14ac:dyDescent="0.25" r="165" customHeight="1" ht="17.25">
      <c r="A165" s="10"/>
      <c r="B165" s="30" t="s">
        <v>357</v>
      </c>
      <c r="C165" s="30" t="s">
        <v>358</v>
      </c>
    </row>
    <row x14ac:dyDescent="0.25" r="166" customHeight="1" ht="17.25">
      <c r="A166" s="10"/>
      <c r="B166" s="30" t="s">
        <v>359</v>
      </c>
      <c r="C166" s="30" t="s">
        <v>360</v>
      </c>
    </row>
    <row x14ac:dyDescent="0.25" r="167" customHeight="1" ht="17.25">
      <c r="A167" s="10"/>
      <c r="B167" s="30" t="s">
        <v>361</v>
      </c>
      <c r="C167" s="30" t="s">
        <v>362</v>
      </c>
    </row>
    <row x14ac:dyDescent="0.25" r="168" customHeight="1" ht="17.25">
      <c r="A168" s="10"/>
      <c r="B168" s="30" t="s">
        <v>363</v>
      </c>
      <c r="C168" s="30" t="s">
        <v>364</v>
      </c>
    </row>
    <row x14ac:dyDescent="0.25" r="169" customHeight="1" ht="17.25">
      <c r="A169" s="10"/>
      <c r="B169" s="30" t="s">
        <v>365</v>
      </c>
      <c r="C169" s="30" t="s">
        <v>366</v>
      </c>
    </row>
    <row x14ac:dyDescent="0.25" r="170" customHeight="1" ht="17.25">
      <c r="A170" s="10"/>
      <c r="B170" s="30" t="s">
        <v>367</v>
      </c>
      <c r="C170" s="30" t="s">
        <v>368</v>
      </c>
    </row>
    <row x14ac:dyDescent="0.25" r="171" customHeight="1" ht="17.25">
      <c r="A171" s="10"/>
      <c r="B171" s="30" t="s">
        <v>369</v>
      </c>
      <c r="C171" s="30" t="s">
        <v>370</v>
      </c>
    </row>
    <row x14ac:dyDescent="0.25" r="172" customHeight="1" ht="17.25">
      <c r="A172" s="10"/>
      <c r="B172" s="30" t="s">
        <v>9</v>
      </c>
      <c r="C172" s="30" t="s">
        <v>371</v>
      </c>
    </row>
    <row x14ac:dyDescent="0.25" r="173" customHeight="1" ht="17.25">
      <c r="A173" s="10"/>
      <c r="B173" s="30" t="s">
        <v>5</v>
      </c>
      <c r="C173" s="30" t="s">
        <v>372</v>
      </c>
    </row>
    <row x14ac:dyDescent="0.25" r="174" customHeight="1" ht="17.25">
      <c r="A174" s="10"/>
      <c r="B174" s="30" t="s">
        <v>12</v>
      </c>
      <c r="C174" s="30" t="s">
        <v>373</v>
      </c>
    </row>
    <row x14ac:dyDescent="0.25" r="175" customHeight="1" ht="17.25">
      <c r="A175" s="10"/>
      <c r="B175" s="30" t="s">
        <v>11</v>
      </c>
      <c r="C175" s="30" t="s">
        <v>374</v>
      </c>
    </row>
    <row x14ac:dyDescent="0.25" r="176" customHeight="1" ht="17.25">
      <c r="A176" s="10"/>
      <c r="B176" s="30" t="s">
        <v>7</v>
      </c>
      <c r="C176" s="30" t="s">
        <v>375</v>
      </c>
    </row>
    <row x14ac:dyDescent="0.25" r="177" customHeight="1" ht="17.25">
      <c r="A177" s="10"/>
      <c r="B177" s="30" t="s">
        <v>14</v>
      </c>
      <c r="C177" s="30" t="s">
        <v>376</v>
      </c>
    </row>
    <row x14ac:dyDescent="0.25" r="178" customHeight="1" ht="17.25">
      <c r="A178" s="10"/>
      <c r="B178" s="30" t="s">
        <v>377</v>
      </c>
      <c r="C178" s="30" t="s">
        <v>378</v>
      </c>
    </row>
    <row x14ac:dyDescent="0.25" r="179" customHeight="1" ht="17.25">
      <c r="A179" s="10"/>
      <c r="B179" s="30" t="s">
        <v>379</v>
      </c>
      <c r="C179" s="30" t="s">
        <v>380</v>
      </c>
    </row>
    <row x14ac:dyDescent="0.25" r="180" customHeight="1" ht="17.25">
      <c r="A180" s="10"/>
      <c r="B180" s="30" t="s">
        <v>6</v>
      </c>
      <c r="C180" s="30" t="s">
        <v>381</v>
      </c>
    </row>
    <row x14ac:dyDescent="0.25" r="181" customHeight="1" ht="17.25">
      <c r="A181" s="10"/>
      <c r="B181" s="30" t="s">
        <v>382</v>
      </c>
      <c r="C181" s="30" t="s">
        <v>383</v>
      </c>
    </row>
    <row x14ac:dyDescent="0.25" r="182" customHeight="1" ht="17.25">
      <c r="A182" s="10"/>
      <c r="B182" s="30" t="s">
        <v>15</v>
      </c>
      <c r="C182" s="30" t="s">
        <v>384</v>
      </c>
    </row>
    <row x14ac:dyDescent="0.25" r="183" customHeight="1" ht="17.25">
      <c r="A183" s="10"/>
      <c r="B183" s="30" t="s">
        <v>385</v>
      </c>
      <c r="C183" s="30" t="s">
        <v>386</v>
      </c>
    </row>
    <row x14ac:dyDescent="0.25" r="184" customHeight="1" ht="17.25">
      <c r="A184" s="10"/>
      <c r="B184" s="30" t="s">
        <v>8</v>
      </c>
      <c r="C184" s="30" t="s">
        <v>387</v>
      </c>
    </row>
    <row x14ac:dyDescent="0.25" r="185" customHeight="1" ht="17.25">
      <c r="A185" s="10"/>
      <c r="B185" s="30" t="s">
        <v>388</v>
      </c>
      <c r="C185" s="30" t="s">
        <v>389</v>
      </c>
    </row>
    <row x14ac:dyDescent="0.25" r="186" customHeight="1" ht="17.25">
      <c r="A186" s="10"/>
      <c r="B186" s="30" t="s">
        <v>390</v>
      </c>
      <c r="C186" s="30" t="s">
        <v>391</v>
      </c>
    </row>
    <row x14ac:dyDescent="0.25" r="187" customHeight="1" ht="17.25">
      <c r="A187" s="10"/>
      <c r="B187" s="30" t="s">
        <v>392</v>
      </c>
      <c r="C187" s="30" t="s">
        <v>393</v>
      </c>
    </row>
    <row x14ac:dyDescent="0.25" r="188" customHeight="1" ht="17.25">
      <c r="A188" s="10"/>
      <c r="B188" s="30" t="s">
        <v>394</v>
      </c>
      <c r="C188" s="30" t="s">
        <v>395</v>
      </c>
    </row>
    <row x14ac:dyDescent="0.25" r="189" customHeight="1" ht="17.25">
      <c r="A189" s="10"/>
      <c r="B189" s="30" t="s">
        <v>396</v>
      </c>
      <c r="C189" s="30" t="s">
        <v>397</v>
      </c>
    </row>
    <row x14ac:dyDescent="0.25" r="190" customHeight="1" ht="17.25">
      <c r="A190" s="10"/>
      <c r="B190" s="30" t="s">
        <v>398</v>
      </c>
      <c r="C190" s="30" t="s">
        <v>399</v>
      </c>
    </row>
    <row x14ac:dyDescent="0.25" r="191" customHeight="1" ht="17.25">
      <c r="A191" s="10"/>
      <c r="B191" s="30" t="s">
        <v>400</v>
      </c>
      <c r="C191" s="30" t="s">
        <v>401</v>
      </c>
    </row>
    <row x14ac:dyDescent="0.25" r="192" customHeight="1" ht="17.25">
      <c r="A192" s="10"/>
      <c r="B192" s="30" t="s">
        <v>402</v>
      </c>
      <c r="C192" s="30" t="s">
        <v>403</v>
      </c>
    </row>
    <row x14ac:dyDescent="0.25" r="193" customHeight="1" ht="17.25">
      <c r="A193" s="10"/>
      <c r="B193" s="30" t="s">
        <v>404</v>
      </c>
      <c r="C193" s="30" t="s">
        <v>405</v>
      </c>
    </row>
    <row x14ac:dyDescent="0.25" r="194" customHeight="1" ht="17.25">
      <c r="A194" s="10"/>
      <c r="B194" s="30" t="s">
        <v>406</v>
      </c>
      <c r="C194" s="30" t="s">
        <v>407</v>
      </c>
    </row>
    <row x14ac:dyDescent="0.25" r="195" customHeight="1" ht="17.25">
      <c r="A195" s="10"/>
      <c r="B195" s="30" t="s">
        <v>408</v>
      </c>
      <c r="C195" s="30" t="s">
        <v>409</v>
      </c>
    </row>
    <row x14ac:dyDescent="0.25" r="196" customHeight="1" ht="17.25">
      <c r="A196" s="10"/>
      <c r="B196" s="30" t="s">
        <v>410</v>
      </c>
      <c r="C196" s="30" t="s">
        <v>411</v>
      </c>
    </row>
    <row x14ac:dyDescent="0.25" r="197" customHeight="1" ht="17.25">
      <c r="A197" s="10"/>
      <c r="B197" s="30" t="s">
        <v>412</v>
      </c>
      <c r="C197" s="30" t="s">
        <v>413</v>
      </c>
    </row>
    <row x14ac:dyDescent="0.25" r="198" customHeight="1" ht="17.25">
      <c r="A198" s="10"/>
      <c r="B198" s="30" t="s">
        <v>414</v>
      </c>
      <c r="C198" s="30" t="s">
        <v>415</v>
      </c>
    </row>
    <row x14ac:dyDescent="0.25" r="199" customHeight="1" ht="17.25">
      <c r="A199" s="10"/>
      <c r="B199" s="30" t="s">
        <v>416</v>
      </c>
      <c r="C199" s="30" t="s">
        <v>417</v>
      </c>
    </row>
    <row x14ac:dyDescent="0.25" r="200" customHeight="1" ht="17.25">
      <c r="A200" s="10"/>
      <c r="B200" s="30" t="s">
        <v>418</v>
      </c>
      <c r="C200" s="30" t="s">
        <v>419</v>
      </c>
    </row>
    <row x14ac:dyDescent="0.25" r="201" customHeight="1" ht="17.25">
      <c r="A201" s="10"/>
      <c r="B201" s="30" t="s">
        <v>420</v>
      </c>
      <c r="C201" s="30" t="s">
        <v>421</v>
      </c>
    </row>
    <row x14ac:dyDescent="0.25" r="202" customHeight="1" ht="17.25">
      <c r="A202" s="10"/>
      <c r="B202" s="30" t="s">
        <v>422</v>
      </c>
      <c r="C202" s="30" t="s">
        <v>423</v>
      </c>
    </row>
    <row x14ac:dyDescent="0.25" r="203" customHeight="1" ht="17.25">
      <c r="A203" s="10"/>
      <c r="B203" s="30" t="s">
        <v>424</v>
      </c>
      <c r="C203" s="30" t="s">
        <v>425</v>
      </c>
    </row>
    <row x14ac:dyDescent="0.25" r="204" customHeight="1" ht="17.25">
      <c r="A204" s="10"/>
      <c r="B204" s="30" t="s">
        <v>426</v>
      </c>
      <c r="C204" s="30" t="s">
        <v>427</v>
      </c>
    </row>
    <row x14ac:dyDescent="0.25" r="205" customHeight="1" ht="17.25">
      <c r="A205" s="10"/>
      <c r="B205" s="30" t="s">
        <v>428</v>
      </c>
      <c r="C205" s="30" t="s">
        <v>429</v>
      </c>
    </row>
    <row x14ac:dyDescent="0.25" r="206" customHeight="1" ht="17.25">
      <c r="A206" s="10"/>
      <c r="B206" s="30" t="s">
        <v>430</v>
      </c>
      <c r="C206" s="30" t="s">
        <v>431</v>
      </c>
    </row>
    <row x14ac:dyDescent="0.25" r="207" customHeight="1" ht="17.25">
      <c r="A207" s="10"/>
      <c r="B207" s="30" t="s">
        <v>432</v>
      </c>
      <c r="C207" s="30" t="s">
        <v>433</v>
      </c>
    </row>
    <row x14ac:dyDescent="0.25" r="208" customHeight="1" ht="17.25">
      <c r="A208" s="10"/>
      <c r="B208" s="30" t="s">
        <v>434</v>
      </c>
      <c r="C208" s="30" t="s">
        <v>435</v>
      </c>
    </row>
    <row x14ac:dyDescent="0.25" r="209" customHeight="1" ht="17.25">
      <c r="A209" s="10"/>
      <c r="B209" s="30" t="s">
        <v>3</v>
      </c>
      <c r="C209" s="30" t="s">
        <v>436</v>
      </c>
    </row>
    <row x14ac:dyDescent="0.25" r="210" customHeight="1" ht="17.25">
      <c r="A210" s="10"/>
      <c r="B210" s="30" t="s">
        <v>437</v>
      </c>
      <c r="C210" s="30" t="s">
        <v>438</v>
      </c>
    </row>
    <row x14ac:dyDescent="0.25" r="211" customHeight="1" ht="17.25">
      <c r="A211" s="10"/>
      <c r="B211" s="30" t="s">
        <v>439</v>
      </c>
      <c r="C211" s="30" t="s">
        <v>440</v>
      </c>
    </row>
    <row x14ac:dyDescent="0.25" r="212" customHeight="1" ht="17.25">
      <c r="A212" s="10"/>
      <c r="B212" s="30" t="s">
        <v>2</v>
      </c>
      <c r="C212" s="30" t="s">
        <v>441</v>
      </c>
    </row>
    <row x14ac:dyDescent="0.25" r="213" customHeight="1" ht="17.25">
      <c r="A213" s="10"/>
      <c r="B213" s="30" t="s">
        <v>442</v>
      </c>
      <c r="C213" s="30" t="s">
        <v>443</v>
      </c>
    </row>
    <row x14ac:dyDescent="0.25" r="214" customHeight="1" ht="17.25">
      <c r="A214" s="10"/>
      <c r="B214" s="30" t="s">
        <v>444</v>
      </c>
      <c r="C214" s="30" t="s">
        <v>445</v>
      </c>
    </row>
    <row x14ac:dyDescent="0.25" r="215" customHeight="1" ht="17.25">
      <c r="A215" s="10"/>
      <c r="B215" s="30" t="s">
        <v>1</v>
      </c>
      <c r="C215" s="30" t="s">
        <v>446</v>
      </c>
    </row>
    <row x14ac:dyDescent="0.25" r="216" customHeight="1" ht="17.25">
      <c r="A216" s="10"/>
      <c r="B216" s="30" t="s">
        <v>447</v>
      </c>
      <c r="C216" s="30" t="s">
        <v>448</v>
      </c>
    </row>
    <row x14ac:dyDescent="0.25" r="217" customHeight="1" ht="17.25">
      <c r="A217" s="10"/>
      <c r="B217" s="30" t="s">
        <v>449</v>
      </c>
      <c r="C217" s="30" t="s">
        <v>450</v>
      </c>
    </row>
    <row x14ac:dyDescent="0.25" r="218" customHeight="1" ht="17.25">
      <c r="A218" s="10"/>
      <c r="B218" s="30" t="s">
        <v>451</v>
      </c>
      <c r="C218" s="30" t="s">
        <v>452</v>
      </c>
    </row>
    <row x14ac:dyDescent="0.25" r="219" customHeight="1" ht="17.25">
      <c r="A219" s="10"/>
      <c r="B219" s="30" t="s">
        <v>453</v>
      </c>
      <c r="C219" s="30" t="s">
        <v>454</v>
      </c>
    </row>
    <row x14ac:dyDescent="0.25" r="220" customHeight="1" ht="17.25">
      <c r="A220" s="10"/>
      <c r="B220" s="30" t="s">
        <v>455</v>
      </c>
      <c r="C220" s="30" t="s">
        <v>456</v>
      </c>
    </row>
    <row x14ac:dyDescent="0.25" r="221" customHeight="1" ht="17.25">
      <c r="A221" s="10"/>
      <c r="B221" s="30" t="s">
        <v>457</v>
      </c>
      <c r="C221" s="30" t="s">
        <v>458</v>
      </c>
    </row>
    <row x14ac:dyDescent="0.25" r="222" customHeight="1" ht="17.25">
      <c r="A222" s="10"/>
      <c r="B222" s="30" t="s">
        <v>459</v>
      </c>
      <c r="C222" s="30" t="s">
        <v>460</v>
      </c>
    </row>
    <row x14ac:dyDescent="0.25" r="223" customHeight="1" ht="17.25">
      <c r="A223" s="10"/>
      <c r="B223" s="30" t="s">
        <v>461</v>
      </c>
      <c r="C223" s="30" t="s">
        <v>462</v>
      </c>
    </row>
    <row x14ac:dyDescent="0.25" r="224" customHeight="1" ht="17.25">
      <c r="A224" s="10"/>
      <c r="B224" s="30" t="s">
        <v>463</v>
      </c>
      <c r="C224" s="30" t="s">
        <v>464</v>
      </c>
    </row>
    <row x14ac:dyDescent="0.25" r="225" customHeight="1" ht="17.25">
      <c r="A225" s="10"/>
      <c r="B225" s="30" t="s">
        <v>465</v>
      </c>
      <c r="C225" s="30" t="s">
        <v>466</v>
      </c>
    </row>
    <row x14ac:dyDescent="0.25" r="226" customHeight="1" ht="17.25">
      <c r="A226" s="10"/>
      <c r="B226" s="30" t="s">
        <v>467</v>
      </c>
      <c r="C226" s="30" t="s">
        <v>468</v>
      </c>
    </row>
    <row x14ac:dyDescent="0.25" r="227" customHeight="1" ht="17.25">
      <c r="A227" s="10"/>
      <c r="B227" s="30" t="s">
        <v>469</v>
      </c>
      <c r="C227" s="30" t="s">
        <v>470</v>
      </c>
    </row>
    <row x14ac:dyDescent="0.25" r="228" customHeight="1" ht="17.25">
      <c r="A228" s="10"/>
      <c r="B228" s="30" t="s">
        <v>471</v>
      </c>
      <c r="C228" s="30" t="s">
        <v>472</v>
      </c>
    </row>
    <row x14ac:dyDescent="0.25" r="229" customHeight="1" ht="17.25">
      <c r="A229" s="10"/>
      <c r="B229" s="30" t="s">
        <v>473</v>
      </c>
      <c r="C229" s="30" t="s">
        <v>474</v>
      </c>
    </row>
    <row x14ac:dyDescent="0.25" r="230" customHeight="1" ht="17.25">
      <c r="A230" s="10"/>
      <c r="B230" s="30" t="s">
        <v>475</v>
      </c>
      <c r="C230" s="30" t="s">
        <v>476</v>
      </c>
    </row>
    <row x14ac:dyDescent="0.25" r="231" customHeight="1" ht="17.25">
      <c r="A231" s="10"/>
      <c r="B231" s="30" t="s">
        <v>477</v>
      </c>
      <c r="C231" s="30" t="s">
        <v>478</v>
      </c>
    </row>
    <row x14ac:dyDescent="0.25" r="232" customHeight="1" ht="17.25">
      <c r="A232" s="10"/>
      <c r="B232" s="30" t="s">
        <v>479</v>
      </c>
      <c r="C232" s="30" t="s">
        <v>480</v>
      </c>
    </row>
    <row x14ac:dyDescent="0.25" r="233" customHeight="1" ht="17.25">
      <c r="A233" s="10"/>
      <c r="B233" s="30" t="s">
        <v>481</v>
      </c>
      <c r="C233" s="30" t="s">
        <v>482</v>
      </c>
    </row>
    <row x14ac:dyDescent="0.25" r="234" customHeight="1" ht="17.25">
      <c r="A234" s="10"/>
      <c r="B234" s="30" t="s">
        <v>483</v>
      </c>
      <c r="C234" s="30" t="s">
        <v>484</v>
      </c>
    </row>
    <row x14ac:dyDescent="0.25" r="235" customHeight="1" ht="17.25">
      <c r="A235" s="10"/>
      <c r="B235" s="30" t="s">
        <v>485</v>
      </c>
      <c r="C235" s="30" t="s">
        <v>486</v>
      </c>
    </row>
    <row x14ac:dyDescent="0.25" r="236" customHeight="1" ht="17.25">
      <c r="A236" s="10"/>
      <c r="B236" s="30" t="s">
        <v>487</v>
      </c>
      <c r="C236" s="30" t="s">
        <v>488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7"/>
  <sheetViews>
    <sheetView workbookViewId="0"/>
  </sheetViews>
  <sheetFormatPr defaultRowHeight="15" x14ac:dyDescent="0.25"/>
  <cols>
    <col min="1" max="1" style="13" width="8.862142857142858" customWidth="1" bestFit="1"/>
    <col min="2" max="2" style="27" width="8.862142857142858" customWidth="1" bestFit="1"/>
    <col min="3" max="3" style="27" width="20.290714285714284" customWidth="1" bestFit="1"/>
    <col min="4" max="4" style="27" width="8.862142857142858" customWidth="1" bestFit="1"/>
    <col min="5" max="5" style="27" width="12.862142857142858" customWidth="1" bestFit="1"/>
    <col min="6" max="6" style="28" width="12.862142857142858" customWidth="1" bestFit="1"/>
    <col min="7" max="7" style="27" width="12.862142857142858" customWidth="1" bestFit="1"/>
    <col min="8" max="8" style="27" width="8.862142857142858" customWidth="1" bestFit="1"/>
    <col min="9" max="9" style="28" width="12.862142857142858" customWidth="1" bestFit="1"/>
    <col min="10" max="10" style="28" width="14.147857142857141" customWidth="1" bestFit="1"/>
    <col min="11" max="11" style="15" width="8.862142857142858" customWidth="1" bestFit="1"/>
  </cols>
  <sheetData>
    <row x14ac:dyDescent="0.25" r="1" customHeight="1" ht="17.25">
      <c r="A1" s="17" t="s">
        <v>17</v>
      </c>
      <c r="B1" s="18" t="s">
        <v>18</v>
      </c>
      <c r="C1" s="18" t="s">
        <v>19</v>
      </c>
      <c r="D1" s="18" t="s">
        <v>20</v>
      </c>
      <c r="E1" s="19" t="s">
        <v>21</v>
      </c>
      <c r="F1" s="20" t="s">
        <v>22</v>
      </c>
      <c r="G1" s="21" t="s">
        <v>23</v>
      </c>
      <c r="H1" s="21" t="s">
        <v>24</v>
      </c>
      <c r="I1" s="22" t="s">
        <v>25</v>
      </c>
      <c r="J1" s="23" t="s">
        <v>26</v>
      </c>
      <c r="K1" s="24" t="s">
        <v>27</v>
      </c>
    </row>
    <row x14ac:dyDescent="0.25" r="2" customHeight="1" ht="17.25">
      <c r="A2" s="25" t="s">
        <v>0</v>
      </c>
      <c r="B2" s="6">
        <v>5000</v>
      </c>
      <c r="C2" s="6">
        <f>VLOOKUP(A2,[1]销售提成!C:J,8,0)</f>
      </c>
      <c r="D2" s="6">
        <f>B2+C2</f>
      </c>
      <c r="E2" s="4">
        <f>B2/24*7</f>
      </c>
      <c r="F2" s="4">
        <f>VLOOKUP(A2,[1]悉之实发!D:L,9,0)</f>
      </c>
      <c r="G2" s="6">
        <f>B2/20*13</f>
      </c>
      <c r="H2" s="6">
        <f>VLOOKUP(A2,[1]高途实发!C:V,20,0)</f>
      </c>
      <c r="I2" s="4">
        <f>H2+F2</f>
      </c>
      <c r="J2" s="4">
        <f>D2-I2</f>
      </c>
      <c r="K2" s="11"/>
    </row>
    <row x14ac:dyDescent="0.25" r="3" customHeight="1" ht="17.25">
      <c r="A3" s="25" t="s">
        <v>1</v>
      </c>
      <c r="B3" s="6">
        <v>7000</v>
      </c>
      <c r="C3" s="4">
        <f>VLOOKUP(A3,[1]销售提成!C:J,8,0)</f>
      </c>
      <c r="D3" s="4">
        <f>B3+C3</f>
      </c>
      <c r="E3" s="6">
        <f>B3/24*9</f>
      </c>
      <c r="F3" s="4">
        <f>VLOOKUP(A3,[1]悉之实发!D:L,9,0)</f>
      </c>
      <c r="G3" s="4">
        <f>B3/20*14+C3</f>
      </c>
      <c r="H3" s="4">
        <f>VLOOKUP(A3,[1]高途实发!C:V,20,0)</f>
      </c>
      <c r="I3" s="4">
        <f>H3+F3</f>
      </c>
      <c r="J3" s="4">
        <f>D3-I3</f>
      </c>
      <c r="K3" s="24" t="s">
        <v>28</v>
      </c>
    </row>
    <row x14ac:dyDescent="0.25" r="4" customHeight="1" ht="17.25">
      <c r="A4" s="25" t="s">
        <v>2</v>
      </c>
      <c r="B4" s="6">
        <v>7000</v>
      </c>
      <c r="C4" s="6">
        <f>VLOOKUP(A4,[1]销售提成!C:J,8,0)</f>
      </c>
      <c r="D4" s="6">
        <f>B4+C4</f>
      </c>
      <c r="E4" s="6">
        <f>B4/24*9</f>
      </c>
      <c r="F4" s="4">
        <f>VLOOKUP(A4,[1]悉之实发!D:L,9,0)</f>
      </c>
      <c r="G4" s="6">
        <f>B4/20*14+C4</f>
      </c>
      <c r="H4" s="6">
        <f>VLOOKUP(A4,[1]高途实发!C:V,20,0)</f>
      </c>
      <c r="I4" s="4">
        <f>H4+F4</f>
      </c>
      <c r="J4" s="4">
        <f>D4-I4</f>
      </c>
      <c r="K4" s="11"/>
    </row>
    <row x14ac:dyDescent="0.25" r="5" customHeight="1" ht="17.25">
      <c r="A5" s="25" t="s">
        <v>3</v>
      </c>
      <c r="B5" s="6">
        <v>7000</v>
      </c>
      <c r="C5" s="6">
        <f>VLOOKUP(A5,[1]销售提成!C:J,8,0)</f>
      </c>
      <c r="D5" s="6">
        <f>B5+C5</f>
      </c>
      <c r="E5" s="6">
        <f>B5/24*9</f>
      </c>
      <c r="F5" s="4">
        <v>2041.67</v>
      </c>
      <c r="G5" s="6">
        <f>B5/20*14+C5</f>
      </c>
      <c r="H5" s="6">
        <f>VLOOKUP(A5,[1]高途实发!C:V,20,0)</f>
      </c>
      <c r="I5" s="4">
        <f>H5+F5</f>
      </c>
      <c r="J5" s="4">
        <f>D5-I5</f>
      </c>
      <c r="K5" s="4">
        <f>1108+J5</f>
      </c>
    </row>
    <row x14ac:dyDescent="0.25" r="6" customHeight="1" ht="17.25">
      <c r="A6" s="25" t="s">
        <v>4</v>
      </c>
      <c r="B6" s="6">
        <v>7000</v>
      </c>
      <c r="C6" s="6">
        <f>VLOOKUP(A6,[1]销售提成!C:J,8,0)</f>
      </c>
      <c r="D6" s="6">
        <f>B6+C6</f>
      </c>
      <c r="E6" s="6">
        <f>B6/24*9</f>
      </c>
      <c r="F6" s="4">
        <v>2041.67</v>
      </c>
      <c r="G6" s="6">
        <f>B6/20*14+C6</f>
      </c>
      <c r="H6" s="6">
        <f>VLOOKUP(A6,[1]高途实发!C:V,20,0)</f>
      </c>
      <c r="I6" s="4">
        <f>H6+F6</f>
      </c>
      <c r="J6" s="4">
        <f>D6-I6</f>
      </c>
      <c r="K6" s="11"/>
    </row>
    <row x14ac:dyDescent="0.25" r="7" customHeight="1" ht="17.25">
      <c r="A7" s="25" t="s">
        <v>5</v>
      </c>
      <c r="B7" s="6">
        <v>5000</v>
      </c>
      <c r="C7" s="4">
        <f>VLOOKUP(A7,[1]销售提成!C:J,8,0)</f>
      </c>
      <c r="D7" s="4">
        <f>B7+C7</f>
      </c>
      <c r="E7" s="6">
        <f>B7/20*9</f>
      </c>
      <c r="F7" s="4">
        <f>VLOOKUP(A7,[1]悉之实发!D:L,9,0)</f>
      </c>
      <c r="G7" s="6">
        <f>B7/20*13</f>
      </c>
      <c r="H7" s="6">
        <f>VLOOKUP(A7,[1]高途实发!C:V,20,0)</f>
      </c>
      <c r="I7" s="4">
        <f>H7+F7</f>
      </c>
      <c r="J7" s="4">
        <f>D7-I7</f>
      </c>
      <c r="K7" s="26" t="s">
        <v>29</v>
      </c>
    </row>
    <row x14ac:dyDescent="0.25" r="8" customHeight="1" ht="17.25">
      <c r="A8" s="25" t="s">
        <v>6</v>
      </c>
      <c r="B8" s="6">
        <v>5000</v>
      </c>
      <c r="C8" s="6">
        <f>VLOOKUP(A8,[1]销售提成!C:J,8,0)</f>
      </c>
      <c r="D8" s="6">
        <f>B8+C8</f>
      </c>
      <c r="E8" s="6">
        <f>B8/20*7</f>
      </c>
      <c r="F8" s="4">
        <f>VLOOKUP(A8,[1]悉之实发!D:L,9,0)</f>
      </c>
      <c r="G8" s="6">
        <f>B8/20*13</f>
      </c>
      <c r="H8" s="6">
        <f>VLOOKUP(A8,[1]高途实发!C:V,20,0)</f>
      </c>
      <c r="I8" s="4">
        <f>H8+F8</f>
      </c>
      <c r="J8" s="4">
        <f>D8-I8</f>
      </c>
      <c r="K8" s="11"/>
    </row>
    <row x14ac:dyDescent="0.25" r="9" customHeight="1" ht="17.25">
      <c r="A9" s="25" t="s">
        <v>7</v>
      </c>
      <c r="B9" s="6">
        <v>5000</v>
      </c>
      <c r="C9" s="4">
        <f>VLOOKUP(A9,[1]销售提成!C:J,8,0)</f>
      </c>
      <c r="D9" s="4">
        <f>B9+C9</f>
      </c>
      <c r="E9" s="6">
        <f>B9/20*7</f>
      </c>
      <c r="F9" s="4">
        <f>VLOOKUP(A9,[1]悉之实发!D:L,9,0)</f>
      </c>
      <c r="G9" s="6">
        <f>B9/20*13</f>
      </c>
      <c r="H9" s="4">
        <f>VLOOKUP(A9,[1]高途实发!C:V,20,0)</f>
      </c>
      <c r="I9" s="4">
        <f>H9+F9</f>
      </c>
      <c r="J9" s="4">
        <f>D9-I9</f>
      </c>
      <c r="K9" s="11"/>
    </row>
    <row x14ac:dyDescent="0.25" r="10" customHeight="1" ht="17.25">
      <c r="A10" s="25" t="s">
        <v>8</v>
      </c>
      <c r="B10" s="6">
        <v>5000</v>
      </c>
      <c r="C10" s="6">
        <f>VLOOKUP(A10,[1]销售提成!C:J,8,0)</f>
      </c>
      <c r="D10" s="6">
        <f>B10+C10</f>
      </c>
      <c r="E10" s="6">
        <f>B10/20*7</f>
      </c>
      <c r="F10" s="4">
        <f>VLOOKUP(A10,[1]悉之实发!D:L,9,0)</f>
      </c>
      <c r="G10" s="6">
        <f>B10/20*13</f>
      </c>
      <c r="H10" s="6">
        <f>VLOOKUP(A10,[1]高途实发!C:V,20,0)</f>
      </c>
      <c r="I10" s="4">
        <f>H10+F10</f>
      </c>
      <c r="J10" s="4">
        <f>D10-I10</f>
      </c>
      <c r="K10" s="11"/>
    </row>
    <row x14ac:dyDescent="0.25" r="11" customHeight="1" ht="17.25">
      <c r="A11" s="25" t="s">
        <v>9</v>
      </c>
      <c r="B11" s="6">
        <v>5000</v>
      </c>
      <c r="C11" s="6">
        <f>VLOOKUP(A11,[1]销售提成!C:J,8,0)</f>
      </c>
      <c r="D11" s="6">
        <f>B11+C11</f>
      </c>
      <c r="E11" s="6">
        <f>B11/20*7</f>
      </c>
      <c r="F11" s="24">
        <f>VLOOKUP(A11,[1]悉之实发!D:L,9,0)</f>
      </c>
      <c r="G11" s="6">
        <f>B11/20*13</f>
      </c>
      <c r="H11" s="6">
        <f>VLOOKUP(A11,[1]高途实发!C:V,20,0)</f>
      </c>
      <c r="I11" s="24">
        <f>H11+F11</f>
      </c>
      <c r="J11" s="24">
        <f>D11-I11</f>
      </c>
      <c r="K11" s="11"/>
    </row>
    <row x14ac:dyDescent="0.25" r="12" customHeight="1" ht="17.25">
      <c r="A12" s="25" t="s">
        <v>10</v>
      </c>
      <c r="B12" s="6">
        <v>5000</v>
      </c>
      <c r="C12" s="6">
        <f>VLOOKUP(A12,[1]销售提成!C:J,8,0)</f>
      </c>
      <c r="D12" s="6">
        <f>B12+C12</f>
      </c>
      <c r="E12" s="6">
        <f>B12/20*7</f>
      </c>
      <c r="F12" s="4">
        <f>VLOOKUP(A12,[1]悉之实发!D:L,9,0)</f>
      </c>
      <c r="G12" s="6">
        <f>B12/20*13</f>
      </c>
      <c r="H12" s="6">
        <f>VLOOKUP(A12,[1]高途实发!C:V,20,0)</f>
      </c>
      <c r="I12" s="4">
        <f>H12+F12</f>
      </c>
      <c r="J12" s="4">
        <f>D12-I12</f>
      </c>
      <c r="K12" s="11"/>
    </row>
    <row x14ac:dyDescent="0.25" r="13" customHeight="1" ht="17.25">
      <c r="A13" s="25" t="s">
        <v>11</v>
      </c>
      <c r="B13" s="6">
        <v>5000</v>
      </c>
      <c r="C13" s="6">
        <f>VLOOKUP(A13,[1]销售提成!C:J,8,0)</f>
      </c>
      <c r="D13" s="6">
        <f>B13+C13</f>
      </c>
      <c r="E13" s="6">
        <f>B13/20*7</f>
      </c>
      <c r="F13" s="4">
        <f>VLOOKUP(A13,[1]悉之实发!D:L,9,0)</f>
      </c>
      <c r="G13" s="6">
        <f>B13/20*13+C13</f>
      </c>
      <c r="H13" s="6">
        <f>VLOOKUP(A13,[1]高途实发!C:V,20,0)</f>
      </c>
      <c r="I13" s="4">
        <f>H13+F13</f>
      </c>
      <c r="J13" s="4">
        <f>D13-I13</f>
      </c>
      <c r="K13" s="24" t="s">
        <v>30</v>
      </c>
    </row>
    <row x14ac:dyDescent="0.25" r="14" customHeight="1" ht="17.25">
      <c r="A14" s="25" t="s">
        <v>12</v>
      </c>
      <c r="B14" s="6">
        <v>5000</v>
      </c>
      <c r="C14" s="4">
        <f>VLOOKUP(A14,[1]销售提成!C:J,8,0)</f>
      </c>
      <c r="D14" s="4">
        <f>B14+C14</f>
      </c>
      <c r="E14" s="6">
        <f>B14/20*7</f>
      </c>
      <c r="F14" s="4">
        <f>VLOOKUP(A14,[1]悉之实发!D:L,9,0)</f>
      </c>
      <c r="G14" s="4">
        <f>B14/20*13+C14</f>
      </c>
      <c r="H14" s="6">
        <f>VLOOKUP(A14,[1]高途实发!C:V,20,0)</f>
      </c>
      <c r="I14" s="4">
        <f>H14+F14</f>
      </c>
      <c r="J14" s="4">
        <f>D14-I14</f>
      </c>
      <c r="K14" s="11"/>
    </row>
    <row x14ac:dyDescent="0.25" r="15" customHeight="1" ht="17.25">
      <c r="A15" s="25" t="s">
        <v>13</v>
      </c>
      <c r="B15" s="6">
        <v>5000</v>
      </c>
      <c r="C15" s="6">
        <f>VLOOKUP(A15,[1]销售提成!C:J,8,0)</f>
      </c>
      <c r="D15" s="6">
        <f>B15+C15</f>
      </c>
      <c r="E15" s="6">
        <f>B15/20*10</f>
      </c>
      <c r="F15" s="4">
        <f>VLOOKUP(A15,[1]悉之实发!D:L,9,0)</f>
      </c>
      <c r="G15" s="6">
        <f>B15/20*14+C15</f>
      </c>
      <c r="H15" s="6">
        <f>VLOOKUP(A15,[1]高途实发!C:V,20,0)</f>
      </c>
      <c r="I15" s="4">
        <f>H15+F15</f>
      </c>
      <c r="J15" s="4">
        <f>E15-F15</f>
      </c>
      <c r="K15" s="11"/>
    </row>
    <row x14ac:dyDescent="0.25" r="16" customHeight="1" ht="17.25">
      <c r="A16" s="25" t="s">
        <v>14</v>
      </c>
      <c r="B16" s="6">
        <v>5000</v>
      </c>
      <c r="C16" s="4">
        <f>VLOOKUP(A16,[1]销售提成!C:J,8,0)</f>
      </c>
      <c r="D16" s="4">
        <f>B16+C16</f>
      </c>
      <c r="E16" s="6">
        <f>B16/20*7</f>
      </c>
      <c r="F16" s="4">
        <f>VLOOKUP(A16,[1]悉之实发!D:L,9,0)</f>
      </c>
      <c r="G16" s="4">
        <f>B16/20*13+C16</f>
      </c>
      <c r="H16" s="4">
        <f>VLOOKUP(A16,[1]高途实发!C:V,20,0)</f>
      </c>
      <c r="I16" s="4">
        <f>H16+F16</f>
      </c>
      <c r="J16" s="4">
        <f>D16-I16</f>
      </c>
      <c r="K16" s="11"/>
    </row>
    <row x14ac:dyDescent="0.25" r="17" customHeight="1" ht="17.25">
      <c r="A17" s="25" t="s">
        <v>15</v>
      </c>
      <c r="B17" s="6">
        <v>5000</v>
      </c>
      <c r="C17" s="6">
        <f>VLOOKUP(A17,[1]销售提成!C:J,8,0)</f>
      </c>
      <c r="D17" s="6">
        <f>B17+C17</f>
      </c>
      <c r="E17" s="6">
        <f>B17/20*7</f>
      </c>
      <c r="F17" s="4">
        <f>VLOOKUP(A17,[1]悉之实发!D:L,9,0)</f>
      </c>
      <c r="G17" s="6">
        <f>B17/20*13+C17</f>
      </c>
      <c r="H17" s="6">
        <f>VLOOKUP(A17,[1]高途实发!C:V,20,0)</f>
      </c>
      <c r="I17" s="4">
        <f>H17+F17</f>
      </c>
      <c r="J17" s="4">
        <f>D17-I17</f>
      </c>
      <c r="K17"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35"/>
  <sheetViews>
    <sheetView workbookViewId="0"/>
  </sheetViews>
  <sheetFormatPr defaultRowHeight="15" x14ac:dyDescent="0.25"/>
  <cols>
    <col min="1" max="1" style="13" width="12.43357142857143" customWidth="1" bestFit="1"/>
    <col min="2" max="2" style="14" width="12.43357142857143" customWidth="1" bestFit="1"/>
    <col min="3" max="3" style="15" width="12.576428571428572" customWidth="1" bestFit="1"/>
    <col min="4" max="4" style="16" width="13.719285714285713" customWidth="1" bestFit="1"/>
  </cols>
  <sheetData>
    <row x14ac:dyDescent="0.25" r="1" customHeight="1" ht="17.25">
      <c r="A1" s="1">
        <f>VLOOKUP(B1,工号!B:C,2,0)</f>
      </c>
      <c r="B1" s="2" t="s">
        <v>0</v>
      </c>
      <c r="C1" s="3">
        <f>VLOOKUP(B1,'7月销售提成'!C:L,10,0)</f>
      </c>
      <c r="D1" s="4">
        <f>VLOOKUP(B1,'7月销售提成'!C:L,8,0)</f>
      </c>
    </row>
    <row x14ac:dyDescent="0.25" r="2" customHeight="1" ht="17.25">
      <c r="A2" s="1">
        <f>VLOOKUP(B2,工号!B:C,2,0)</f>
      </c>
      <c r="B2" s="5" t="s">
        <v>1</v>
      </c>
      <c r="C2" s="3">
        <f>VLOOKUP(B2,'7月销售提成'!C:L,10,0)</f>
      </c>
      <c r="D2" s="4">
        <f>VLOOKUP(B2,'7月销售提成'!C:L,8,0)</f>
      </c>
    </row>
    <row x14ac:dyDescent="0.25" r="3" customHeight="1" ht="17.25">
      <c r="A3" s="1">
        <f>VLOOKUP(B3,工号!B:C,2,0)</f>
      </c>
      <c r="B3" s="5" t="s">
        <v>2</v>
      </c>
      <c r="C3" s="3">
        <f>VLOOKUP(B3,'7月销售提成'!C:L,10,0)</f>
      </c>
      <c r="D3" s="4">
        <f>VLOOKUP(B3,'7月销售提成'!C:L,8,0)</f>
      </c>
    </row>
    <row x14ac:dyDescent="0.25" r="4" customHeight="1" ht="17.25">
      <c r="A4" s="1">
        <f>VLOOKUP(B4,工号!B:C,2,0)</f>
      </c>
      <c r="B4" s="5" t="s">
        <v>3</v>
      </c>
      <c r="C4" s="3">
        <f>VLOOKUP(B4,'7月销售提成'!C:L,10,0)</f>
      </c>
      <c r="D4" s="6">
        <f>VLOOKUP(B4,'7月销售提成'!C:L,8,0)</f>
      </c>
    </row>
    <row x14ac:dyDescent="0.25" r="5" customHeight="1" ht="17.25">
      <c r="A5" s="1">
        <f>VLOOKUP(B5,工号!B:C,2,0)</f>
      </c>
      <c r="B5" s="5" t="s">
        <v>4</v>
      </c>
      <c r="C5" s="7">
        <f>VLOOKUP(B5,'7月销售提成'!C:L,10,0)</f>
      </c>
      <c r="D5" s="8">
        <f>VLOOKUP(B5,'7月销售提成'!C:L,8,0)</f>
      </c>
    </row>
    <row x14ac:dyDescent="0.25" r="6" customHeight="1" ht="17.25">
      <c r="A6" s="1">
        <f>VLOOKUP(B6,工号!B:C,2,0)</f>
      </c>
      <c r="B6" s="5" t="s">
        <v>5</v>
      </c>
      <c r="C6" s="3">
        <f>VLOOKUP(B6,'7月销售提成'!C:L,10,0)</f>
      </c>
      <c r="D6" s="4">
        <f>VLOOKUP(B6,'7月销售提成'!C:L,8,0)</f>
      </c>
    </row>
    <row x14ac:dyDescent="0.25" r="7" customHeight="1" ht="17.25">
      <c r="A7" s="1">
        <f>VLOOKUP(B7,工号!B:C,2,0)</f>
      </c>
      <c r="B7" s="5" t="s">
        <v>6</v>
      </c>
      <c r="C7" s="3">
        <f>VLOOKUP(B7,'7月销售提成'!C:L,10,0)</f>
      </c>
      <c r="D7" s="4">
        <f>VLOOKUP(B7,'7月销售提成'!C:L,8,0)</f>
      </c>
    </row>
    <row x14ac:dyDescent="0.25" r="8" customHeight="1" ht="17.25">
      <c r="A8" s="1">
        <f>VLOOKUP(B8,工号!B:C,2,0)</f>
      </c>
      <c r="B8" s="5" t="s">
        <v>7</v>
      </c>
      <c r="C8" s="3">
        <f>VLOOKUP(B8,'7月销售提成'!C:L,10,0)</f>
      </c>
      <c r="D8" s="4">
        <f>VLOOKUP(B8,'7月销售提成'!C:L,8,0)</f>
      </c>
    </row>
    <row x14ac:dyDescent="0.25" r="9" customHeight="1" ht="17.25">
      <c r="A9" s="1">
        <f>VLOOKUP(B9,工号!B:C,2,0)</f>
      </c>
      <c r="B9" s="5" t="s">
        <v>8</v>
      </c>
      <c r="C9" s="3">
        <f>VLOOKUP(B9,'7月销售提成'!C:L,10,0)</f>
      </c>
      <c r="D9" s="4">
        <f>VLOOKUP(B9,'7月销售提成'!C:L,8,0)</f>
      </c>
    </row>
    <row x14ac:dyDescent="0.25" r="10" customHeight="1" ht="17.25">
      <c r="A10" s="1">
        <f>VLOOKUP(B10,工号!B:C,2,0)</f>
      </c>
      <c r="B10" s="5" t="s">
        <v>9</v>
      </c>
      <c r="C10" s="3">
        <f>VLOOKUP(B10,'7月销售提成'!C:L,10,0)</f>
      </c>
      <c r="D10" s="6">
        <f>VLOOKUP(B10,'7月销售提成'!C:L,8,0)</f>
      </c>
    </row>
    <row x14ac:dyDescent="0.25" r="11" customHeight="1" ht="17.25">
      <c r="A11" s="1">
        <f>VLOOKUP(B11,工号!B:C,2,0)</f>
      </c>
      <c r="B11" s="5" t="s">
        <v>10</v>
      </c>
      <c r="C11" s="7">
        <f>VLOOKUP(B11,'7月销售提成'!C:L,10,0)</f>
      </c>
      <c r="D11" s="8">
        <f>VLOOKUP(B11,'7月销售提成'!C:L,8,0)</f>
      </c>
    </row>
    <row x14ac:dyDescent="0.25" r="12" customHeight="1" ht="17.25">
      <c r="A12" s="1">
        <f>VLOOKUP(B12,工号!B:C,2,0)</f>
      </c>
      <c r="B12" s="5" t="s">
        <v>11</v>
      </c>
      <c r="C12" s="3">
        <f>VLOOKUP(B12,'7月销售提成'!C:L,10,0)</f>
      </c>
      <c r="D12" s="4">
        <f>VLOOKUP(B12,'7月销售提成'!C:L,8,0)</f>
      </c>
    </row>
    <row x14ac:dyDescent="0.25" r="13" customHeight="1" ht="17.25">
      <c r="A13" s="1">
        <f>VLOOKUP(B13,工号!B:C,2,0)</f>
      </c>
      <c r="B13" s="5" t="s">
        <v>12</v>
      </c>
      <c r="C13" s="3">
        <f>VLOOKUP(B13,'7月销售提成'!C:L,10,0)</f>
      </c>
      <c r="D13" s="4">
        <f>VLOOKUP(B13,'7月销售提成'!C:L,8,0)</f>
      </c>
    </row>
    <row x14ac:dyDescent="0.25" r="14" customHeight="1" ht="17.25">
      <c r="A14" s="1">
        <f>VLOOKUP(B14,工号!B:C,2,0)</f>
      </c>
      <c r="B14" s="5" t="s">
        <v>13</v>
      </c>
      <c r="C14" s="7">
        <f>VLOOKUP(B14,'7月销售提成'!C:L,10,0)</f>
      </c>
      <c r="D14" s="8">
        <f>VLOOKUP(B14,'7月销售提成'!C:L,8,0)</f>
      </c>
    </row>
    <row x14ac:dyDescent="0.25" r="15" customHeight="1" ht="17.25">
      <c r="A15" s="1">
        <f>VLOOKUP(B15,工号!B:C,2,0)</f>
      </c>
      <c r="B15" s="5" t="s">
        <v>14</v>
      </c>
      <c r="C15" s="3">
        <f>VLOOKUP(B15,'7月销售提成'!C:L,10,0)</f>
      </c>
      <c r="D15" s="4">
        <f>VLOOKUP(B15,'7月销售提成'!C:L,8,0)</f>
      </c>
    </row>
    <row x14ac:dyDescent="0.25" r="16" customHeight="1" ht="17.25">
      <c r="A16" s="1">
        <f>VLOOKUP(B16,工号!B:C,2,0)</f>
      </c>
      <c r="B16" s="5" t="s">
        <v>15</v>
      </c>
      <c r="C16" s="3">
        <f>VLOOKUP(B16,'7月销售提成'!C:L,10,0)</f>
      </c>
      <c r="D16" s="4">
        <f>VLOOKUP(B16,'7月销售提成'!C:L,8,0)</f>
      </c>
    </row>
    <row x14ac:dyDescent="0.25" r="17" customHeight="1" ht="17.25">
      <c r="A17" s="1">
        <f>VLOOKUP(B17,工号!B:C,2,0)</f>
      </c>
      <c r="B17" s="5" t="s">
        <v>16</v>
      </c>
      <c r="C17" s="3">
        <f>VLOOKUP(B17,'7月销售提成'!C:L,10,0)</f>
      </c>
      <c r="D17" s="6">
        <f>VLOOKUP(B17,'7月销售提成'!C:L,8,0)</f>
      </c>
    </row>
    <row x14ac:dyDescent="0.25" r="18" customHeight="1" ht="17.25">
      <c r="A18" s="9"/>
      <c r="B18" s="10"/>
      <c r="C18" s="11"/>
      <c r="D18" s="12"/>
    </row>
    <row x14ac:dyDescent="0.25" r="19" customHeight="1" ht="17.25">
      <c r="A19" s="9"/>
      <c r="B19" s="10"/>
      <c r="C19" s="11"/>
      <c r="D19" s="12"/>
    </row>
    <row x14ac:dyDescent="0.25" r="20" customHeight="1" ht="17.25">
      <c r="A20" s="5"/>
      <c r="B20" s="10"/>
      <c r="C20" s="11"/>
      <c r="D20" s="12"/>
    </row>
    <row x14ac:dyDescent="0.25" r="21" customHeight="1" ht="17.25">
      <c r="A21" s="5"/>
      <c r="B21" s="10"/>
      <c r="C21" s="11"/>
      <c r="D21" s="12"/>
    </row>
    <row x14ac:dyDescent="0.25" r="22" customHeight="1" ht="17.25">
      <c r="A22" s="5"/>
      <c r="B22" s="10"/>
      <c r="C22" s="11"/>
      <c r="D22" s="12"/>
    </row>
    <row x14ac:dyDescent="0.25" r="23" customHeight="1" ht="17.25">
      <c r="A23" s="5"/>
      <c r="B23" s="10"/>
      <c r="C23" s="11"/>
      <c r="D23" s="12"/>
    </row>
    <row x14ac:dyDescent="0.25" r="24" customHeight="1" ht="17.25">
      <c r="A24" s="5"/>
      <c r="B24" s="10"/>
      <c r="C24" s="11"/>
      <c r="D24" s="12"/>
    </row>
    <row x14ac:dyDescent="0.25" r="25" customHeight="1" ht="17.25">
      <c r="A25" s="5"/>
      <c r="B25" s="10"/>
      <c r="C25" s="11"/>
      <c r="D25" s="12"/>
    </row>
    <row x14ac:dyDescent="0.25" r="26" customHeight="1" ht="17.25">
      <c r="A26" s="5"/>
      <c r="B26" s="10"/>
      <c r="C26" s="11"/>
      <c r="D26" s="12"/>
    </row>
    <row x14ac:dyDescent="0.25" r="27" customHeight="1" ht="17.25">
      <c r="A27" s="5"/>
      <c r="B27" s="10"/>
      <c r="C27" s="11"/>
      <c r="D27" s="12"/>
    </row>
    <row x14ac:dyDescent="0.25" r="28" customHeight="1" ht="17.25">
      <c r="A28" s="5"/>
      <c r="B28" s="10"/>
      <c r="C28" s="11"/>
      <c r="D28" s="12"/>
    </row>
    <row x14ac:dyDescent="0.25" r="29" customHeight="1" ht="17.25">
      <c r="A29" s="5"/>
      <c r="B29" s="10"/>
      <c r="C29" s="11"/>
      <c r="D29" s="12"/>
    </row>
    <row x14ac:dyDescent="0.25" r="30" customHeight="1" ht="17.25">
      <c r="A30" s="5"/>
      <c r="B30" s="10"/>
      <c r="C30" s="11"/>
      <c r="D30" s="12"/>
    </row>
    <row x14ac:dyDescent="0.25" r="31" customHeight="1" ht="17.25">
      <c r="A31" s="5"/>
      <c r="B31" s="10"/>
      <c r="C31" s="11"/>
      <c r="D31" s="12"/>
    </row>
    <row x14ac:dyDescent="0.25" r="32" customHeight="1" ht="17.25">
      <c r="A32" s="5"/>
      <c r="B32" s="10"/>
      <c r="C32" s="11"/>
      <c r="D32" s="12"/>
    </row>
    <row x14ac:dyDescent="0.25" r="33" customHeight="1" ht="17.25">
      <c r="A33" s="5"/>
      <c r="B33" s="10"/>
      <c r="C33" s="11"/>
      <c r="D33" s="12"/>
    </row>
    <row x14ac:dyDescent="0.25" r="34" customHeight="1" ht="17.25">
      <c r="A34" s="5"/>
      <c r="B34" s="10"/>
      <c r="C34" s="11"/>
      <c r="D34" s="12"/>
    </row>
    <row x14ac:dyDescent="0.25" r="35" customHeight="1" ht="17.25">
      <c r="A35" s="5"/>
      <c r="B35" s="10"/>
      <c r="C35" s="11"/>
      <c r="D35" s="1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7</vt:i4>
      </vt:variant>
    </vt:vector>
  </HeadingPairs>
  <TitlesOfParts>
    <vt:vector baseType="lpstr" size="7">
      <vt:lpstr>7月销售提成</vt:lpstr>
      <vt:lpstr>业绩明细</vt:lpstr>
      <vt:lpstr>计算数据</vt:lpstr>
      <vt:lpstr>退费明细</vt:lpstr>
      <vt:lpstr>工号</vt:lpstr>
      <vt:lpstr>差额</vt:lpstr>
      <vt:lpstr>提交</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2025-08-17T07:37:53.191Z</dcterms:created>
  <dcterms:modified xsi:type="dcterms:W3CDTF">2025-08-17T07:37:53.191Z</dcterms:modified>
</cp:coreProperties>
</file>