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Hypo-Invest\"/>
    </mc:Choice>
  </mc:AlternateContent>
  <bookViews>
    <workbookView xWindow="936" yWindow="0" windowWidth="16572" windowHeight="6120"/>
  </bookViews>
  <sheets>
    <sheet name="Kreditrechner" sheetId="1" r:id="rId1"/>
  </sheets>
  <definedNames>
    <definedName name="Beg_Bal">Kreditrechner!$C$18:$C$377</definedName>
    <definedName name="Data">Kreditrechner!$A$18:$I$377</definedName>
    <definedName name="_xlnm.Print_Titles" localSheetId="0">Kreditrechner!$17:$17</definedName>
    <definedName name="End_Bal">Kreditrechner!$I$18:$I$377</definedName>
    <definedName name="Extra_Pay">Kreditrechner!$E$18:$E$377</definedName>
    <definedName name="Full_Print">Kreditrechner!$A$1:$I$377</definedName>
    <definedName name="Header_Row">ROW(Kreditrechner!$17:$17)</definedName>
    <definedName name="Int">Kreditrechner!$H$18:$H$377</definedName>
    <definedName name="Interest_Rate">Kreditrechner!$D$5</definedName>
    <definedName name="Last_Row">IF(Values_Entered,Header_Row+Number_of_Payments,Header_Row)</definedName>
    <definedName name="Loan_Amount">Kreditrechner!$D$4</definedName>
    <definedName name="Loan_Start">Kreditrechner!$D$7</definedName>
    <definedName name="Loan_Years">Kreditrechner!$D$6</definedName>
    <definedName name="Number_of_Payments">MATCH(0.01,End_Bal,-1)+1</definedName>
    <definedName name="Pay_Date">Kreditrechner!$B$18:$B$377</definedName>
    <definedName name="Pay_Num">Kreditrechner!$A$18:$A$377</definedName>
    <definedName name="Payment_Date">DATE(YEAR(Loan_Start),MONTH(Loan_Start)+Payment_Number,DAY(Loan_Start))</definedName>
    <definedName name="Princ">Kreditrechner!$G$18:$G$377</definedName>
    <definedName name="Print_Area_Reset">OFFSET(Full_Print,0,0,Last_Row)</definedName>
    <definedName name="Sched_Pay">Kreditrechner!$D$18:$D$377</definedName>
    <definedName name="Scheduled_Extra_Payments">Kreditrechner!$D$8</definedName>
    <definedName name="Scheduled_Interest_Rate">Kreditrechner!$D$5</definedName>
    <definedName name="Scheduled_Monthly_Payment">Kreditrechner!$D$11</definedName>
    <definedName name="Total_Interest">Kreditrechner!$D$15</definedName>
    <definedName name="Total_Pay">Kreditrechner!$F$18:$F$377</definedName>
    <definedName name="Total_Payment">Scheduled_Payment+Extra_Payment</definedName>
    <definedName name="Values_Entered">IF(Loan_Amount*Interest_Rate*Loan_Years*Loan_Start&gt;0,1,0)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D12" i="1"/>
  <c r="E339" i="1"/>
  <c r="D339" i="1"/>
  <c r="F339" i="1"/>
  <c r="D18" i="1"/>
  <c r="E18" i="1"/>
  <c r="F18" i="1"/>
  <c r="C18" i="1"/>
  <c r="H18" i="1"/>
  <c r="G18" i="1"/>
  <c r="I18" i="1"/>
  <c r="C19" i="1"/>
  <c r="D19" i="1"/>
  <c r="E19" i="1"/>
  <c r="F19" i="1"/>
  <c r="H19" i="1"/>
  <c r="G19" i="1"/>
  <c r="I19" i="1"/>
  <c r="C20" i="1"/>
  <c r="D20" i="1"/>
  <c r="E20" i="1"/>
  <c r="F20" i="1"/>
  <c r="H20" i="1"/>
  <c r="G20" i="1"/>
  <c r="I20" i="1"/>
  <c r="C21" i="1"/>
  <c r="D21" i="1"/>
  <c r="E21" i="1"/>
  <c r="F21" i="1"/>
  <c r="H21" i="1"/>
  <c r="G21" i="1"/>
  <c r="I21" i="1"/>
  <c r="C22" i="1"/>
  <c r="D22" i="1"/>
  <c r="E22" i="1"/>
  <c r="F22" i="1"/>
  <c r="H22" i="1"/>
  <c r="G22" i="1"/>
  <c r="I22" i="1"/>
  <c r="C23" i="1"/>
  <c r="D23" i="1"/>
  <c r="E23" i="1"/>
  <c r="F23" i="1"/>
  <c r="H23" i="1"/>
  <c r="G23" i="1"/>
  <c r="I23" i="1"/>
  <c r="C24" i="1"/>
  <c r="D24" i="1"/>
  <c r="E24" i="1"/>
  <c r="F24" i="1"/>
  <c r="H24" i="1"/>
  <c r="G24" i="1"/>
  <c r="I24" i="1"/>
  <c r="C25" i="1"/>
  <c r="D25" i="1"/>
  <c r="E25" i="1"/>
  <c r="F25" i="1"/>
  <c r="H25" i="1"/>
  <c r="G25" i="1"/>
  <c r="I25" i="1"/>
  <c r="C26" i="1"/>
  <c r="D26" i="1"/>
  <c r="E26" i="1"/>
  <c r="F26" i="1"/>
  <c r="H26" i="1"/>
  <c r="G26" i="1"/>
  <c r="I26" i="1"/>
  <c r="C27" i="1"/>
  <c r="D27" i="1"/>
  <c r="E27" i="1"/>
  <c r="F27" i="1"/>
  <c r="H27" i="1"/>
  <c r="G27" i="1"/>
  <c r="I27" i="1"/>
  <c r="C28" i="1"/>
  <c r="D28" i="1"/>
  <c r="E28" i="1"/>
  <c r="F28" i="1"/>
  <c r="H28" i="1"/>
  <c r="G28" i="1"/>
  <c r="I28" i="1"/>
  <c r="C29" i="1"/>
  <c r="D29" i="1"/>
  <c r="E29" i="1"/>
  <c r="F29" i="1"/>
  <c r="H29" i="1"/>
  <c r="G29" i="1"/>
  <c r="I29" i="1"/>
  <c r="C30" i="1"/>
  <c r="D30" i="1"/>
  <c r="E30" i="1"/>
  <c r="F30" i="1"/>
  <c r="H30" i="1"/>
  <c r="G30" i="1"/>
  <c r="I30" i="1"/>
  <c r="C31" i="1"/>
  <c r="D31" i="1"/>
  <c r="E31" i="1"/>
  <c r="F31" i="1"/>
  <c r="H31" i="1"/>
  <c r="G31" i="1"/>
  <c r="I31" i="1"/>
  <c r="C32" i="1"/>
  <c r="D32" i="1"/>
  <c r="E32" i="1"/>
  <c r="F32" i="1"/>
  <c r="H32" i="1"/>
  <c r="G32" i="1"/>
  <c r="I32" i="1"/>
  <c r="C33" i="1"/>
  <c r="D33" i="1"/>
  <c r="E33" i="1"/>
  <c r="F33" i="1"/>
  <c r="H33" i="1"/>
  <c r="G33" i="1"/>
  <c r="I33" i="1"/>
  <c r="C34" i="1"/>
  <c r="D34" i="1"/>
  <c r="E34" i="1"/>
  <c r="F34" i="1"/>
  <c r="H34" i="1"/>
  <c r="G34" i="1"/>
  <c r="I34" i="1"/>
  <c r="C35" i="1"/>
  <c r="D35" i="1"/>
  <c r="E35" i="1"/>
  <c r="F35" i="1"/>
  <c r="H35" i="1"/>
  <c r="G35" i="1"/>
  <c r="I35" i="1"/>
  <c r="C36" i="1"/>
  <c r="D36" i="1"/>
  <c r="E36" i="1"/>
  <c r="F36" i="1"/>
  <c r="H36" i="1"/>
  <c r="G36" i="1"/>
  <c r="I36" i="1"/>
  <c r="C37" i="1"/>
  <c r="D37" i="1"/>
  <c r="E37" i="1"/>
  <c r="F37" i="1"/>
  <c r="H37" i="1"/>
  <c r="G37" i="1"/>
  <c r="I37" i="1"/>
  <c r="C38" i="1"/>
  <c r="D38" i="1"/>
  <c r="E38" i="1"/>
  <c r="F38" i="1"/>
  <c r="H38" i="1"/>
  <c r="G38" i="1"/>
  <c r="I38" i="1"/>
  <c r="C39" i="1"/>
  <c r="D39" i="1"/>
  <c r="E39" i="1"/>
  <c r="F39" i="1"/>
  <c r="H39" i="1"/>
  <c r="G39" i="1"/>
  <c r="I39" i="1"/>
  <c r="C40" i="1"/>
  <c r="D40" i="1"/>
  <c r="E40" i="1"/>
  <c r="F40" i="1"/>
  <c r="H40" i="1"/>
  <c r="G40" i="1"/>
  <c r="I40" i="1"/>
  <c r="C41" i="1"/>
  <c r="D41" i="1"/>
  <c r="E41" i="1"/>
  <c r="F41" i="1"/>
  <c r="H41" i="1"/>
  <c r="G41" i="1"/>
  <c r="I41" i="1"/>
  <c r="C42" i="1"/>
  <c r="D42" i="1"/>
  <c r="E42" i="1"/>
  <c r="F42" i="1"/>
  <c r="H42" i="1"/>
  <c r="G42" i="1"/>
  <c r="I42" i="1"/>
  <c r="C43" i="1"/>
  <c r="D43" i="1"/>
  <c r="E43" i="1"/>
  <c r="F43" i="1"/>
  <c r="H43" i="1"/>
  <c r="G43" i="1"/>
  <c r="I43" i="1"/>
  <c r="C44" i="1"/>
  <c r="D44" i="1"/>
  <c r="E44" i="1"/>
  <c r="F44" i="1"/>
  <c r="H44" i="1"/>
  <c r="G44" i="1"/>
  <c r="I44" i="1"/>
  <c r="C45" i="1"/>
  <c r="D45" i="1"/>
  <c r="E45" i="1"/>
  <c r="F45" i="1"/>
  <c r="H45" i="1"/>
  <c r="G45" i="1"/>
  <c r="I45" i="1"/>
  <c r="C46" i="1"/>
  <c r="D46" i="1"/>
  <c r="E46" i="1"/>
  <c r="F46" i="1"/>
  <c r="H46" i="1"/>
  <c r="G46" i="1"/>
  <c r="I46" i="1"/>
  <c r="C47" i="1"/>
  <c r="D47" i="1"/>
  <c r="E47" i="1"/>
  <c r="F47" i="1"/>
  <c r="H47" i="1"/>
  <c r="G47" i="1"/>
  <c r="I47" i="1"/>
  <c r="C48" i="1"/>
  <c r="D48" i="1"/>
  <c r="E48" i="1"/>
  <c r="F48" i="1"/>
  <c r="H48" i="1"/>
  <c r="G48" i="1"/>
  <c r="I48" i="1"/>
  <c r="C49" i="1"/>
  <c r="D49" i="1"/>
  <c r="E49" i="1"/>
  <c r="F49" i="1"/>
  <c r="H49" i="1"/>
  <c r="G49" i="1"/>
  <c r="I49" i="1"/>
  <c r="C50" i="1"/>
  <c r="D50" i="1"/>
  <c r="E50" i="1"/>
  <c r="F50" i="1"/>
  <c r="H50" i="1"/>
  <c r="G50" i="1"/>
  <c r="I50" i="1"/>
  <c r="C51" i="1"/>
  <c r="D51" i="1"/>
  <c r="E51" i="1"/>
  <c r="F51" i="1"/>
  <c r="H51" i="1"/>
  <c r="G51" i="1"/>
  <c r="I51" i="1"/>
  <c r="C52" i="1"/>
  <c r="D52" i="1"/>
  <c r="E52" i="1"/>
  <c r="F52" i="1"/>
  <c r="H52" i="1"/>
  <c r="G52" i="1"/>
  <c r="I52" i="1"/>
  <c r="C53" i="1"/>
  <c r="D53" i="1"/>
  <c r="E53" i="1"/>
  <c r="F53" i="1"/>
  <c r="H53" i="1"/>
  <c r="G53" i="1"/>
  <c r="I53" i="1"/>
  <c r="C54" i="1"/>
  <c r="D54" i="1"/>
  <c r="E54" i="1"/>
  <c r="F54" i="1"/>
  <c r="H54" i="1"/>
  <c r="G54" i="1"/>
  <c r="I54" i="1"/>
  <c r="C55" i="1"/>
  <c r="D55" i="1"/>
  <c r="E55" i="1"/>
  <c r="F55" i="1"/>
  <c r="H55" i="1"/>
  <c r="G55" i="1"/>
  <c r="I55" i="1"/>
  <c r="C56" i="1"/>
  <c r="D56" i="1"/>
  <c r="E56" i="1"/>
  <c r="F56" i="1"/>
  <c r="H56" i="1"/>
  <c r="G56" i="1"/>
  <c r="I56" i="1"/>
  <c r="C57" i="1"/>
  <c r="D57" i="1"/>
  <c r="E57" i="1"/>
  <c r="F57" i="1"/>
  <c r="H57" i="1"/>
  <c r="G57" i="1"/>
  <c r="I57" i="1"/>
  <c r="C58" i="1"/>
  <c r="D58" i="1"/>
  <c r="E58" i="1"/>
  <c r="F58" i="1"/>
  <c r="H58" i="1"/>
  <c r="G58" i="1"/>
  <c r="I58" i="1"/>
  <c r="C59" i="1"/>
  <c r="D59" i="1"/>
  <c r="E59" i="1"/>
  <c r="F59" i="1"/>
  <c r="H59" i="1"/>
  <c r="G59" i="1"/>
  <c r="I59" i="1"/>
  <c r="C60" i="1"/>
  <c r="D60" i="1"/>
  <c r="E60" i="1"/>
  <c r="F60" i="1"/>
  <c r="H60" i="1"/>
  <c r="G60" i="1"/>
  <c r="I60" i="1"/>
  <c r="C61" i="1"/>
  <c r="D61" i="1"/>
  <c r="E61" i="1"/>
  <c r="F61" i="1"/>
  <c r="H61" i="1"/>
  <c r="G61" i="1"/>
  <c r="I61" i="1"/>
  <c r="C62" i="1"/>
  <c r="D62" i="1"/>
  <c r="E62" i="1"/>
  <c r="F62" i="1"/>
  <c r="H62" i="1"/>
  <c r="G62" i="1"/>
  <c r="I62" i="1"/>
  <c r="C63" i="1"/>
  <c r="D63" i="1"/>
  <c r="E63" i="1"/>
  <c r="F63" i="1"/>
  <c r="H63" i="1"/>
  <c r="G63" i="1"/>
  <c r="I63" i="1"/>
  <c r="C64" i="1"/>
  <c r="D64" i="1"/>
  <c r="E64" i="1"/>
  <c r="F64" i="1"/>
  <c r="H64" i="1"/>
  <c r="G64" i="1"/>
  <c r="I64" i="1"/>
  <c r="C65" i="1"/>
  <c r="D65" i="1"/>
  <c r="E65" i="1"/>
  <c r="F65" i="1"/>
  <c r="H65" i="1"/>
  <c r="G65" i="1"/>
  <c r="I65" i="1"/>
  <c r="C66" i="1"/>
  <c r="D66" i="1"/>
  <c r="E66" i="1"/>
  <c r="F66" i="1"/>
  <c r="H66" i="1"/>
  <c r="G66" i="1"/>
  <c r="I66" i="1"/>
  <c r="C67" i="1"/>
  <c r="D67" i="1"/>
  <c r="E67" i="1"/>
  <c r="F67" i="1"/>
  <c r="H67" i="1"/>
  <c r="G67" i="1"/>
  <c r="I67" i="1"/>
  <c r="C68" i="1"/>
  <c r="D68" i="1"/>
  <c r="E68" i="1"/>
  <c r="F68" i="1"/>
  <c r="H68" i="1"/>
  <c r="G68" i="1"/>
  <c r="I68" i="1"/>
  <c r="C69" i="1"/>
  <c r="D69" i="1"/>
  <c r="E69" i="1"/>
  <c r="F69" i="1"/>
  <c r="H69" i="1"/>
  <c r="G69" i="1"/>
  <c r="I69" i="1"/>
  <c r="C70" i="1"/>
  <c r="D70" i="1"/>
  <c r="E70" i="1"/>
  <c r="F70" i="1"/>
  <c r="H70" i="1"/>
  <c r="G70" i="1"/>
  <c r="I70" i="1"/>
  <c r="C71" i="1"/>
  <c r="D71" i="1"/>
  <c r="E71" i="1"/>
  <c r="F71" i="1"/>
  <c r="H71" i="1"/>
  <c r="G71" i="1"/>
  <c r="I71" i="1"/>
  <c r="C72" i="1"/>
  <c r="D72" i="1"/>
  <c r="E72" i="1"/>
  <c r="F72" i="1"/>
  <c r="H72" i="1"/>
  <c r="G72" i="1"/>
  <c r="I72" i="1"/>
  <c r="C73" i="1"/>
  <c r="D73" i="1"/>
  <c r="E73" i="1"/>
  <c r="F73" i="1"/>
  <c r="H73" i="1"/>
  <c r="G73" i="1"/>
  <c r="I73" i="1"/>
  <c r="C74" i="1"/>
  <c r="D74" i="1"/>
  <c r="E74" i="1"/>
  <c r="F74" i="1"/>
  <c r="H74" i="1"/>
  <c r="G74" i="1"/>
  <c r="I74" i="1"/>
  <c r="C75" i="1"/>
  <c r="D75" i="1"/>
  <c r="E75" i="1"/>
  <c r="F75" i="1"/>
  <c r="H75" i="1"/>
  <c r="G75" i="1"/>
  <c r="I75" i="1"/>
  <c r="C76" i="1"/>
  <c r="D76" i="1"/>
  <c r="E76" i="1"/>
  <c r="F76" i="1"/>
  <c r="H76" i="1"/>
  <c r="G76" i="1"/>
  <c r="I76" i="1"/>
  <c r="C77" i="1"/>
  <c r="D77" i="1"/>
  <c r="E77" i="1"/>
  <c r="F77" i="1"/>
  <c r="H77" i="1"/>
  <c r="G77" i="1"/>
  <c r="I77" i="1"/>
  <c r="C78" i="1"/>
  <c r="D78" i="1"/>
  <c r="E78" i="1"/>
  <c r="F78" i="1"/>
  <c r="H78" i="1"/>
  <c r="G78" i="1"/>
  <c r="I78" i="1"/>
  <c r="C79" i="1"/>
  <c r="D79" i="1"/>
  <c r="E79" i="1"/>
  <c r="F79" i="1"/>
  <c r="H79" i="1"/>
  <c r="G79" i="1"/>
  <c r="I79" i="1"/>
  <c r="C80" i="1"/>
  <c r="D80" i="1"/>
  <c r="E80" i="1"/>
  <c r="F80" i="1"/>
  <c r="H80" i="1"/>
  <c r="G80" i="1"/>
  <c r="I80" i="1"/>
  <c r="C81" i="1"/>
  <c r="D81" i="1"/>
  <c r="E81" i="1"/>
  <c r="F81" i="1"/>
  <c r="H81" i="1"/>
  <c r="G81" i="1"/>
  <c r="I81" i="1"/>
  <c r="C82" i="1"/>
  <c r="D82" i="1"/>
  <c r="E82" i="1"/>
  <c r="F82" i="1"/>
  <c r="H82" i="1"/>
  <c r="G82" i="1"/>
  <c r="I82" i="1"/>
  <c r="C83" i="1"/>
  <c r="D83" i="1"/>
  <c r="E83" i="1"/>
  <c r="F83" i="1"/>
  <c r="H83" i="1"/>
  <c r="G83" i="1"/>
  <c r="I83" i="1"/>
  <c r="C84" i="1"/>
  <c r="D84" i="1"/>
  <c r="E84" i="1"/>
  <c r="F84" i="1"/>
  <c r="H84" i="1"/>
  <c r="G84" i="1"/>
  <c r="I84" i="1"/>
  <c r="C85" i="1"/>
  <c r="D85" i="1"/>
  <c r="E85" i="1"/>
  <c r="F85" i="1"/>
  <c r="H85" i="1"/>
  <c r="G85" i="1"/>
  <c r="I85" i="1"/>
  <c r="C86" i="1"/>
  <c r="D86" i="1"/>
  <c r="E86" i="1"/>
  <c r="F86" i="1"/>
  <c r="H86" i="1"/>
  <c r="G86" i="1"/>
  <c r="I86" i="1"/>
  <c r="C87" i="1"/>
  <c r="D87" i="1"/>
  <c r="E87" i="1"/>
  <c r="F87" i="1"/>
  <c r="H87" i="1"/>
  <c r="G87" i="1"/>
  <c r="I87" i="1"/>
  <c r="C88" i="1"/>
  <c r="D88" i="1"/>
  <c r="E88" i="1"/>
  <c r="F88" i="1"/>
  <c r="H88" i="1"/>
  <c r="G88" i="1"/>
  <c r="I88" i="1"/>
  <c r="C89" i="1"/>
  <c r="D89" i="1"/>
  <c r="E89" i="1"/>
  <c r="F89" i="1"/>
  <c r="H89" i="1"/>
  <c r="G89" i="1"/>
  <c r="I89" i="1"/>
  <c r="C90" i="1"/>
  <c r="D90" i="1"/>
  <c r="E90" i="1"/>
  <c r="F90" i="1"/>
  <c r="H90" i="1"/>
  <c r="G90" i="1"/>
  <c r="I90" i="1"/>
  <c r="C91" i="1"/>
  <c r="D91" i="1"/>
  <c r="E91" i="1"/>
  <c r="F91" i="1"/>
  <c r="H91" i="1"/>
  <c r="G91" i="1"/>
  <c r="I91" i="1"/>
  <c r="C92" i="1"/>
  <c r="D92" i="1"/>
  <c r="E92" i="1"/>
  <c r="F92" i="1"/>
  <c r="H92" i="1"/>
  <c r="G92" i="1"/>
  <c r="I92" i="1"/>
  <c r="C93" i="1"/>
  <c r="D93" i="1"/>
  <c r="E93" i="1"/>
  <c r="F93" i="1"/>
  <c r="H93" i="1"/>
  <c r="G93" i="1"/>
  <c r="I93" i="1"/>
  <c r="C94" i="1"/>
  <c r="D94" i="1"/>
  <c r="E94" i="1"/>
  <c r="F94" i="1"/>
  <c r="H94" i="1"/>
  <c r="G94" i="1"/>
  <c r="I94" i="1"/>
  <c r="C95" i="1"/>
  <c r="D95" i="1"/>
  <c r="E95" i="1"/>
  <c r="F95" i="1"/>
  <c r="H95" i="1"/>
  <c r="G95" i="1"/>
  <c r="I95" i="1"/>
  <c r="C96" i="1"/>
  <c r="D96" i="1"/>
  <c r="E96" i="1"/>
  <c r="F96" i="1"/>
  <c r="H96" i="1"/>
  <c r="G96" i="1"/>
  <c r="I96" i="1"/>
  <c r="C97" i="1"/>
  <c r="D97" i="1"/>
  <c r="E97" i="1"/>
  <c r="F97" i="1"/>
  <c r="H97" i="1"/>
  <c r="G97" i="1"/>
  <c r="I97" i="1"/>
  <c r="C98" i="1"/>
  <c r="D98" i="1"/>
  <c r="E98" i="1"/>
  <c r="F98" i="1"/>
  <c r="H98" i="1"/>
  <c r="G98" i="1"/>
  <c r="I98" i="1"/>
  <c r="C99" i="1"/>
  <c r="D99" i="1"/>
  <c r="E99" i="1"/>
  <c r="F99" i="1"/>
  <c r="H99" i="1"/>
  <c r="G99" i="1"/>
  <c r="I99" i="1"/>
  <c r="C100" i="1"/>
  <c r="D100" i="1"/>
  <c r="E100" i="1"/>
  <c r="F100" i="1"/>
  <c r="H100" i="1"/>
  <c r="G100" i="1"/>
  <c r="I100" i="1"/>
  <c r="C101" i="1"/>
  <c r="D101" i="1"/>
  <c r="E101" i="1"/>
  <c r="F101" i="1"/>
  <c r="H101" i="1"/>
  <c r="G101" i="1"/>
  <c r="I101" i="1"/>
  <c r="C102" i="1"/>
  <c r="D102" i="1"/>
  <c r="E102" i="1"/>
  <c r="F102" i="1"/>
  <c r="H102" i="1"/>
  <c r="G102" i="1"/>
  <c r="I102" i="1"/>
  <c r="C103" i="1"/>
  <c r="D103" i="1"/>
  <c r="E103" i="1"/>
  <c r="F103" i="1"/>
  <c r="H103" i="1"/>
  <c r="G103" i="1"/>
  <c r="I103" i="1"/>
  <c r="C104" i="1"/>
  <c r="D104" i="1"/>
  <c r="E104" i="1"/>
  <c r="F104" i="1"/>
  <c r="H104" i="1"/>
  <c r="G104" i="1"/>
  <c r="I104" i="1"/>
  <c r="C105" i="1"/>
  <c r="D105" i="1"/>
  <c r="E105" i="1"/>
  <c r="F105" i="1"/>
  <c r="H105" i="1"/>
  <c r="G105" i="1"/>
  <c r="I105" i="1"/>
  <c r="C106" i="1"/>
  <c r="D106" i="1"/>
  <c r="E106" i="1"/>
  <c r="F106" i="1"/>
  <c r="H106" i="1"/>
  <c r="G106" i="1"/>
  <c r="I106" i="1"/>
  <c r="C107" i="1"/>
  <c r="D107" i="1"/>
  <c r="E107" i="1"/>
  <c r="F107" i="1"/>
  <c r="H107" i="1"/>
  <c r="G107" i="1"/>
  <c r="I107" i="1"/>
  <c r="C108" i="1"/>
  <c r="D108" i="1"/>
  <c r="E108" i="1"/>
  <c r="F108" i="1"/>
  <c r="H108" i="1"/>
  <c r="G108" i="1"/>
  <c r="I108" i="1"/>
  <c r="C109" i="1"/>
  <c r="D109" i="1"/>
  <c r="E109" i="1"/>
  <c r="F109" i="1"/>
  <c r="H109" i="1"/>
  <c r="G109" i="1"/>
  <c r="I109" i="1"/>
  <c r="C110" i="1"/>
  <c r="D110" i="1"/>
  <c r="E110" i="1"/>
  <c r="F110" i="1"/>
  <c r="H110" i="1"/>
  <c r="G110" i="1"/>
  <c r="I110" i="1"/>
  <c r="C111" i="1"/>
  <c r="D111" i="1"/>
  <c r="E111" i="1"/>
  <c r="F111" i="1"/>
  <c r="H111" i="1"/>
  <c r="G111" i="1"/>
  <c r="I111" i="1"/>
  <c r="C112" i="1"/>
  <c r="D112" i="1"/>
  <c r="E112" i="1"/>
  <c r="F112" i="1"/>
  <c r="H112" i="1"/>
  <c r="G112" i="1"/>
  <c r="I112" i="1"/>
  <c r="C113" i="1"/>
  <c r="D113" i="1"/>
  <c r="E113" i="1"/>
  <c r="F113" i="1"/>
  <c r="H113" i="1"/>
  <c r="G113" i="1"/>
  <c r="I113" i="1"/>
  <c r="C114" i="1"/>
  <c r="D114" i="1"/>
  <c r="E114" i="1"/>
  <c r="F114" i="1"/>
  <c r="H114" i="1"/>
  <c r="G114" i="1"/>
  <c r="I114" i="1"/>
  <c r="C115" i="1"/>
  <c r="D115" i="1"/>
  <c r="E115" i="1"/>
  <c r="F115" i="1"/>
  <c r="H115" i="1"/>
  <c r="G115" i="1"/>
  <c r="I115" i="1"/>
  <c r="C116" i="1"/>
  <c r="D116" i="1"/>
  <c r="E116" i="1"/>
  <c r="F116" i="1"/>
  <c r="H116" i="1"/>
  <c r="G116" i="1"/>
  <c r="I116" i="1"/>
  <c r="C117" i="1"/>
  <c r="D117" i="1"/>
  <c r="E117" i="1"/>
  <c r="F117" i="1"/>
  <c r="H117" i="1"/>
  <c r="G117" i="1"/>
  <c r="I117" i="1"/>
  <c r="C118" i="1"/>
  <c r="D118" i="1"/>
  <c r="E118" i="1"/>
  <c r="F118" i="1"/>
  <c r="H118" i="1"/>
  <c r="G118" i="1"/>
  <c r="I118" i="1"/>
  <c r="C119" i="1"/>
  <c r="D119" i="1"/>
  <c r="E119" i="1"/>
  <c r="F119" i="1"/>
  <c r="H119" i="1"/>
  <c r="G119" i="1"/>
  <c r="I119" i="1"/>
  <c r="C120" i="1"/>
  <c r="D120" i="1"/>
  <c r="E120" i="1"/>
  <c r="F120" i="1"/>
  <c r="H120" i="1"/>
  <c r="G120" i="1"/>
  <c r="I120" i="1"/>
  <c r="C121" i="1"/>
  <c r="D121" i="1"/>
  <c r="E121" i="1"/>
  <c r="F121" i="1"/>
  <c r="H121" i="1"/>
  <c r="G121" i="1"/>
  <c r="I121" i="1"/>
  <c r="C122" i="1"/>
  <c r="D122" i="1"/>
  <c r="E122" i="1"/>
  <c r="F122" i="1"/>
  <c r="H122" i="1"/>
  <c r="G122" i="1"/>
  <c r="I122" i="1"/>
  <c r="C123" i="1"/>
  <c r="D123" i="1"/>
  <c r="E123" i="1"/>
  <c r="F123" i="1"/>
  <c r="H123" i="1"/>
  <c r="G123" i="1"/>
  <c r="I123" i="1"/>
  <c r="C124" i="1"/>
  <c r="D124" i="1"/>
  <c r="E124" i="1"/>
  <c r="F124" i="1"/>
  <c r="H124" i="1"/>
  <c r="G124" i="1"/>
  <c r="I124" i="1"/>
  <c r="C125" i="1"/>
  <c r="D125" i="1"/>
  <c r="E125" i="1"/>
  <c r="F125" i="1"/>
  <c r="H125" i="1"/>
  <c r="G125" i="1"/>
  <c r="I125" i="1"/>
  <c r="C126" i="1"/>
  <c r="D126" i="1"/>
  <c r="E126" i="1"/>
  <c r="F126" i="1"/>
  <c r="H126" i="1"/>
  <c r="G126" i="1"/>
  <c r="I126" i="1"/>
  <c r="C127" i="1"/>
  <c r="D127" i="1"/>
  <c r="E127" i="1"/>
  <c r="F127" i="1"/>
  <c r="H127" i="1"/>
  <c r="G127" i="1"/>
  <c r="I127" i="1"/>
  <c r="C128" i="1"/>
  <c r="D128" i="1"/>
  <c r="E128" i="1"/>
  <c r="F128" i="1"/>
  <c r="H128" i="1"/>
  <c r="G128" i="1"/>
  <c r="I128" i="1"/>
  <c r="C129" i="1"/>
  <c r="D129" i="1"/>
  <c r="E129" i="1"/>
  <c r="F129" i="1"/>
  <c r="H129" i="1"/>
  <c r="G129" i="1"/>
  <c r="I129" i="1"/>
  <c r="C130" i="1"/>
  <c r="D130" i="1"/>
  <c r="E130" i="1"/>
  <c r="F130" i="1"/>
  <c r="H130" i="1"/>
  <c r="G130" i="1"/>
  <c r="I130" i="1"/>
  <c r="C131" i="1"/>
  <c r="D131" i="1"/>
  <c r="E131" i="1"/>
  <c r="F131" i="1"/>
  <c r="H131" i="1"/>
  <c r="G131" i="1"/>
  <c r="I131" i="1"/>
  <c r="C132" i="1"/>
  <c r="D132" i="1"/>
  <c r="E132" i="1"/>
  <c r="F132" i="1"/>
  <c r="H132" i="1"/>
  <c r="G132" i="1"/>
  <c r="I132" i="1"/>
  <c r="C133" i="1"/>
  <c r="D133" i="1"/>
  <c r="E133" i="1"/>
  <c r="F133" i="1"/>
  <c r="H133" i="1"/>
  <c r="G133" i="1"/>
  <c r="I133" i="1"/>
  <c r="C134" i="1"/>
  <c r="D134" i="1"/>
  <c r="E134" i="1"/>
  <c r="F134" i="1"/>
  <c r="H134" i="1"/>
  <c r="G134" i="1"/>
  <c r="I134" i="1"/>
  <c r="C135" i="1"/>
  <c r="D135" i="1"/>
  <c r="E135" i="1"/>
  <c r="F135" i="1"/>
  <c r="H135" i="1"/>
  <c r="G135" i="1"/>
  <c r="I135" i="1"/>
  <c r="C136" i="1"/>
  <c r="D136" i="1"/>
  <c r="E136" i="1"/>
  <c r="F136" i="1"/>
  <c r="H136" i="1"/>
  <c r="G136" i="1"/>
  <c r="I136" i="1"/>
  <c r="C137" i="1"/>
  <c r="D137" i="1"/>
  <c r="E137" i="1"/>
  <c r="F137" i="1"/>
  <c r="H137" i="1"/>
  <c r="G137" i="1"/>
  <c r="I137" i="1"/>
  <c r="C138" i="1"/>
  <c r="D138" i="1"/>
  <c r="E138" i="1"/>
  <c r="F138" i="1"/>
  <c r="H138" i="1"/>
  <c r="G138" i="1"/>
  <c r="I138" i="1"/>
  <c r="C139" i="1"/>
  <c r="D139" i="1"/>
  <c r="E139" i="1"/>
  <c r="F139" i="1"/>
  <c r="H139" i="1"/>
  <c r="G139" i="1"/>
  <c r="I139" i="1"/>
  <c r="C140" i="1"/>
  <c r="D140" i="1"/>
  <c r="E140" i="1"/>
  <c r="F140" i="1"/>
  <c r="H140" i="1"/>
  <c r="G140" i="1"/>
  <c r="I140" i="1"/>
  <c r="C141" i="1"/>
  <c r="D141" i="1"/>
  <c r="E141" i="1"/>
  <c r="F141" i="1"/>
  <c r="H141" i="1"/>
  <c r="G141" i="1"/>
  <c r="I141" i="1"/>
  <c r="C142" i="1"/>
  <c r="D142" i="1"/>
  <c r="E142" i="1"/>
  <c r="F142" i="1"/>
  <c r="H142" i="1"/>
  <c r="G142" i="1"/>
  <c r="I142" i="1"/>
  <c r="C143" i="1"/>
  <c r="D143" i="1"/>
  <c r="E143" i="1"/>
  <c r="F143" i="1"/>
  <c r="H143" i="1"/>
  <c r="G143" i="1"/>
  <c r="I143" i="1"/>
  <c r="C144" i="1"/>
  <c r="D144" i="1"/>
  <c r="E144" i="1"/>
  <c r="F144" i="1"/>
  <c r="H144" i="1"/>
  <c r="G144" i="1"/>
  <c r="I144" i="1"/>
  <c r="C145" i="1"/>
  <c r="D145" i="1"/>
  <c r="E145" i="1"/>
  <c r="F145" i="1"/>
  <c r="H145" i="1"/>
  <c r="G145" i="1"/>
  <c r="I145" i="1"/>
  <c r="C146" i="1"/>
  <c r="D146" i="1"/>
  <c r="E146" i="1"/>
  <c r="F146" i="1"/>
  <c r="H146" i="1"/>
  <c r="G146" i="1"/>
  <c r="I146" i="1"/>
  <c r="C147" i="1"/>
  <c r="D147" i="1"/>
  <c r="E147" i="1"/>
  <c r="F147" i="1"/>
  <c r="H147" i="1"/>
  <c r="G147" i="1"/>
  <c r="I147" i="1"/>
  <c r="C148" i="1"/>
  <c r="D148" i="1"/>
  <c r="E148" i="1"/>
  <c r="F148" i="1"/>
  <c r="H148" i="1"/>
  <c r="G148" i="1"/>
  <c r="I148" i="1"/>
  <c r="C149" i="1"/>
  <c r="D149" i="1"/>
  <c r="E149" i="1"/>
  <c r="F149" i="1"/>
  <c r="H149" i="1"/>
  <c r="G149" i="1"/>
  <c r="I149" i="1"/>
  <c r="C150" i="1"/>
  <c r="D150" i="1"/>
  <c r="E150" i="1"/>
  <c r="F150" i="1"/>
  <c r="H150" i="1"/>
  <c r="G150" i="1"/>
  <c r="I150" i="1"/>
  <c r="C151" i="1"/>
  <c r="D151" i="1"/>
  <c r="E151" i="1"/>
  <c r="F151" i="1"/>
  <c r="H151" i="1"/>
  <c r="G151" i="1"/>
  <c r="I151" i="1"/>
  <c r="C152" i="1"/>
  <c r="D152" i="1"/>
  <c r="E152" i="1"/>
  <c r="F152" i="1"/>
  <c r="H152" i="1"/>
  <c r="G152" i="1"/>
  <c r="I152" i="1"/>
  <c r="C153" i="1"/>
  <c r="D153" i="1"/>
  <c r="E153" i="1"/>
  <c r="F153" i="1"/>
  <c r="H153" i="1"/>
  <c r="G153" i="1"/>
  <c r="I153" i="1"/>
  <c r="C154" i="1"/>
  <c r="D154" i="1"/>
  <c r="E154" i="1"/>
  <c r="F154" i="1"/>
  <c r="H154" i="1"/>
  <c r="G154" i="1"/>
  <c r="I154" i="1"/>
  <c r="C155" i="1"/>
  <c r="D155" i="1"/>
  <c r="E155" i="1"/>
  <c r="F155" i="1"/>
  <c r="H155" i="1"/>
  <c r="G155" i="1"/>
  <c r="I155" i="1"/>
  <c r="C156" i="1"/>
  <c r="D156" i="1"/>
  <c r="E156" i="1"/>
  <c r="F156" i="1"/>
  <c r="H156" i="1"/>
  <c r="G156" i="1"/>
  <c r="I156" i="1"/>
  <c r="C157" i="1"/>
  <c r="D157" i="1"/>
  <c r="E157" i="1"/>
  <c r="F157" i="1"/>
  <c r="H157" i="1"/>
  <c r="G157" i="1"/>
  <c r="I157" i="1"/>
  <c r="C158" i="1"/>
  <c r="D158" i="1"/>
  <c r="E158" i="1"/>
  <c r="F158" i="1"/>
  <c r="H158" i="1"/>
  <c r="G158" i="1"/>
  <c r="I158" i="1"/>
  <c r="C159" i="1"/>
  <c r="D159" i="1"/>
  <c r="E159" i="1"/>
  <c r="F159" i="1"/>
  <c r="H159" i="1"/>
  <c r="G159" i="1"/>
  <c r="I159" i="1"/>
  <c r="C160" i="1"/>
  <c r="D160" i="1"/>
  <c r="E160" i="1"/>
  <c r="F160" i="1"/>
  <c r="H160" i="1"/>
  <c r="G160" i="1"/>
  <c r="I160" i="1"/>
  <c r="C161" i="1"/>
  <c r="D161" i="1"/>
  <c r="E161" i="1"/>
  <c r="F161" i="1"/>
  <c r="H161" i="1"/>
  <c r="G161" i="1"/>
  <c r="I161" i="1"/>
  <c r="C162" i="1"/>
  <c r="D162" i="1"/>
  <c r="E162" i="1"/>
  <c r="F162" i="1"/>
  <c r="H162" i="1"/>
  <c r="G162" i="1"/>
  <c r="I162" i="1"/>
  <c r="C163" i="1"/>
  <c r="D163" i="1"/>
  <c r="E163" i="1"/>
  <c r="F163" i="1"/>
  <c r="H163" i="1"/>
  <c r="G163" i="1"/>
  <c r="I163" i="1"/>
  <c r="C164" i="1"/>
  <c r="D164" i="1"/>
  <c r="E164" i="1"/>
  <c r="F164" i="1"/>
  <c r="H164" i="1"/>
  <c r="G164" i="1"/>
  <c r="I164" i="1"/>
  <c r="C165" i="1"/>
  <c r="D165" i="1"/>
  <c r="E165" i="1"/>
  <c r="F165" i="1"/>
  <c r="H165" i="1"/>
  <c r="G165" i="1"/>
  <c r="I165" i="1"/>
  <c r="C166" i="1"/>
  <c r="D166" i="1"/>
  <c r="E166" i="1"/>
  <c r="F166" i="1"/>
  <c r="H166" i="1"/>
  <c r="G166" i="1"/>
  <c r="I166" i="1"/>
  <c r="C167" i="1"/>
  <c r="D167" i="1"/>
  <c r="E167" i="1"/>
  <c r="F167" i="1"/>
  <c r="H167" i="1"/>
  <c r="G167" i="1"/>
  <c r="I167" i="1"/>
  <c r="C168" i="1"/>
  <c r="D168" i="1"/>
  <c r="E168" i="1"/>
  <c r="F168" i="1"/>
  <c r="H168" i="1"/>
  <c r="G168" i="1"/>
  <c r="I168" i="1"/>
  <c r="C169" i="1"/>
  <c r="D169" i="1"/>
  <c r="E169" i="1"/>
  <c r="F169" i="1"/>
  <c r="H169" i="1"/>
  <c r="G169" i="1"/>
  <c r="I169" i="1"/>
  <c r="C170" i="1"/>
  <c r="D170" i="1"/>
  <c r="E170" i="1"/>
  <c r="F170" i="1"/>
  <c r="H170" i="1"/>
  <c r="G170" i="1"/>
  <c r="I170" i="1"/>
  <c r="C171" i="1"/>
  <c r="D171" i="1"/>
  <c r="E171" i="1"/>
  <c r="F171" i="1"/>
  <c r="H171" i="1"/>
  <c r="G171" i="1"/>
  <c r="I171" i="1"/>
  <c r="C172" i="1"/>
  <c r="D172" i="1"/>
  <c r="E172" i="1"/>
  <c r="F172" i="1"/>
  <c r="H172" i="1"/>
  <c r="G172" i="1"/>
  <c r="I172" i="1"/>
  <c r="C173" i="1"/>
  <c r="D173" i="1"/>
  <c r="E173" i="1"/>
  <c r="F173" i="1"/>
  <c r="H173" i="1"/>
  <c r="G173" i="1"/>
  <c r="I173" i="1"/>
  <c r="C174" i="1"/>
  <c r="D174" i="1"/>
  <c r="E174" i="1"/>
  <c r="F174" i="1"/>
  <c r="H174" i="1"/>
  <c r="G174" i="1"/>
  <c r="I174" i="1"/>
  <c r="C175" i="1"/>
  <c r="D175" i="1"/>
  <c r="E175" i="1"/>
  <c r="F175" i="1"/>
  <c r="H175" i="1"/>
  <c r="G175" i="1"/>
  <c r="I175" i="1"/>
  <c r="C176" i="1"/>
  <c r="D176" i="1"/>
  <c r="E176" i="1"/>
  <c r="F176" i="1"/>
  <c r="H176" i="1"/>
  <c r="G176" i="1"/>
  <c r="I176" i="1"/>
  <c r="C177" i="1"/>
  <c r="D177" i="1"/>
  <c r="E177" i="1"/>
  <c r="F177" i="1"/>
  <c r="H177" i="1"/>
  <c r="G177" i="1"/>
  <c r="I177" i="1"/>
  <c r="C178" i="1"/>
  <c r="D178" i="1"/>
  <c r="E178" i="1"/>
  <c r="F178" i="1"/>
  <c r="H178" i="1"/>
  <c r="G178" i="1"/>
  <c r="I178" i="1"/>
  <c r="C179" i="1"/>
  <c r="D179" i="1"/>
  <c r="E179" i="1"/>
  <c r="F179" i="1"/>
  <c r="H179" i="1"/>
  <c r="G179" i="1"/>
  <c r="I179" i="1"/>
  <c r="C180" i="1"/>
  <c r="D180" i="1"/>
  <c r="E180" i="1"/>
  <c r="F180" i="1"/>
  <c r="H180" i="1"/>
  <c r="G180" i="1"/>
  <c r="I180" i="1"/>
  <c r="C181" i="1"/>
  <c r="D181" i="1"/>
  <c r="E181" i="1"/>
  <c r="F181" i="1"/>
  <c r="H181" i="1"/>
  <c r="G181" i="1"/>
  <c r="I181" i="1"/>
  <c r="C182" i="1"/>
  <c r="D182" i="1"/>
  <c r="E182" i="1"/>
  <c r="F182" i="1"/>
  <c r="H182" i="1"/>
  <c r="G182" i="1"/>
  <c r="I182" i="1"/>
  <c r="C183" i="1"/>
  <c r="D183" i="1"/>
  <c r="E183" i="1"/>
  <c r="F183" i="1"/>
  <c r="H183" i="1"/>
  <c r="G183" i="1"/>
  <c r="I183" i="1"/>
  <c r="C184" i="1"/>
  <c r="D184" i="1"/>
  <c r="E184" i="1"/>
  <c r="F184" i="1"/>
  <c r="H184" i="1"/>
  <c r="G184" i="1"/>
  <c r="I184" i="1"/>
  <c r="C185" i="1"/>
  <c r="D185" i="1"/>
  <c r="E185" i="1"/>
  <c r="F185" i="1"/>
  <c r="H185" i="1"/>
  <c r="G185" i="1"/>
  <c r="I185" i="1"/>
  <c r="C186" i="1"/>
  <c r="D186" i="1"/>
  <c r="E186" i="1"/>
  <c r="F186" i="1"/>
  <c r="H186" i="1"/>
  <c r="G186" i="1"/>
  <c r="I186" i="1"/>
  <c r="C187" i="1"/>
  <c r="D187" i="1"/>
  <c r="E187" i="1"/>
  <c r="F187" i="1"/>
  <c r="H187" i="1"/>
  <c r="G187" i="1"/>
  <c r="I187" i="1"/>
  <c r="C188" i="1"/>
  <c r="D188" i="1"/>
  <c r="E188" i="1"/>
  <c r="F188" i="1"/>
  <c r="H188" i="1"/>
  <c r="G188" i="1"/>
  <c r="I188" i="1"/>
  <c r="C189" i="1"/>
  <c r="D189" i="1"/>
  <c r="E189" i="1"/>
  <c r="F189" i="1"/>
  <c r="H189" i="1"/>
  <c r="G189" i="1"/>
  <c r="I189" i="1"/>
  <c r="C190" i="1"/>
  <c r="D190" i="1"/>
  <c r="E190" i="1"/>
  <c r="F190" i="1"/>
  <c r="H190" i="1"/>
  <c r="G190" i="1"/>
  <c r="I190" i="1"/>
  <c r="C191" i="1"/>
  <c r="D191" i="1"/>
  <c r="E191" i="1"/>
  <c r="F191" i="1"/>
  <c r="H191" i="1"/>
  <c r="G191" i="1"/>
  <c r="I191" i="1"/>
  <c r="C192" i="1"/>
  <c r="D192" i="1"/>
  <c r="E192" i="1"/>
  <c r="F192" i="1"/>
  <c r="H192" i="1"/>
  <c r="G192" i="1"/>
  <c r="I192" i="1"/>
  <c r="C193" i="1"/>
  <c r="D193" i="1"/>
  <c r="E193" i="1"/>
  <c r="F193" i="1"/>
  <c r="H193" i="1"/>
  <c r="G193" i="1"/>
  <c r="I193" i="1"/>
  <c r="C194" i="1"/>
  <c r="D194" i="1"/>
  <c r="E194" i="1"/>
  <c r="F194" i="1"/>
  <c r="H194" i="1"/>
  <c r="G194" i="1"/>
  <c r="I194" i="1"/>
  <c r="C195" i="1"/>
  <c r="D195" i="1"/>
  <c r="E195" i="1"/>
  <c r="F195" i="1"/>
  <c r="H195" i="1"/>
  <c r="G195" i="1"/>
  <c r="I195" i="1"/>
  <c r="C196" i="1"/>
  <c r="D196" i="1"/>
  <c r="E196" i="1"/>
  <c r="F196" i="1"/>
  <c r="H196" i="1"/>
  <c r="G196" i="1"/>
  <c r="I196" i="1"/>
  <c r="C197" i="1"/>
  <c r="D197" i="1"/>
  <c r="E197" i="1"/>
  <c r="F197" i="1"/>
  <c r="H197" i="1"/>
  <c r="G197" i="1"/>
  <c r="I197" i="1"/>
  <c r="C198" i="1"/>
  <c r="D198" i="1"/>
  <c r="E198" i="1"/>
  <c r="F198" i="1"/>
  <c r="H198" i="1"/>
  <c r="G198" i="1"/>
  <c r="I198" i="1"/>
  <c r="C199" i="1"/>
  <c r="D199" i="1"/>
  <c r="E199" i="1"/>
  <c r="F199" i="1"/>
  <c r="H199" i="1"/>
  <c r="G199" i="1"/>
  <c r="I199" i="1"/>
  <c r="C200" i="1"/>
  <c r="D200" i="1"/>
  <c r="E200" i="1"/>
  <c r="F200" i="1"/>
  <c r="H200" i="1"/>
  <c r="G200" i="1"/>
  <c r="I200" i="1"/>
  <c r="C201" i="1"/>
  <c r="D201" i="1"/>
  <c r="E201" i="1"/>
  <c r="F201" i="1"/>
  <c r="H201" i="1"/>
  <c r="G201" i="1"/>
  <c r="I201" i="1"/>
  <c r="C202" i="1"/>
  <c r="D202" i="1"/>
  <c r="E202" i="1"/>
  <c r="F202" i="1"/>
  <c r="H202" i="1"/>
  <c r="G202" i="1"/>
  <c r="I202" i="1"/>
  <c r="C203" i="1"/>
  <c r="D203" i="1"/>
  <c r="E203" i="1"/>
  <c r="F203" i="1"/>
  <c r="H203" i="1"/>
  <c r="G203" i="1"/>
  <c r="I203" i="1"/>
  <c r="C204" i="1"/>
  <c r="D204" i="1"/>
  <c r="E204" i="1"/>
  <c r="F204" i="1"/>
  <c r="H204" i="1"/>
  <c r="G204" i="1"/>
  <c r="I204" i="1"/>
  <c r="C205" i="1"/>
  <c r="D205" i="1"/>
  <c r="E205" i="1"/>
  <c r="F205" i="1"/>
  <c r="H205" i="1"/>
  <c r="G205" i="1"/>
  <c r="I205" i="1"/>
  <c r="C206" i="1"/>
  <c r="D206" i="1"/>
  <c r="E206" i="1"/>
  <c r="F206" i="1"/>
  <c r="H206" i="1"/>
  <c r="G206" i="1"/>
  <c r="I206" i="1"/>
  <c r="C207" i="1"/>
  <c r="D207" i="1"/>
  <c r="E207" i="1"/>
  <c r="F207" i="1"/>
  <c r="H207" i="1"/>
  <c r="G207" i="1"/>
  <c r="I207" i="1"/>
  <c r="C208" i="1"/>
  <c r="D208" i="1"/>
  <c r="E208" i="1"/>
  <c r="F208" i="1"/>
  <c r="H208" i="1"/>
  <c r="G208" i="1"/>
  <c r="I208" i="1"/>
  <c r="C209" i="1"/>
  <c r="D209" i="1"/>
  <c r="E209" i="1"/>
  <c r="F209" i="1"/>
  <c r="H209" i="1"/>
  <c r="G209" i="1"/>
  <c r="I209" i="1"/>
  <c r="C210" i="1"/>
  <c r="D210" i="1"/>
  <c r="E210" i="1"/>
  <c r="F210" i="1"/>
  <c r="H210" i="1"/>
  <c r="G210" i="1"/>
  <c r="I210" i="1"/>
  <c r="C211" i="1"/>
  <c r="D211" i="1"/>
  <c r="E211" i="1"/>
  <c r="F211" i="1"/>
  <c r="H211" i="1"/>
  <c r="G211" i="1"/>
  <c r="I211" i="1"/>
  <c r="C212" i="1"/>
  <c r="D212" i="1"/>
  <c r="E212" i="1"/>
  <c r="F212" i="1"/>
  <c r="H212" i="1"/>
  <c r="G212" i="1"/>
  <c r="I212" i="1"/>
  <c r="C213" i="1"/>
  <c r="D213" i="1"/>
  <c r="E213" i="1"/>
  <c r="F213" i="1"/>
  <c r="H213" i="1"/>
  <c r="G213" i="1"/>
  <c r="I213" i="1"/>
  <c r="C214" i="1"/>
  <c r="D214" i="1"/>
  <c r="E214" i="1"/>
  <c r="F214" i="1"/>
  <c r="H214" i="1"/>
  <c r="G214" i="1"/>
  <c r="I214" i="1"/>
  <c r="C215" i="1"/>
  <c r="D215" i="1"/>
  <c r="E215" i="1"/>
  <c r="F215" i="1"/>
  <c r="H215" i="1"/>
  <c r="G215" i="1"/>
  <c r="I215" i="1"/>
  <c r="C216" i="1"/>
  <c r="D216" i="1"/>
  <c r="E216" i="1"/>
  <c r="F216" i="1"/>
  <c r="H216" i="1"/>
  <c r="G216" i="1"/>
  <c r="I216" i="1"/>
  <c r="C217" i="1"/>
  <c r="D217" i="1"/>
  <c r="E217" i="1"/>
  <c r="F217" i="1"/>
  <c r="H217" i="1"/>
  <c r="G217" i="1"/>
  <c r="I217" i="1"/>
  <c r="C218" i="1"/>
  <c r="D218" i="1"/>
  <c r="E218" i="1"/>
  <c r="F218" i="1"/>
  <c r="H218" i="1"/>
  <c r="G218" i="1"/>
  <c r="I218" i="1"/>
  <c r="C219" i="1"/>
  <c r="D219" i="1"/>
  <c r="E219" i="1"/>
  <c r="F219" i="1"/>
  <c r="H219" i="1"/>
  <c r="G219" i="1"/>
  <c r="I219" i="1"/>
  <c r="C220" i="1"/>
  <c r="D220" i="1"/>
  <c r="E220" i="1"/>
  <c r="F220" i="1"/>
  <c r="H220" i="1"/>
  <c r="G220" i="1"/>
  <c r="I220" i="1"/>
  <c r="C221" i="1"/>
  <c r="D221" i="1"/>
  <c r="E221" i="1"/>
  <c r="F221" i="1"/>
  <c r="H221" i="1"/>
  <c r="G221" i="1"/>
  <c r="I221" i="1"/>
  <c r="C222" i="1"/>
  <c r="D222" i="1"/>
  <c r="E222" i="1"/>
  <c r="F222" i="1"/>
  <c r="H222" i="1"/>
  <c r="G222" i="1"/>
  <c r="I222" i="1"/>
  <c r="C223" i="1"/>
  <c r="D223" i="1"/>
  <c r="E223" i="1"/>
  <c r="F223" i="1"/>
  <c r="H223" i="1"/>
  <c r="G223" i="1"/>
  <c r="I223" i="1"/>
  <c r="C224" i="1"/>
  <c r="D224" i="1"/>
  <c r="E224" i="1"/>
  <c r="F224" i="1"/>
  <c r="H224" i="1"/>
  <c r="G224" i="1"/>
  <c r="I224" i="1"/>
  <c r="C225" i="1"/>
  <c r="D225" i="1"/>
  <c r="E225" i="1"/>
  <c r="F225" i="1"/>
  <c r="H225" i="1"/>
  <c r="G225" i="1"/>
  <c r="I225" i="1"/>
  <c r="C226" i="1"/>
  <c r="D226" i="1"/>
  <c r="E226" i="1"/>
  <c r="F226" i="1"/>
  <c r="H226" i="1"/>
  <c r="G226" i="1"/>
  <c r="I226" i="1"/>
  <c r="C227" i="1"/>
  <c r="D227" i="1"/>
  <c r="E227" i="1"/>
  <c r="F227" i="1"/>
  <c r="H227" i="1"/>
  <c r="G227" i="1"/>
  <c r="I227" i="1"/>
  <c r="C228" i="1"/>
  <c r="D228" i="1"/>
  <c r="E228" i="1"/>
  <c r="F228" i="1"/>
  <c r="H228" i="1"/>
  <c r="G228" i="1"/>
  <c r="I228" i="1"/>
  <c r="C229" i="1"/>
  <c r="D229" i="1"/>
  <c r="E229" i="1"/>
  <c r="F229" i="1"/>
  <c r="H229" i="1"/>
  <c r="G229" i="1"/>
  <c r="I229" i="1"/>
  <c r="C230" i="1"/>
  <c r="D230" i="1"/>
  <c r="E230" i="1"/>
  <c r="F230" i="1"/>
  <c r="H230" i="1"/>
  <c r="G230" i="1"/>
  <c r="I230" i="1"/>
  <c r="C231" i="1"/>
  <c r="D231" i="1"/>
  <c r="E231" i="1"/>
  <c r="F231" i="1"/>
  <c r="H231" i="1"/>
  <c r="G231" i="1"/>
  <c r="I231" i="1"/>
  <c r="C232" i="1"/>
  <c r="D232" i="1"/>
  <c r="E232" i="1"/>
  <c r="F232" i="1"/>
  <c r="H232" i="1"/>
  <c r="G232" i="1"/>
  <c r="I232" i="1"/>
  <c r="C233" i="1"/>
  <c r="D233" i="1"/>
  <c r="E233" i="1"/>
  <c r="F233" i="1"/>
  <c r="H233" i="1"/>
  <c r="G233" i="1"/>
  <c r="I233" i="1"/>
  <c r="C234" i="1"/>
  <c r="D234" i="1"/>
  <c r="E234" i="1"/>
  <c r="F234" i="1"/>
  <c r="H234" i="1"/>
  <c r="G234" i="1"/>
  <c r="I234" i="1"/>
  <c r="C235" i="1"/>
  <c r="D235" i="1"/>
  <c r="E235" i="1"/>
  <c r="F235" i="1"/>
  <c r="H235" i="1"/>
  <c r="G235" i="1"/>
  <c r="I235" i="1"/>
  <c r="C236" i="1"/>
  <c r="D236" i="1"/>
  <c r="E236" i="1"/>
  <c r="F236" i="1"/>
  <c r="H236" i="1"/>
  <c r="G236" i="1"/>
  <c r="I236" i="1"/>
  <c r="C237" i="1"/>
  <c r="D237" i="1"/>
  <c r="E237" i="1"/>
  <c r="F237" i="1"/>
  <c r="H237" i="1"/>
  <c r="G237" i="1"/>
  <c r="I237" i="1"/>
  <c r="C238" i="1"/>
  <c r="D238" i="1"/>
  <c r="E238" i="1"/>
  <c r="F238" i="1"/>
  <c r="H238" i="1"/>
  <c r="G238" i="1"/>
  <c r="I238" i="1"/>
  <c r="C239" i="1"/>
  <c r="D239" i="1"/>
  <c r="E239" i="1"/>
  <c r="F239" i="1"/>
  <c r="H239" i="1"/>
  <c r="G239" i="1"/>
  <c r="I239" i="1"/>
  <c r="C240" i="1"/>
  <c r="D240" i="1"/>
  <c r="E240" i="1"/>
  <c r="F240" i="1"/>
  <c r="H240" i="1"/>
  <c r="G240" i="1"/>
  <c r="I240" i="1"/>
  <c r="C241" i="1"/>
  <c r="D241" i="1"/>
  <c r="E241" i="1"/>
  <c r="F241" i="1"/>
  <c r="H241" i="1"/>
  <c r="G241" i="1"/>
  <c r="I241" i="1"/>
  <c r="C242" i="1"/>
  <c r="D242" i="1"/>
  <c r="E242" i="1"/>
  <c r="F242" i="1"/>
  <c r="H242" i="1"/>
  <c r="G242" i="1"/>
  <c r="I242" i="1"/>
  <c r="C243" i="1"/>
  <c r="D243" i="1"/>
  <c r="E243" i="1"/>
  <c r="F243" i="1"/>
  <c r="H243" i="1"/>
  <c r="G243" i="1"/>
  <c r="I243" i="1"/>
  <c r="C244" i="1"/>
  <c r="D244" i="1"/>
  <c r="E244" i="1"/>
  <c r="F244" i="1"/>
  <c r="H244" i="1"/>
  <c r="G244" i="1"/>
  <c r="I244" i="1"/>
  <c r="C245" i="1"/>
  <c r="D245" i="1"/>
  <c r="E245" i="1"/>
  <c r="F245" i="1"/>
  <c r="H245" i="1"/>
  <c r="G245" i="1"/>
  <c r="I245" i="1"/>
  <c r="C246" i="1"/>
  <c r="D246" i="1"/>
  <c r="E246" i="1"/>
  <c r="F246" i="1"/>
  <c r="H246" i="1"/>
  <c r="G246" i="1"/>
  <c r="I246" i="1"/>
  <c r="C247" i="1"/>
  <c r="D247" i="1"/>
  <c r="E247" i="1"/>
  <c r="F247" i="1"/>
  <c r="H247" i="1"/>
  <c r="G247" i="1"/>
  <c r="I247" i="1"/>
  <c r="C248" i="1"/>
  <c r="D248" i="1"/>
  <c r="E248" i="1"/>
  <c r="F248" i="1"/>
  <c r="H248" i="1"/>
  <c r="G248" i="1"/>
  <c r="I248" i="1"/>
  <c r="C249" i="1"/>
  <c r="D249" i="1"/>
  <c r="E249" i="1"/>
  <c r="F249" i="1"/>
  <c r="H249" i="1"/>
  <c r="G249" i="1"/>
  <c r="I249" i="1"/>
  <c r="C250" i="1"/>
  <c r="D250" i="1"/>
  <c r="E250" i="1"/>
  <c r="F250" i="1"/>
  <c r="H250" i="1"/>
  <c r="G250" i="1"/>
  <c r="I250" i="1"/>
  <c r="C251" i="1"/>
  <c r="D251" i="1"/>
  <c r="E251" i="1"/>
  <c r="F251" i="1"/>
  <c r="H251" i="1"/>
  <c r="G251" i="1"/>
  <c r="I251" i="1"/>
  <c r="C252" i="1"/>
  <c r="D252" i="1"/>
  <c r="E252" i="1"/>
  <c r="F252" i="1"/>
  <c r="H252" i="1"/>
  <c r="G252" i="1"/>
  <c r="I252" i="1"/>
  <c r="C253" i="1"/>
  <c r="D253" i="1"/>
  <c r="E253" i="1"/>
  <c r="F253" i="1"/>
  <c r="H253" i="1"/>
  <c r="G253" i="1"/>
  <c r="I253" i="1"/>
  <c r="C254" i="1"/>
  <c r="D254" i="1"/>
  <c r="E254" i="1"/>
  <c r="F254" i="1"/>
  <c r="H254" i="1"/>
  <c r="G254" i="1"/>
  <c r="I254" i="1"/>
  <c r="C255" i="1"/>
  <c r="D255" i="1"/>
  <c r="E255" i="1"/>
  <c r="F255" i="1"/>
  <c r="H255" i="1"/>
  <c r="G255" i="1"/>
  <c r="I255" i="1"/>
  <c r="C256" i="1"/>
  <c r="D256" i="1"/>
  <c r="E256" i="1"/>
  <c r="F256" i="1"/>
  <c r="H256" i="1"/>
  <c r="G256" i="1"/>
  <c r="I256" i="1"/>
  <c r="C257" i="1"/>
  <c r="D257" i="1"/>
  <c r="E257" i="1"/>
  <c r="F257" i="1"/>
  <c r="H257" i="1"/>
  <c r="G257" i="1"/>
  <c r="I257" i="1"/>
  <c r="C258" i="1"/>
  <c r="D258" i="1"/>
  <c r="E258" i="1"/>
  <c r="F258" i="1"/>
  <c r="H258" i="1"/>
  <c r="G258" i="1"/>
  <c r="I258" i="1"/>
  <c r="C259" i="1"/>
  <c r="D259" i="1"/>
  <c r="E259" i="1"/>
  <c r="F259" i="1"/>
  <c r="H259" i="1"/>
  <c r="G259" i="1"/>
  <c r="I259" i="1"/>
  <c r="C260" i="1"/>
  <c r="D260" i="1"/>
  <c r="E260" i="1"/>
  <c r="F260" i="1"/>
  <c r="H260" i="1"/>
  <c r="G260" i="1"/>
  <c r="I260" i="1"/>
  <c r="C261" i="1"/>
  <c r="D261" i="1"/>
  <c r="E261" i="1"/>
  <c r="F261" i="1"/>
  <c r="H261" i="1"/>
  <c r="G261" i="1"/>
  <c r="I261" i="1"/>
  <c r="C262" i="1"/>
  <c r="D262" i="1"/>
  <c r="E262" i="1"/>
  <c r="F262" i="1"/>
  <c r="H262" i="1"/>
  <c r="G262" i="1"/>
  <c r="I262" i="1"/>
  <c r="C263" i="1"/>
  <c r="D263" i="1"/>
  <c r="E263" i="1"/>
  <c r="F263" i="1"/>
  <c r="H263" i="1"/>
  <c r="G263" i="1"/>
  <c r="I263" i="1"/>
  <c r="C264" i="1"/>
  <c r="D264" i="1"/>
  <c r="E264" i="1"/>
  <c r="F264" i="1"/>
  <c r="H264" i="1"/>
  <c r="G264" i="1"/>
  <c r="I264" i="1"/>
  <c r="C265" i="1"/>
  <c r="D265" i="1"/>
  <c r="E265" i="1"/>
  <c r="F265" i="1"/>
  <c r="H265" i="1"/>
  <c r="G265" i="1"/>
  <c r="I265" i="1"/>
  <c r="C266" i="1"/>
  <c r="D266" i="1"/>
  <c r="E266" i="1"/>
  <c r="F266" i="1"/>
  <c r="H266" i="1"/>
  <c r="G266" i="1"/>
  <c r="I266" i="1"/>
  <c r="C267" i="1"/>
  <c r="D267" i="1"/>
  <c r="E267" i="1"/>
  <c r="F267" i="1"/>
  <c r="H267" i="1"/>
  <c r="G267" i="1"/>
  <c r="I267" i="1"/>
  <c r="C268" i="1"/>
  <c r="D268" i="1"/>
  <c r="E268" i="1"/>
  <c r="F268" i="1"/>
  <c r="H268" i="1"/>
  <c r="G268" i="1"/>
  <c r="I268" i="1"/>
  <c r="C269" i="1"/>
  <c r="D269" i="1"/>
  <c r="E269" i="1"/>
  <c r="F269" i="1"/>
  <c r="H269" i="1"/>
  <c r="G269" i="1"/>
  <c r="I269" i="1"/>
  <c r="C270" i="1"/>
  <c r="D270" i="1"/>
  <c r="E270" i="1"/>
  <c r="F270" i="1"/>
  <c r="H270" i="1"/>
  <c r="G270" i="1"/>
  <c r="I270" i="1"/>
  <c r="C271" i="1"/>
  <c r="D271" i="1"/>
  <c r="E271" i="1"/>
  <c r="F271" i="1"/>
  <c r="H271" i="1"/>
  <c r="G271" i="1"/>
  <c r="I271" i="1"/>
  <c r="C272" i="1"/>
  <c r="D272" i="1"/>
  <c r="E272" i="1"/>
  <c r="F272" i="1"/>
  <c r="H272" i="1"/>
  <c r="G272" i="1"/>
  <c r="I272" i="1"/>
  <c r="C273" i="1"/>
  <c r="D273" i="1"/>
  <c r="E273" i="1"/>
  <c r="F273" i="1"/>
  <c r="H273" i="1"/>
  <c r="G273" i="1"/>
  <c r="I273" i="1"/>
  <c r="C274" i="1"/>
  <c r="D274" i="1"/>
  <c r="E274" i="1"/>
  <c r="F274" i="1"/>
  <c r="H274" i="1"/>
  <c r="G274" i="1"/>
  <c r="I274" i="1"/>
  <c r="C275" i="1"/>
  <c r="D275" i="1"/>
  <c r="E275" i="1"/>
  <c r="F275" i="1"/>
  <c r="H275" i="1"/>
  <c r="G275" i="1"/>
  <c r="I275" i="1"/>
  <c r="C276" i="1"/>
  <c r="D276" i="1"/>
  <c r="E276" i="1"/>
  <c r="F276" i="1"/>
  <c r="H276" i="1"/>
  <c r="G276" i="1"/>
  <c r="I276" i="1"/>
  <c r="C277" i="1"/>
  <c r="D277" i="1"/>
  <c r="E277" i="1"/>
  <c r="F277" i="1"/>
  <c r="H277" i="1"/>
  <c r="G277" i="1"/>
  <c r="I277" i="1"/>
  <c r="C278" i="1"/>
  <c r="D278" i="1"/>
  <c r="E278" i="1"/>
  <c r="F278" i="1"/>
  <c r="H278" i="1"/>
  <c r="G278" i="1"/>
  <c r="I278" i="1"/>
  <c r="C279" i="1"/>
  <c r="D279" i="1"/>
  <c r="E279" i="1"/>
  <c r="F279" i="1"/>
  <c r="H279" i="1"/>
  <c r="G279" i="1"/>
  <c r="I279" i="1"/>
  <c r="C280" i="1"/>
  <c r="D280" i="1"/>
  <c r="E280" i="1"/>
  <c r="F280" i="1"/>
  <c r="H280" i="1"/>
  <c r="G280" i="1"/>
  <c r="I280" i="1"/>
  <c r="C281" i="1"/>
  <c r="D281" i="1"/>
  <c r="E281" i="1"/>
  <c r="F281" i="1"/>
  <c r="H281" i="1"/>
  <c r="G281" i="1"/>
  <c r="I281" i="1"/>
  <c r="C282" i="1"/>
  <c r="D282" i="1"/>
  <c r="E282" i="1"/>
  <c r="F282" i="1"/>
  <c r="H282" i="1"/>
  <c r="G282" i="1"/>
  <c r="I282" i="1"/>
  <c r="C283" i="1"/>
  <c r="D283" i="1"/>
  <c r="E283" i="1"/>
  <c r="F283" i="1"/>
  <c r="H283" i="1"/>
  <c r="G283" i="1"/>
  <c r="I283" i="1"/>
  <c r="C284" i="1"/>
  <c r="D284" i="1"/>
  <c r="E284" i="1"/>
  <c r="F284" i="1"/>
  <c r="H284" i="1"/>
  <c r="G284" i="1"/>
  <c r="I284" i="1"/>
  <c r="C285" i="1"/>
  <c r="D285" i="1"/>
  <c r="E285" i="1"/>
  <c r="F285" i="1"/>
  <c r="H285" i="1"/>
  <c r="G285" i="1"/>
  <c r="I285" i="1"/>
  <c r="C286" i="1"/>
  <c r="D286" i="1"/>
  <c r="E286" i="1"/>
  <c r="F286" i="1"/>
  <c r="H286" i="1"/>
  <c r="G286" i="1"/>
  <c r="I286" i="1"/>
  <c r="C287" i="1"/>
  <c r="D287" i="1"/>
  <c r="E287" i="1"/>
  <c r="F287" i="1"/>
  <c r="H287" i="1"/>
  <c r="G287" i="1"/>
  <c r="I287" i="1"/>
  <c r="C288" i="1"/>
  <c r="D288" i="1"/>
  <c r="E288" i="1"/>
  <c r="F288" i="1"/>
  <c r="H288" i="1"/>
  <c r="G288" i="1"/>
  <c r="I288" i="1"/>
  <c r="C289" i="1"/>
  <c r="D289" i="1"/>
  <c r="E289" i="1"/>
  <c r="F289" i="1"/>
  <c r="H289" i="1"/>
  <c r="G289" i="1"/>
  <c r="I289" i="1"/>
  <c r="C290" i="1"/>
  <c r="D290" i="1"/>
  <c r="E290" i="1"/>
  <c r="F290" i="1"/>
  <c r="H290" i="1"/>
  <c r="G290" i="1"/>
  <c r="I290" i="1"/>
  <c r="C291" i="1"/>
  <c r="D291" i="1"/>
  <c r="E291" i="1"/>
  <c r="F291" i="1"/>
  <c r="H291" i="1"/>
  <c r="G291" i="1"/>
  <c r="I291" i="1"/>
  <c r="C292" i="1"/>
  <c r="D292" i="1"/>
  <c r="E292" i="1"/>
  <c r="F292" i="1"/>
  <c r="H292" i="1"/>
  <c r="G292" i="1"/>
  <c r="I292" i="1"/>
  <c r="C293" i="1"/>
  <c r="D293" i="1"/>
  <c r="E293" i="1"/>
  <c r="F293" i="1"/>
  <c r="H293" i="1"/>
  <c r="G293" i="1"/>
  <c r="I293" i="1"/>
  <c r="C294" i="1"/>
  <c r="D294" i="1"/>
  <c r="E294" i="1"/>
  <c r="F294" i="1"/>
  <c r="H294" i="1"/>
  <c r="G294" i="1"/>
  <c r="I294" i="1"/>
  <c r="C295" i="1"/>
  <c r="D295" i="1"/>
  <c r="E295" i="1"/>
  <c r="F295" i="1"/>
  <c r="H295" i="1"/>
  <c r="G295" i="1"/>
  <c r="I295" i="1"/>
  <c r="C296" i="1"/>
  <c r="D296" i="1"/>
  <c r="E296" i="1"/>
  <c r="F296" i="1"/>
  <c r="H296" i="1"/>
  <c r="G296" i="1"/>
  <c r="I296" i="1"/>
  <c r="C297" i="1"/>
  <c r="D297" i="1"/>
  <c r="E297" i="1"/>
  <c r="F297" i="1"/>
  <c r="H297" i="1"/>
  <c r="G297" i="1"/>
  <c r="I297" i="1"/>
  <c r="C298" i="1"/>
  <c r="D298" i="1"/>
  <c r="E298" i="1"/>
  <c r="F298" i="1"/>
  <c r="H298" i="1"/>
  <c r="G298" i="1"/>
  <c r="I298" i="1"/>
  <c r="C299" i="1"/>
  <c r="D299" i="1"/>
  <c r="E299" i="1"/>
  <c r="F299" i="1"/>
  <c r="H299" i="1"/>
  <c r="G299" i="1"/>
  <c r="I299" i="1"/>
  <c r="C300" i="1"/>
  <c r="D300" i="1"/>
  <c r="E300" i="1"/>
  <c r="F300" i="1"/>
  <c r="H300" i="1"/>
  <c r="G300" i="1"/>
  <c r="I300" i="1"/>
  <c r="C301" i="1"/>
  <c r="D301" i="1"/>
  <c r="E301" i="1"/>
  <c r="F301" i="1"/>
  <c r="H301" i="1"/>
  <c r="G301" i="1"/>
  <c r="I301" i="1"/>
  <c r="C302" i="1"/>
  <c r="D302" i="1"/>
  <c r="E302" i="1"/>
  <c r="F302" i="1"/>
  <c r="H302" i="1"/>
  <c r="G302" i="1"/>
  <c r="I302" i="1"/>
  <c r="C303" i="1"/>
  <c r="D303" i="1"/>
  <c r="E303" i="1"/>
  <c r="F303" i="1"/>
  <c r="H303" i="1"/>
  <c r="G303" i="1"/>
  <c r="I303" i="1"/>
  <c r="C304" i="1"/>
  <c r="D304" i="1"/>
  <c r="E304" i="1"/>
  <c r="F304" i="1"/>
  <c r="H304" i="1"/>
  <c r="G304" i="1"/>
  <c r="I304" i="1"/>
  <c r="C305" i="1"/>
  <c r="D305" i="1"/>
  <c r="E305" i="1"/>
  <c r="F305" i="1"/>
  <c r="H305" i="1"/>
  <c r="G305" i="1"/>
  <c r="I305" i="1"/>
  <c r="C306" i="1"/>
  <c r="D306" i="1"/>
  <c r="E306" i="1"/>
  <c r="F306" i="1"/>
  <c r="H306" i="1"/>
  <c r="G306" i="1"/>
  <c r="I306" i="1"/>
  <c r="C307" i="1"/>
  <c r="D307" i="1"/>
  <c r="E307" i="1"/>
  <c r="F307" i="1"/>
  <c r="H307" i="1"/>
  <c r="G307" i="1"/>
  <c r="I307" i="1"/>
  <c r="C308" i="1"/>
  <c r="D308" i="1"/>
  <c r="E308" i="1"/>
  <c r="F308" i="1"/>
  <c r="H308" i="1"/>
  <c r="G308" i="1"/>
  <c r="I308" i="1"/>
  <c r="C309" i="1"/>
  <c r="D309" i="1"/>
  <c r="E309" i="1"/>
  <c r="F309" i="1"/>
  <c r="H309" i="1"/>
  <c r="G309" i="1"/>
  <c r="I309" i="1"/>
  <c r="C310" i="1"/>
  <c r="D310" i="1"/>
  <c r="E310" i="1"/>
  <c r="F310" i="1"/>
  <c r="H310" i="1"/>
  <c r="G310" i="1"/>
  <c r="I310" i="1"/>
  <c r="C311" i="1"/>
  <c r="D311" i="1"/>
  <c r="E311" i="1"/>
  <c r="F311" i="1"/>
  <c r="H311" i="1"/>
  <c r="G311" i="1"/>
  <c r="I311" i="1"/>
  <c r="C312" i="1"/>
  <c r="D312" i="1"/>
  <c r="E312" i="1"/>
  <c r="F312" i="1"/>
  <c r="H312" i="1"/>
  <c r="G312" i="1"/>
  <c r="I312" i="1"/>
  <c r="C313" i="1"/>
  <c r="D313" i="1"/>
  <c r="E313" i="1"/>
  <c r="F313" i="1"/>
  <c r="H313" i="1"/>
  <c r="G313" i="1"/>
  <c r="I313" i="1"/>
  <c r="C314" i="1"/>
  <c r="D314" i="1"/>
  <c r="E314" i="1"/>
  <c r="F314" i="1"/>
  <c r="H314" i="1"/>
  <c r="G314" i="1"/>
  <c r="I314" i="1"/>
  <c r="C315" i="1"/>
  <c r="D315" i="1"/>
  <c r="E315" i="1"/>
  <c r="F315" i="1"/>
  <c r="H315" i="1"/>
  <c r="G315" i="1"/>
  <c r="I315" i="1"/>
  <c r="C316" i="1"/>
  <c r="D316" i="1"/>
  <c r="E316" i="1"/>
  <c r="F316" i="1"/>
  <c r="H316" i="1"/>
  <c r="G316" i="1"/>
  <c r="I316" i="1"/>
  <c r="C317" i="1"/>
  <c r="D317" i="1"/>
  <c r="E317" i="1"/>
  <c r="F317" i="1"/>
  <c r="H317" i="1"/>
  <c r="G317" i="1"/>
  <c r="I317" i="1"/>
  <c r="C318" i="1"/>
  <c r="D318" i="1"/>
  <c r="E318" i="1"/>
  <c r="F318" i="1"/>
  <c r="H318" i="1"/>
  <c r="G318" i="1"/>
  <c r="I318" i="1"/>
  <c r="C319" i="1"/>
  <c r="D319" i="1"/>
  <c r="E319" i="1"/>
  <c r="F319" i="1"/>
  <c r="H319" i="1"/>
  <c r="G319" i="1"/>
  <c r="I319" i="1"/>
  <c r="C320" i="1"/>
  <c r="D320" i="1"/>
  <c r="E320" i="1"/>
  <c r="F320" i="1"/>
  <c r="H320" i="1"/>
  <c r="G320" i="1"/>
  <c r="I320" i="1"/>
  <c r="C321" i="1"/>
  <c r="D321" i="1"/>
  <c r="E321" i="1"/>
  <c r="F321" i="1"/>
  <c r="H321" i="1"/>
  <c r="G321" i="1"/>
  <c r="I321" i="1"/>
  <c r="C322" i="1"/>
  <c r="D322" i="1"/>
  <c r="E322" i="1"/>
  <c r="F322" i="1"/>
  <c r="H322" i="1"/>
  <c r="G322" i="1"/>
  <c r="I322" i="1"/>
  <c r="C323" i="1"/>
  <c r="D323" i="1"/>
  <c r="E323" i="1"/>
  <c r="F323" i="1"/>
  <c r="H323" i="1"/>
  <c r="G323" i="1"/>
  <c r="I323" i="1"/>
  <c r="C324" i="1"/>
  <c r="D324" i="1"/>
  <c r="E324" i="1"/>
  <c r="F324" i="1"/>
  <c r="H324" i="1"/>
  <c r="G324" i="1"/>
  <c r="I324" i="1"/>
  <c r="C325" i="1"/>
  <c r="D325" i="1"/>
  <c r="E325" i="1"/>
  <c r="F325" i="1"/>
  <c r="H325" i="1"/>
  <c r="G325" i="1"/>
  <c r="I325" i="1"/>
  <c r="C326" i="1"/>
  <c r="D326" i="1"/>
  <c r="E326" i="1"/>
  <c r="F326" i="1"/>
  <c r="H326" i="1"/>
  <c r="G326" i="1"/>
  <c r="I326" i="1"/>
  <c r="C327" i="1"/>
  <c r="D327" i="1"/>
  <c r="E327" i="1"/>
  <c r="F327" i="1"/>
  <c r="H327" i="1"/>
  <c r="G327" i="1"/>
  <c r="I327" i="1"/>
  <c r="C328" i="1"/>
  <c r="D328" i="1"/>
  <c r="E328" i="1"/>
  <c r="F328" i="1"/>
  <c r="H328" i="1"/>
  <c r="G328" i="1"/>
  <c r="I328" i="1"/>
  <c r="C329" i="1"/>
  <c r="D329" i="1"/>
  <c r="E329" i="1"/>
  <c r="F329" i="1"/>
  <c r="H329" i="1"/>
  <c r="G329" i="1"/>
  <c r="I329" i="1"/>
  <c r="C330" i="1"/>
  <c r="D330" i="1"/>
  <c r="E330" i="1"/>
  <c r="F330" i="1"/>
  <c r="H330" i="1"/>
  <c r="G330" i="1"/>
  <c r="I330" i="1"/>
  <c r="C331" i="1"/>
  <c r="D331" i="1"/>
  <c r="E331" i="1"/>
  <c r="F331" i="1"/>
  <c r="H331" i="1"/>
  <c r="G331" i="1"/>
  <c r="I331" i="1"/>
  <c r="C332" i="1"/>
  <c r="D332" i="1"/>
  <c r="E332" i="1"/>
  <c r="F332" i="1"/>
  <c r="H332" i="1"/>
  <c r="G332" i="1"/>
  <c r="I332" i="1"/>
  <c r="C333" i="1"/>
  <c r="D333" i="1"/>
  <c r="E333" i="1"/>
  <c r="F333" i="1"/>
  <c r="H333" i="1"/>
  <c r="G333" i="1"/>
  <c r="I333" i="1"/>
  <c r="C334" i="1"/>
  <c r="D334" i="1"/>
  <c r="E334" i="1"/>
  <c r="F334" i="1"/>
  <c r="H334" i="1"/>
  <c r="G334" i="1"/>
  <c r="I334" i="1"/>
  <c r="C335" i="1"/>
  <c r="D335" i="1"/>
  <c r="E335" i="1"/>
  <c r="F335" i="1"/>
  <c r="H335" i="1"/>
  <c r="G335" i="1"/>
  <c r="I335" i="1"/>
  <c r="C336" i="1"/>
  <c r="D336" i="1"/>
  <c r="E336" i="1"/>
  <c r="F336" i="1"/>
  <c r="H336" i="1"/>
  <c r="G336" i="1"/>
  <c r="I336" i="1"/>
  <c r="C337" i="1"/>
  <c r="D337" i="1"/>
  <c r="E337" i="1"/>
  <c r="F337" i="1"/>
  <c r="H337" i="1"/>
  <c r="G337" i="1"/>
  <c r="I337" i="1"/>
  <c r="C338" i="1"/>
  <c r="D338" i="1"/>
  <c r="E338" i="1"/>
  <c r="F338" i="1"/>
  <c r="H338" i="1"/>
  <c r="G338" i="1"/>
  <c r="I338" i="1"/>
  <c r="C339" i="1"/>
  <c r="H339" i="1"/>
  <c r="G339" i="1"/>
  <c r="I339" i="1"/>
  <c r="C340" i="1"/>
  <c r="D340" i="1"/>
  <c r="E340" i="1"/>
  <c r="F340" i="1"/>
  <c r="H340" i="1"/>
  <c r="G340" i="1"/>
  <c r="I340" i="1"/>
  <c r="C341" i="1"/>
  <c r="D341" i="1"/>
  <c r="E341" i="1"/>
  <c r="F341" i="1"/>
  <c r="H341" i="1"/>
  <c r="G341" i="1"/>
  <c r="I341" i="1"/>
  <c r="C342" i="1"/>
  <c r="D342" i="1"/>
  <c r="E342" i="1"/>
  <c r="F342" i="1"/>
  <c r="H342" i="1"/>
  <c r="G342" i="1"/>
  <c r="I342" i="1"/>
  <c r="C343" i="1"/>
  <c r="D343" i="1"/>
  <c r="E343" i="1"/>
  <c r="F343" i="1"/>
  <c r="H343" i="1"/>
  <c r="G343" i="1"/>
  <c r="I343" i="1"/>
  <c r="C344" i="1"/>
  <c r="D344" i="1"/>
  <c r="E344" i="1"/>
  <c r="F344" i="1"/>
  <c r="H344" i="1"/>
  <c r="G344" i="1"/>
  <c r="I344" i="1"/>
  <c r="C345" i="1"/>
  <c r="D345" i="1"/>
  <c r="E345" i="1"/>
  <c r="F345" i="1"/>
  <c r="H345" i="1"/>
  <c r="G345" i="1"/>
  <c r="I345" i="1"/>
  <c r="C346" i="1"/>
  <c r="D346" i="1"/>
  <c r="E346" i="1"/>
  <c r="F346" i="1"/>
  <c r="H346" i="1"/>
  <c r="G346" i="1"/>
  <c r="I346" i="1"/>
  <c r="C347" i="1"/>
  <c r="D347" i="1"/>
  <c r="E347" i="1"/>
  <c r="F347" i="1"/>
  <c r="H347" i="1"/>
  <c r="G347" i="1"/>
  <c r="I347" i="1"/>
  <c r="C348" i="1"/>
  <c r="D348" i="1"/>
  <c r="E348" i="1"/>
  <c r="F348" i="1"/>
  <c r="H348" i="1"/>
  <c r="G348" i="1"/>
  <c r="I348" i="1"/>
  <c r="C349" i="1"/>
  <c r="D349" i="1"/>
  <c r="E349" i="1"/>
  <c r="F349" i="1"/>
  <c r="H349" i="1"/>
  <c r="G349" i="1"/>
  <c r="I349" i="1"/>
  <c r="C350" i="1"/>
  <c r="D350" i="1"/>
  <c r="E350" i="1"/>
  <c r="F350" i="1"/>
  <c r="H350" i="1"/>
  <c r="G350" i="1"/>
  <c r="I350" i="1"/>
  <c r="C351" i="1"/>
  <c r="D351" i="1"/>
  <c r="E351" i="1"/>
  <c r="F351" i="1"/>
  <c r="H351" i="1"/>
  <c r="G351" i="1"/>
  <c r="I351" i="1"/>
  <c r="C352" i="1"/>
  <c r="D352" i="1"/>
  <c r="E352" i="1"/>
  <c r="F352" i="1"/>
  <c r="H352" i="1"/>
  <c r="G352" i="1"/>
  <c r="I352" i="1"/>
  <c r="C353" i="1"/>
  <c r="D353" i="1"/>
  <c r="E353" i="1"/>
  <c r="F353" i="1"/>
  <c r="H353" i="1"/>
  <c r="G353" i="1"/>
  <c r="I353" i="1"/>
  <c r="C354" i="1"/>
  <c r="D354" i="1"/>
  <c r="E354" i="1"/>
  <c r="F354" i="1"/>
  <c r="H354" i="1"/>
  <c r="G354" i="1"/>
  <c r="I354" i="1"/>
  <c r="C355" i="1"/>
  <c r="D355" i="1"/>
  <c r="E355" i="1"/>
  <c r="F355" i="1"/>
  <c r="H355" i="1"/>
  <c r="G355" i="1"/>
  <c r="I355" i="1"/>
  <c r="C356" i="1"/>
  <c r="D356" i="1"/>
  <c r="E356" i="1"/>
  <c r="F356" i="1"/>
  <c r="H356" i="1"/>
  <c r="G356" i="1"/>
  <c r="I356" i="1"/>
  <c r="C357" i="1"/>
  <c r="D357" i="1"/>
  <c r="E357" i="1"/>
  <c r="F357" i="1"/>
  <c r="H357" i="1"/>
  <c r="G357" i="1"/>
  <c r="I357" i="1"/>
  <c r="C358" i="1"/>
  <c r="D358" i="1"/>
  <c r="E358" i="1"/>
  <c r="F358" i="1"/>
  <c r="H358" i="1"/>
  <c r="G358" i="1"/>
  <c r="I358" i="1"/>
  <c r="C359" i="1"/>
  <c r="D359" i="1"/>
  <c r="E359" i="1"/>
  <c r="F359" i="1"/>
  <c r="H359" i="1"/>
  <c r="G359" i="1"/>
  <c r="I359" i="1"/>
  <c r="C360" i="1"/>
  <c r="D360" i="1"/>
  <c r="E360" i="1"/>
  <c r="F360" i="1"/>
  <c r="H360" i="1"/>
  <c r="G360" i="1"/>
  <c r="I360" i="1"/>
  <c r="C361" i="1"/>
  <c r="D361" i="1"/>
  <c r="E361" i="1"/>
  <c r="F361" i="1"/>
  <c r="H361" i="1"/>
  <c r="G361" i="1"/>
  <c r="I361" i="1"/>
  <c r="C362" i="1"/>
  <c r="D362" i="1"/>
  <c r="E362" i="1"/>
  <c r="F362" i="1"/>
  <c r="H362" i="1"/>
  <c r="G362" i="1"/>
  <c r="I362" i="1"/>
  <c r="C363" i="1"/>
  <c r="D363" i="1"/>
  <c r="E363" i="1"/>
  <c r="F363" i="1"/>
  <c r="H363" i="1"/>
  <c r="G363" i="1"/>
  <c r="I363" i="1"/>
  <c r="C364" i="1"/>
  <c r="D364" i="1"/>
  <c r="E364" i="1"/>
  <c r="F364" i="1"/>
  <c r="H364" i="1"/>
  <c r="G364" i="1"/>
  <c r="I364" i="1"/>
  <c r="C365" i="1"/>
  <c r="D365" i="1"/>
  <c r="E365" i="1"/>
  <c r="F365" i="1"/>
  <c r="H365" i="1"/>
  <c r="G365" i="1"/>
  <c r="I365" i="1"/>
  <c r="C366" i="1"/>
  <c r="D366" i="1"/>
  <c r="E366" i="1"/>
  <c r="F366" i="1"/>
  <c r="H366" i="1"/>
  <c r="G366" i="1"/>
  <c r="I366" i="1"/>
  <c r="C367" i="1"/>
  <c r="D367" i="1"/>
  <c r="E367" i="1"/>
  <c r="F367" i="1"/>
  <c r="H367" i="1"/>
  <c r="G367" i="1"/>
  <c r="I367" i="1"/>
  <c r="C368" i="1"/>
  <c r="D368" i="1"/>
  <c r="E368" i="1"/>
  <c r="F368" i="1"/>
  <c r="H368" i="1"/>
  <c r="G368" i="1"/>
  <c r="I368" i="1"/>
  <c r="C369" i="1"/>
  <c r="D369" i="1"/>
  <c r="E369" i="1"/>
  <c r="F369" i="1"/>
  <c r="H369" i="1"/>
  <c r="G369" i="1"/>
  <c r="I369" i="1"/>
  <c r="C370" i="1"/>
  <c r="D370" i="1"/>
  <c r="E370" i="1"/>
  <c r="F370" i="1"/>
  <c r="H370" i="1"/>
  <c r="G370" i="1"/>
  <c r="I370" i="1"/>
  <c r="C371" i="1"/>
  <c r="D371" i="1"/>
  <c r="E371" i="1"/>
  <c r="F371" i="1"/>
  <c r="H371" i="1"/>
  <c r="G371" i="1"/>
  <c r="I371" i="1"/>
  <c r="C372" i="1"/>
  <c r="D372" i="1"/>
  <c r="E372" i="1"/>
  <c r="F372" i="1"/>
  <c r="H372" i="1"/>
  <c r="G372" i="1"/>
  <c r="I372" i="1"/>
  <c r="C373" i="1"/>
  <c r="D373" i="1"/>
  <c r="E373" i="1"/>
  <c r="F373" i="1"/>
  <c r="H373" i="1"/>
  <c r="G373" i="1"/>
  <c r="I373" i="1"/>
  <c r="C374" i="1"/>
  <c r="D374" i="1"/>
  <c r="E374" i="1"/>
  <c r="F374" i="1"/>
  <c r="H374" i="1"/>
  <c r="G374" i="1"/>
  <c r="I374" i="1"/>
  <c r="C375" i="1"/>
  <c r="D375" i="1"/>
  <c r="E375" i="1"/>
  <c r="F375" i="1"/>
  <c r="H375" i="1"/>
  <c r="G375" i="1"/>
  <c r="I375" i="1"/>
  <c r="C376" i="1"/>
  <c r="D376" i="1"/>
  <c r="E376" i="1"/>
  <c r="F376" i="1"/>
  <c r="H376" i="1"/>
  <c r="G376" i="1"/>
  <c r="I376" i="1"/>
  <c r="C377" i="1"/>
  <c r="D377" i="1"/>
  <c r="E377" i="1"/>
  <c r="F377" i="1"/>
  <c r="H377" i="1"/>
  <c r="G377" i="1"/>
  <c r="I377" i="1"/>
  <c r="D13" i="1"/>
  <c r="D14" i="1"/>
  <c r="D15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</calcChain>
</file>

<file path=xl/sharedStrings.xml><?xml version="1.0" encoding="utf-8"?>
<sst xmlns="http://schemas.openxmlformats.org/spreadsheetml/2006/main" count="21" uniqueCount="21">
  <si>
    <t>Kreditrechner mit Sonderzahlungen</t>
  </si>
  <si>
    <t>Werte eingeben</t>
  </si>
  <si>
    <t>Darlehensbetrag:</t>
  </si>
  <si>
    <t>Jährlicher Zinssatz:</t>
  </si>
  <si>
    <t>Darlehenszeitraum in Jahren (1-30):</t>
  </si>
  <si>
    <t>Startdatum des Darlehens:</t>
  </si>
  <si>
    <t>Optionale Sonderzahlungen:</t>
  </si>
  <si>
    <t>Planmäßige Anzahl Zahlungen:</t>
  </si>
  <si>
    <t>Geplante Monatsraten:</t>
  </si>
  <si>
    <t>Tatsächliche Anzahl Zahlungen:</t>
  </si>
  <si>
    <t>Summe Sonderzahlungen:</t>
  </si>
  <si>
    <t>Zinsen gesamt:</t>
  </si>
  <si>
    <t>Zinsen</t>
  </si>
  <si>
    <t>Nr.</t>
  </si>
  <si>
    <t>Zahlungs-datum</t>
  </si>
  <si>
    <t>Anfangssaldo</t>
  </si>
  <si>
    <t>Planmäßige Zahlung</t>
  </si>
  <si>
    <t>Sonder-zahlung</t>
  </si>
  <si>
    <t>Zahlung gesamt</t>
  </si>
  <si>
    <t>Abschluss-saldo</t>
  </si>
  <si>
    <t>Prinzipal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</si>
</sst>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_);\(&quot;$&quot;#,##0.00\)"/>
    <numFmt numFmtId="165" formatCode="_(&quot;$&quot;* #,##0.00_);_(&quot;$&quot;* \(#,##0.00\);_(&quot;$&quot;* &quot;-&quot;??_);_(@_)"/>
    <numFmt numFmtId="166" formatCode="0.000%"/>
    <numFmt numFmtId="167" formatCode="_(&quot;€&quot;* #,##0.00_);_(&quot;€&quot;* \(#,##0.00\);_(&quot;€&quot;* &quot;-&quot;??_);_(@_)"/>
  </numFmts>
  <fonts count="9">
    <font>
      <sz val="10"/>
      <name val="Arial"/>
    </font>
    <font>
      <sz val="10"/>
      <name val="Arial"/>
      <family val="2"/>
      <charset val="204"/>
    </font>
    <font>
      <sz val="12"/>
      <name val="News Gothic MT"/>
      <scheme val="minor"/>
    </font>
    <font>
      <b/>
      <sz val="12"/>
      <name val="News Gothic MT"/>
      <scheme val="minor"/>
    </font>
    <font>
      <sz val="12"/>
      <color indexed="23"/>
      <name val="News Gothic MT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b/>
      <i/>
      <sz val="18"/>
      <name val="News Gothic MT"/>
      <scheme val="minor"/>
    </font>
    <font>
      <sz val="12"/>
      <color theme="1" tint="4.9989318521683403E-2"/>
      <name val="News Gothic MT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14" fontId="2" fillId="0" borderId="1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3" fillId="0" borderId="3" xfId="0" applyFont="1" applyFill="1" applyBorder="1" applyAlignment="1" applyProtection="1">
      <alignment horizontal="right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14" fontId="2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" fontId="8" fillId="3" borderId="0" xfId="0" applyNumberFormat="1" applyFont="1" applyFill="1" applyBorder="1" applyAlignment="1">
      <alignment horizontal="right"/>
    </xf>
    <xf numFmtId="14" fontId="8" fillId="3" borderId="0" xfId="0" applyNumberFormat="1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167" fontId="2" fillId="0" borderId="1" xfId="0" applyNumberFormat="1" applyFont="1" applyFill="1" applyBorder="1" applyAlignment="1"/>
    <xf numFmtId="167" fontId="2" fillId="2" borderId="1" xfId="1" applyNumberFormat="1" applyFont="1" applyFill="1" applyBorder="1" applyAlignment="1"/>
    <xf numFmtId="167" fontId="8" fillId="3" borderId="0" xfId="1" applyNumberFormat="1" applyFont="1" applyFill="1" applyBorder="1" applyAlignment="1">
      <alignment horizontal="right"/>
    </xf>
    <xf numFmtId="167" fontId="8" fillId="4" borderId="0" xfId="1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right" indent="1"/>
    </xf>
    <xf numFmtId="0" fontId="2" fillId="0" borderId="4" xfId="0" applyFont="1" applyBorder="1" applyAlignment="1">
      <alignment horizontal="right" indent="1"/>
    </xf>
    <xf numFmtId="164" fontId="4" fillId="0" borderId="0" xfId="0" applyNumberFormat="1" applyFont="1" applyFill="1" applyBorder="1" applyAlignment="1">
      <alignment horizontal="left"/>
    </xf>
    <xf numFmtId="10" fontId="4" fillId="0" borderId="0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4">
    <cellStyle name="Besuchter Hyperlink" xfId="3" builtinId="9" hidden="1"/>
    <cellStyle name="Link" xfId="2" builtinId="8" hidden="1"/>
    <cellStyle name="Standard" xfId="0" builtinId="0"/>
    <cellStyle name="Währung" xfId="1" builtinId="4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D7-4015-BDF0-C61F6C42D31D}"/>
                </c:ext>
              </c:extLst>
            </c:dLbl>
            <c:dLbl>
              <c:idx val="1"/>
              <c:layout>
                <c:manualLayout>
                  <c:x val="2.20272363495547E-2"/>
                  <c:y val="1.158748551564310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Zinsen
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D7-4015-BDF0-C61F6C42D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	Principle</c:v>
              </c:pt>
              <c:pt idx="1">
                <c:v>_x0008_Interest</c:v>
              </c:pt>
            </c:strLit>
          </c:cat>
          <c:val>
            <c:numRef>
              <c:f>(Kreditrechner!$D$4,Kreditrechner!$D$15)</c:f>
              <c:numCache>
                <c:formatCode>_("€"* #,##0.00_);_("€"* \(#,##0.00\);_("€"* "-"??_);_(@_)</c:formatCode>
                <c:ptCount val="2"/>
                <c:pt idx="0">
                  <c:v>100000</c:v>
                </c:pt>
                <c:pt idx="1">
                  <c:v>1077.5196173027227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7-4015-BDF0-C61F6C42D31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76200</xdr:rowOff>
    </xdr:from>
    <xdr:to>
      <xdr:col>8</xdr:col>
      <xdr:colOff>457200</xdr:colOff>
      <xdr:row>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eez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reeze">
      <a:majorFont>
        <a:latin typeface="News Gothic MT"/>
        <a:ea typeface=""/>
        <a:cs typeface=""/>
        <a:font script="Jpan" typeface="ＭＳ Ｐゴシック"/>
      </a:majorFont>
      <a:minorFont>
        <a:latin typeface="News Gothic MT"/>
        <a:ea typeface=""/>
        <a:cs typeface=""/>
        <a:font script="Jpan" typeface="ＭＳ Ｐゴシック"/>
      </a:minorFont>
    </a:fontScheme>
    <a:fmtScheme name="Breeze">
      <a:fillStyleLst>
        <a:solidFill>
          <a:schemeClr val="phClr"/>
        </a:solidFill>
        <a:gradFill rotWithShape="1">
          <a:gsLst>
            <a:gs pos="31000">
              <a:schemeClr val="phClr">
                <a:tint val="100000"/>
                <a:shade val="100000"/>
                <a:satMod val="120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shade val="100000"/>
                <a:satMod val="120000"/>
              </a:schemeClr>
            </a:gs>
            <a:gs pos="69000">
              <a:schemeClr val="phClr">
                <a:tint val="80000"/>
                <a:shade val="100000"/>
                <a:satMod val="150000"/>
              </a:schemeClr>
            </a:gs>
            <a:gs pos="100000">
              <a:schemeClr val="phClr">
                <a:tint val="50000"/>
                <a:shade val="100000"/>
                <a:satMod val="15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dbl" algn="ctr">
          <a:solidFill>
            <a:schemeClr val="phClr"/>
          </a:solidFill>
          <a:prstDash val="solid"/>
        </a:ln>
        <a:ln w="3175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sx="101000" sy="101000" rotWithShape="0">
              <a:srgbClr val="000000">
                <a:alpha val="40000"/>
              </a:srgbClr>
            </a:outerShdw>
          </a:effectLst>
        </a:effectStyle>
        <a:effectStyle>
          <a:effectLst>
            <a:innerShdw blurRad="127000" dist="25400" dir="13500000">
              <a:srgbClr val="C0C0C0">
                <a:alpha val="75000"/>
              </a:srgbClr>
            </a:innerShdw>
            <a:outerShdw blurRad="88900" dist="25400" dir="5400000" sx="102000" sy="102000" algn="ctr" rotWithShape="0">
              <a:srgbClr val="C0C0C0">
                <a:alpha val="40000"/>
              </a:srgbClr>
            </a:outerShdw>
          </a:effectLst>
          <a:scene3d>
            <a:camera prst="perspectiveLeft" fov="300000"/>
            <a:lightRig rig="soft" dir="l">
              <a:rot lat="0" lon="0" rev="4200000"/>
            </a:lightRig>
          </a:scene3d>
          <a:sp3d extrusionH="38100" prstMaterial="powder">
            <a:bevelT w="50800" h="88900" prst="convex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40000"/>
                <a:satMod val="400000"/>
              </a:schemeClr>
              <a:schemeClr val="phClr">
                <a:tint val="10000"/>
                <a:satMod val="20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559"/>
  <sheetViews>
    <sheetView showGridLines="0" tabSelected="1" workbookViewId="0">
      <pane ySplit="17" topLeftCell="A24" activePane="bottomLeft" state="frozen"/>
      <selection pane="bottomLeft" activeCell="H18" sqref="H18:H29"/>
    </sheetView>
  </sheetViews>
  <sheetFormatPr baseColWidth="10" defaultColWidth="9.109375" defaultRowHeight="15"/>
  <cols>
    <col min="1" max="1" width="5.33203125" style="18" customWidth="1"/>
    <col min="2" max="2" width="14.44140625" style="18" customWidth="1"/>
    <col min="3" max="3" width="18.44140625" style="18" customWidth="1"/>
    <col min="4" max="4" width="14.6640625" style="18" customWidth="1"/>
    <col min="5" max="5" width="12.88671875" style="18" customWidth="1"/>
    <col min="6" max="6" width="13.109375" style="18" customWidth="1"/>
    <col min="7" max="7" width="13" style="18" customWidth="1"/>
    <col min="8" max="8" width="13.88671875" style="18" customWidth="1"/>
    <col min="9" max="9" width="18" style="18" customWidth="1"/>
    <col min="10" max="16384" width="9.109375" style="16"/>
  </cols>
  <sheetData>
    <row r="1" spans="1:9" ht="33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ht="4.5" customHeight="1">
      <c r="A2" s="10"/>
      <c r="B2" s="10"/>
      <c r="C2" s="10"/>
      <c r="D2" s="10"/>
      <c r="E2" s="10"/>
      <c r="F2" s="10"/>
      <c r="G2" s="10"/>
      <c r="H2" s="10"/>
      <c r="I2" s="10"/>
    </row>
    <row r="3" spans="1:9" ht="19.5" customHeight="1">
      <c r="A3" s="1"/>
      <c r="B3" s="1"/>
      <c r="C3" s="1"/>
      <c r="D3" s="2" t="s">
        <v>1</v>
      </c>
      <c r="E3" s="1"/>
      <c r="F3" s="3"/>
      <c r="G3" s="3"/>
      <c r="H3" s="1"/>
      <c r="I3" s="1"/>
    </row>
    <row r="4" spans="1:9">
      <c r="A4" s="32" t="s">
        <v>2</v>
      </c>
      <c r="B4" s="32"/>
      <c r="C4" s="33"/>
      <c r="D4" s="28">
        <v>100000</v>
      </c>
      <c r="E4" s="1"/>
      <c r="F4" s="34"/>
      <c r="G4" s="34"/>
      <c r="H4" s="34"/>
      <c r="I4" s="34"/>
    </row>
    <row r="5" spans="1:9">
      <c r="A5" s="32" t="s">
        <v>3</v>
      </c>
      <c r="B5" s="32"/>
      <c r="C5" s="33"/>
      <c r="D5" s="4">
        <v>5.0000000000000001E-3</v>
      </c>
      <c r="E5" s="1"/>
      <c r="F5" s="35"/>
      <c r="G5" s="35"/>
      <c r="H5" s="35"/>
      <c r="I5" s="35"/>
    </row>
    <row r="6" spans="1:9">
      <c r="A6" s="32" t="s">
        <v>4</v>
      </c>
      <c r="B6" s="32"/>
      <c r="C6" s="33"/>
      <c r="D6" s="5">
        <v>5</v>
      </c>
      <c r="E6" s="1"/>
      <c r="F6" s="6"/>
      <c r="G6" s="7"/>
      <c r="H6" s="1"/>
      <c r="I6" s="8"/>
    </row>
    <row r="7" spans="1:9">
      <c r="A7" s="32" t="s">
        <v>5</v>
      </c>
      <c r="B7" s="32"/>
      <c r="C7" s="33"/>
      <c r="D7" s="9">
        <v>42736</v>
      </c>
      <c r="E7" s="1"/>
      <c r="F7" s="6"/>
      <c r="G7" s="7"/>
      <c r="H7" s="1"/>
      <c r="I7" s="8"/>
    </row>
    <row r="8" spans="1:9">
      <c r="A8" s="32" t="s">
        <v>6</v>
      </c>
      <c r="B8" s="32"/>
      <c r="C8" s="33"/>
      <c r="D8" s="28">
        <v>0</v>
      </c>
      <c r="E8" s="1"/>
      <c r="F8" s="6"/>
      <c r="G8" s="7"/>
      <c r="H8" s="1"/>
      <c r="I8" s="8"/>
    </row>
    <row r="9" spans="1:9">
      <c r="A9" s="19"/>
      <c r="B9" s="19"/>
      <c r="C9" s="19"/>
      <c r="D9" s="11"/>
      <c r="E9" s="1"/>
      <c r="F9" s="21"/>
      <c r="G9" s="21"/>
      <c r="H9" s="1"/>
      <c r="I9" s="8"/>
    </row>
    <row r="10" spans="1:9">
      <c r="A10" s="20"/>
      <c r="B10" s="20"/>
      <c r="C10" s="20"/>
      <c r="D10" s="1"/>
      <c r="E10" s="1"/>
      <c r="F10" s="1"/>
      <c r="G10" s="1"/>
      <c r="H10" s="1"/>
      <c r="I10" s="8"/>
    </row>
    <row r="11" spans="1:9">
      <c r="A11" s="32" t="s">
        <v>8</v>
      </c>
      <c r="B11" s="32"/>
      <c r="C11" s="33"/>
      <c r="D11" s="29">
        <v>2000</v>
      </c>
      <c r="E11" s="1"/>
      <c r="F11" s="12"/>
      <c r="G11" s="12"/>
      <c r="H11" s="1"/>
      <c r="I11" s="8"/>
    </row>
    <row r="12" spans="1:9" ht="14.25" customHeight="1">
      <c r="A12" s="32" t="s">
        <v>7</v>
      </c>
      <c r="B12" s="32"/>
      <c r="C12" s="33"/>
      <c r="D12" s="13">
        <f>IF(Values_Entered,Loan_Years*12,"")</f>
        <v>60</v>
      </c>
      <c r="E12" s="1"/>
      <c r="F12" s="12"/>
      <c r="G12" s="12"/>
      <c r="H12" s="1"/>
      <c r="I12" s="8"/>
    </row>
    <row r="13" spans="1:9">
      <c r="A13" s="32" t="s">
        <v>9</v>
      </c>
      <c r="B13" s="32"/>
      <c r="C13" s="33"/>
      <c r="D13" s="13">
        <f>IF(Values_Entered,Number_of_Payments,"")</f>
        <v>51</v>
      </c>
      <c r="E13" s="1"/>
      <c r="F13" s="14"/>
      <c r="G13" s="14"/>
      <c r="H13" s="1"/>
      <c r="I13" s="8"/>
    </row>
    <row r="14" spans="1:9">
      <c r="A14" s="32" t="s">
        <v>10</v>
      </c>
      <c r="B14" s="32"/>
      <c r="C14" s="33"/>
      <c r="D14" s="29">
        <f>IF(Values_Entered,SUMIF(Beg_Bal,"&gt;0",Extra_Pay),"")</f>
        <v>0</v>
      </c>
      <c r="E14" s="1"/>
      <c r="F14" s="14"/>
      <c r="G14" s="14"/>
      <c r="H14" s="1"/>
      <c r="I14" s="8"/>
    </row>
    <row r="15" spans="1:9">
      <c r="A15" s="32" t="s">
        <v>11</v>
      </c>
      <c r="B15" s="32"/>
      <c r="C15" s="33"/>
      <c r="D15" s="29">
        <f>IF(Values_Entered,SUMIF(Beg_Bal,"&gt;0",Int),"")</f>
        <v>1077.5196173027227</v>
      </c>
      <c r="E15" s="1"/>
      <c r="F15" s="12"/>
      <c r="G15" s="12"/>
      <c r="H15" s="1"/>
      <c r="I15" s="8"/>
    </row>
    <row r="16" spans="1:9" ht="26.1" customHeight="1">
      <c r="A16" s="10"/>
      <c r="B16" s="10"/>
      <c r="C16" s="10"/>
      <c r="D16" s="10"/>
      <c r="E16" s="11"/>
      <c r="F16" s="11"/>
      <c r="G16" s="11"/>
      <c r="H16" s="10"/>
      <c r="I16" s="10"/>
    </row>
    <row r="17" spans="1:9" s="17" customFormat="1" ht="32.1" customHeight="1">
      <c r="A17" s="15" t="s">
        <v>13</v>
      </c>
      <c r="B17" s="15" t="s">
        <v>14</v>
      </c>
      <c r="C17" s="15" t="s">
        <v>15</v>
      </c>
      <c r="D17" s="15" t="s">
        <v>16</v>
      </c>
      <c r="E17" s="15" t="s">
        <v>17</v>
      </c>
      <c r="F17" s="15" t="s">
        <v>18</v>
      </c>
      <c r="G17" s="15" t="s">
        <v>20</v>
      </c>
      <c r="H17" s="15" t="s">
        <v>12</v>
      </c>
      <c r="I17" s="15" t="s">
        <v>19</v>
      </c>
    </row>
    <row r="18" spans="1:9" s="22" customFormat="1" ht="18.899999999999999" customHeight="1">
      <c r="A18" s="25">
        <f>IF(Values_Entered,1,"")</f>
        <v>1</v>
      </c>
      <c r="B18" s="26">
        <f>IF(Pay_Num&lt;&gt;"",Loan_Start,"")</f>
        <v>42736</v>
      </c>
      <c r="C18" s="30">
        <f>IF(Values_Entered,Loan_Amount,"")</f>
        <v>100000</v>
      </c>
      <c r="D18" s="30">
        <f>IF(Pay_Num&lt;&gt;"",Scheduled_Monthly_Payment,"")</f>
        <v>2000</v>
      </c>
      <c r="E18" s="31">
        <f>IF(Pay_Num&lt;&gt;"",Scheduled_Extra_Payments,"")</f>
        <v>0</v>
      </c>
      <c r="F18" s="30">
        <f>IF(Pay_Num&lt;&gt;"",Sched_Pay+Extra_Pay,"")</f>
        <v>2000</v>
      </c>
      <c r="G18" s="30">
        <f>IF(Pay_Num&lt;&gt;"",Total_Pay-Int,"")</f>
        <v>1958.3333333333333</v>
      </c>
      <c r="H18" s="30">
        <f>IF(Pay_Num&lt;&gt;"",Beg_Bal*Interest_Rate/12,"")</f>
        <v>41.666666666666664</v>
      </c>
      <c r="I18" s="30">
        <f>IF(Pay_Num&lt;&gt;"",Beg_Bal-Princ,"")</f>
        <v>98041.666666666672</v>
      </c>
    </row>
    <row r="19" spans="1:9" s="22" customFormat="1" ht="18.899999999999999" customHeight="1">
      <c r="A19" s="25">
        <f t="shared" ref="A19:A82" si="0">IF(Values_Entered,A18+1,"")</f>
        <v>2</v>
      </c>
      <c r="B19" s="26">
        <f t="shared" ref="B19:B82" si="1">IF(Pay_Num&lt;&gt;"",DATE(YEAR(B18),MONTH(B18)+1,DAY(B18)),"")</f>
        <v>42767</v>
      </c>
      <c r="C19" s="30">
        <f>IF(Pay_Num&lt;&gt;"",I18,"")</f>
        <v>98041.666666666672</v>
      </c>
      <c r="D19" s="30">
        <f>IF(Pay_Num&lt;&gt;"",Scheduled_Monthly_Payment,"")</f>
        <v>2000</v>
      </c>
      <c r="E19" s="31">
        <f>IF(Pay_Num&lt;&gt;"",Scheduled_Extra_Payments,"")</f>
        <v>0</v>
      </c>
      <c r="F19" s="30">
        <f t="shared" ref="F19:F82" si="2">IF(Pay_Num&lt;&gt;"",Sched_Pay+Extra_Pay,"")</f>
        <v>2000</v>
      </c>
      <c r="G19" s="30">
        <f t="shared" ref="G19:G82" si="3">IF(Pay_Num&lt;&gt;"",Total_Pay-Int,"")</f>
        <v>1959.1493055555557</v>
      </c>
      <c r="H19" s="30">
        <f>IF(Pay_Num&lt;&gt;"",Beg_Bal*Interest_Rate/12,"")</f>
        <v>40.85069444444445</v>
      </c>
      <c r="I19" s="30">
        <f t="shared" ref="I19:I82" si="4">IF(Pay_Num&lt;&gt;"",Beg_Bal-Princ,"")</f>
        <v>96082.517361111109</v>
      </c>
    </row>
    <row r="20" spans="1:9" s="22" customFormat="1" ht="18.899999999999999" customHeight="1">
      <c r="A20" s="25">
        <f t="shared" si="0"/>
        <v>3</v>
      </c>
      <c r="B20" s="26">
        <f t="shared" si="1"/>
        <v>42795</v>
      </c>
      <c r="C20" s="30">
        <f t="shared" ref="C20:C83" si="5">IF(Pay_Num&lt;&gt;"",I19,"")</f>
        <v>96082.517361111109</v>
      </c>
      <c r="D20" s="30">
        <f t="shared" ref="D20:D83" si="6">IF(Pay_Num&lt;&gt;"",Scheduled_Monthly_Payment,"")</f>
        <v>2000</v>
      </c>
      <c r="E20" s="31">
        <f t="shared" ref="E20:E82" si="7">IF(Pay_Num&lt;&gt;"",Scheduled_Extra_Payments,"")</f>
        <v>0</v>
      </c>
      <c r="F20" s="30">
        <f t="shared" si="2"/>
        <v>2000</v>
      </c>
      <c r="G20" s="30">
        <f t="shared" si="3"/>
        <v>1959.9656177662036</v>
      </c>
      <c r="H20" s="30">
        <f t="shared" ref="H20:H83" si="8">IF(Pay_Num&lt;&gt;"",Beg_Bal*Interest_Rate/12,"")</f>
        <v>40.0343822337963</v>
      </c>
      <c r="I20" s="30">
        <f t="shared" si="4"/>
        <v>94122.551743344899</v>
      </c>
    </row>
    <row r="21" spans="1:9" s="22" customFormat="1" ht="18.899999999999999" customHeight="1">
      <c r="A21" s="25">
        <f t="shared" si="0"/>
        <v>4</v>
      </c>
      <c r="B21" s="26">
        <f t="shared" si="1"/>
        <v>42826</v>
      </c>
      <c r="C21" s="30">
        <f t="shared" si="5"/>
        <v>94122.551743344899</v>
      </c>
      <c r="D21" s="30">
        <f t="shared" si="6"/>
        <v>2000</v>
      </c>
      <c r="E21" s="31">
        <f t="shared" si="7"/>
        <v>0</v>
      </c>
      <c r="F21" s="30">
        <f t="shared" si="2"/>
        <v>2000</v>
      </c>
      <c r="G21" s="30">
        <f t="shared" si="3"/>
        <v>1960.7822701069397</v>
      </c>
      <c r="H21" s="30">
        <f t="shared" si="8"/>
        <v>39.217729893060373</v>
      </c>
      <c r="I21" s="30">
        <f t="shared" si="4"/>
        <v>92161.76947323796</v>
      </c>
    </row>
    <row r="22" spans="1:9" s="22" customFormat="1" ht="18.899999999999999" customHeight="1">
      <c r="A22" s="25">
        <f t="shared" si="0"/>
        <v>5</v>
      </c>
      <c r="B22" s="26">
        <f t="shared" si="1"/>
        <v>42856</v>
      </c>
      <c r="C22" s="30">
        <f t="shared" si="5"/>
        <v>92161.76947323796</v>
      </c>
      <c r="D22" s="30">
        <f t="shared" si="6"/>
        <v>2000</v>
      </c>
      <c r="E22" s="31">
        <f t="shared" si="7"/>
        <v>0</v>
      </c>
      <c r="F22" s="30">
        <f t="shared" si="2"/>
        <v>2000</v>
      </c>
      <c r="G22" s="30">
        <f t="shared" si="3"/>
        <v>1961.5992627194842</v>
      </c>
      <c r="H22" s="30">
        <f t="shared" si="8"/>
        <v>38.40073728051582</v>
      </c>
      <c r="I22" s="30">
        <f t="shared" si="4"/>
        <v>90200.170210518481</v>
      </c>
    </row>
    <row r="23" spans="1:9" s="23" customFormat="1" ht="18.899999999999999" customHeight="1">
      <c r="A23" s="25">
        <f t="shared" si="0"/>
        <v>6</v>
      </c>
      <c r="B23" s="26">
        <f t="shared" si="1"/>
        <v>42887</v>
      </c>
      <c r="C23" s="30">
        <f>IF(Pay_Num&lt;&gt;"",I22,"")</f>
        <v>90200.170210518481</v>
      </c>
      <c r="D23" s="30">
        <f t="shared" si="6"/>
        <v>2000</v>
      </c>
      <c r="E23" s="31">
        <f t="shared" si="7"/>
        <v>0</v>
      </c>
      <c r="F23" s="30">
        <f t="shared" si="2"/>
        <v>2000</v>
      </c>
      <c r="G23" s="30">
        <f t="shared" si="3"/>
        <v>1962.4165957456173</v>
      </c>
      <c r="H23" s="30">
        <f t="shared" si="8"/>
        <v>37.5834042543827</v>
      </c>
      <c r="I23" s="30">
        <f t="shared" si="4"/>
        <v>88237.753614772868</v>
      </c>
    </row>
    <row r="24" spans="1:9" s="23" customFormat="1" ht="18.899999999999999" customHeight="1">
      <c r="A24" s="25">
        <f t="shared" si="0"/>
        <v>7</v>
      </c>
      <c r="B24" s="26">
        <f t="shared" si="1"/>
        <v>42917</v>
      </c>
      <c r="C24" s="30">
        <f t="shared" si="5"/>
        <v>88237.753614772868</v>
      </c>
      <c r="D24" s="30">
        <f t="shared" si="6"/>
        <v>2000</v>
      </c>
      <c r="E24" s="31">
        <f t="shared" si="7"/>
        <v>0</v>
      </c>
      <c r="F24" s="30">
        <f t="shared" si="2"/>
        <v>2000</v>
      </c>
      <c r="G24" s="30">
        <f t="shared" si="3"/>
        <v>1963.234269327178</v>
      </c>
      <c r="H24" s="30">
        <f t="shared" si="8"/>
        <v>36.765730672822031</v>
      </c>
      <c r="I24" s="30">
        <f t="shared" si="4"/>
        <v>86274.519345445689</v>
      </c>
    </row>
    <row r="25" spans="1:9" s="23" customFormat="1" ht="18.899999999999999" customHeight="1">
      <c r="A25" s="25">
        <f t="shared" si="0"/>
        <v>8</v>
      </c>
      <c r="B25" s="26">
        <f t="shared" si="1"/>
        <v>42948</v>
      </c>
      <c r="C25" s="30">
        <f>IF(Pay_Num&lt;&gt;"",I24,"")</f>
        <v>86274.519345445689</v>
      </c>
      <c r="D25" s="30">
        <f t="shared" si="6"/>
        <v>2000</v>
      </c>
      <c r="E25" s="31">
        <f t="shared" si="7"/>
        <v>0</v>
      </c>
      <c r="F25" s="30">
        <f t="shared" si="2"/>
        <v>2000</v>
      </c>
      <c r="G25" s="30">
        <f t="shared" si="3"/>
        <v>1964.0522836060643</v>
      </c>
      <c r="H25" s="30">
        <f t="shared" si="8"/>
        <v>35.947716393935707</v>
      </c>
      <c r="I25" s="30">
        <f t="shared" si="4"/>
        <v>84310.467061839619</v>
      </c>
    </row>
    <row r="26" spans="1:9" s="23" customFormat="1" ht="18.899999999999999" customHeight="1">
      <c r="A26" s="25">
        <f t="shared" si="0"/>
        <v>9</v>
      </c>
      <c r="B26" s="26">
        <f t="shared" si="1"/>
        <v>42979</v>
      </c>
      <c r="C26" s="30">
        <f t="shared" si="5"/>
        <v>84310.467061839619</v>
      </c>
      <c r="D26" s="30">
        <f t="shared" si="6"/>
        <v>2000</v>
      </c>
      <c r="E26" s="31">
        <f t="shared" si="7"/>
        <v>0</v>
      </c>
      <c r="F26" s="30">
        <f t="shared" si="2"/>
        <v>2000</v>
      </c>
      <c r="G26" s="30">
        <f t="shared" si="3"/>
        <v>1964.8706387242335</v>
      </c>
      <c r="H26" s="30">
        <f t="shared" si="8"/>
        <v>35.129361275766506</v>
      </c>
      <c r="I26" s="30">
        <f t="shared" si="4"/>
        <v>82345.596423115392</v>
      </c>
    </row>
    <row r="27" spans="1:9" s="23" customFormat="1" ht="18.899999999999999" customHeight="1">
      <c r="A27" s="25">
        <f t="shared" si="0"/>
        <v>10</v>
      </c>
      <c r="B27" s="26">
        <f t="shared" si="1"/>
        <v>43009</v>
      </c>
      <c r="C27" s="30">
        <f t="shared" si="5"/>
        <v>82345.596423115392</v>
      </c>
      <c r="D27" s="30">
        <f t="shared" si="6"/>
        <v>2000</v>
      </c>
      <c r="E27" s="31">
        <f t="shared" si="7"/>
        <v>0</v>
      </c>
      <c r="F27" s="30">
        <f t="shared" si="2"/>
        <v>2000</v>
      </c>
      <c r="G27" s="30">
        <f t="shared" si="3"/>
        <v>1965.689334823702</v>
      </c>
      <c r="H27" s="30">
        <f t="shared" si="8"/>
        <v>34.31066517629808</v>
      </c>
      <c r="I27" s="30">
        <f t="shared" si="4"/>
        <v>80379.907088291686</v>
      </c>
    </row>
    <row r="28" spans="1:9" s="23" customFormat="1" ht="18.899999999999999" customHeight="1">
      <c r="A28" s="25">
        <f t="shared" si="0"/>
        <v>11</v>
      </c>
      <c r="B28" s="26">
        <f t="shared" si="1"/>
        <v>43040</v>
      </c>
      <c r="C28" s="30">
        <f t="shared" si="5"/>
        <v>80379.907088291686</v>
      </c>
      <c r="D28" s="30">
        <f t="shared" si="6"/>
        <v>2000</v>
      </c>
      <c r="E28" s="31">
        <f t="shared" si="7"/>
        <v>0</v>
      </c>
      <c r="F28" s="30">
        <f t="shared" si="2"/>
        <v>2000</v>
      </c>
      <c r="G28" s="30">
        <f t="shared" si="3"/>
        <v>1966.5083720465452</v>
      </c>
      <c r="H28" s="30">
        <f t="shared" si="8"/>
        <v>33.491627953454874</v>
      </c>
      <c r="I28" s="30">
        <f t="shared" si="4"/>
        <v>78413.398716245138</v>
      </c>
    </row>
    <row r="29" spans="1:9" s="23" customFormat="1" ht="18.899999999999999" customHeight="1">
      <c r="A29" s="25">
        <f t="shared" si="0"/>
        <v>12</v>
      </c>
      <c r="B29" s="26">
        <f t="shared" si="1"/>
        <v>43070</v>
      </c>
      <c r="C29" s="30">
        <f t="shared" si="5"/>
        <v>78413.398716245138</v>
      </c>
      <c r="D29" s="30">
        <f t="shared" si="6"/>
        <v>2000</v>
      </c>
      <c r="E29" s="31">
        <f t="shared" si="7"/>
        <v>0</v>
      </c>
      <c r="F29" s="30">
        <f t="shared" si="2"/>
        <v>2000</v>
      </c>
      <c r="G29" s="30">
        <f t="shared" si="3"/>
        <v>1967.3277505348979</v>
      </c>
      <c r="H29" s="30">
        <f t="shared" si="8"/>
        <v>32.672249465102141</v>
      </c>
      <c r="I29" s="30">
        <f t="shared" si="4"/>
        <v>76446.070965710242</v>
      </c>
    </row>
    <row r="30" spans="1:9" s="23" customFormat="1" ht="18.899999999999999" customHeight="1">
      <c r="A30" s="25">
        <f t="shared" si="0"/>
        <v>13</v>
      </c>
      <c r="B30" s="26">
        <f t="shared" si="1"/>
        <v>43101</v>
      </c>
      <c r="C30" s="30">
        <f t="shared" si="5"/>
        <v>76446.070965710242</v>
      </c>
      <c r="D30" s="30">
        <f t="shared" si="6"/>
        <v>2000</v>
      </c>
      <c r="E30" s="31">
        <f t="shared" si="7"/>
        <v>0</v>
      </c>
      <c r="F30" s="30">
        <f t="shared" si="2"/>
        <v>2000</v>
      </c>
      <c r="G30" s="30">
        <f t="shared" si="3"/>
        <v>1968.1474704309542</v>
      </c>
      <c r="H30" s="30">
        <f t="shared" si="8"/>
        <v>31.852529569045938</v>
      </c>
      <c r="I30" s="30">
        <f t="shared" si="4"/>
        <v>74477.92349527929</v>
      </c>
    </row>
    <row r="31" spans="1:9" s="23" customFormat="1" ht="18.899999999999999" customHeight="1">
      <c r="A31" s="25">
        <f t="shared" si="0"/>
        <v>14</v>
      </c>
      <c r="B31" s="26">
        <f t="shared" si="1"/>
        <v>43132</v>
      </c>
      <c r="C31" s="30">
        <f t="shared" si="5"/>
        <v>74477.92349527929</v>
      </c>
      <c r="D31" s="30">
        <f t="shared" si="6"/>
        <v>2000</v>
      </c>
      <c r="E31" s="31">
        <f t="shared" si="7"/>
        <v>0</v>
      </c>
      <c r="F31" s="30">
        <f t="shared" si="2"/>
        <v>2000</v>
      </c>
      <c r="G31" s="30">
        <f t="shared" si="3"/>
        <v>1968.9675318769669</v>
      </c>
      <c r="H31" s="30">
        <f t="shared" si="8"/>
        <v>31.032468123033038</v>
      </c>
      <c r="I31" s="30">
        <f t="shared" si="4"/>
        <v>72508.955963402317</v>
      </c>
    </row>
    <row r="32" spans="1:9" s="23" customFormat="1" ht="18.899999999999999" customHeight="1">
      <c r="A32" s="25">
        <f t="shared" si="0"/>
        <v>15</v>
      </c>
      <c r="B32" s="26">
        <f t="shared" si="1"/>
        <v>43160</v>
      </c>
      <c r="C32" s="30">
        <f t="shared" si="5"/>
        <v>72508.955963402317</v>
      </c>
      <c r="D32" s="30">
        <f t="shared" si="6"/>
        <v>2000</v>
      </c>
      <c r="E32" s="31">
        <f t="shared" si="7"/>
        <v>0</v>
      </c>
      <c r="F32" s="30">
        <f t="shared" si="2"/>
        <v>2000</v>
      </c>
      <c r="G32" s="30">
        <f t="shared" si="3"/>
        <v>1969.7879350152491</v>
      </c>
      <c r="H32" s="30">
        <f t="shared" si="8"/>
        <v>30.212064984750967</v>
      </c>
      <c r="I32" s="30">
        <f t="shared" si="4"/>
        <v>70539.168028387066</v>
      </c>
    </row>
    <row r="33" spans="1:9" s="23" customFormat="1" ht="18.899999999999999" customHeight="1">
      <c r="A33" s="25">
        <f t="shared" si="0"/>
        <v>16</v>
      </c>
      <c r="B33" s="26">
        <f t="shared" si="1"/>
        <v>43191</v>
      </c>
      <c r="C33" s="30">
        <f t="shared" si="5"/>
        <v>70539.168028387066</v>
      </c>
      <c r="D33" s="30">
        <f t="shared" si="6"/>
        <v>2000</v>
      </c>
      <c r="E33" s="31">
        <f t="shared" si="7"/>
        <v>0</v>
      </c>
      <c r="F33" s="30">
        <f t="shared" si="2"/>
        <v>2000</v>
      </c>
      <c r="G33" s="30">
        <f t="shared" si="3"/>
        <v>1970.6086799881721</v>
      </c>
      <c r="H33" s="30">
        <f t="shared" si="8"/>
        <v>29.391320011827943</v>
      </c>
      <c r="I33" s="30">
        <f t="shared" si="4"/>
        <v>68568.559348398892</v>
      </c>
    </row>
    <row r="34" spans="1:9" s="23" customFormat="1" ht="18.899999999999999" customHeight="1">
      <c r="A34" s="25">
        <f t="shared" si="0"/>
        <v>17</v>
      </c>
      <c r="B34" s="26">
        <f t="shared" si="1"/>
        <v>43221</v>
      </c>
      <c r="C34" s="30">
        <f t="shared" si="5"/>
        <v>68568.559348398892</v>
      </c>
      <c r="D34" s="30">
        <f t="shared" si="6"/>
        <v>2000</v>
      </c>
      <c r="E34" s="31">
        <f t="shared" si="7"/>
        <v>0</v>
      </c>
      <c r="F34" s="30">
        <f t="shared" si="2"/>
        <v>2000</v>
      </c>
      <c r="G34" s="30">
        <f t="shared" si="3"/>
        <v>1971.4297669381672</v>
      </c>
      <c r="H34" s="30">
        <f t="shared" si="8"/>
        <v>28.570233061832869</v>
      </c>
      <c r="I34" s="30">
        <f t="shared" si="4"/>
        <v>66597.129581460729</v>
      </c>
    </row>
    <row r="35" spans="1:9" s="23" customFormat="1" ht="18.899999999999999" customHeight="1">
      <c r="A35" s="25">
        <f t="shared" si="0"/>
        <v>18</v>
      </c>
      <c r="B35" s="26">
        <f t="shared" si="1"/>
        <v>43252</v>
      </c>
      <c r="C35" s="30">
        <f t="shared" si="5"/>
        <v>66597.129581460729</v>
      </c>
      <c r="D35" s="30">
        <f t="shared" si="6"/>
        <v>2000</v>
      </c>
      <c r="E35" s="31">
        <f t="shared" si="7"/>
        <v>0</v>
      </c>
      <c r="F35" s="30">
        <f t="shared" si="2"/>
        <v>2000</v>
      </c>
      <c r="G35" s="30">
        <f t="shared" si="3"/>
        <v>1972.2511960077247</v>
      </c>
      <c r="H35" s="30">
        <f t="shared" si="8"/>
        <v>27.748803992275302</v>
      </c>
      <c r="I35" s="30">
        <f t="shared" si="4"/>
        <v>64624.878385453005</v>
      </c>
    </row>
    <row r="36" spans="1:9" s="23" customFormat="1" ht="18.899999999999999" customHeight="1">
      <c r="A36" s="25">
        <f t="shared" si="0"/>
        <v>19</v>
      </c>
      <c r="B36" s="26">
        <f t="shared" si="1"/>
        <v>43282</v>
      </c>
      <c r="C36" s="30">
        <f t="shared" si="5"/>
        <v>64624.878385453005</v>
      </c>
      <c r="D36" s="30">
        <f t="shared" si="6"/>
        <v>2000</v>
      </c>
      <c r="E36" s="31">
        <f t="shared" si="7"/>
        <v>0</v>
      </c>
      <c r="F36" s="30">
        <f t="shared" si="2"/>
        <v>2000</v>
      </c>
      <c r="G36" s="30">
        <f t="shared" si="3"/>
        <v>1973.0729673393946</v>
      </c>
      <c r="H36" s="30">
        <f t="shared" si="8"/>
        <v>26.92703266060542</v>
      </c>
      <c r="I36" s="30">
        <f t="shared" si="4"/>
        <v>62651.80541811361</v>
      </c>
    </row>
    <row r="37" spans="1:9" s="23" customFormat="1" ht="18.899999999999999" customHeight="1">
      <c r="A37" s="25">
        <f t="shared" si="0"/>
        <v>20</v>
      </c>
      <c r="B37" s="26">
        <f t="shared" si="1"/>
        <v>43313</v>
      </c>
      <c r="C37" s="30">
        <f t="shared" si="5"/>
        <v>62651.80541811361</v>
      </c>
      <c r="D37" s="30">
        <f t="shared" si="6"/>
        <v>2000</v>
      </c>
      <c r="E37" s="31">
        <f t="shared" si="7"/>
        <v>0</v>
      </c>
      <c r="F37" s="30">
        <f t="shared" si="2"/>
        <v>2000</v>
      </c>
      <c r="G37" s="30">
        <f t="shared" si="3"/>
        <v>1973.895081075786</v>
      </c>
      <c r="H37" s="30">
        <f t="shared" si="8"/>
        <v>26.104918924214005</v>
      </c>
      <c r="I37" s="30">
        <f t="shared" si="4"/>
        <v>60677.910337037822</v>
      </c>
    </row>
    <row r="38" spans="1:9" s="23" customFormat="1" ht="18.899999999999999" customHeight="1">
      <c r="A38" s="25">
        <f t="shared" si="0"/>
        <v>21</v>
      </c>
      <c r="B38" s="26">
        <f t="shared" si="1"/>
        <v>43344</v>
      </c>
      <c r="C38" s="30">
        <f t="shared" si="5"/>
        <v>60677.910337037822</v>
      </c>
      <c r="D38" s="30">
        <f t="shared" si="6"/>
        <v>2000</v>
      </c>
      <c r="E38" s="31">
        <f t="shared" si="7"/>
        <v>0</v>
      </c>
      <c r="F38" s="30">
        <f t="shared" si="2"/>
        <v>2000</v>
      </c>
      <c r="G38" s="30">
        <f t="shared" si="3"/>
        <v>1974.7175373595676</v>
      </c>
      <c r="H38" s="30">
        <f t="shared" si="8"/>
        <v>25.282462640432428</v>
      </c>
      <c r="I38" s="30">
        <f t="shared" si="4"/>
        <v>58703.192799678254</v>
      </c>
    </row>
    <row r="39" spans="1:9" s="23" customFormat="1" ht="18.899999999999999" customHeight="1">
      <c r="A39" s="25">
        <f t="shared" si="0"/>
        <v>22</v>
      </c>
      <c r="B39" s="26">
        <f t="shared" si="1"/>
        <v>43374</v>
      </c>
      <c r="C39" s="30">
        <f t="shared" si="5"/>
        <v>58703.192799678254</v>
      </c>
      <c r="D39" s="30">
        <f t="shared" si="6"/>
        <v>2000</v>
      </c>
      <c r="E39" s="31">
        <f t="shared" si="7"/>
        <v>0</v>
      </c>
      <c r="F39" s="30">
        <f t="shared" si="2"/>
        <v>2000</v>
      </c>
      <c r="G39" s="30">
        <f t="shared" si="3"/>
        <v>1975.5403363334674</v>
      </c>
      <c r="H39" s="30">
        <f t="shared" si="8"/>
        <v>24.459663666532606</v>
      </c>
      <c r="I39" s="30">
        <f t="shared" si="4"/>
        <v>56727.652463344784</v>
      </c>
    </row>
    <row r="40" spans="1:9" s="23" customFormat="1" ht="18.899999999999999" customHeight="1">
      <c r="A40" s="25">
        <f t="shared" si="0"/>
        <v>23</v>
      </c>
      <c r="B40" s="26">
        <f t="shared" si="1"/>
        <v>43405</v>
      </c>
      <c r="C40" s="30">
        <f t="shared" si="5"/>
        <v>56727.652463344784</v>
      </c>
      <c r="D40" s="30">
        <f t="shared" si="6"/>
        <v>2000</v>
      </c>
      <c r="E40" s="31">
        <f t="shared" si="7"/>
        <v>0</v>
      </c>
      <c r="F40" s="30">
        <f t="shared" si="2"/>
        <v>2000</v>
      </c>
      <c r="G40" s="30">
        <f t="shared" si="3"/>
        <v>1976.3634781402729</v>
      </c>
      <c r="H40" s="30">
        <f t="shared" si="8"/>
        <v>23.636521859726994</v>
      </c>
      <c r="I40" s="30">
        <f t="shared" si="4"/>
        <v>54751.288985204512</v>
      </c>
    </row>
    <row r="41" spans="1:9" s="23" customFormat="1" ht="18.899999999999999" customHeight="1">
      <c r="A41" s="25">
        <f t="shared" si="0"/>
        <v>24</v>
      </c>
      <c r="B41" s="26">
        <f t="shared" si="1"/>
        <v>43435</v>
      </c>
      <c r="C41" s="30">
        <f t="shared" si="5"/>
        <v>54751.288985204512</v>
      </c>
      <c r="D41" s="30">
        <f t="shared" si="6"/>
        <v>2000</v>
      </c>
      <c r="E41" s="31">
        <f t="shared" si="7"/>
        <v>0</v>
      </c>
      <c r="F41" s="30">
        <f t="shared" si="2"/>
        <v>2000</v>
      </c>
      <c r="G41" s="30">
        <f t="shared" si="3"/>
        <v>1977.1869629228315</v>
      </c>
      <c r="H41" s="30">
        <f t="shared" si="8"/>
        <v>22.813037077168545</v>
      </c>
      <c r="I41" s="30">
        <f t="shared" si="4"/>
        <v>52774.102022281681</v>
      </c>
    </row>
    <row r="42" spans="1:9" s="23" customFormat="1" ht="18.899999999999999" customHeight="1">
      <c r="A42" s="25">
        <f t="shared" si="0"/>
        <v>25</v>
      </c>
      <c r="B42" s="26">
        <f t="shared" si="1"/>
        <v>43466</v>
      </c>
      <c r="C42" s="30">
        <f t="shared" si="5"/>
        <v>52774.102022281681</v>
      </c>
      <c r="D42" s="30">
        <f t="shared" si="6"/>
        <v>2000</v>
      </c>
      <c r="E42" s="31">
        <f t="shared" si="7"/>
        <v>0</v>
      </c>
      <c r="F42" s="30">
        <f t="shared" si="2"/>
        <v>2000</v>
      </c>
      <c r="G42" s="30">
        <f t="shared" si="3"/>
        <v>1978.0107908240493</v>
      </c>
      <c r="H42" s="30">
        <f t="shared" si="8"/>
        <v>21.989209175950702</v>
      </c>
      <c r="I42" s="30">
        <f t="shared" si="4"/>
        <v>50796.091231457634</v>
      </c>
    </row>
    <row r="43" spans="1:9" s="23" customFormat="1" ht="18.899999999999999" customHeight="1">
      <c r="A43" s="25">
        <f t="shared" si="0"/>
        <v>26</v>
      </c>
      <c r="B43" s="26">
        <f t="shared" si="1"/>
        <v>43497</v>
      </c>
      <c r="C43" s="30">
        <f t="shared" si="5"/>
        <v>50796.091231457634</v>
      </c>
      <c r="D43" s="30">
        <f t="shared" si="6"/>
        <v>2000</v>
      </c>
      <c r="E43" s="31">
        <f t="shared" si="7"/>
        <v>0</v>
      </c>
      <c r="F43" s="30">
        <f t="shared" si="2"/>
        <v>2000</v>
      </c>
      <c r="G43" s="30">
        <f t="shared" si="3"/>
        <v>1978.8349619868927</v>
      </c>
      <c r="H43" s="30">
        <f t="shared" si="8"/>
        <v>21.165038013107349</v>
      </c>
      <c r="I43" s="30">
        <f t="shared" si="4"/>
        <v>48817.256269470745</v>
      </c>
    </row>
    <row r="44" spans="1:9" s="23" customFormat="1" ht="18.899999999999999" customHeight="1">
      <c r="A44" s="25">
        <f t="shared" si="0"/>
        <v>27</v>
      </c>
      <c r="B44" s="26">
        <f t="shared" si="1"/>
        <v>43525</v>
      </c>
      <c r="C44" s="30">
        <f t="shared" si="5"/>
        <v>48817.256269470745</v>
      </c>
      <c r="D44" s="30">
        <f t="shared" si="6"/>
        <v>2000</v>
      </c>
      <c r="E44" s="31">
        <f t="shared" si="7"/>
        <v>0</v>
      </c>
      <c r="F44" s="30">
        <f t="shared" si="2"/>
        <v>2000</v>
      </c>
      <c r="G44" s="30">
        <f t="shared" si="3"/>
        <v>1979.6594765543871</v>
      </c>
      <c r="H44" s="30">
        <f t="shared" si="8"/>
        <v>20.34052344561281</v>
      </c>
      <c r="I44" s="30">
        <f t="shared" si="4"/>
        <v>46837.59679291636</v>
      </c>
    </row>
    <row r="45" spans="1:9" s="23" customFormat="1" ht="18.899999999999999" customHeight="1">
      <c r="A45" s="25">
        <f t="shared" si="0"/>
        <v>28</v>
      </c>
      <c r="B45" s="26">
        <f t="shared" si="1"/>
        <v>43556</v>
      </c>
      <c r="C45" s="30">
        <f t="shared" si="5"/>
        <v>46837.59679291636</v>
      </c>
      <c r="D45" s="30">
        <f t="shared" si="6"/>
        <v>2000</v>
      </c>
      <c r="E45" s="31">
        <f t="shared" si="7"/>
        <v>0</v>
      </c>
      <c r="F45" s="30">
        <f t="shared" si="2"/>
        <v>2000</v>
      </c>
      <c r="G45" s="30">
        <f t="shared" si="3"/>
        <v>1980.4843346696182</v>
      </c>
      <c r="H45" s="30">
        <f t="shared" si="8"/>
        <v>19.515665330381818</v>
      </c>
      <c r="I45" s="30">
        <f t="shared" si="4"/>
        <v>44857.112458246738</v>
      </c>
    </row>
    <row r="46" spans="1:9" s="23" customFormat="1" ht="18.899999999999999" customHeight="1">
      <c r="A46" s="25">
        <f t="shared" si="0"/>
        <v>29</v>
      </c>
      <c r="B46" s="26">
        <f t="shared" si="1"/>
        <v>43586</v>
      </c>
      <c r="C46" s="30">
        <f t="shared" si="5"/>
        <v>44857.112458246738</v>
      </c>
      <c r="D46" s="30">
        <f t="shared" si="6"/>
        <v>2000</v>
      </c>
      <c r="E46" s="31">
        <f t="shared" si="7"/>
        <v>0</v>
      </c>
      <c r="F46" s="30">
        <f t="shared" si="2"/>
        <v>2000</v>
      </c>
      <c r="G46" s="30">
        <f t="shared" si="3"/>
        <v>1981.3095364757305</v>
      </c>
      <c r="H46" s="30">
        <f t="shared" si="8"/>
        <v>18.690463524269475</v>
      </c>
      <c r="I46" s="30">
        <f t="shared" si="4"/>
        <v>42875.802921771006</v>
      </c>
    </row>
    <row r="47" spans="1:9" s="23" customFormat="1" ht="18.899999999999999" customHeight="1">
      <c r="A47" s="25">
        <f t="shared" si="0"/>
        <v>30</v>
      </c>
      <c r="B47" s="26">
        <f t="shared" si="1"/>
        <v>43617</v>
      </c>
      <c r="C47" s="30">
        <f t="shared" si="5"/>
        <v>42875.802921771006</v>
      </c>
      <c r="D47" s="30">
        <f t="shared" si="6"/>
        <v>2000</v>
      </c>
      <c r="E47" s="31">
        <f t="shared" si="7"/>
        <v>0</v>
      </c>
      <c r="F47" s="30">
        <f t="shared" si="2"/>
        <v>2000</v>
      </c>
      <c r="G47" s="30">
        <f t="shared" si="3"/>
        <v>1982.1350821159288</v>
      </c>
      <c r="H47" s="30">
        <f t="shared" si="8"/>
        <v>17.864917884071254</v>
      </c>
      <c r="I47" s="30">
        <f t="shared" si="4"/>
        <v>40893.667839655078</v>
      </c>
    </row>
    <row r="48" spans="1:9" s="23" customFormat="1" ht="18.899999999999999" customHeight="1">
      <c r="A48" s="25">
        <f t="shared" si="0"/>
        <v>31</v>
      </c>
      <c r="B48" s="26">
        <f t="shared" si="1"/>
        <v>43647</v>
      </c>
      <c r="C48" s="30">
        <f t="shared" si="5"/>
        <v>40893.667839655078</v>
      </c>
      <c r="D48" s="30">
        <f t="shared" si="6"/>
        <v>2000</v>
      </c>
      <c r="E48" s="31">
        <f t="shared" si="7"/>
        <v>0</v>
      </c>
      <c r="F48" s="30">
        <f t="shared" si="2"/>
        <v>2000</v>
      </c>
      <c r="G48" s="30">
        <f t="shared" si="3"/>
        <v>1982.960971733477</v>
      </c>
      <c r="H48" s="30">
        <f t="shared" si="8"/>
        <v>17.039028266522951</v>
      </c>
      <c r="I48" s="30">
        <f t="shared" si="4"/>
        <v>38910.706867921603</v>
      </c>
    </row>
    <row r="49" spans="1:9" s="23" customFormat="1" ht="18.899999999999999" customHeight="1">
      <c r="A49" s="25">
        <f t="shared" si="0"/>
        <v>32</v>
      </c>
      <c r="B49" s="26">
        <f t="shared" si="1"/>
        <v>43678</v>
      </c>
      <c r="C49" s="30">
        <f t="shared" si="5"/>
        <v>38910.706867921603</v>
      </c>
      <c r="D49" s="30">
        <f t="shared" si="6"/>
        <v>2000</v>
      </c>
      <c r="E49" s="31">
        <f t="shared" si="7"/>
        <v>0</v>
      </c>
      <c r="F49" s="30">
        <f t="shared" si="2"/>
        <v>2000</v>
      </c>
      <c r="G49" s="30">
        <f t="shared" si="3"/>
        <v>1983.7872054716993</v>
      </c>
      <c r="H49" s="30">
        <f t="shared" si="8"/>
        <v>16.212794528300666</v>
      </c>
      <c r="I49" s="30">
        <f t="shared" si="4"/>
        <v>36926.919662449902</v>
      </c>
    </row>
    <row r="50" spans="1:9" s="23" customFormat="1" ht="18.899999999999999" customHeight="1">
      <c r="A50" s="25">
        <f t="shared" si="0"/>
        <v>33</v>
      </c>
      <c r="B50" s="26">
        <f t="shared" si="1"/>
        <v>43709</v>
      </c>
      <c r="C50" s="30">
        <f t="shared" si="5"/>
        <v>36926.919662449902</v>
      </c>
      <c r="D50" s="30">
        <f t="shared" si="6"/>
        <v>2000</v>
      </c>
      <c r="E50" s="31">
        <f t="shared" si="7"/>
        <v>0</v>
      </c>
      <c r="F50" s="30">
        <f t="shared" si="2"/>
        <v>2000</v>
      </c>
      <c r="G50" s="30">
        <f t="shared" si="3"/>
        <v>1984.6137834739793</v>
      </c>
      <c r="H50" s="30">
        <f t="shared" si="8"/>
        <v>15.386216526020794</v>
      </c>
      <c r="I50" s="30">
        <f t="shared" si="4"/>
        <v>34942.305878975923</v>
      </c>
    </row>
    <row r="51" spans="1:9" s="23" customFormat="1" ht="18.899999999999999" customHeight="1">
      <c r="A51" s="25">
        <f t="shared" si="0"/>
        <v>34</v>
      </c>
      <c r="B51" s="26">
        <f t="shared" si="1"/>
        <v>43739</v>
      </c>
      <c r="C51" s="30">
        <f t="shared" si="5"/>
        <v>34942.305878975923</v>
      </c>
      <c r="D51" s="30">
        <f t="shared" si="6"/>
        <v>2000</v>
      </c>
      <c r="E51" s="31">
        <f t="shared" si="7"/>
        <v>0</v>
      </c>
      <c r="F51" s="30">
        <f t="shared" si="2"/>
        <v>2000</v>
      </c>
      <c r="G51" s="30">
        <f t="shared" si="3"/>
        <v>1985.4407058837601</v>
      </c>
      <c r="H51" s="30">
        <f t="shared" si="8"/>
        <v>14.559294116239968</v>
      </c>
      <c r="I51" s="30">
        <f t="shared" si="4"/>
        <v>32956.865173092163</v>
      </c>
    </row>
    <row r="52" spans="1:9" s="23" customFormat="1" ht="18.899999999999999" customHeight="1">
      <c r="A52" s="25">
        <f t="shared" si="0"/>
        <v>35</v>
      </c>
      <c r="B52" s="26">
        <f t="shared" si="1"/>
        <v>43770</v>
      </c>
      <c r="C52" s="30">
        <f t="shared" si="5"/>
        <v>32956.865173092163</v>
      </c>
      <c r="D52" s="30">
        <f t="shared" si="6"/>
        <v>2000</v>
      </c>
      <c r="E52" s="31">
        <f t="shared" si="7"/>
        <v>0</v>
      </c>
      <c r="F52" s="30">
        <f t="shared" si="2"/>
        <v>2000</v>
      </c>
      <c r="G52" s="30">
        <f t="shared" si="3"/>
        <v>1986.2679728445448</v>
      </c>
      <c r="H52" s="30">
        <f t="shared" si="8"/>
        <v>13.73202715545507</v>
      </c>
      <c r="I52" s="30">
        <f t="shared" si="4"/>
        <v>30970.597200247619</v>
      </c>
    </row>
    <row r="53" spans="1:9" s="23" customFormat="1" ht="18.899999999999999" customHeight="1">
      <c r="A53" s="25">
        <f t="shared" si="0"/>
        <v>36</v>
      </c>
      <c r="B53" s="26">
        <f t="shared" si="1"/>
        <v>43800</v>
      </c>
      <c r="C53" s="30">
        <f t="shared" si="5"/>
        <v>30970.597200247619</v>
      </c>
      <c r="D53" s="30">
        <f t="shared" si="6"/>
        <v>2000</v>
      </c>
      <c r="E53" s="31">
        <f t="shared" si="7"/>
        <v>0</v>
      </c>
      <c r="F53" s="30">
        <f t="shared" si="2"/>
        <v>2000</v>
      </c>
      <c r="G53" s="30">
        <f t="shared" si="3"/>
        <v>1987.0955844998969</v>
      </c>
      <c r="H53" s="30">
        <f t="shared" si="8"/>
        <v>12.904415500103175</v>
      </c>
      <c r="I53" s="30">
        <f t="shared" si="4"/>
        <v>28983.501615747722</v>
      </c>
    </row>
    <row r="54" spans="1:9" s="23" customFormat="1" ht="18.899999999999999" customHeight="1">
      <c r="A54" s="25">
        <f t="shared" si="0"/>
        <v>37</v>
      </c>
      <c r="B54" s="26">
        <f t="shared" si="1"/>
        <v>43831</v>
      </c>
      <c r="C54" s="30">
        <f t="shared" si="5"/>
        <v>28983.501615747722</v>
      </c>
      <c r="D54" s="30">
        <f t="shared" si="6"/>
        <v>2000</v>
      </c>
      <c r="E54" s="31">
        <f t="shared" si="7"/>
        <v>0</v>
      </c>
      <c r="F54" s="30">
        <f t="shared" si="2"/>
        <v>2000</v>
      </c>
      <c r="G54" s="30">
        <f t="shared" si="3"/>
        <v>1987.9235409934383</v>
      </c>
      <c r="H54" s="30">
        <f t="shared" si="8"/>
        <v>12.076459006561551</v>
      </c>
      <c r="I54" s="30">
        <f t="shared" si="4"/>
        <v>26995.578074754285</v>
      </c>
    </row>
    <row r="55" spans="1:9" s="23" customFormat="1" ht="18.899999999999999" customHeight="1">
      <c r="A55" s="25">
        <f t="shared" si="0"/>
        <v>38</v>
      </c>
      <c r="B55" s="26">
        <f t="shared" si="1"/>
        <v>43862</v>
      </c>
      <c r="C55" s="30">
        <f t="shared" si="5"/>
        <v>26995.578074754285</v>
      </c>
      <c r="D55" s="30">
        <f t="shared" si="6"/>
        <v>2000</v>
      </c>
      <c r="E55" s="31">
        <f t="shared" si="7"/>
        <v>0</v>
      </c>
      <c r="F55" s="30">
        <f t="shared" si="2"/>
        <v>2000</v>
      </c>
      <c r="G55" s="30">
        <f t="shared" si="3"/>
        <v>1988.7518424688524</v>
      </c>
      <c r="H55" s="30">
        <f t="shared" si="8"/>
        <v>11.248157531147619</v>
      </c>
      <c r="I55" s="30">
        <f t="shared" si="4"/>
        <v>25006.826232285432</v>
      </c>
    </row>
    <row r="56" spans="1:9" s="23" customFormat="1" ht="18.899999999999999" customHeight="1">
      <c r="A56" s="25">
        <f t="shared" si="0"/>
        <v>39</v>
      </c>
      <c r="B56" s="26">
        <f t="shared" si="1"/>
        <v>43891</v>
      </c>
      <c r="C56" s="30">
        <f t="shared" si="5"/>
        <v>25006.826232285432</v>
      </c>
      <c r="D56" s="30">
        <f t="shared" si="6"/>
        <v>2000</v>
      </c>
      <c r="E56" s="31">
        <f t="shared" si="7"/>
        <v>0</v>
      </c>
      <c r="F56" s="30">
        <f t="shared" si="2"/>
        <v>2000</v>
      </c>
      <c r="G56" s="30">
        <f t="shared" si="3"/>
        <v>1989.580489069881</v>
      </c>
      <c r="H56" s="30">
        <f t="shared" si="8"/>
        <v>10.41951093011893</v>
      </c>
      <c r="I56" s="30">
        <f t="shared" si="4"/>
        <v>23017.24574321555</v>
      </c>
    </row>
    <row r="57" spans="1:9" s="23" customFormat="1" ht="18.899999999999999" customHeight="1">
      <c r="A57" s="25">
        <f t="shared" si="0"/>
        <v>40</v>
      </c>
      <c r="B57" s="26">
        <f t="shared" si="1"/>
        <v>43922</v>
      </c>
      <c r="C57" s="30">
        <f t="shared" si="5"/>
        <v>23017.24574321555</v>
      </c>
      <c r="D57" s="30">
        <f t="shared" si="6"/>
        <v>2000</v>
      </c>
      <c r="E57" s="31">
        <f t="shared" si="7"/>
        <v>0</v>
      </c>
      <c r="F57" s="30">
        <f t="shared" si="2"/>
        <v>2000</v>
      </c>
      <c r="G57" s="30">
        <f t="shared" si="3"/>
        <v>1990.4094809403268</v>
      </c>
      <c r="H57" s="30">
        <f t="shared" si="8"/>
        <v>9.5905190596731469</v>
      </c>
      <c r="I57" s="30">
        <f t="shared" si="4"/>
        <v>21026.836262275225</v>
      </c>
    </row>
    <row r="58" spans="1:9" s="23" customFormat="1" ht="18.899999999999999" customHeight="1">
      <c r="A58" s="25">
        <f t="shared" si="0"/>
        <v>41</v>
      </c>
      <c r="B58" s="26">
        <f t="shared" si="1"/>
        <v>43952</v>
      </c>
      <c r="C58" s="30">
        <f t="shared" si="5"/>
        <v>21026.836262275225</v>
      </c>
      <c r="D58" s="30">
        <f t="shared" si="6"/>
        <v>2000</v>
      </c>
      <c r="E58" s="31">
        <f t="shared" si="7"/>
        <v>0</v>
      </c>
      <c r="F58" s="30">
        <f t="shared" si="2"/>
        <v>2000</v>
      </c>
      <c r="G58" s="30">
        <f t="shared" si="3"/>
        <v>1991.238818224052</v>
      </c>
      <c r="H58" s="30">
        <f t="shared" si="8"/>
        <v>8.7611817759480104</v>
      </c>
      <c r="I58" s="30">
        <f t="shared" si="4"/>
        <v>19035.597444051171</v>
      </c>
    </row>
    <row r="59" spans="1:9" s="23" customFormat="1" ht="18.899999999999999" customHeight="1">
      <c r="A59" s="25">
        <f t="shared" si="0"/>
        <v>42</v>
      </c>
      <c r="B59" s="26">
        <f t="shared" si="1"/>
        <v>43983</v>
      </c>
      <c r="C59" s="30">
        <f t="shared" si="5"/>
        <v>19035.597444051171</v>
      </c>
      <c r="D59" s="30">
        <f t="shared" si="6"/>
        <v>2000</v>
      </c>
      <c r="E59" s="31">
        <f t="shared" si="7"/>
        <v>0</v>
      </c>
      <c r="F59" s="30">
        <f t="shared" si="2"/>
        <v>2000</v>
      </c>
      <c r="G59" s="30">
        <f t="shared" si="3"/>
        <v>1992.0685010649786</v>
      </c>
      <c r="H59" s="30">
        <f t="shared" si="8"/>
        <v>7.9314989350213212</v>
      </c>
      <c r="I59" s="30">
        <f t="shared" si="4"/>
        <v>17043.528942986191</v>
      </c>
    </row>
    <row r="60" spans="1:9" s="23" customFormat="1" ht="18.899999999999999" customHeight="1">
      <c r="A60" s="25">
        <f t="shared" si="0"/>
        <v>43</v>
      </c>
      <c r="B60" s="26">
        <f t="shared" si="1"/>
        <v>44013</v>
      </c>
      <c r="C60" s="30">
        <f t="shared" si="5"/>
        <v>17043.528942986191</v>
      </c>
      <c r="D60" s="30">
        <f t="shared" si="6"/>
        <v>2000</v>
      </c>
      <c r="E60" s="31">
        <f t="shared" si="7"/>
        <v>0</v>
      </c>
      <c r="F60" s="30">
        <f t="shared" si="2"/>
        <v>2000</v>
      </c>
      <c r="G60" s="30">
        <f t="shared" si="3"/>
        <v>1992.8985296070891</v>
      </c>
      <c r="H60" s="30">
        <f t="shared" si="8"/>
        <v>7.1014703929109126</v>
      </c>
      <c r="I60" s="30">
        <f t="shared" si="4"/>
        <v>15050.630413379102</v>
      </c>
    </row>
    <row r="61" spans="1:9" s="23" customFormat="1" ht="18.899999999999999" customHeight="1">
      <c r="A61" s="25">
        <f t="shared" si="0"/>
        <v>44</v>
      </c>
      <c r="B61" s="26">
        <f t="shared" si="1"/>
        <v>44044</v>
      </c>
      <c r="C61" s="30">
        <f t="shared" si="5"/>
        <v>15050.630413379102</v>
      </c>
      <c r="D61" s="30">
        <f t="shared" si="6"/>
        <v>2000</v>
      </c>
      <c r="E61" s="31">
        <f t="shared" si="7"/>
        <v>0</v>
      </c>
      <c r="F61" s="30">
        <f t="shared" si="2"/>
        <v>2000</v>
      </c>
      <c r="G61" s="30">
        <f t="shared" si="3"/>
        <v>1993.7289039944253</v>
      </c>
      <c r="H61" s="30">
        <f t="shared" si="8"/>
        <v>6.2710960055746261</v>
      </c>
      <c r="I61" s="30">
        <f t="shared" si="4"/>
        <v>13056.901509384676</v>
      </c>
    </row>
    <row r="62" spans="1:9" s="23" customFormat="1" ht="18.899999999999999" customHeight="1">
      <c r="A62" s="25">
        <f t="shared" si="0"/>
        <v>45</v>
      </c>
      <c r="B62" s="26">
        <f t="shared" si="1"/>
        <v>44075</v>
      </c>
      <c r="C62" s="30">
        <f t="shared" si="5"/>
        <v>13056.901509384676</v>
      </c>
      <c r="D62" s="30">
        <f t="shared" si="6"/>
        <v>2000</v>
      </c>
      <c r="E62" s="31">
        <f t="shared" si="7"/>
        <v>0</v>
      </c>
      <c r="F62" s="30">
        <f t="shared" si="2"/>
        <v>2000</v>
      </c>
      <c r="G62" s="30">
        <f t="shared" si="3"/>
        <v>1994.5596243710897</v>
      </c>
      <c r="H62" s="30">
        <f t="shared" si="8"/>
        <v>5.4403756289102816</v>
      </c>
      <c r="I62" s="30">
        <f t="shared" si="4"/>
        <v>11062.341885013586</v>
      </c>
    </row>
    <row r="63" spans="1:9" s="23" customFormat="1" ht="18.899999999999999" customHeight="1">
      <c r="A63" s="25">
        <f t="shared" si="0"/>
        <v>46</v>
      </c>
      <c r="B63" s="26">
        <f t="shared" si="1"/>
        <v>44105</v>
      </c>
      <c r="C63" s="30">
        <f t="shared" si="5"/>
        <v>11062.341885013586</v>
      </c>
      <c r="D63" s="30">
        <f t="shared" si="6"/>
        <v>2000</v>
      </c>
      <c r="E63" s="31">
        <f t="shared" si="7"/>
        <v>0</v>
      </c>
      <c r="F63" s="30">
        <f t="shared" si="2"/>
        <v>2000</v>
      </c>
      <c r="G63" s="30">
        <f t="shared" si="3"/>
        <v>1995.3906908812444</v>
      </c>
      <c r="H63" s="30">
        <f t="shared" si="8"/>
        <v>4.609309118755661</v>
      </c>
      <c r="I63" s="30">
        <f t="shared" si="4"/>
        <v>9066.9511941323417</v>
      </c>
    </row>
    <row r="64" spans="1:9" s="23" customFormat="1" ht="18.899999999999999" customHeight="1">
      <c r="A64" s="25">
        <f t="shared" si="0"/>
        <v>47</v>
      </c>
      <c r="B64" s="26">
        <f t="shared" si="1"/>
        <v>44136</v>
      </c>
      <c r="C64" s="30">
        <f t="shared" si="5"/>
        <v>9066.9511941323417</v>
      </c>
      <c r="D64" s="30">
        <f t="shared" si="6"/>
        <v>2000</v>
      </c>
      <c r="E64" s="31">
        <f t="shared" si="7"/>
        <v>0</v>
      </c>
      <c r="F64" s="30">
        <f t="shared" si="2"/>
        <v>2000</v>
      </c>
      <c r="G64" s="30">
        <f t="shared" si="3"/>
        <v>1996.2221036691114</v>
      </c>
      <c r="H64" s="30">
        <f t="shared" si="8"/>
        <v>3.7778963308884759</v>
      </c>
      <c r="I64" s="30">
        <f t="shared" si="4"/>
        <v>7070.72909046323</v>
      </c>
    </row>
    <row r="65" spans="1:9" s="23" customFormat="1" ht="18.899999999999999" customHeight="1">
      <c r="A65" s="25">
        <f t="shared" si="0"/>
        <v>48</v>
      </c>
      <c r="B65" s="26">
        <f t="shared" si="1"/>
        <v>44166</v>
      </c>
      <c r="C65" s="30">
        <f t="shared" si="5"/>
        <v>7070.72909046323</v>
      </c>
      <c r="D65" s="30">
        <f t="shared" si="6"/>
        <v>2000</v>
      </c>
      <c r="E65" s="31">
        <f t="shared" si="7"/>
        <v>0</v>
      </c>
      <c r="F65" s="30">
        <f t="shared" si="2"/>
        <v>2000</v>
      </c>
      <c r="G65" s="30">
        <f t="shared" si="3"/>
        <v>1997.0538628789736</v>
      </c>
      <c r="H65" s="30">
        <f t="shared" si="8"/>
        <v>2.9461371210263461</v>
      </c>
      <c r="I65" s="30">
        <f t="shared" si="4"/>
        <v>5073.6752275842564</v>
      </c>
    </row>
    <row r="66" spans="1:9" s="23" customFormat="1" ht="18.899999999999999" customHeight="1">
      <c r="A66" s="25">
        <f t="shared" si="0"/>
        <v>49</v>
      </c>
      <c r="B66" s="26">
        <f t="shared" si="1"/>
        <v>44197</v>
      </c>
      <c r="C66" s="30">
        <f t="shared" si="5"/>
        <v>5073.6752275842564</v>
      </c>
      <c r="D66" s="30">
        <f t="shared" si="6"/>
        <v>2000</v>
      </c>
      <c r="E66" s="31">
        <f t="shared" si="7"/>
        <v>0</v>
      </c>
      <c r="F66" s="30">
        <f t="shared" si="2"/>
        <v>2000</v>
      </c>
      <c r="G66" s="30">
        <f t="shared" si="3"/>
        <v>1997.8859686551732</v>
      </c>
      <c r="H66" s="30">
        <f t="shared" si="8"/>
        <v>2.1140313448267736</v>
      </c>
      <c r="I66" s="30">
        <f t="shared" si="4"/>
        <v>3075.7892589290832</v>
      </c>
    </row>
    <row r="67" spans="1:9" s="23" customFormat="1" ht="18.899999999999999" customHeight="1">
      <c r="A67" s="25">
        <f t="shared" si="0"/>
        <v>50</v>
      </c>
      <c r="B67" s="26">
        <f t="shared" si="1"/>
        <v>44228</v>
      </c>
      <c r="C67" s="30">
        <f t="shared" si="5"/>
        <v>3075.7892589290832</v>
      </c>
      <c r="D67" s="30">
        <f t="shared" si="6"/>
        <v>2000</v>
      </c>
      <c r="E67" s="31">
        <f t="shared" si="7"/>
        <v>0</v>
      </c>
      <c r="F67" s="30">
        <f t="shared" si="2"/>
        <v>2000</v>
      </c>
      <c r="G67" s="30">
        <f t="shared" si="3"/>
        <v>1998.7184211421129</v>
      </c>
      <c r="H67" s="30">
        <f t="shared" si="8"/>
        <v>1.2815788578871181</v>
      </c>
      <c r="I67" s="30">
        <f t="shared" si="4"/>
        <v>1077.0708377869703</v>
      </c>
    </row>
    <row r="68" spans="1:9" s="23" customFormat="1" ht="18.899999999999999" customHeight="1">
      <c r="A68" s="25">
        <f t="shared" si="0"/>
        <v>51</v>
      </c>
      <c r="B68" s="26">
        <f t="shared" si="1"/>
        <v>44256</v>
      </c>
      <c r="C68" s="30">
        <f t="shared" si="5"/>
        <v>1077.0708377869703</v>
      </c>
      <c r="D68" s="30">
        <f t="shared" si="6"/>
        <v>2000</v>
      </c>
      <c r="E68" s="31">
        <f t="shared" si="7"/>
        <v>0</v>
      </c>
      <c r="F68" s="30">
        <f t="shared" si="2"/>
        <v>2000</v>
      </c>
      <c r="G68" s="30">
        <f t="shared" si="3"/>
        <v>1999.5512204842555</v>
      </c>
      <c r="H68" s="30">
        <f t="shared" si="8"/>
        <v>0.44877951574457092</v>
      </c>
      <c r="I68" s="30">
        <f t="shared" si="4"/>
        <v>-922.48038269728522</v>
      </c>
    </row>
    <row r="69" spans="1:9" s="23" customFormat="1" ht="18.899999999999999" customHeight="1">
      <c r="A69" s="25">
        <f t="shared" si="0"/>
        <v>52</v>
      </c>
      <c r="B69" s="26">
        <f t="shared" si="1"/>
        <v>44287</v>
      </c>
      <c r="C69" s="30">
        <f t="shared" si="5"/>
        <v>-922.48038269728522</v>
      </c>
      <c r="D69" s="30">
        <f t="shared" si="6"/>
        <v>2000</v>
      </c>
      <c r="E69" s="31">
        <f t="shared" si="7"/>
        <v>0</v>
      </c>
      <c r="F69" s="30">
        <f t="shared" si="2"/>
        <v>2000</v>
      </c>
      <c r="G69" s="30">
        <f t="shared" si="3"/>
        <v>2000.3843668261238</v>
      </c>
      <c r="H69" s="30">
        <f t="shared" si="8"/>
        <v>-0.38436682612386885</v>
      </c>
      <c r="I69" s="30">
        <f t="shared" si="4"/>
        <v>-2922.864749523409</v>
      </c>
    </row>
    <row r="70" spans="1:9" s="23" customFormat="1" ht="18.899999999999999" customHeight="1">
      <c r="A70" s="25">
        <f t="shared" si="0"/>
        <v>53</v>
      </c>
      <c r="B70" s="26">
        <f t="shared" si="1"/>
        <v>44317</v>
      </c>
      <c r="C70" s="30">
        <f t="shared" si="5"/>
        <v>-2922.864749523409</v>
      </c>
      <c r="D70" s="30">
        <f t="shared" si="6"/>
        <v>2000</v>
      </c>
      <c r="E70" s="31">
        <f t="shared" si="7"/>
        <v>0</v>
      </c>
      <c r="F70" s="30">
        <f t="shared" si="2"/>
        <v>2000</v>
      </c>
      <c r="G70" s="30">
        <f t="shared" si="3"/>
        <v>2001.2178603123014</v>
      </c>
      <c r="H70" s="30">
        <f t="shared" si="8"/>
        <v>-1.2178603123014204</v>
      </c>
      <c r="I70" s="30">
        <f t="shared" si="4"/>
        <v>-4924.0826098357102</v>
      </c>
    </row>
    <row r="71" spans="1:9" s="23" customFormat="1" ht="18.899999999999999" customHeight="1">
      <c r="A71" s="25">
        <f t="shared" si="0"/>
        <v>54</v>
      </c>
      <c r="B71" s="26">
        <f t="shared" si="1"/>
        <v>44348</v>
      </c>
      <c r="C71" s="30">
        <f t="shared" si="5"/>
        <v>-4924.0826098357102</v>
      </c>
      <c r="D71" s="30">
        <f t="shared" si="6"/>
        <v>2000</v>
      </c>
      <c r="E71" s="31">
        <f t="shared" si="7"/>
        <v>0</v>
      </c>
      <c r="F71" s="30">
        <f t="shared" si="2"/>
        <v>2000</v>
      </c>
      <c r="G71" s="30">
        <f t="shared" si="3"/>
        <v>2002.0517010874316</v>
      </c>
      <c r="H71" s="30">
        <f t="shared" si="8"/>
        <v>-2.051701087431546</v>
      </c>
      <c r="I71" s="30">
        <f t="shared" si="4"/>
        <v>-6926.134310923142</v>
      </c>
    </row>
    <row r="72" spans="1:9" s="23" customFormat="1" ht="18.899999999999999" customHeight="1">
      <c r="A72" s="25">
        <f t="shared" si="0"/>
        <v>55</v>
      </c>
      <c r="B72" s="26">
        <f t="shared" si="1"/>
        <v>44378</v>
      </c>
      <c r="C72" s="30">
        <f t="shared" si="5"/>
        <v>-6926.134310923142</v>
      </c>
      <c r="D72" s="30">
        <f t="shared" si="6"/>
        <v>2000</v>
      </c>
      <c r="E72" s="31">
        <f t="shared" si="7"/>
        <v>0</v>
      </c>
      <c r="F72" s="30">
        <f t="shared" si="2"/>
        <v>2000</v>
      </c>
      <c r="G72" s="30">
        <f t="shared" si="3"/>
        <v>2002.885889296218</v>
      </c>
      <c r="H72" s="30">
        <f t="shared" si="8"/>
        <v>-2.8858892962179756</v>
      </c>
      <c r="I72" s="30">
        <f t="shared" si="4"/>
        <v>-8929.02020021936</v>
      </c>
    </row>
    <row r="73" spans="1:9" s="23" customFormat="1" ht="18.899999999999999" customHeight="1">
      <c r="A73" s="25">
        <f t="shared" si="0"/>
        <v>56</v>
      </c>
      <c r="B73" s="26">
        <f t="shared" si="1"/>
        <v>44409</v>
      </c>
      <c r="C73" s="30">
        <f t="shared" si="5"/>
        <v>-8929.02020021936</v>
      </c>
      <c r="D73" s="30">
        <f t="shared" si="6"/>
        <v>2000</v>
      </c>
      <c r="E73" s="31">
        <f t="shared" si="7"/>
        <v>0</v>
      </c>
      <c r="F73" s="30">
        <f t="shared" si="2"/>
        <v>2000</v>
      </c>
      <c r="G73" s="30">
        <f t="shared" si="3"/>
        <v>2003.7204250834247</v>
      </c>
      <c r="H73" s="30">
        <f t="shared" si="8"/>
        <v>-3.720425083424733</v>
      </c>
      <c r="I73" s="30">
        <f t="shared" si="4"/>
        <v>-10932.740625302784</v>
      </c>
    </row>
    <row r="74" spans="1:9" s="23" customFormat="1" ht="18.899999999999999" customHeight="1">
      <c r="A74" s="25">
        <f t="shared" si="0"/>
        <v>57</v>
      </c>
      <c r="B74" s="26">
        <f t="shared" si="1"/>
        <v>44440</v>
      </c>
      <c r="C74" s="30">
        <f t="shared" si="5"/>
        <v>-10932.740625302784</v>
      </c>
      <c r="D74" s="30">
        <f t="shared" si="6"/>
        <v>2000</v>
      </c>
      <c r="E74" s="31">
        <f t="shared" si="7"/>
        <v>0</v>
      </c>
      <c r="F74" s="30">
        <f t="shared" si="2"/>
        <v>2000</v>
      </c>
      <c r="G74" s="30">
        <f t="shared" si="3"/>
        <v>2004.5553085938761</v>
      </c>
      <c r="H74" s="30">
        <f t="shared" si="8"/>
        <v>-4.5553085938761599</v>
      </c>
      <c r="I74" s="30">
        <f t="shared" si="4"/>
        <v>-12937.295933896659</v>
      </c>
    </row>
    <row r="75" spans="1:9" s="23" customFormat="1" ht="18.899999999999999" customHeight="1">
      <c r="A75" s="25">
        <f t="shared" si="0"/>
        <v>58</v>
      </c>
      <c r="B75" s="26">
        <f t="shared" si="1"/>
        <v>44470</v>
      </c>
      <c r="C75" s="30">
        <f t="shared" si="5"/>
        <v>-12937.295933896659</v>
      </c>
      <c r="D75" s="30">
        <f t="shared" si="6"/>
        <v>2000</v>
      </c>
      <c r="E75" s="31">
        <f t="shared" si="7"/>
        <v>0</v>
      </c>
      <c r="F75" s="30">
        <f t="shared" si="2"/>
        <v>2000</v>
      </c>
      <c r="G75" s="30">
        <f t="shared" si="3"/>
        <v>2005.390539972457</v>
      </c>
      <c r="H75" s="30">
        <f t="shared" si="8"/>
        <v>-5.3905399724569421</v>
      </c>
      <c r="I75" s="30">
        <f t="shared" si="4"/>
        <v>-14942.686473869117</v>
      </c>
    </row>
    <row r="76" spans="1:9" s="23" customFormat="1" ht="18.899999999999999" customHeight="1">
      <c r="A76" s="25">
        <f t="shared" si="0"/>
        <v>59</v>
      </c>
      <c r="B76" s="26">
        <f t="shared" si="1"/>
        <v>44501</v>
      </c>
      <c r="C76" s="30">
        <f t="shared" si="5"/>
        <v>-14942.686473869117</v>
      </c>
      <c r="D76" s="30">
        <f t="shared" si="6"/>
        <v>2000</v>
      </c>
      <c r="E76" s="31">
        <f t="shared" si="7"/>
        <v>0</v>
      </c>
      <c r="F76" s="30">
        <f t="shared" si="2"/>
        <v>2000</v>
      </c>
      <c r="G76" s="30">
        <f t="shared" si="3"/>
        <v>2006.226119364112</v>
      </c>
      <c r="H76" s="30">
        <f t="shared" si="8"/>
        <v>-6.2261193641121322</v>
      </c>
      <c r="I76" s="30">
        <f t="shared" si="4"/>
        <v>-16948.912593233228</v>
      </c>
    </row>
    <row r="77" spans="1:9" s="23" customFormat="1" ht="18.899999999999999" customHeight="1">
      <c r="A77" s="25">
        <f t="shared" si="0"/>
        <v>60</v>
      </c>
      <c r="B77" s="26">
        <f t="shared" si="1"/>
        <v>44531</v>
      </c>
      <c r="C77" s="30">
        <f t="shared" si="5"/>
        <v>-16948.912593233228</v>
      </c>
      <c r="D77" s="30">
        <f t="shared" si="6"/>
        <v>2000</v>
      </c>
      <c r="E77" s="31">
        <f t="shared" si="7"/>
        <v>0</v>
      </c>
      <c r="F77" s="30">
        <f t="shared" si="2"/>
        <v>2000</v>
      </c>
      <c r="G77" s="30">
        <f t="shared" si="3"/>
        <v>2007.0620469138471</v>
      </c>
      <c r="H77" s="30">
        <f t="shared" si="8"/>
        <v>-7.0620469138471789</v>
      </c>
      <c r="I77" s="30">
        <f t="shared" si="4"/>
        <v>-18955.974640147077</v>
      </c>
    </row>
    <row r="78" spans="1:9" s="23" customFormat="1" ht="18.899999999999999" customHeight="1">
      <c r="A78" s="25">
        <f t="shared" si="0"/>
        <v>61</v>
      </c>
      <c r="B78" s="26">
        <f t="shared" si="1"/>
        <v>44562</v>
      </c>
      <c r="C78" s="30">
        <f t="shared" si="5"/>
        <v>-18955.974640147077</v>
      </c>
      <c r="D78" s="30">
        <f t="shared" si="6"/>
        <v>2000</v>
      </c>
      <c r="E78" s="31">
        <f t="shared" si="7"/>
        <v>0</v>
      </c>
      <c r="F78" s="30">
        <f t="shared" si="2"/>
        <v>2000</v>
      </c>
      <c r="G78" s="30">
        <f t="shared" si="3"/>
        <v>2007.8983227667279</v>
      </c>
      <c r="H78" s="30">
        <f t="shared" si="8"/>
        <v>-7.8983227667279481</v>
      </c>
      <c r="I78" s="30">
        <f t="shared" si="4"/>
        <v>-20963.872962913803</v>
      </c>
    </row>
    <row r="79" spans="1:9" s="23" customFormat="1" ht="18.899999999999999" customHeight="1">
      <c r="A79" s="25">
        <f t="shared" si="0"/>
        <v>62</v>
      </c>
      <c r="B79" s="26">
        <f t="shared" si="1"/>
        <v>44593</v>
      </c>
      <c r="C79" s="30">
        <f t="shared" si="5"/>
        <v>-20963.872962913803</v>
      </c>
      <c r="D79" s="30">
        <f t="shared" si="6"/>
        <v>2000</v>
      </c>
      <c r="E79" s="31">
        <f t="shared" si="7"/>
        <v>0</v>
      </c>
      <c r="F79" s="30">
        <f t="shared" si="2"/>
        <v>2000</v>
      </c>
      <c r="G79" s="30">
        <f t="shared" si="3"/>
        <v>2008.7349470678807</v>
      </c>
      <c r="H79" s="30">
        <f t="shared" si="8"/>
        <v>-8.7349470678807517</v>
      </c>
      <c r="I79" s="30">
        <f t="shared" si="4"/>
        <v>-22972.607909981685</v>
      </c>
    </row>
    <row r="80" spans="1:9" s="23" customFormat="1" ht="18.899999999999999" customHeight="1">
      <c r="A80" s="25">
        <f t="shared" si="0"/>
        <v>63</v>
      </c>
      <c r="B80" s="26">
        <f t="shared" si="1"/>
        <v>44621</v>
      </c>
      <c r="C80" s="30">
        <f t="shared" si="5"/>
        <v>-22972.607909981685</v>
      </c>
      <c r="D80" s="30">
        <f t="shared" si="6"/>
        <v>2000</v>
      </c>
      <c r="E80" s="31">
        <f t="shared" si="7"/>
        <v>0</v>
      </c>
      <c r="F80" s="30">
        <f t="shared" si="2"/>
        <v>2000</v>
      </c>
      <c r="G80" s="30">
        <f t="shared" si="3"/>
        <v>2009.5719199624923</v>
      </c>
      <c r="H80" s="30">
        <f t="shared" si="8"/>
        <v>-9.5719199624923679</v>
      </c>
      <c r="I80" s="30">
        <f t="shared" si="4"/>
        <v>-24982.179829944176</v>
      </c>
    </row>
    <row r="81" spans="1:9" s="23" customFormat="1" ht="18.899999999999999" customHeight="1">
      <c r="A81" s="25">
        <f t="shared" si="0"/>
        <v>64</v>
      </c>
      <c r="B81" s="26">
        <f t="shared" si="1"/>
        <v>44652</v>
      </c>
      <c r="C81" s="30">
        <f t="shared" si="5"/>
        <v>-24982.179829944176</v>
      </c>
      <c r="D81" s="30">
        <f t="shared" si="6"/>
        <v>2000</v>
      </c>
      <c r="E81" s="31">
        <f t="shared" si="7"/>
        <v>0</v>
      </c>
      <c r="F81" s="30">
        <f t="shared" si="2"/>
        <v>2000</v>
      </c>
      <c r="G81" s="30">
        <f t="shared" si="3"/>
        <v>2010.40924159581</v>
      </c>
      <c r="H81" s="30">
        <f t="shared" si="8"/>
        <v>-10.409241595810075</v>
      </c>
      <c r="I81" s="30">
        <f t="shared" si="4"/>
        <v>-26992.589071539987</v>
      </c>
    </row>
    <row r="82" spans="1:9" s="23" customFormat="1" ht="18.899999999999999" customHeight="1">
      <c r="A82" s="25">
        <f t="shared" si="0"/>
        <v>65</v>
      </c>
      <c r="B82" s="26">
        <f t="shared" si="1"/>
        <v>44682</v>
      </c>
      <c r="C82" s="30">
        <f t="shared" si="5"/>
        <v>-26992.589071539987</v>
      </c>
      <c r="D82" s="30">
        <f t="shared" si="6"/>
        <v>2000</v>
      </c>
      <c r="E82" s="31">
        <f t="shared" si="7"/>
        <v>0</v>
      </c>
      <c r="F82" s="30">
        <f t="shared" si="2"/>
        <v>2000</v>
      </c>
      <c r="G82" s="30">
        <f t="shared" si="3"/>
        <v>2011.2469121131417</v>
      </c>
      <c r="H82" s="30">
        <f t="shared" si="8"/>
        <v>-11.246912113141661</v>
      </c>
      <c r="I82" s="30">
        <f t="shared" si="4"/>
        <v>-29003.835983653131</v>
      </c>
    </row>
    <row r="83" spans="1:9" s="23" customFormat="1" ht="18.899999999999999" customHeight="1">
      <c r="A83" s="25">
        <f t="shared" ref="A83:A146" si="9">IF(Values_Entered,A82+1,"")</f>
        <v>66</v>
      </c>
      <c r="B83" s="26">
        <f t="shared" ref="B83:B146" si="10">IF(Pay_Num&lt;&gt;"",DATE(YEAR(B82),MONTH(B82)+1,DAY(B82)),"")</f>
        <v>44713</v>
      </c>
      <c r="C83" s="30">
        <f t="shared" si="5"/>
        <v>-29003.835983653131</v>
      </c>
      <c r="D83" s="30">
        <f t="shared" si="6"/>
        <v>2000</v>
      </c>
      <c r="E83" s="31">
        <f t="shared" ref="E83:E146" si="11">IF(Pay_Num&lt;&gt;"",Scheduled_Extra_Payments,"")</f>
        <v>0</v>
      </c>
      <c r="F83" s="30">
        <f t="shared" ref="F83:F146" si="12">IF(Pay_Num&lt;&gt;"",Sched_Pay+Extra_Pay,"")</f>
        <v>2000</v>
      </c>
      <c r="G83" s="30">
        <f t="shared" ref="G83:G146" si="13">IF(Pay_Num&lt;&gt;"",Total_Pay-Int,"")</f>
        <v>2012.0849316598556</v>
      </c>
      <c r="H83" s="30">
        <f t="shared" si="8"/>
        <v>-12.084931659855471</v>
      </c>
      <c r="I83" s="30">
        <f t="shared" ref="I83:I146" si="14">IF(Pay_Num&lt;&gt;"",Beg_Bal-Princ,"")</f>
        <v>-31015.920915312985</v>
      </c>
    </row>
    <row r="84" spans="1:9" s="23" customFormat="1" ht="18.899999999999999" customHeight="1">
      <c r="A84" s="25">
        <f t="shared" si="9"/>
        <v>67</v>
      </c>
      <c r="B84" s="26">
        <f t="shared" si="10"/>
        <v>44743</v>
      </c>
      <c r="C84" s="30">
        <f t="shared" ref="C84:C147" si="15">IF(Pay_Num&lt;&gt;"",I83,"")</f>
        <v>-31015.920915312985</v>
      </c>
      <c r="D84" s="30">
        <f t="shared" ref="D84:D147" si="16">IF(Pay_Num&lt;&gt;"",Scheduled_Monthly_Payment,"")</f>
        <v>2000</v>
      </c>
      <c r="E84" s="31">
        <f t="shared" si="11"/>
        <v>0</v>
      </c>
      <c r="F84" s="30">
        <f t="shared" si="12"/>
        <v>2000</v>
      </c>
      <c r="G84" s="30">
        <f t="shared" si="13"/>
        <v>2012.9233003813804</v>
      </c>
      <c r="H84" s="30">
        <f t="shared" ref="H84:H147" si="17">IF(Pay_Num&lt;&gt;"",Beg_Bal*Interest_Rate/12,"")</f>
        <v>-12.923300381380409</v>
      </c>
      <c r="I84" s="30">
        <f t="shared" si="14"/>
        <v>-33028.844215694364</v>
      </c>
    </row>
    <row r="85" spans="1:9" s="23" customFormat="1" ht="18.899999999999999" customHeight="1">
      <c r="A85" s="25">
        <f t="shared" si="9"/>
        <v>68</v>
      </c>
      <c r="B85" s="26">
        <f t="shared" si="10"/>
        <v>44774</v>
      </c>
      <c r="C85" s="30">
        <f t="shared" si="15"/>
        <v>-33028.844215694364</v>
      </c>
      <c r="D85" s="30">
        <f t="shared" si="16"/>
        <v>2000</v>
      </c>
      <c r="E85" s="31">
        <f t="shared" si="11"/>
        <v>0</v>
      </c>
      <c r="F85" s="30">
        <f t="shared" si="12"/>
        <v>2000</v>
      </c>
      <c r="G85" s="30">
        <f t="shared" si="13"/>
        <v>2013.762018423206</v>
      </c>
      <c r="H85" s="30">
        <f t="shared" si="17"/>
        <v>-13.762018423205985</v>
      </c>
      <c r="I85" s="30">
        <f t="shared" si="14"/>
        <v>-35042.606234117571</v>
      </c>
    </row>
    <row r="86" spans="1:9" s="23" customFormat="1" ht="18.899999999999999" customHeight="1">
      <c r="A86" s="25">
        <f t="shared" si="9"/>
        <v>69</v>
      </c>
      <c r="B86" s="26">
        <f t="shared" si="10"/>
        <v>44805</v>
      </c>
      <c r="C86" s="30">
        <f t="shared" si="15"/>
        <v>-35042.606234117571</v>
      </c>
      <c r="D86" s="30">
        <f t="shared" si="16"/>
        <v>2000</v>
      </c>
      <c r="E86" s="31">
        <f t="shared" si="11"/>
        <v>0</v>
      </c>
      <c r="F86" s="30">
        <f t="shared" si="12"/>
        <v>2000</v>
      </c>
      <c r="G86" s="30">
        <f t="shared" si="13"/>
        <v>2014.6010859308824</v>
      </c>
      <c r="H86" s="30">
        <f t="shared" si="17"/>
        <v>-14.601085930882322</v>
      </c>
      <c r="I86" s="30">
        <f t="shared" si="14"/>
        <v>-37057.207320048452</v>
      </c>
    </row>
    <row r="87" spans="1:9" s="23" customFormat="1" ht="18.899999999999999" customHeight="1">
      <c r="A87" s="25">
        <f t="shared" si="9"/>
        <v>70</v>
      </c>
      <c r="B87" s="26">
        <f t="shared" si="10"/>
        <v>44835</v>
      </c>
      <c r="C87" s="30">
        <f t="shared" si="15"/>
        <v>-37057.207320048452</v>
      </c>
      <c r="D87" s="30">
        <f t="shared" si="16"/>
        <v>2000</v>
      </c>
      <c r="E87" s="31">
        <f t="shared" si="11"/>
        <v>0</v>
      </c>
      <c r="F87" s="30">
        <f t="shared" si="12"/>
        <v>2000</v>
      </c>
      <c r="G87" s="30">
        <f t="shared" si="13"/>
        <v>2015.4405030500202</v>
      </c>
      <c r="H87" s="30">
        <f t="shared" si="17"/>
        <v>-15.440503050020189</v>
      </c>
      <c r="I87" s="30">
        <f t="shared" si="14"/>
        <v>-39072.647823098472</v>
      </c>
    </row>
    <row r="88" spans="1:9" s="23" customFormat="1" ht="18.899999999999999" customHeight="1">
      <c r="A88" s="25">
        <f t="shared" si="9"/>
        <v>71</v>
      </c>
      <c r="B88" s="26">
        <f t="shared" si="10"/>
        <v>44866</v>
      </c>
      <c r="C88" s="30">
        <f t="shared" si="15"/>
        <v>-39072.647823098472</v>
      </c>
      <c r="D88" s="30">
        <f t="shared" si="16"/>
        <v>2000</v>
      </c>
      <c r="E88" s="31">
        <f t="shared" si="11"/>
        <v>0</v>
      </c>
      <c r="F88" s="30">
        <f t="shared" si="12"/>
        <v>2000</v>
      </c>
      <c r="G88" s="30">
        <f t="shared" si="13"/>
        <v>2016.2802699262911</v>
      </c>
      <c r="H88" s="30">
        <f t="shared" si="17"/>
        <v>-16.28026992629103</v>
      </c>
      <c r="I88" s="30">
        <f t="shared" si="14"/>
        <v>-41088.928093024762</v>
      </c>
    </row>
    <row r="89" spans="1:9" s="23" customFormat="1" ht="18.899999999999999" customHeight="1">
      <c r="A89" s="25">
        <f t="shared" si="9"/>
        <v>72</v>
      </c>
      <c r="B89" s="26">
        <f t="shared" si="10"/>
        <v>44896</v>
      </c>
      <c r="C89" s="30">
        <f t="shared" si="15"/>
        <v>-41088.928093024762</v>
      </c>
      <c r="D89" s="30">
        <f t="shared" si="16"/>
        <v>2000</v>
      </c>
      <c r="E89" s="31">
        <f t="shared" si="11"/>
        <v>0</v>
      </c>
      <c r="F89" s="30">
        <f t="shared" si="12"/>
        <v>2000</v>
      </c>
      <c r="G89" s="30">
        <f t="shared" si="13"/>
        <v>2017.1203867054269</v>
      </c>
      <c r="H89" s="30">
        <f t="shared" si="17"/>
        <v>-17.120386705426984</v>
      </c>
      <c r="I89" s="30">
        <f t="shared" si="14"/>
        <v>-43106.048479730191</v>
      </c>
    </row>
    <row r="90" spans="1:9" s="23" customFormat="1" ht="18.899999999999999" customHeight="1">
      <c r="A90" s="25">
        <f t="shared" si="9"/>
        <v>73</v>
      </c>
      <c r="B90" s="26">
        <f t="shared" si="10"/>
        <v>44927</v>
      </c>
      <c r="C90" s="30">
        <f t="shared" si="15"/>
        <v>-43106.048479730191</v>
      </c>
      <c r="D90" s="30">
        <f t="shared" si="16"/>
        <v>2000</v>
      </c>
      <c r="E90" s="31">
        <f t="shared" si="11"/>
        <v>0</v>
      </c>
      <c r="F90" s="30">
        <f t="shared" si="12"/>
        <v>2000</v>
      </c>
      <c r="G90" s="30">
        <f t="shared" si="13"/>
        <v>2017.9608535332209</v>
      </c>
      <c r="H90" s="30">
        <f t="shared" si="17"/>
        <v>-17.960853533220913</v>
      </c>
      <c r="I90" s="30">
        <f t="shared" si="14"/>
        <v>-45124.009333263413</v>
      </c>
    </row>
    <row r="91" spans="1:9" s="23" customFormat="1" ht="18.899999999999999" customHeight="1">
      <c r="A91" s="25">
        <f t="shared" si="9"/>
        <v>74</v>
      </c>
      <c r="B91" s="26">
        <f t="shared" si="10"/>
        <v>44958</v>
      </c>
      <c r="C91" s="30">
        <f t="shared" si="15"/>
        <v>-45124.009333263413</v>
      </c>
      <c r="D91" s="30">
        <f t="shared" si="16"/>
        <v>2000</v>
      </c>
      <c r="E91" s="31">
        <f t="shared" si="11"/>
        <v>0</v>
      </c>
      <c r="F91" s="30">
        <f t="shared" si="12"/>
        <v>2000</v>
      </c>
      <c r="G91" s="30">
        <f t="shared" si="13"/>
        <v>2018.8016705555265</v>
      </c>
      <c r="H91" s="30">
        <f t="shared" si="17"/>
        <v>-18.801670555526425</v>
      </c>
      <c r="I91" s="30">
        <f t="shared" si="14"/>
        <v>-47142.811003818941</v>
      </c>
    </row>
    <row r="92" spans="1:9" s="23" customFormat="1" ht="18.899999999999999" customHeight="1">
      <c r="A92" s="25">
        <f t="shared" si="9"/>
        <v>75</v>
      </c>
      <c r="B92" s="26">
        <f t="shared" si="10"/>
        <v>44986</v>
      </c>
      <c r="C92" s="30">
        <f t="shared" si="15"/>
        <v>-47142.811003818941</v>
      </c>
      <c r="D92" s="30">
        <f t="shared" si="16"/>
        <v>2000</v>
      </c>
      <c r="E92" s="31">
        <f t="shared" si="11"/>
        <v>0</v>
      </c>
      <c r="F92" s="30">
        <f t="shared" si="12"/>
        <v>2000</v>
      </c>
      <c r="G92" s="30">
        <f t="shared" si="13"/>
        <v>2019.6428379182578</v>
      </c>
      <c r="H92" s="30">
        <f t="shared" si="17"/>
        <v>-19.642837918257893</v>
      </c>
      <c r="I92" s="30">
        <f t="shared" si="14"/>
        <v>-49162.453841737195</v>
      </c>
    </row>
    <row r="93" spans="1:9" s="23" customFormat="1" ht="18.899999999999999" customHeight="1">
      <c r="A93" s="25">
        <f t="shared" si="9"/>
        <v>76</v>
      </c>
      <c r="B93" s="26">
        <f t="shared" si="10"/>
        <v>45017</v>
      </c>
      <c r="C93" s="30">
        <f t="shared" si="15"/>
        <v>-49162.453841737195</v>
      </c>
      <c r="D93" s="30">
        <f t="shared" si="16"/>
        <v>2000</v>
      </c>
      <c r="E93" s="31">
        <f t="shared" si="11"/>
        <v>0</v>
      </c>
      <c r="F93" s="30">
        <f t="shared" si="12"/>
        <v>2000</v>
      </c>
      <c r="G93" s="30">
        <f t="shared" si="13"/>
        <v>2020.4843557673905</v>
      </c>
      <c r="H93" s="30">
        <f t="shared" si="17"/>
        <v>-20.4843557673905</v>
      </c>
      <c r="I93" s="30">
        <f t="shared" si="14"/>
        <v>-51182.938197504584</v>
      </c>
    </row>
    <row r="94" spans="1:9" s="23" customFormat="1" ht="18.899999999999999" customHeight="1">
      <c r="A94" s="25">
        <f t="shared" si="9"/>
        <v>77</v>
      </c>
      <c r="B94" s="26">
        <f t="shared" si="10"/>
        <v>45047</v>
      </c>
      <c r="C94" s="30">
        <f t="shared" si="15"/>
        <v>-51182.938197504584</v>
      </c>
      <c r="D94" s="30">
        <f t="shared" si="16"/>
        <v>2000</v>
      </c>
      <c r="E94" s="31">
        <f t="shared" si="11"/>
        <v>0</v>
      </c>
      <c r="F94" s="30">
        <f t="shared" si="12"/>
        <v>2000</v>
      </c>
      <c r="G94" s="30">
        <f t="shared" si="13"/>
        <v>2021.3262242489602</v>
      </c>
      <c r="H94" s="30">
        <f t="shared" si="17"/>
        <v>-21.326224248960244</v>
      </c>
      <c r="I94" s="30">
        <f t="shared" si="14"/>
        <v>-53204.264421753542</v>
      </c>
    </row>
    <row r="95" spans="1:9" s="23" customFormat="1" ht="18.899999999999999" customHeight="1">
      <c r="A95" s="25">
        <f t="shared" si="9"/>
        <v>78</v>
      </c>
      <c r="B95" s="26">
        <f t="shared" si="10"/>
        <v>45078</v>
      </c>
      <c r="C95" s="30">
        <f t="shared" si="15"/>
        <v>-53204.264421753542</v>
      </c>
      <c r="D95" s="30">
        <f t="shared" si="16"/>
        <v>2000</v>
      </c>
      <c r="E95" s="31">
        <f t="shared" si="11"/>
        <v>0</v>
      </c>
      <c r="F95" s="30">
        <f t="shared" si="12"/>
        <v>2000</v>
      </c>
      <c r="G95" s="30">
        <f t="shared" si="13"/>
        <v>2022.168443509064</v>
      </c>
      <c r="H95" s="30">
        <f t="shared" si="17"/>
        <v>-22.168443509063977</v>
      </c>
      <c r="I95" s="30">
        <f t="shared" si="14"/>
        <v>-55226.432865262606</v>
      </c>
    </row>
    <row r="96" spans="1:9" s="23" customFormat="1" ht="18.899999999999999" customHeight="1">
      <c r="A96" s="25">
        <f t="shared" si="9"/>
        <v>79</v>
      </c>
      <c r="B96" s="26">
        <f t="shared" si="10"/>
        <v>45108</v>
      </c>
      <c r="C96" s="30">
        <f t="shared" si="15"/>
        <v>-55226.432865262606</v>
      </c>
      <c r="D96" s="30">
        <f t="shared" si="16"/>
        <v>2000</v>
      </c>
      <c r="E96" s="31">
        <f t="shared" si="11"/>
        <v>0</v>
      </c>
      <c r="F96" s="30">
        <f t="shared" si="12"/>
        <v>2000</v>
      </c>
      <c r="G96" s="30">
        <f t="shared" si="13"/>
        <v>2023.0110136938595</v>
      </c>
      <c r="H96" s="30">
        <f t="shared" si="17"/>
        <v>-23.011013693859422</v>
      </c>
      <c r="I96" s="30">
        <f t="shared" si="14"/>
        <v>-57249.443878956467</v>
      </c>
    </row>
    <row r="97" spans="1:9" s="23" customFormat="1" ht="18.899999999999999" customHeight="1">
      <c r="A97" s="25">
        <f t="shared" si="9"/>
        <v>80</v>
      </c>
      <c r="B97" s="26">
        <f t="shared" si="10"/>
        <v>45139</v>
      </c>
      <c r="C97" s="30">
        <f t="shared" si="15"/>
        <v>-57249.443878956467</v>
      </c>
      <c r="D97" s="30">
        <f t="shared" si="16"/>
        <v>2000</v>
      </c>
      <c r="E97" s="31">
        <f t="shared" si="11"/>
        <v>0</v>
      </c>
      <c r="F97" s="30">
        <f t="shared" si="12"/>
        <v>2000</v>
      </c>
      <c r="G97" s="30">
        <f t="shared" si="13"/>
        <v>2023.8539349495652</v>
      </c>
      <c r="H97" s="30">
        <f t="shared" si="17"/>
        <v>-23.853934949565197</v>
      </c>
      <c r="I97" s="30">
        <f t="shared" si="14"/>
        <v>-59273.297813906029</v>
      </c>
    </row>
    <row r="98" spans="1:9" s="23" customFormat="1" ht="18.899999999999999" customHeight="1">
      <c r="A98" s="25">
        <f t="shared" si="9"/>
        <v>81</v>
      </c>
      <c r="B98" s="26">
        <f t="shared" si="10"/>
        <v>45170</v>
      </c>
      <c r="C98" s="30">
        <f t="shared" si="15"/>
        <v>-59273.297813906029</v>
      </c>
      <c r="D98" s="30">
        <f t="shared" si="16"/>
        <v>2000</v>
      </c>
      <c r="E98" s="31">
        <f t="shared" si="11"/>
        <v>0</v>
      </c>
      <c r="F98" s="30">
        <f t="shared" si="12"/>
        <v>2000</v>
      </c>
      <c r="G98" s="30">
        <f t="shared" si="13"/>
        <v>2024.6972074224609</v>
      </c>
      <c r="H98" s="30">
        <f t="shared" si="17"/>
        <v>-24.697207422460846</v>
      </c>
      <c r="I98" s="30">
        <f t="shared" si="14"/>
        <v>-61297.99502132849</v>
      </c>
    </row>
    <row r="99" spans="1:9" s="23" customFormat="1" ht="18.899999999999999" customHeight="1">
      <c r="A99" s="25">
        <f t="shared" si="9"/>
        <v>82</v>
      </c>
      <c r="B99" s="26">
        <f t="shared" si="10"/>
        <v>45200</v>
      </c>
      <c r="C99" s="30">
        <f t="shared" si="15"/>
        <v>-61297.99502132849</v>
      </c>
      <c r="D99" s="30">
        <f t="shared" si="16"/>
        <v>2000</v>
      </c>
      <c r="E99" s="31">
        <f t="shared" si="11"/>
        <v>0</v>
      </c>
      <c r="F99" s="30">
        <f t="shared" si="12"/>
        <v>2000</v>
      </c>
      <c r="G99" s="30">
        <f t="shared" si="13"/>
        <v>2025.5408312588868</v>
      </c>
      <c r="H99" s="30">
        <f t="shared" si="17"/>
        <v>-25.540831258886872</v>
      </c>
      <c r="I99" s="30">
        <f t="shared" si="14"/>
        <v>-63323.535852587374</v>
      </c>
    </row>
    <row r="100" spans="1:9" s="23" customFormat="1" ht="18.899999999999999" customHeight="1">
      <c r="A100" s="25">
        <f t="shared" si="9"/>
        <v>83</v>
      </c>
      <c r="B100" s="26">
        <f t="shared" si="10"/>
        <v>45231</v>
      </c>
      <c r="C100" s="30">
        <f t="shared" si="15"/>
        <v>-63323.535852587374</v>
      </c>
      <c r="D100" s="30">
        <f t="shared" si="16"/>
        <v>2000</v>
      </c>
      <c r="E100" s="31">
        <f t="shared" si="11"/>
        <v>0</v>
      </c>
      <c r="F100" s="30">
        <f t="shared" si="12"/>
        <v>2000</v>
      </c>
      <c r="G100" s="30">
        <f t="shared" si="13"/>
        <v>2026.3848066052446</v>
      </c>
      <c r="H100" s="30">
        <f t="shared" si="17"/>
        <v>-26.384806605244737</v>
      </c>
      <c r="I100" s="30">
        <f t="shared" si="14"/>
        <v>-65349.920659192619</v>
      </c>
    </row>
    <row r="101" spans="1:9" s="23" customFormat="1" ht="18.899999999999999" customHeight="1">
      <c r="A101" s="25">
        <f t="shared" si="9"/>
        <v>84</v>
      </c>
      <c r="B101" s="26">
        <f t="shared" si="10"/>
        <v>45261</v>
      </c>
      <c r="C101" s="30">
        <f t="shared" si="15"/>
        <v>-65349.920659192619</v>
      </c>
      <c r="D101" s="30">
        <f t="shared" si="16"/>
        <v>2000</v>
      </c>
      <c r="E101" s="31">
        <f t="shared" si="11"/>
        <v>0</v>
      </c>
      <c r="F101" s="30">
        <f t="shared" si="12"/>
        <v>2000</v>
      </c>
      <c r="G101" s="30">
        <f t="shared" si="13"/>
        <v>2027.229133607997</v>
      </c>
      <c r="H101" s="30">
        <f t="shared" si="17"/>
        <v>-27.229133607996925</v>
      </c>
      <c r="I101" s="30">
        <f t="shared" si="14"/>
        <v>-67377.149792800614</v>
      </c>
    </row>
    <row r="102" spans="1:9" s="23" customFormat="1" ht="18.899999999999999" customHeight="1">
      <c r="A102" s="25">
        <f t="shared" si="9"/>
        <v>85</v>
      </c>
      <c r="B102" s="26">
        <f t="shared" si="10"/>
        <v>45292</v>
      </c>
      <c r="C102" s="30">
        <f t="shared" si="15"/>
        <v>-67377.149792800614</v>
      </c>
      <c r="D102" s="30">
        <f t="shared" si="16"/>
        <v>2000</v>
      </c>
      <c r="E102" s="31">
        <f t="shared" si="11"/>
        <v>0</v>
      </c>
      <c r="F102" s="30">
        <f t="shared" si="12"/>
        <v>2000</v>
      </c>
      <c r="G102" s="30">
        <f t="shared" si="13"/>
        <v>2028.0738124136669</v>
      </c>
      <c r="H102" s="30">
        <f t="shared" si="17"/>
        <v>-28.073812413666925</v>
      </c>
      <c r="I102" s="30">
        <f t="shared" si="14"/>
        <v>-69405.223605214283</v>
      </c>
    </row>
    <row r="103" spans="1:9" s="23" customFormat="1" ht="18.899999999999999" customHeight="1">
      <c r="A103" s="25">
        <f t="shared" si="9"/>
        <v>86</v>
      </c>
      <c r="B103" s="26">
        <f t="shared" si="10"/>
        <v>45323</v>
      </c>
      <c r="C103" s="30">
        <f t="shared" si="15"/>
        <v>-69405.223605214283</v>
      </c>
      <c r="D103" s="30">
        <f t="shared" si="16"/>
        <v>2000</v>
      </c>
      <c r="E103" s="31">
        <f t="shared" si="11"/>
        <v>0</v>
      </c>
      <c r="F103" s="30">
        <f t="shared" si="12"/>
        <v>2000</v>
      </c>
      <c r="G103" s="30">
        <f t="shared" si="13"/>
        <v>2028.9188431688392</v>
      </c>
      <c r="H103" s="30">
        <f t="shared" si="17"/>
        <v>-28.918843168839285</v>
      </c>
      <c r="I103" s="30">
        <f t="shared" si="14"/>
        <v>-71434.142448383122</v>
      </c>
    </row>
    <row r="104" spans="1:9" s="23" customFormat="1" ht="18.899999999999999" customHeight="1">
      <c r="A104" s="25">
        <f t="shared" si="9"/>
        <v>87</v>
      </c>
      <c r="B104" s="26">
        <f t="shared" si="10"/>
        <v>45352</v>
      </c>
      <c r="C104" s="30">
        <f t="shared" si="15"/>
        <v>-71434.142448383122</v>
      </c>
      <c r="D104" s="30">
        <f t="shared" si="16"/>
        <v>2000</v>
      </c>
      <c r="E104" s="31">
        <f t="shared" si="11"/>
        <v>0</v>
      </c>
      <c r="F104" s="30">
        <f t="shared" si="12"/>
        <v>2000</v>
      </c>
      <c r="G104" s="30">
        <f t="shared" si="13"/>
        <v>2029.7642260201596</v>
      </c>
      <c r="H104" s="30">
        <f t="shared" si="17"/>
        <v>-29.764226020159636</v>
      </c>
      <c r="I104" s="30">
        <f t="shared" si="14"/>
        <v>-73463.906674403275</v>
      </c>
    </row>
    <row r="105" spans="1:9" s="23" customFormat="1" ht="18.899999999999999" customHeight="1">
      <c r="A105" s="25">
        <f t="shared" si="9"/>
        <v>88</v>
      </c>
      <c r="B105" s="26">
        <f t="shared" si="10"/>
        <v>45383</v>
      </c>
      <c r="C105" s="30">
        <f t="shared" si="15"/>
        <v>-73463.906674403275</v>
      </c>
      <c r="D105" s="30">
        <f t="shared" si="16"/>
        <v>2000</v>
      </c>
      <c r="E105" s="31">
        <f t="shared" si="11"/>
        <v>0</v>
      </c>
      <c r="F105" s="30">
        <f t="shared" si="12"/>
        <v>2000</v>
      </c>
      <c r="G105" s="30">
        <f t="shared" si="13"/>
        <v>2030.6099611143347</v>
      </c>
      <c r="H105" s="30">
        <f t="shared" si="17"/>
        <v>-30.609961114334698</v>
      </c>
      <c r="I105" s="30">
        <f t="shared" si="14"/>
        <v>-75494.516635517604</v>
      </c>
    </row>
    <row r="106" spans="1:9" s="23" customFormat="1" ht="18.899999999999999" customHeight="1">
      <c r="A106" s="25">
        <f t="shared" si="9"/>
        <v>89</v>
      </c>
      <c r="B106" s="26">
        <f t="shared" si="10"/>
        <v>45413</v>
      </c>
      <c r="C106" s="30">
        <f t="shared" si="15"/>
        <v>-75494.516635517604</v>
      </c>
      <c r="D106" s="30">
        <f t="shared" si="16"/>
        <v>2000</v>
      </c>
      <c r="E106" s="31">
        <f t="shared" si="11"/>
        <v>0</v>
      </c>
      <c r="F106" s="30">
        <f t="shared" si="12"/>
        <v>2000</v>
      </c>
      <c r="G106" s="30">
        <f t="shared" si="13"/>
        <v>2031.4560485981324</v>
      </c>
      <c r="H106" s="30">
        <f t="shared" si="17"/>
        <v>-31.456048598132337</v>
      </c>
      <c r="I106" s="30">
        <f t="shared" si="14"/>
        <v>-77525.972684115739</v>
      </c>
    </row>
    <row r="107" spans="1:9" s="23" customFormat="1" ht="18.899999999999999" customHeight="1">
      <c r="A107" s="25">
        <f t="shared" si="9"/>
        <v>90</v>
      </c>
      <c r="B107" s="26">
        <f t="shared" si="10"/>
        <v>45444</v>
      </c>
      <c r="C107" s="30">
        <f t="shared" si="15"/>
        <v>-77525.972684115739</v>
      </c>
      <c r="D107" s="30">
        <f t="shared" si="16"/>
        <v>2000</v>
      </c>
      <c r="E107" s="31">
        <f t="shared" si="11"/>
        <v>0</v>
      </c>
      <c r="F107" s="30">
        <f t="shared" si="12"/>
        <v>2000</v>
      </c>
      <c r="G107" s="30">
        <f t="shared" si="13"/>
        <v>2032.3024886183816</v>
      </c>
      <c r="H107" s="30">
        <f t="shared" si="17"/>
        <v>-32.30248861838156</v>
      </c>
      <c r="I107" s="30">
        <f t="shared" si="14"/>
        <v>-79558.275172734124</v>
      </c>
    </row>
    <row r="108" spans="1:9" s="23" customFormat="1" ht="18.899999999999999" customHeight="1">
      <c r="A108" s="25">
        <f t="shared" si="9"/>
        <v>91</v>
      </c>
      <c r="B108" s="26">
        <f t="shared" si="10"/>
        <v>45474</v>
      </c>
      <c r="C108" s="30">
        <f t="shared" si="15"/>
        <v>-79558.275172734124</v>
      </c>
      <c r="D108" s="30">
        <f t="shared" si="16"/>
        <v>2000</v>
      </c>
      <c r="E108" s="31">
        <f t="shared" si="11"/>
        <v>0</v>
      </c>
      <c r="F108" s="30">
        <f t="shared" si="12"/>
        <v>2000</v>
      </c>
      <c r="G108" s="30">
        <f t="shared" si="13"/>
        <v>2033.1492813219725</v>
      </c>
      <c r="H108" s="30">
        <f t="shared" si="17"/>
        <v>-33.149281321972552</v>
      </c>
      <c r="I108" s="30">
        <f t="shared" si="14"/>
        <v>-81591.42445405609</v>
      </c>
    </row>
    <row r="109" spans="1:9" s="23" customFormat="1" ht="18.899999999999999" customHeight="1">
      <c r="A109" s="25">
        <f t="shared" si="9"/>
        <v>92</v>
      </c>
      <c r="B109" s="26">
        <f t="shared" si="10"/>
        <v>45505</v>
      </c>
      <c r="C109" s="30">
        <f t="shared" si="15"/>
        <v>-81591.42445405609</v>
      </c>
      <c r="D109" s="30">
        <f t="shared" si="16"/>
        <v>2000</v>
      </c>
      <c r="E109" s="31">
        <f t="shared" si="11"/>
        <v>0</v>
      </c>
      <c r="F109" s="30">
        <f t="shared" si="12"/>
        <v>2000</v>
      </c>
      <c r="G109" s="30">
        <f t="shared" si="13"/>
        <v>2033.9964268558567</v>
      </c>
      <c r="H109" s="30">
        <f t="shared" si="17"/>
        <v>-33.996426855856704</v>
      </c>
      <c r="I109" s="30">
        <f t="shared" si="14"/>
        <v>-83625.420880911945</v>
      </c>
    </row>
    <row r="110" spans="1:9" s="23" customFormat="1" ht="18.899999999999999" customHeight="1">
      <c r="A110" s="25">
        <f t="shared" si="9"/>
        <v>93</v>
      </c>
      <c r="B110" s="26">
        <f t="shared" si="10"/>
        <v>45536</v>
      </c>
      <c r="C110" s="30">
        <f t="shared" si="15"/>
        <v>-83625.420880911945</v>
      </c>
      <c r="D110" s="30">
        <f t="shared" si="16"/>
        <v>2000</v>
      </c>
      <c r="E110" s="31">
        <f t="shared" si="11"/>
        <v>0</v>
      </c>
      <c r="F110" s="30">
        <f t="shared" si="12"/>
        <v>2000</v>
      </c>
      <c r="G110" s="30">
        <f t="shared" si="13"/>
        <v>2034.8439253670467</v>
      </c>
      <c r="H110" s="30">
        <f t="shared" si="17"/>
        <v>-34.843925367046644</v>
      </c>
      <c r="I110" s="30">
        <f t="shared" si="14"/>
        <v>-85660.264806278996</v>
      </c>
    </row>
    <row r="111" spans="1:9" s="23" customFormat="1" ht="18.899999999999999" customHeight="1">
      <c r="A111" s="25">
        <f t="shared" si="9"/>
        <v>94</v>
      </c>
      <c r="B111" s="26">
        <f t="shared" si="10"/>
        <v>45566</v>
      </c>
      <c r="C111" s="30">
        <f t="shared" si="15"/>
        <v>-85660.264806278996</v>
      </c>
      <c r="D111" s="30">
        <f t="shared" si="16"/>
        <v>2000</v>
      </c>
      <c r="E111" s="31">
        <f t="shared" si="11"/>
        <v>0</v>
      </c>
      <c r="F111" s="30">
        <f t="shared" si="12"/>
        <v>2000</v>
      </c>
      <c r="G111" s="30">
        <f t="shared" si="13"/>
        <v>2035.6917770026162</v>
      </c>
      <c r="H111" s="30">
        <f t="shared" si="17"/>
        <v>-35.691777002616249</v>
      </c>
      <c r="I111" s="30">
        <f t="shared" si="14"/>
        <v>-87695.956583281615</v>
      </c>
    </row>
    <row r="112" spans="1:9" s="23" customFormat="1" ht="18.899999999999999" customHeight="1">
      <c r="A112" s="25">
        <f t="shared" si="9"/>
        <v>95</v>
      </c>
      <c r="B112" s="26">
        <f t="shared" si="10"/>
        <v>45597</v>
      </c>
      <c r="C112" s="30">
        <f t="shared" si="15"/>
        <v>-87695.956583281615</v>
      </c>
      <c r="D112" s="30">
        <f t="shared" si="16"/>
        <v>2000</v>
      </c>
      <c r="E112" s="31">
        <f t="shared" si="11"/>
        <v>0</v>
      </c>
      <c r="F112" s="30">
        <f t="shared" si="12"/>
        <v>2000</v>
      </c>
      <c r="G112" s="30">
        <f t="shared" si="13"/>
        <v>2036.5399819097006</v>
      </c>
      <c r="H112" s="30">
        <f t="shared" si="17"/>
        <v>-36.539981909700678</v>
      </c>
      <c r="I112" s="30">
        <f t="shared" si="14"/>
        <v>-89732.496565191323</v>
      </c>
    </row>
    <row r="113" spans="1:9" s="23" customFormat="1" ht="18.899999999999999" customHeight="1">
      <c r="A113" s="25">
        <f t="shared" si="9"/>
        <v>96</v>
      </c>
      <c r="B113" s="26">
        <f t="shared" si="10"/>
        <v>45627</v>
      </c>
      <c r="C113" s="30">
        <f t="shared" si="15"/>
        <v>-89732.496565191323</v>
      </c>
      <c r="D113" s="30">
        <f t="shared" si="16"/>
        <v>2000</v>
      </c>
      <c r="E113" s="31">
        <f t="shared" si="11"/>
        <v>0</v>
      </c>
      <c r="F113" s="30">
        <f t="shared" si="12"/>
        <v>2000</v>
      </c>
      <c r="G113" s="30">
        <f t="shared" si="13"/>
        <v>2037.3885402354963</v>
      </c>
      <c r="H113" s="30">
        <f t="shared" si="17"/>
        <v>-37.388540235496386</v>
      </c>
      <c r="I113" s="30">
        <f t="shared" si="14"/>
        <v>-91769.885105426816</v>
      </c>
    </row>
    <row r="114" spans="1:9" s="23" customFormat="1" ht="18.899999999999999" customHeight="1">
      <c r="A114" s="25">
        <f t="shared" si="9"/>
        <v>97</v>
      </c>
      <c r="B114" s="26">
        <f t="shared" si="10"/>
        <v>45658</v>
      </c>
      <c r="C114" s="30">
        <f t="shared" si="15"/>
        <v>-91769.885105426816</v>
      </c>
      <c r="D114" s="30">
        <f t="shared" si="16"/>
        <v>2000</v>
      </c>
      <c r="E114" s="31">
        <f t="shared" si="11"/>
        <v>0</v>
      </c>
      <c r="F114" s="30">
        <f t="shared" si="12"/>
        <v>2000</v>
      </c>
      <c r="G114" s="30">
        <f t="shared" si="13"/>
        <v>2038.2374521272611</v>
      </c>
      <c r="H114" s="30">
        <f t="shared" si="17"/>
        <v>-38.237452127261172</v>
      </c>
      <c r="I114" s="30">
        <f t="shared" si="14"/>
        <v>-93808.122557554074</v>
      </c>
    </row>
    <row r="115" spans="1:9" s="23" customFormat="1" ht="18.899999999999999" customHeight="1">
      <c r="A115" s="25">
        <f t="shared" si="9"/>
        <v>98</v>
      </c>
      <c r="B115" s="26">
        <f t="shared" si="10"/>
        <v>45689</v>
      </c>
      <c r="C115" s="30">
        <f t="shared" si="15"/>
        <v>-93808.122557554074</v>
      </c>
      <c r="D115" s="30">
        <f t="shared" si="16"/>
        <v>2000</v>
      </c>
      <c r="E115" s="31">
        <f t="shared" si="11"/>
        <v>0</v>
      </c>
      <c r="F115" s="30">
        <f t="shared" si="12"/>
        <v>2000</v>
      </c>
      <c r="G115" s="30">
        <f t="shared" si="13"/>
        <v>2039.0867177323141</v>
      </c>
      <c r="H115" s="30">
        <f t="shared" si="17"/>
        <v>-39.086717732314199</v>
      </c>
      <c r="I115" s="30">
        <f t="shared" si="14"/>
        <v>-95847.209275286383</v>
      </c>
    </row>
    <row r="116" spans="1:9" s="23" customFormat="1" ht="18.899999999999999" customHeight="1">
      <c r="A116" s="25">
        <f t="shared" si="9"/>
        <v>99</v>
      </c>
      <c r="B116" s="26">
        <f t="shared" si="10"/>
        <v>45717</v>
      </c>
      <c r="C116" s="30">
        <f t="shared" si="15"/>
        <v>-95847.209275286383</v>
      </c>
      <c r="D116" s="30">
        <f t="shared" si="16"/>
        <v>2000</v>
      </c>
      <c r="E116" s="31">
        <f t="shared" si="11"/>
        <v>0</v>
      </c>
      <c r="F116" s="30">
        <f t="shared" si="12"/>
        <v>2000</v>
      </c>
      <c r="G116" s="30">
        <f t="shared" si="13"/>
        <v>2039.936337198036</v>
      </c>
      <c r="H116" s="30">
        <f t="shared" si="17"/>
        <v>-39.936337198035993</v>
      </c>
      <c r="I116" s="30">
        <f t="shared" si="14"/>
        <v>-97887.145612484412</v>
      </c>
    </row>
    <row r="117" spans="1:9" s="23" customFormat="1" ht="18.899999999999999" customHeight="1">
      <c r="A117" s="25">
        <f t="shared" si="9"/>
        <v>100</v>
      </c>
      <c r="B117" s="26">
        <f t="shared" si="10"/>
        <v>45748</v>
      </c>
      <c r="C117" s="30">
        <f t="shared" si="15"/>
        <v>-97887.145612484412</v>
      </c>
      <c r="D117" s="30">
        <f t="shared" si="16"/>
        <v>2000</v>
      </c>
      <c r="E117" s="31">
        <f t="shared" si="11"/>
        <v>0</v>
      </c>
      <c r="F117" s="30">
        <f t="shared" si="12"/>
        <v>2000</v>
      </c>
      <c r="G117" s="30">
        <f t="shared" si="13"/>
        <v>2040.7863106718685</v>
      </c>
      <c r="H117" s="30">
        <f t="shared" si="17"/>
        <v>-40.786310671868506</v>
      </c>
      <c r="I117" s="30">
        <f t="shared" si="14"/>
        <v>-99927.931923156284</v>
      </c>
    </row>
    <row r="118" spans="1:9" s="23" customFormat="1" ht="18.899999999999999" customHeight="1">
      <c r="A118" s="25">
        <f t="shared" si="9"/>
        <v>101</v>
      </c>
      <c r="B118" s="26">
        <f t="shared" si="10"/>
        <v>45778</v>
      </c>
      <c r="C118" s="30">
        <f t="shared" si="15"/>
        <v>-99927.931923156284</v>
      </c>
      <c r="D118" s="30">
        <f t="shared" si="16"/>
        <v>2000</v>
      </c>
      <c r="E118" s="31">
        <f t="shared" si="11"/>
        <v>0</v>
      </c>
      <c r="F118" s="30">
        <f t="shared" si="12"/>
        <v>2000</v>
      </c>
      <c r="G118" s="30">
        <f t="shared" si="13"/>
        <v>2041.6366383013151</v>
      </c>
      <c r="H118" s="30">
        <f t="shared" si="17"/>
        <v>-41.636638301315124</v>
      </c>
      <c r="I118" s="30">
        <f t="shared" si="14"/>
        <v>-101969.56856145759</v>
      </c>
    </row>
    <row r="119" spans="1:9" s="23" customFormat="1" ht="18.899999999999999" customHeight="1">
      <c r="A119" s="25">
        <f t="shared" si="9"/>
        <v>102</v>
      </c>
      <c r="B119" s="26">
        <f t="shared" si="10"/>
        <v>45809</v>
      </c>
      <c r="C119" s="30">
        <f t="shared" si="15"/>
        <v>-101969.56856145759</v>
      </c>
      <c r="D119" s="30">
        <f t="shared" si="16"/>
        <v>2000</v>
      </c>
      <c r="E119" s="31">
        <f t="shared" si="11"/>
        <v>0</v>
      </c>
      <c r="F119" s="30">
        <f t="shared" si="12"/>
        <v>2000</v>
      </c>
      <c r="G119" s="30">
        <f t="shared" si="13"/>
        <v>2042.4873202339406</v>
      </c>
      <c r="H119" s="30">
        <f t="shared" si="17"/>
        <v>-42.487320233940665</v>
      </c>
      <c r="I119" s="30">
        <f t="shared" si="14"/>
        <v>-104012.05588169153</v>
      </c>
    </row>
    <row r="120" spans="1:9" s="23" customFormat="1" ht="18.899999999999999" customHeight="1">
      <c r="A120" s="25">
        <f t="shared" si="9"/>
        <v>103</v>
      </c>
      <c r="B120" s="26">
        <f t="shared" si="10"/>
        <v>45839</v>
      </c>
      <c r="C120" s="30">
        <f t="shared" si="15"/>
        <v>-104012.05588169153</v>
      </c>
      <c r="D120" s="30">
        <f t="shared" si="16"/>
        <v>2000</v>
      </c>
      <c r="E120" s="31">
        <f t="shared" si="11"/>
        <v>0</v>
      </c>
      <c r="F120" s="30">
        <f t="shared" si="12"/>
        <v>2000</v>
      </c>
      <c r="G120" s="30">
        <f t="shared" si="13"/>
        <v>2043.3383566173716</v>
      </c>
      <c r="H120" s="30">
        <f t="shared" si="17"/>
        <v>-43.338356617371467</v>
      </c>
      <c r="I120" s="30">
        <f t="shared" si="14"/>
        <v>-106055.3942383089</v>
      </c>
    </row>
    <row r="121" spans="1:9" s="23" customFormat="1" ht="18.899999999999999" customHeight="1">
      <c r="A121" s="25">
        <f t="shared" si="9"/>
        <v>104</v>
      </c>
      <c r="B121" s="26">
        <f t="shared" si="10"/>
        <v>45870</v>
      </c>
      <c r="C121" s="30">
        <f t="shared" si="15"/>
        <v>-106055.3942383089</v>
      </c>
      <c r="D121" s="30">
        <f t="shared" si="16"/>
        <v>2000</v>
      </c>
      <c r="E121" s="31">
        <f t="shared" si="11"/>
        <v>0</v>
      </c>
      <c r="F121" s="30">
        <f t="shared" si="12"/>
        <v>2000</v>
      </c>
      <c r="G121" s="30">
        <f t="shared" si="13"/>
        <v>2044.1897475992953</v>
      </c>
      <c r="H121" s="30">
        <f t="shared" si="17"/>
        <v>-44.189747599295373</v>
      </c>
      <c r="I121" s="30">
        <f t="shared" si="14"/>
        <v>-108099.58398590819</v>
      </c>
    </row>
    <row r="122" spans="1:9" s="23" customFormat="1" ht="18.899999999999999" customHeight="1">
      <c r="A122" s="25">
        <f t="shared" si="9"/>
        <v>105</v>
      </c>
      <c r="B122" s="26">
        <f t="shared" si="10"/>
        <v>45901</v>
      </c>
      <c r="C122" s="30">
        <f t="shared" si="15"/>
        <v>-108099.58398590819</v>
      </c>
      <c r="D122" s="30">
        <f t="shared" si="16"/>
        <v>2000</v>
      </c>
      <c r="E122" s="31">
        <f t="shared" si="11"/>
        <v>0</v>
      </c>
      <c r="F122" s="30">
        <f t="shared" si="12"/>
        <v>2000</v>
      </c>
      <c r="G122" s="30">
        <f t="shared" si="13"/>
        <v>2045.0414933274617</v>
      </c>
      <c r="H122" s="30">
        <f t="shared" si="17"/>
        <v>-45.041493327461751</v>
      </c>
      <c r="I122" s="30">
        <f t="shared" si="14"/>
        <v>-110144.62547923565</v>
      </c>
    </row>
    <row r="123" spans="1:9" s="23" customFormat="1" ht="18.899999999999999" customHeight="1">
      <c r="A123" s="25">
        <f t="shared" si="9"/>
        <v>106</v>
      </c>
      <c r="B123" s="26">
        <f t="shared" si="10"/>
        <v>45931</v>
      </c>
      <c r="C123" s="30">
        <f t="shared" si="15"/>
        <v>-110144.62547923565</v>
      </c>
      <c r="D123" s="30">
        <f t="shared" si="16"/>
        <v>2000</v>
      </c>
      <c r="E123" s="31">
        <f t="shared" si="11"/>
        <v>0</v>
      </c>
      <c r="F123" s="30">
        <f t="shared" si="12"/>
        <v>2000</v>
      </c>
      <c r="G123" s="30">
        <f t="shared" si="13"/>
        <v>2045.8935939496814</v>
      </c>
      <c r="H123" s="30">
        <f t="shared" si="17"/>
        <v>-45.893593949681524</v>
      </c>
      <c r="I123" s="30">
        <f t="shared" si="14"/>
        <v>-112190.51907318534</v>
      </c>
    </row>
    <row r="124" spans="1:9" s="23" customFormat="1" ht="18.899999999999999" customHeight="1">
      <c r="A124" s="25">
        <f t="shared" si="9"/>
        <v>107</v>
      </c>
      <c r="B124" s="26">
        <f t="shared" si="10"/>
        <v>45962</v>
      </c>
      <c r="C124" s="30">
        <f t="shared" si="15"/>
        <v>-112190.51907318534</v>
      </c>
      <c r="D124" s="30">
        <f t="shared" si="16"/>
        <v>2000</v>
      </c>
      <c r="E124" s="31">
        <f t="shared" si="11"/>
        <v>0</v>
      </c>
      <c r="F124" s="30">
        <f t="shared" si="12"/>
        <v>2000</v>
      </c>
      <c r="G124" s="30">
        <f t="shared" si="13"/>
        <v>2046.7460496138272</v>
      </c>
      <c r="H124" s="30">
        <f t="shared" si="17"/>
        <v>-46.746049613827218</v>
      </c>
      <c r="I124" s="30">
        <f t="shared" si="14"/>
        <v>-114237.26512279916</v>
      </c>
    </row>
    <row r="125" spans="1:9" s="23" customFormat="1" ht="18.899999999999999" customHeight="1">
      <c r="A125" s="25">
        <f t="shared" si="9"/>
        <v>108</v>
      </c>
      <c r="B125" s="26">
        <f t="shared" si="10"/>
        <v>45992</v>
      </c>
      <c r="C125" s="30">
        <f t="shared" si="15"/>
        <v>-114237.26512279916</v>
      </c>
      <c r="D125" s="30">
        <f t="shared" si="16"/>
        <v>2000</v>
      </c>
      <c r="E125" s="31">
        <f t="shared" si="11"/>
        <v>0</v>
      </c>
      <c r="F125" s="30">
        <f t="shared" si="12"/>
        <v>2000</v>
      </c>
      <c r="G125" s="30">
        <f t="shared" si="13"/>
        <v>2047.598860467833</v>
      </c>
      <c r="H125" s="30">
        <f t="shared" si="17"/>
        <v>-47.598860467832985</v>
      </c>
      <c r="I125" s="30">
        <f t="shared" si="14"/>
        <v>-116284.86398326699</v>
      </c>
    </row>
    <row r="126" spans="1:9" s="23" customFormat="1" ht="18.899999999999999" customHeight="1">
      <c r="A126" s="25">
        <f t="shared" si="9"/>
        <v>109</v>
      </c>
      <c r="B126" s="26">
        <f t="shared" si="10"/>
        <v>46023</v>
      </c>
      <c r="C126" s="30">
        <f t="shared" si="15"/>
        <v>-116284.86398326699</v>
      </c>
      <c r="D126" s="30">
        <f t="shared" si="16"/>
        <v>2000</v>
      </c>
      <c r="E126" s="31">
        <f t="shared" si="11"/>
        <v>0</v>
      </c>
      <c r="F126" s="30">
        <f t="shared" si="12"/>
        <v>2000</v>
      </c>
      <c r="G126" s="30">
        <f t="shared" si="13"/>
        <v>2048.4520266596946</v>
      </c>
      <c r="H126" s="30">
        <f t="shared" si="17"/>
        <v>-48.452026659694582</v>
      </c>
      <c r="I126" s="30">
        <f t="shared" si="14"/>
        <v>-118333.31600992668</v>
      </c>
    </row>
    <row r="127" spans="1:9" s="23" customFormat="1" ht="18.899999999999999" customHeight="1">
      <c r="A127" s="25">
        <f t="shared" si="9"/>
        <v>110</v>
      </c>
      <c r="B127" s="26">
        <f t="shared" si="10"/>
        <v>46054</v>
      </c>
      <c r="C127" s="30">
        <f t="shared" si="15"/>
        <v>-118333.31600992668</v>
      </c>
      <c r="D127" s="30">
        <f t="shared" si="16"/>
        <v>2000</v>
      </c>
      <c r="E127" s="31">
        <f t="shared" si="11"/>
        <v>0</v>
      </c>
      <c r="F127" s="30">
        <f t="shared" si="12"/>
        <v>2000</v>
      </c>
      <c r="G127" s="30">
        <f t="shared" si="13"/>
        <v>2049.3055483374696</v>
      </c>
      <c r="H127" s="30">
        <f t="shared" si="17"/>
        <v>-49.305548337469453</v>
      </c>
      <c r="I127" s="30">
        <f t="shared" si="14"/>
        <v>-120382.62155826415</v>
      </c>
    </row>
    <row r="128" spans="1:9" s="23" customFormat="1" ht="18.899999999999999" customHeight="1">
      <c r="A128" s="25">
        <f t="shared" si="9"/>
        <v>111</v>
      </c>
      <c r="B128" s="26">
        <f t="shared" si="10"/>
        <v>46082</v>
      </c>
      <c r="C128" s="30">
        <f t="shared" si="15"/>
        <v>-120382.62155826415</v>
      </c>
      <c r="D128" s="30">
        <f t="shared" si="16"/>
        <v>2000</v>
      </c>
      <c r="E128" s="31">
        <f t="shared" si="11"/>
        <v>0</v>
      </c>
      <c r="F128" s="30">
        <f t="shared" si="12"/>
        <v>2000</v>
      </c>
      <c r="G128" s="30">
        <f t="shared" si="13"/>
        <v>2050.1594256492767</v>
      </c>
      <c r="H128" s="30">
        <f t="shared" si="17"/>
        <v>-50.159425649276727</v>
      </c>
      <c r="I128" s="30">
        <f t="shared" si="14"/>
        <v>-122432.78098391343</v>
      </c>
    </row>
    <row r="129" spans="1:9" s="23" customFormat="1" ht="18.899999999999999" customHeight="1">
      <c r="A129" s="25">
        <f t="shared" si="9"/>
        <v>112</v>
      </c>
      <c r="B129" s="26">
        <f t="shared" si="10"/>
        <v>46113</v>
      </c>
      <c r="C129" s="30">
        <f t="shared" si="15"/>
        <v>-122432.78098391343</v>
      </c>
      <c r="D129" s="30">
        <f t="shared" si="16"/>
        <v>2000</v>
      </c>
      <c r="E129" s="31">
        <f t="shared" si="11"/>
        <v>0</v>
      </c>
      <c r="F129" s="30">
        <f t="shared" si="12"/>
        <v>2000</v>
      </c>
      <c r="G129" s="30">
        <f t="shared" si="13"/>
        <v>2051.0136587432971</v>
      </c>
      <c r="H129" s="30">
        <f t="shared" si="17"/>
        <v>-51.013658743297263</v>
      </c>
      <c r="I129" s="30">
        <f t="shared" si="14"/>
        <v>-124483.79464265672</v>
      </c>
    </row>
    <row r="130" spans="1:9" s="23" customFormat="1" ht="18.899999999999999" customHeight="1">
      <c r="A130" s="25">
        <f t="shared" si="9"/>
        <v>113</v>
      </c>
      <c r="B130" s="26">
        <f t="shared" si="10"/>
        <v>46143</v>
      </c>
      <c r="C130" s="30">
        <f t="shared" si="15"/>
        <v>-124483.79464265672</v>
      </c>
      <c r="D130" s="30">
        <f t="shared" si="16"/>
        <v>2000</v>
      </c>
      <c r="E130" s="31">
        <f t="shared" si="11"/>
        <v>0</v>
      </c>
      <c r="F130" s="30">
        <f t="shared" si="12"/>
        <v>2000</v>
      </c>
      <c r="G130" s="30">
        <f t="shared" si="13"/>
        <v>2051.8682477677735</v>
      </c>
      <c r="H130" s="30">
        <f t="shared" si="17"/>
        <v>-51.868247767773632</v>
      </c>
      <c r="I130" s="30">
        <f t="shared" si="14"/>
        <v>-126535.6628904245</v>
      </c>
    </row>
    <row r="131" spans="1:9" s="23" customFormat="1" ht="18.899999999999999" customHeight="1">
      <c r="A131" s="25">
        <f t="shared" si="9"/>
        <v>114</v>
      </c>
      <c r="B131" s="26">
        <f t="shared" si="10"/>
        <v>46174</v>
      </c>
      <c r="C131" s="30">
        <f t="shared" si="15"/>
        <v>-126535.6628904245</v>
      </c>
      <c r="D131" s="30">
        <f t="shared" si="16"/>
        <v>2000</v>
      </c>
      <c r="E131" s="31">
        <f t="shared" si="11"/>
        <v>0</v>
      </c>
      <c r="F131" s="30">
        <f t="shared" si="12"/>
        <v>2000</v>
      </c>
      <c r="G131" s="30">
        <f t="shared" si="13"/>
        <v>2052.7231928710103</v>
      </c>
      <c r="H131" s="30">
        <f t="shared" si="17"/>
        <v>-52.723192871010212</v>
      </c>
      <c r="I131" s="30">
        <f t="shared" si="14"/>
        <v>-128588.38608329551</v>
      </c>
    </row>
    <row r="132" spans="1:9" s="23" customFormat="1" ht="18.899999999999999" customHeight="1">
      <c r="A132" s="25">
        <f t="shared" si="9"/>
        <v>115</v>
      </c>
      <c r="B132" s="26">
        <f t="shared" si="10"/>
        <v>46204</v>
      </c>
      <c r="C132" s="30">
        <f t="shared" si="15"/>
        <v>-128588.38608329551</v>
      </c>
      <c r="D132" s="30">
        <f t="shared" si="16"/>
        <v>2000</v>
      </c>
      <c r="E132" s="31">
        <f t="shared" si="11"/>
        <v>0</v>
      </c>
      <c r="F132" s="30">
        <f t="shared" si="12"/>
        <v>2000</v>
      </c>
      <c r="G132" s="30">
        <f t="shared" si="13"/>
        <v>2053.5784942013734</v>
      </c>
      <c r="H132" s="30">
        <f t="shared" si="17"/>
        <v>-53.578494201373132</v>
      </c>
      <c r="I132" s="30">
        <f t="shared" si="14"/>
        <v>-130641.96457749688</v>
      </c>
    </row>
    <row r="133" spans="1:9" s="23" customFormat="1" ht="18.899999999999999" customHeight="1">
      <c r="A133" s="25">
        <f t="shared" si="9"/>
        <v>116</v>
      </c>
      <c r="B133" s="26">
        <f t="shared" si="10"/>
        <v>46235</v>
      </c>
      <c r="C133" s="30">
        <f t="shared" si="15"/>
        <v>-130641.96457749688</v>
      </c>
      <c r="D133" s="30">
        <f t="shared" si="16"/>
        <v>2000</v>
      </c>
      <c r="E133" s="31">
        <f t="shared" si="11"/>
        <v>0</v>
      </c>
      <c r="F133" s="30">
        <f t="shared" si="12"/>
        <v>2000</v>
      </c>
      <c r="G133" s="30">
        <f t="shared" si="13"/>
        <v>2054.4341519072905</v>
      </c>
      <c r="H133" s="30">
        <f t="shared" si="17"/>
        <v>-54.434151907290364</v>
      </c>
      <c r="I133" s="30">
        <f t="shared" si="14"/>
        <v>-132696.39872940417</v>
      </c>
    </row>
    <row r="134" spans="1:9" s="23" customFormat="1" ht="18.899999999999999" customHeight="1">
      <c r="A134" s="25">
        <f t="shared" si="9"/>
        <v>117</v>
      </c>
      <c r="B134" s="26">
        <f t="shared" si="10"/>
        <v>46266</v>
      </c>
      <c r="C134" s="30">
        <f t="shared" si="15"/>
        <v>-132696.39872940417</v>
      </c>
      <c r="D134" s="30">
        <f t="shared" si="16"/>
        <v>2000</v>
      </c>
      <c r="E134" s="31">
        <f t="shared" si="11"/>
        <v>0</v>
      </c>
      <c r="F134" s="30">
        <f t="shared" si="12"/>
        <v>2000</v>
      </c>
      <c r="G134" s="30">
        <f t="shared" si="13"/>
        <v>2055.2901661372516</v>
      </c>
      <c r="H134" s="30">
        <f t="shared" si="17"/>
        <v>-55.290166137251738</v>
      </c>
      <c r="I134" s="30">
        <f t="shared" si="14"/>
        <v>-134751.68889554142</v>
      </c>
    </row>
    <row r="135" spans="1:9" s="23" customFormat="1" ht="18.899999999999999" customHeight="1">
      <c r="A135" s="25">
        <f t="shared" si="9"/>
        <v>118</v>
      </c>
      <c r="B135" s="26">
        <f t="shared" si="10"/>
        <v>46296</v>
      </c>
      <c r="C135" s="30">
        <f t="shared" si="15"/>
        <v>-134751.68889554142</v>
      </c>
      <c r="D135" s="30">
        <f t="shared" si="16"/>
        <v>2000</v>
      </c>
      <c r="E135" s="31">
        <f t="shared" si="11"/>
        <v>0</v>
      </c>
      <c r="F135" s="30">
        <f t="shared" si="12"/>
        <v>2000</v>
      </c>
      <c r="G135" s="30">
        <f t="shared" si="13"/>
        <v>2056.1465370398091</v>
      </c>
      <c r="H135" s="30">
        <f t="shared" si="17"/>
        <v>-56.146537039808926</v>
      </c>
      <c r="I135" s="30">
        <f t="shared" si="14"/>
        <v>-136807.83543258123</v>
      </c>
    </row>
    <row r="136" spans="1:9" s="23" customFormat="1" ht="18.899999999999999" customHeight="1">
      <c r="A136" s="25">
        <f t="shared" si="9"/>
        <v>119</v>
      </c>
      <c r="B136" s="26">
        <f t="shared" si="10"/>
        <v>46327</v>
      </c>
      <c r="C136" s="30">
        <f t="shared" si="15"/>
        <v>-136807.83543258123</v>
      </c>
      <c r="D136" s="30">
        <f t="shared" si="16"/>
        <v>2000</v>
      </c>
      <c r="E136" s="31">
        <f t="shared" si="11"/>
        <v>0</v>
      </c>
      <c r="F136" s="30">
        <f t="shared" si="12"/>
        <v>2000</v>
      </c>
      <c r="G136" s="30">
        <f t="shared" si="13"/>
        <v>2057.0032647635753</v>
      </c>
      <c r="H136" s="30">
        <f t="shared" si="17"/>
        <v>-57.003264763575515</v>
      </c>
      <c r="I136" s="30">
        <f t="shared" si="14"/>
        <v>-138864.83869734479</v>
      </c>
    </row>
    <row r="137" spans="1:9" s="23" customFormat="1" ht="18.899999999999999" customHeight="1">
      <c r="A137" s="25">
        <f t="shared" si="9"/>
        <v>120</v>
      </c>
      <c r="B137" s="26">
        <f t="shared" si="10"/>
        <v>46357</v>
      </c>
      <c r="C137" s="30">
        <f t="shared" si="15"/>
        <v>-138864.83869734479</v>
      </c>
      <c r="D137" s="30">
        <f t="shared" si="16"/>
        <v>2000</v>
      </c>
      <c r="E137" s="31">
        <f t="shared" si="11"/>
        <v>0</v>
      </c>
      <c r="F137" s="30">
        <f t="shared" si="12"/>
        <v>2000</v>
      </c>
      <c r="G137" s="30">
        <f t="shared" si="13"/>
        <v>2057.8603494572271</v>
      </c>
      <c r="H137" s="30">
        <f t="shared" si="17"/>
        <v>-57.860349457226995</v>
      </c>
      <c r="I137" s="30">
        <f t="shared" si="14"/>
        <v>-140922.69904680201</v>
      </c>
    </row>
    <row r="138" spans="1:9" s="23" customFormat="1" ht="18.899999999999999" customHeight="1">
      <c r="A138" s="25">
        <f t="shared" si="9"/>
        <v>121</v>
      </c>
      <c r="B138" s="26">
        <f t="shared" si="10"/>
        <v>46388</v>
      </c>
      <c r="C138" s="30">
        <f t="shared" si="15"/>
        <v>-140922.69904680201</v>
      </c>
      <c r="D138" s="30">
        <f t="shared" si="16"/>
        <v>2000</v>
      </c>
      <c r="E138" s="31">
        <f t="shared" si="11"/>
        <v>0</v>
      </c>
      <c r="F138" s="30">
        <f t="shared" si="12"/>
        <v>2000</v>
      </c>
      <c r="G138" s="30">
        <f t="shared" si="13"/>
        <v>2058.717791269501</v>
      </c>
      <c r="H138" s="30">
        <f t="shared" si="17"/>
        <v>-58.717791269500843</v>
      </c>
      <c r="I138" s="30">
        <f t="shared" si="14"/>
        <v>-142981.41683807151</v>
      </c>
    </row>
    <row r="139" spans="1:9" s="23" customFormat="1" ht="18.899999999999999" customHeight="1">
      <c r="A139" s="25">
        <f t="shared" si="9"/>
        <v>122</v>
      </c>
      <c r="B139" s="26">
        <f t="shared" si="10"/>
        <v>46419</v>
      </c>
      <c r="C139" s="30">
        <f t="shared" si="15"/>
        <v>-142981.41683807151</v>
      </c>
      <c r="D139" s="30">
        <f t="shared" si="16"/>
        <v>2000</v>
      </c>
      <c r="E139" s="31">
        <f t="shared" si="11"/>
        <v>0</v>
      </c>
      <c r="F139" s="30">
        <f t="shared" si="12"/>
        <v>2000</v>
      </c>
      <c r="G139" s="30">
        <f t="shared" si="13"/>
        <v>2059.5755903491963</v>
      </c>
      <c r="H139" s="30">
        <f t="shared" si="17"/>
        <v>-59.57559034919646</v>
      </c>
      <c r="I139" s="30">
        <f t="shared" si="14"/>
        <v>-145040.99242842072</v>
      </c>
    </row>
    <row r="140" spans="1:9" s="23" customFormat="1" ht="18.899999999999999" customHeight="1">
      <c r="A140" s="25">
        <f t="shared" si="9"/>
        <v>123</v>
      </c>
      <c r="B140" s="26">
        <f t="shared" si="10"/>
        <v>46447</v>
      </c>
      <c r="C140" s="30">
        <f t="shared" si="15"/>
        <v>-145040.99242842072</v>
      </c>
      <c r="D140" s="30">
        <f t="shared" si="16"/>
        <v>2000</v>
      </c>
      <c r="E140" s="31">
        <f t="shared" si="11"/>
        <v>0</v>
      </c>
      <c r="F140" s="30">
        <f t="shared" si="12"/>
        <v>2000</v>
      </c>
      <c r="G140" s="30">
        <f t="shared" si="13"/>
        <v>2060.4337468451754</v>
      </c>
      <c r="H140" s="30">
        <f t="shared" si="17"/>
        <v>-60.433746845175307</v>
      </c>
      <c r="I140" s="30">
        <f t="shared" si="14"/>
        <v>-147101.42617526589</v>
      </c>
    </row>
    <row r="141" spans="1:9" s="23" customFormat="1" ht="18.899999999999999" customHeight="1">
      <c r="A141" s="25">
        <f t="shared" si="9"/>
        <v>124</v>
      </c>
      <c r="B141" s="26">
        <f t="shared" si="10"/>
        <v>46478</v>
      </c>
      <c r="C141" s="30">
        <f t="shared" si="15"/>
        <v>-147101.42617526589</v>
      </c>
      <c r="D141" s="30">
        <f t="shared" si="16"/>
        <v>2000</v>
      </c>
      <c r="E141" s="31">
        <f t="shared" si="11"/>
        <v>0</v>
      </c>
      <c r="F141" s="30">
        <f t="shared" si="12"/>
        <v>2000</v>
      </c>
      <c r="G141" s="30">
        <f t="shared" si="13"/>
        <v>2061.2922609063608</v>
      </c>
      <c r="H141" s="30">
        <f t="shared" si="17"/>
        <v>-61.292260906360788</v>
      </c>
      <c r="I141" s="30">
        <f t="shared" si="14"/>
        <v>-149162.71843617226</v>
      </c>
    </row>
    <row r="142" spans="1:9" s="23" customFormat="1" ht="18.899999999999999" customHeight="1">
      <c r="A142" s="25">
        <f t="shared" si="9"/>
        <v>125</v>
      </c>
      <c r="B142" s="26">
        <f t="shared" si="10"/>
        <v>46508</v>
      </c>
      <c r="C142" s="30">
        <f t="shared" si="15"/>
        <v>-149162.71843617226</v>
      </c>
      <c r="D142" s="30">
        <f t="shared" si="16"/>
        <v>2000</v>
      </c>
      <c r="E142" s="31">
        <f t="shared" si="11"/>
        <v>0</v>
      </c>
      <c r="F142" s="30">
        <f t="shared" si="12"/>
        <v>2000</v>
      </c>
      <c r="G142" s="30">
        <f t="shared" si="13"/>
        <v>2062.1511326817385</v>
      </c>
      <c r="H142" s="30">
        <f t="shared" si="17"/>
        <v>-62.151132681738439</v>
      </c>
      <c r="I142" s="30">
        <f t="shared" si="14"/>
        <v>-151224.86956885399</v>
      </c>
    </row>
    <row r="143" spans="1:9" s="23" customFormat="1" ht="18.899999999999999" customHeight="1">
      <c r="A143" s="25">
        <f t="shared" si="9"/>
        <v>126</v>
      </c>
      <c r="B143" s="26">
        <f t="shared" si="10"/>
        <v>46539</v>
      </c>
      <c r="C143" s="30">
        <f t="shared" si="15"/>
        <v>-151224.86956885399</v>
      </c>
      <c r="D143" s="30">
        <f t="shared" si="16"/>
        <v>2000</v>
      </c>
      <c r="E143" s="31">
        <f t="shared" si="11"/>
        <v>0</v>
      </c>
      <c r="F143" s="30">
        <f t="shared" si="12"/>
        <v>2000</v>
      </c>
      <c r="G143" s="30">
        <f t="shared" si="13"/>
        <v>2063.0103623203559</v>
      </c>
      <c r="H143" s="30">
        <f t="shared" si="17"/>
        <v>-63.010362320355831</v>
      </c>
      <c r="I143" s="30">
        <f t="shared" si="14"/>
        <v>-153287.87993117434</v>
      </c>
    </row>
    <row r="144" spans="1:9" s="23" customFormat="1" ht="18.899999999999999" customHeight="1">
      <c r="A144" s="25">
        <f t="shared" si="9"/>
        <v>127</v>
      </c>
      <c r="B144" s="26">
        <f t="shared" si="10"/>
        <v>46569</v>
      </c>
      <c r="C144" s="30">
        <f t="shared" si="15"/>
        <v>-153287.87993117434</v>
      </c>
      <c r="D144" s="30">
        <f t="shared" si="16"/>
        <v>2000</v>
      </c>
      <c r="E144" s="31">
        <f t="shared" si="11"/>
        <v>0</v>
      </c>
      <c r="F144" s="30">
        <f t="shared" si="12"/>
        <v>2000</v>
      </c>
      <c r="G144" s="30">
        <f t="shared" si="13"/>
        <v>2063.8699499713225</v>
      </c>
      <c r="H144" s="30">
        <f t="shared" si="17"/>
        <v>-63.869949971322647</v>
      </c>
      <c r="I144" s="30">
        <f t="shared" si="14"/>
        <v>-155351.74988114566</v>
      </c>
    </row>
    <row r="145" spans="1:9" s="23" customFormat="1" ht="18.899999999999999" customHeight="1">
      <c r="A145" s="25">
        <f t="shared" si="9"/>
        <v>128</v>
      </c>
      <c r="B145" s="26">
        <f t="shared" si="10"/>
        <v>46600</v>
      </c>
      <c r="C145" s="30">
        <f t="shared" si="15"/>
        <v>-155351.74988114566</v>
      </c>
      <c r="D145" s="30">
        <f t="shared" si="16"/>
        <v>2000</v>
      </c>
      <c r="E145" s="31">
        <f t="shared" si="11"/>
        <v>0</v>
      </c>
      <c r="F145" s="30">
        <f t="shared" si="12"/>
        <v>2000</v>
      </c>
      <c r="G145" s="30">
        <f t="shared" si="13"/>
        <v>2064.7298957838107</v>
      </c>
      <c r="H145" s="30">
        <f t="shared" si="17"/>
        <v>-64.72989578381069</v>
      </c>
      <c r="I145" s="30">
        <f t="shared" si="14"/>
        <v>-157416.47977692948</v>
      </c>
    </row>
    <row r="146" spans="1:9" s="23" customFormat="1" ht="18.899999999999999" customHeight="1">
      <c r="A146" s="25">
        <f t="shared" si="9"/>
        <v>129</v>
      </c>
      <c r="B146" s="26">
        <f t="shared" si="10"/>
        <v>46631</v>
      </c>
      <c r="C146" s="30">
        <f t="shared" si="15"/>
        <v>-157416.47977692948</v>
      </c>
      <c r="D146" s="30">
        <f t="shared" si="16"/>
        <v>2000</v>
      </c>
      <c r="E146" s="31">
        <f t="shared" si="11"/>
        <v>0</v>
      </c>
      <c r="F146" s="30">
        <f t="shared" si="12"/>
        <v>2000</v>
      </c>
      <c r="G146" s="30">
        <f t="shared" si="13"/>
        <v>2065.5901999070538</v>
      </c>
      <c r="H146" s="30">
        <f t="shared" si="17"/>
        <v>-65.590199907053957</v>
      </c>
      <c r="I146" s="30">
        <f t="shared" si="14"/>
        <v>-159482.06997683653</v>
      </c>
    </row>
    <row r="147" spans="1:9" s="23" customFormat="1" ht="18.899999999999999" customHeight="1">
      <c r="A147" s="25">
        <f t="shared" ref="A147:A210" si="18">IF(Values_Entered,A146+1,"")</f>
        <v>130</v>
      </c>
      <c r="B147" s="26">
        <f t="shared" ref="B147:B210" si="19">IF(Pay_Num&lt;&gt;"",DATE(YEAR(B146),MONTH(B146)+1,DAY(B146)),"")</f>
        <v>46661</v>
      </c>
      <c r="C147" s="30">
        <f t="shared" si="15"/>
        <v>-159482.06997683653</v>
      </c>
      <c r="D147" s="30">
        <f t="shared" si="16"/>
        <v>2000</v>
      </c>
      <c r="E147" s="31">
        <f t="shared" ref="E147:E210" si="20">IF(Pay_Num&lt;&gt;"",Scheduled_Extra_Payments,"")</f>
        <v>0</v>
      </c>
      <c r="F147" s="30">
        <f t="shared" ref="F147:F210" si="21">IF(Pay_Num&lt;&gt;"",Sched_Pay+Extra_Pay,"")</f>
        <v>2000</v>
      </c>
      <c r="G147" s="30">
        <f t="shared" ref="G147:G210" si="22">IF(Pay_Num&lt;&gt;"",Total_Pay-Int,"")</f>
        <v>2066.4508624903488</v>
      </c>
      <c r="H147" s="30">
        <f t="shared" si="17"/>
        <v>-66.450862490348555</v>
      </c>
      <c r="I147" s="30">
        <f t="shared" ref="I147:I210" si="23">IF(Pay_Num&lt;&gt;"",Beg_Bal-Princ,"")</f>
        <v>-161548.52083932687</v>
      </c>
    </row>
    <row r="148" spans="1:9" s="23" customFormat="1" ht="18.899999999999999" customHeight="1">
      <c r="A148" s="25">
        <f t="shared" si="18"/>
        <v>131</v>
      </c>
      <c r="B148" s="26">
        <f t="shared" si="19"/>
        <v>46692</v>
      </c>
      <c r="C148" s="30">
        <f t="shared" ref="C148:C211" si="24">IF(Pay_Num&lt;&gt;"",I147,"")</f>
        <v>-161548.52083932687</v>
      </c>
      <c r="D148" s="30">
        <f t="shared" ref="D148:D211" si="25">IF(Pay_Num&lt;&gt;"",Scheduled_Monthly_Payment,"")</f>
        <v>2000</v>
      </c>
      <c r="E148" s="31">
        <f t="shared" si="20"/>
        <v>0</v>
      </c>
      <c r="F148" s="30">
        <f t="shared" si="21"/>
        <v>2000</v>
      </c>
      <c r="G148" s="30">
        <f t="shared" si="22"/>
        <v>2067.3118836830527</v>
      </c>
      <c r="H148" s="30">
        <f t="shared" ref="H148:H211" si="26">IF(Pay_Num&lt;&gt;"",Beg_Bal*Interest_Rate/12,"")</f>
        <v>-67.311883683052869</v>
      </c>
      <c r="I148" s="30">
        <f t="shared" si="23"/>
        <v>-163615.83272300992</v>
      </c>
    </row>
    <row r="149" spans="1:9" s="23" customFormat="1" ht="18.899999999999999" customHeight="1">
      <c r="A149" s="25">
        <f t="shared" si="18"/>
        <v>132</v>
      </c>
      <c r="B149" s="26">
        <f t="shared" si="19"/>
        <v>46722</v>
      </c>
      <c r="C149" s="30">
        <f t="shared" si="24"/>
        <v>-163615.83272300992</v>
      </c>
      <c r="D149" s="30">
        <f t="shared" si="25"/>
        <v>2000</v>
      </c>
      <c r="E149" s="31">
        <f t="shared" si="20"/>
        <v>0</v>
      </c>
      <c r="F149" s="30">
        <f t="shared" si="21"/>
        <v>2000</v>
      </c>
      <c r="G149" s="30">
        <f t="shared" si="22"/>
        <v>2068.1732636345873</v>
      </c>
      <c r="H149" s="30">
        <f t="shared" si="26"/>
        <v>-68.173263634587471</v>
      </c>
      <c r="I149" s="30">
        <f t="shared" si="23"/>
        <v>-165684.00598664451</v>
      </c>
    </row>
    <row r="150" spans="1:9" s="23" customFormat="1" ht="18.899999999999999" customHeight="1">
      <c r="A150" s="25">
        <f t="shared" si="18"/>
        <v>133</v>
      </c>
      <c r="B150" s="26">
        <f t="shared" si="19"/>
        <v>46753</v>
      </c>
      <c r="C150" s="30">
        <f t="shared" si="24"/>
        <v>-165684.00598664451</v>
      </c>
      <c r="D150" s="30">
        <f t="shared" si="25"/>
        <v>2000</v>
      </c>
      <c r="E150" s="31">
        <f t="shared" si="20"/>
        <v>0</v>
      </c>
      <c r="F150" s="30">
        <f t="shared" si="21"/>
        <v>2000</v>
      </c>
      <c r="G150" s="30">
        <f t="shared" si="22"/>
        <v>2069.035002494435</v>
      </c>
      <c r="H150" s="30">
        <f t="shared" si="26"/>
        <v>-69.035002494435204</v>
      </c>
      <c r="I150" s="30">
        <f t="shared" si="23"/>
        <v>-167753.04098913894</v>
      </c>
    </row>
    <row r="151" spans="1:9" s="23" customFormat="1" ht="18.899999999999999" customHeight="1">
      <c r="A151" s="25">
        <f t="shared" si="18"/>
        <v>134</v>
      </c>
      <c r="B151" s="26">
        <f t="shared" si="19"/>
        <v>46784</v>
      </c>
      <c r="C151" s="30">
        <f t="shared" si="24"/>
        <v>-167753.04098913894</v>
      </c>
      <c r="D151" s="30">
        <f t="shared" si="25"/>
        <v>2000</v>
      </c>
      <c r="E151" s="31">
        <f t="shared" si="20"/>
        <v>0</v>
      </c>
      <c r="F151" s="30">
        <f t="shared" si="21"/>
        <v>2000</v>
      </c>
      <c r="G151" s="30">
        <f t="shared" si="22"/>
        <v>2069.8971004121413</v>
      </c>
      <c r="H151" s="30">
        <f t="shared" si="26"/>
        <v>-69.897100412141228</v>
      </c>
      <c r="I151" s="30">
        <f t="shared" si="23"/>
        <v>-169822.93808955108</v>
      </c>
    </row>
    <row r="152" spans="1:9" s="23" customFormat="1" ht="18.899999999999999" customHeight="1">
      <c r="A152" s="25">
        <f t="shared" si="18"/>
        <v>135</v>
      </c>
      <c r="B152" s="26">
        <f t="shared" si="19"/>
        <v>46813</v>
      </c>
      <c r="C152" s="30">
        <f t="shared" si="24"/>
        <v>-169822.93808955108</v>
      </c>
      <c r="D152" s="30">
        <f t="shared" si="25"/>
        <v>2000</v>
      </c>
      <c r="E152" s="31">
        <f t="shared" si="20"/>
        <v>0</v>
      </c>
      <c r="F152" s="30">
        <f t="shared" si="21"/>
        <v>2000</v>
      </c>
      <c r="G152" s="30">
        <f t="shared" si="22"/>
        <v>2070.759557537313</v>
      </c>
      <c r="H152" s="30">
        <f t="shared" si="26"/>
        <v>-70.759557537312958</v>
      </c>
      <c r="I152" s="30">
        <f t="shared" si="23"/>
        <v>-171893.69764708841</v>
      </c>
    </row>
    <row r="153" spans="1:9" s="23" customFormat="1" ht="18.899999999999999" customHeight="1">
      <c r="A153" s="25">
        <f t="shared" si="18"/>
        <v>136</v>
      </c>
      <c r="B153" s="26">
        <f t="shared" si="19"/>
        <v>46844</v>
      </c>
      <c r="C153" s="30">
        <f t="shared" si="24"/>
        <v>-171893.69764708841</v>
      </c>
      <c r="D153" s="30">
        <f t="shared" si="25"/>
        <v>2000</v>
      </c>
      <c r="E153" s="31">
        <f t="shared" si="20"/>
        <v>0</v>
      </c>
      <c r="F153" s="30">
        <f t="shared" si="21"/>
        <v>2000</v>
      </c>
      <c r="G153" s="30">
        <f t="shared" si="22"/>
        <v>2071.6223740196201</v>
      </c>
      <c r="H153" s="30">
        <f t="shared" si="26"/>
        <v>-71.622374019620182</v>
      </c>
      <c r="I153" s="30">
        <f t="shared" si="23"/>
        <v>-173965.32002110803</v>
      </c>
    </row>
    <row r="154" spans="1:9" s="23" customFormat="1" ht="18.899999999999999" customHeight="1">
      <c r="A154" s="25">
        <f t="shared" si="18"/>
        <v>137</v>
      </c>
      <c r="B154" s="26">
        <f t="shared" si="19"/>
        <v>46874</v>
      </c>
      <c r="C154" s="30">
        <f t="shared" si="24"/>
        <v>-173965.32002110803</v>
      </c>
      <c r="D154" s="30">
        <f t="shared" si="25"/>
        <v>2000</v>
      </c>
      <c r="E154" s="31">
        <f t="shared" si="20"/>
        <v>0</v>
      </c>
      <c r="F154" s="30">
        <f t="shared" si="21"/>
        <v>2000</v>
      </c>
      <c r="G154" s="30">
        <f t="shared" si="22"/>
        <v>2072.4855500087951</v>
      </c>
      <c r="H154" s="30">
        <f t="shared" si="26"/>
        <v>-72.485550008795016</v>
      </c>
      <c r="I154" s="30">
        <f t="shared" si="23"/>
        <v>-176037.80557111683</v>
      </c>
    </row>
    <row r="155" spans="1:9" s="23" customFormat="1" ht="18.899999999999999" customHeight="1">
      <c r="A155" s="25">
        <f t="shared" si="18"/>
        <v>138</v>
      </c>
      <c r="B155" s="26">
        <f t="shared" si="19"/>
        <v>46905</v>
      </c>
      <c r="C155" s="30">
        <f t="shared" si="24"/>
        <v>-176037.80557111683</v>
      </c>
      <c r="D155" s="30">
        <f t="shared" si="25"/>
        <v>2000</v>
      </c>
      <c r="E155" s="31">
        <f t="shared" si="20"/>
        <v>0</v>
      </c>
      <c r="F155" s="30">
        <f t="shared" si="21"/>
        <v>2000</v>
      </c>
      <c r="G155" s="30">
        <f t="shared" si="22"/>
        <v>2073.3490856546318</v>
      </c>
      <c r="H155" s="30">
        <f t="shared" si="26"/>
        <v>-73.34908565463202</v>
      </c>
      <c r="I155" s="30">
        <f t="shared" si="23"/>
        <v>-178111.15465677145</v>
      </c>
    </row>
    <row r="156" spans="1:9" s="23" customFormat="1" ht="18.899999999999999" customHeight="1">
      <c r="A156" s="25">
        <f t="shared" si="18"/>
        <v>139</v>
      </c>
      <c r="B156" s="26">
        <f t="shared" si="19"/>
        <v>46935</v>
      </c>
      <c r="C156" s="30">
        <f t="shared" si="24"/>
        <v>-178111.15465677145</v>
      </c>
      <c r="D156" s="30">
        <f t="shared" si="25"/>
        <v>2000</v>
      </c>
      <c r="E156" s="31">
        <f t="shared" si="20"/>
        <v>0</v>
      </c>
      <c r="F156" s="30">
        <f t="shared" si="21"/>
        <v>2000</v>
      </c>
      <c r="G156" s="30">
        <f t="shared" si="22"/>
        <v>2074.2129811069881</v>
      </c>
      <c r="H156" s="30">
        <f t="shared" si="26"/>
        <v>-74.21298110698811</v>
      </c>
      <c r="I156" s="30">
        <f t="shared" si="23"/>
        <v>-180185.36763787843</v>
      </c>
    </row>
    <row r="157" spans="1:9" s="23" customFormat="1" ht="18.899999999999999" customHeight="1">
      <c r="A157" s="25">
        <f t="shared" si="18"/>
        <v>140</v>
      </c>
      <c r="B157" s="26">
        <f t="shared" si="19"/>
        <v>46966</v>
      </c>
      <c r="C157" s="30">
        <f t="shared" si="24"/>
        <v>-180185.36763787843</v>
      </c>
      <c r="D157" s="30">
        <f t="shared" si="25"/>
        <v>2000</v>
      </c>
      <c r="E157" s="31">
        <f t="shared" si="20"/>
        <v>0</v>
      </c>
      <c r="F157" s="30">
        <f t="shared" si="21"/>
        <v>2000</v>
      </c>
      <c r="G157" s="30">
        <f t="shared" si="22"/>
        <v>2075.0772365157827</v>
      </c>
      <c r="H157" s="30">
        <f t="shared" si="26"/>
        <v>-75.077236515782673</v>
      </c>
      <c r="I157" s="30">
        <f t="shared" si="23"/>
        <v>-182260.44487439422</v>
      </c>
    </row>
    <row r="158" spans="1:9" s="23" customFormat="1" ht="18.899999999999999" customHeight="1">
      <c r="A158" s="25">
        <f t="shared" si="18"/>
        <v>141</v>
      </c>
      <c r="B158" s="26">
        <f t="shared" si="19"/>
        <v>46997</v>
      </c>
      <c r="C158" s="30">
        <f t="shared" si="24"/>
        <v>-182260.44487439422</v>
      </c>
      <c r="D158" s="30">
        <f t="shared" si="25"/>
        <v>2000</v>
      </c>
      <c r="E158" s="31">
        <f t="shared" si="20"/>
        <v>0</v>
      </c>
      <c r="F158" s="30">
        <f t="shared" si="21"/>
        <v>2000</v>
      </c>
      <c r="G158" s="30">
        <f t="shared" si="22"/>
        <v>2075.9418520309978</v>
      </c>
      <c r="H158" s="30">
        <f t="shared" si="26"/>
        <v>-75.941852030997595</v>
      </c>
      <c r="I158" s="30">
        <f t="shared" si="23"/>
        <v>-184336.3867264252</v>
      </c>
    </row>
    <row r="159" spans="1:9" s="23" customFormat="1" ht="18.899999999999999" customHeight="1">
      <c r="A159" s="25">
        <f t="shared" si="18"/>
        <v>142</v>
      </c>
      <c r="B159" s="26">
        <f t="shared" si="19"/>
        <v>47027</v>
      </c>
      <c r="C159" s="30">
        <f t="shared" si="24"/>
        <v>-184336.3867264252</v>
      </c>
      <c r="D159" s="30">
        <f t="shared" si="25"/>
        <v>2000</v>
      </c>
      <c r="E159" s="31">
        <f t="shared" si="20"/>
        <v>0</v>
      </c>
      <c r="F159" s="30">
        <f t="shared" si="21"/>
        <v>2000</v>
      </c>
      <c r="G159" s="30">
        <f t="shared" si="22"/>
        <v>2076.8068278026772</v>
      </c>
      <c r="H159" s="30">
        <f t="shared" si="26"/>
        <v>-76.806827802677176</v>
      </c>
      <c r="I159" s="30">
        <f t="shared" si="23"/>
        <v>-186413.19355422788</v>
      </c>
    </row>
    <row r="160" spans="1:9" s="23" customFormat="1" ht="18.899999999999999" customHeight="1">
      <c r="A160" s="25">
        <f t="shared" si="18"/>
        <v>143</v>
      </c>
      <c r="B160" s="26">
        <f t="shared" si="19"/>
        <v>47058</v>
      </c>
      <c r="C160" s="30">
        <f t="shared" si="24"/>
        <v>-186413.19355422788</v>
      </c>
      <c r="D160" s="30">
        <f t="shared" si="25"/>
        <v>2000</v>
      </c>
      <c r="E160" s="31">
        <f t="shared" si="20"/>
        <v>0</v>
      </c>
      <c r="F160" s="30">
        <f t="shared" si="21"/>
        <v>2000</v>
      </c>
      <c r="G160" s="30">
        <f t="shared" si="22"/>
        <v>2077.6721639809284</v>
      </c>
      <c r="H160" s="30">
        <f t="shared" si="26"/>
        <v>-77.672163980928289</v>
      </c>
      <c r="I160" s="30">
        <f t="shared" si="23"/>
        <v>-188490.86571820881</v>
      </c>
    </row>
    <row r="161" spans="1:9" s="23" customFormat="1" ht="18.899999999999999" customHeight="1">
      <c r="A161" s="25">
        <f t="shared" si="18"/>
        <v>144</v>
      </c>
      <c r="B161" s="26">
        <f t="shared" si="19"/>
        <v>47088</v>
      </c>
      <c r="C161" s="30">
        <f t="shared" si="24"/>
        <v>-188490.86571820881</v>
      </c>
      <c r="D161" s="30">
        <f t="shared" si="25"/>
        <v>2000</v>
      </c>
      <c r="E161" s="31">
        <f t="shared" si="20"/>
        <v>0</v>
      </c>
      <c r="F161" s="30">
        <f t="shared" si="21"/>
        <v>2000</v>
      </c>
      <c r="G161" s="30">
        <f t="shared" si="22"/>
        <v>2078.5378607159205</v>
      </c>
      <c r="H161" s="30">
        <f t="shared" si="26"/>
        <v>-78.537860715920331</v>
      </c>
      <c r="I161" s="30">
        <f t="shared" si="23"/>
        <v>-190569.40357892471</v>
      </c>
    </row>
    <row r="162" spans="1:9" s="23" customFormat="1" ht="18.899999999999999" customHeight="1">
      <c r="A162" s="25">
        <f t="shared" si="18"/>
        <v>145</v>
      </c>
      <c r="B162" s="26">
        <f t="shared" si="19"/>
        <v>47119</v>
      </c>
      <c r="C162" s="30">
        <f t="shared" si="24"/>
        <v>-190569.40357892471</v>
      </c>
      <c r="D162" s="30">
        <f t="shared" si="25"/>
        <v>2000</v>
      </c>
      <c r="E162" s="31">
        <f t="shared" si="20"/>
        <v>0</v>
      </c>
      <c r="F162" s="30">
        <f t="shared" si="21"/>
        <v>2000</v>
      </c>
      <c r="G162" s="30">
        <f t="shared" si="22"/>
        <v>2079.4039181578855</v>
      </c>
      <c r="H162" s="30">
        <f t="shared" si="26"/>
        <v>-79.4039181578853</v>
      </c>
      <c r="I162" s="30">
        <f t="shared" si="23"/>
        <v>-192648.8074970826</v>
      </c>
    </row>
    <row r="163" spans="1:9" s="23" customFormat="1" ht="18.899999999999999" customHeight="1">
      <c r="A163" s="25">
        <f t="shared" si="18"/>
        <v>146</v>
      </c>
      <c r="B163" s="26">
        <f t="shared" si="19"/>
        <v>47150</v>
      </c>
      <c r="C163" s="30">
        <f t="shared" si="24"/>
        <v>-192648.8074970826</v>
      </c>
      <c r="D163" s="30">
        <f t="shared" si="25"/>
        <v>2000</v>
      </c>
      <c r="E163" s="31">
        <f t="shared" si="20"/>
        <v>0</v>
      </c>
      <c r="F163" s="30">
        <f t="shared" si="21"/>
        <v>2000</v>
      </c>
      <c r="G163" s="30">
        <f t="shared" si="22"/>
        <v>2080.2703364571175</v>
      </c>
      <c r="H163" s="30">
        <f t="shared" si="26"/>
        <v>-80.27033645711775</v>
      </c>
      <c r="I163" s="30">
        <f t="shared" si="23"/>
        <v>-194729.07783353972</v>
      </c>
    </row>
    <row r="164" spans="1:9" s="23" customFormat="1" ht="18.899999999999999" customHeight="1">
      <c r="A164" s="25">
        <f t="shared" si="18"/>
        <v>147</v>
      </c>
      <c r="B164" s="26">
        <f t="shared" si="19"/>
        <v>47178</v>
      </c>
      <c r="C164" s="30">
        <f t="shared" si="24"/>
        <v>-194729.07783353972</v>
      </c>
      <c r="D164" s="30">
        <f t="shared" si="25"/>
        <v>2000</v>
      </c>
      <c r="E164" s="31">
        <f t="shared" si="20"/>
        <v>0</v>
      </c>
      <c r="F164" s="30">
        <f t="shared" si="21"/>
        <v>2000</v>
      </c>
      <c r="G164" s="30">
        <f t="shared" si="22"/>
        <v>2081.1371157639751</v>
      </c>
      <c r="H164" s="30">
        <f t="shared" si="26"/>
        <v>-81.137115763974876</v>
      </c>
      <c r="I164" s="30">
        <f t="shared" si="23"/>
        <v>-196810.21494930368</v>
      </c>
    </row>
    <row r="165" spans="1:9" s="23" customFormat="1" ht="18.899999999999999" customHeight="1">
      <c r="A165" s="25">
        <f t="shared" si="18"/>
        <v>148</v>
      </c>
      <c r="B165" s="26">
        <f t="shared" si="19"/>
        <v>47209</v>
      </c>
      <c r="C165" s="30">
        <f t="shared" si="24"/>
        <v>-196810.21494930368</v>
      </c>
      <c r="D165" s="30">
        <f t="shared" si="25"/>
        <v>2000</v>
      </c>
      <c r="E165" s="31">
        <f t="shared" si="20"/>
        <v>0</v>
      </c>
      <c r="F165" s="30">
        <f t="shared" si="21"/>
        <v>2000</v>
      </c>
      <c r="G165" s="30">
        <f t="shared" si="22"/>
        <v>2082.0042562288763</v>
      </c>
      <c r="H165" s="30">
        <f t="shared" si="26"/>
        <v>-82.004256228876542</v>
      </c>
      <c r="I165" s="30">
        <f t="shared" si="23"/>
        <v>-198892.21920553257</v>
      </c>
    </row>
    <row r="166" spans="1:9" s="23" customFormat="1" ht="18.899999999999999" customHeight="1">
      <c r="A166" s="25">
        <f t="shared" si="18"/>
        <v>149</v>
      </c>
      <c r="B166" s="26">
        <f t="shared" si="19"/>
        <v>47239</v>
      </c>
      <c r="C166" s="30">
        <f t="shared" si="24"/>
        <v>-198892.21920553257</v>
      </c>
      <c r="D166" s="30">
        <f t="shared" si="25"/>
        <v>2000</v>
      </c>
      <c r="E166" s="31">
        <f t="shared" si="20"/>
        <v>0</v>
      </c>
      <c r="F166" s="30">
        <f t="shared" si="21"/>
        <v>2000</v>
      </c>
      <c r="G166" s="30">
        <f t="shared" si="22"/>
        <v>2082.8717580023053</v>
      </c>
      <c r="H166" s="30">
        <f t="shared" si="26"/>
        <v>-82.871758002305242</v>
      </c>
      <c r="I166" s="30">
        <f t="shared" si="23"/>
        <v>-200975.09096353487</v>
      </c>
    </row>
    <row r="167" spans="1:9" s="23" customFormat="1" ht="18.899999999999999" customHeight="1">
      <c r="A167" s="25">
        <f t="shared" si="18"/>
        <v>150</v>
      </c>
      <c r="B167" s="26">
        <f t="shared" si="19"/>
        <v>47270</v>
      </c>
      <c r="C167" s="30">
        <f t="shared" si="24"/>
        <v>-200975.09096353487</v>
      </c>
      <c r="D167" s="30">
        <f t="shared" si="25"/>
        <v>2000</v>
      </c>
      <c r="E167" s="31">
        <f t="shared" si="20"/>
        <v>0</v>
      </c>
      <c r="F167" s="30">
        <f t="shared" si="21"/>
        <v>2000</v>
      </c>
      <c r="G167" s="30">
        <f t="shared" si="22"/>
        <v>2083.7396212348062</v>
      </c>
      <c r="H167" s="30">
        <f t="shared" si="26"/>
        <v>-83.739621234806194</v>
      </c>
      <c r="I167" s="30">
        <f t="shared" si="23"/>
        <v>-203058.83058476966</v>
      </c>
    </row>
    <row r="168" spans="1:9" s="23" customFormat="1" ht="18.899999999999999" customHeight="1">
      <c r="A168" s="25">
        <f t="shared" si="18"/>
        <v>151</v>
      </c>
      <c r="B168" s="26">
        <f t="shared" si="19"/>
        <v>47300</v>
      </c>
      <c r="C168" s="30">
        <f t="shared" si="24"/>
        <v>-203058.83058476966</v>
      </c>
      <c r="D168" s="30">
        <f t="shared" si="25"/>
        <v>2000</v>
      </c>
      <c r="E168" s="31">
        <f t="shared" si="20"/>
        <v>0</v>
      </c>
      <c r="F168" s="30">
        <f t="shared" si="21"/>
        <v>2000</v>
      </c>
      <c r="G168" s="30">
        <f t="shared" si="22"/>
        <v>2084.6078460769872</v>
      </c>
      <c r="H168" s="30">
        <f t="shared" si="26"/>
        <v>-84.607846076987357</v>
      </c>
      <c r="I168" s="30">
        <f t="shared" si="23"/>
        <v>-205143.43843084664</v>
      </c>
    </row>
    <row r="169" spans="1:9" s="23" customFormat="1" ht="18.899999999999999" customHeight="1">
      <c r="A169" s="25">
        <f t="shared" si="18"/>
        <v>152</v>
      </c>
      <c r="B169" s="26">
        <f t="shared" si="19"/>
        <v>47331</v>
      </c>
      <c r="C169" s="30">
        <f t="shared" si="24"/>
        <v>-205143.43843084664</v>
      </c>
      <c r="D169" s="30">
        <f t="shared" si="25"/>
        <v>2000</v>
      </c>
      <c r="E169" s="31">
        <f t="shared" si="20"/>
        <v>0</v>
      </c>
      <c r="F169" s="30">
        <f t="shared" si="21"/>
        <v>2000</v>
      </c>
      <c r="G169" s="30">
        <f t="shared" si="22"/>
        <v>2085.4764326795193</v>
      </c>
      <c r="H169" s="30">
        <f t="shared" si="26"/>
        <v>-85.476432679519448</v>
      </c>
      <c r="I169" s="30">
        <f t="shared" si="23"/>
        <v>-207228.91486352615</v>
      </c>
    </row>
    <row r="170" spans="1:9" s="23" customFormat="1" ht="18.899999999999999" customHeight="1">
      <c r="A170" s="25">
        <f t="shared" si="18"/>
        <v>153</v>
      </c>
      <c r="B170" s="26">
        <f t="shared" si="19"/>
        <v>47362</v>
      </c>
      <c r="C170" s="30">
        <f t="shared" si="24"/>
        <v>-207228.91486352615</v>
      </c>
      <c r="D170" s="30">
        <f t="shared" si="25"/>
        <v>2000</v>
      </c>
      <c r="E170" s="31">
        <f t="shared" si="20"/>
        <v>0</v>
      </c>
      <c r="F170" s="30">
        <f t="shared" si="21"/>
        <v>2000</v>
      </c>
      <c r="G170" s="30">
        <f t="shared" si="22"/>
        <v>2086.3453811931358</v>
      </c>
      <c r="H170" s="30">
        <f t="shared" si="26"/>
        <v>-86.345381193135893</v>
      </c>
      <c r="I170" s="30">
        <f t="shared" si="23"/>
        <v>-209315.26024471928</v>
      </c>
    </row>
    <row r="171" spans="1:9" s="23" customFormat="1" ht="18.899999999999999" customHeight="1">
      <c r="A171" s="25">
        <f t="shared" si="18"/>
        <v>154</v>
      </c>
      <c r="B171" s="26">
        <f t="shared" si="19"/>
        <v>47392</v>
      </c>
      <c r="C171" s="30">
        <f t="shared" si="24"/>
        <v>-209315.26024471928</v>
      </c>
      <c r="D171" s="30">
        <f t="shared" si="25"/>
        <v>2000</v>
      </c>
      <c r="E171" s="31">
        <f t="shared" si="20"/>
        <v>0</v>
      </c>
      <c r="F171" s="30">
        <f t="shared" si="21"/>
        <v>2000</v>
      </c>
      <c r="G171" s="30">
        <f t="shared" si="22"/>
        <v>2087.2146917686332</v>
      </c>
      <c r="H171" s="30">
        <f t="shared" si="26"/>
        <v>-87.214691768633031</v>
      </c>
      <c r="I171" s="30">
        <f t="shared" si="23"/>
        <v>-211402.47493648791</v>
      </c>
    </row>
    <row r="172" spans="1:9" s="23" customFormat="1" ht="18.899999999999999" customHeight="1">
      <c r="A172" s="25">
        <f t="shared" si="18"/>
        <v>155</v>
      </c>
      <c r="B172" s="26">
        <f t="shared" si="19"/>
        <v>47423</v>
      </c>
      <c r="C172" s="30">
        <f t="shared" si="24"/>
        <v>-211402.47493648791</v>
      </c>
      <c r="D172" s="30">
        <f t="shared" si="25"/>
        <v>2000</v>
      </c>
      <c r="E172" s="31">
        <f t="shared" si="20"/>
        <v>0</v>
      </c>
      <c r="F172" s="30">
        <f t="shared" si="21"/>
        <v>2000</v>
      </c>
      <c r="G172" s="30">
        <f t="shared" si="22"/>
        <v>2088.0843645568698</v>
      </c>
      <c r="H172" s="30">
        <f t="shared" si="26"/>
        <v>-88.084364556869957</v>
      </c>
      <c r="I172" s="30">
        <f t="shared" si="23"/>
        <v>-213490.55930104479</v>
      </c>
    </row>
    <row r="173" spans="1:9" s="23" customFormat="1" ht="18.899999999999999" customHeight="1">
      <c r="A173" s="25">
        <f t="shared" si="18"/>
        <v>156</v>
      </c>
      <c r="B173" s="26">
        <f t="shared" si="19"/>
        <v>47453</v>
      </c>
      <c r="C173" s="30">
        <f t="shared" si="24"/>
        <v>-213490.55930104479</v>
      </c>
      <c r="D173" s="30">
        <f t="shared" si="25"/>
        <v>2000</v>
      </c>
      <c r="E173" s="31">
        <f t="shared" si="20"/>
        <v>0</v>
      </c>
      <c r="F173" s="30">
        <f t="shared" si="21"/>
        <v>2000</v>
      </c>
      <c r="G173" s="30">
        <f t="shared" si="22"/>
        <v>2088.9543997087685</v>
      </c>
      <c r="H173" s="30">
        <f t="shared" si="26"/>
        <v>-88.954399708768662</v>
      </c>
      <c r="I173" s="30">
        <f t="shared" si="23"/>
        <v>-215579.51370075357</v>
      </c>
    </row>
    <row r="174" spans="1:9" s="23" customFormat="1" ht="18.899999999999999" customHeight="1">
      <c r="A174" s="25">
        <f t="shared" si="18"/>
        <v>157</v>
      </c>
      <c r="B174" s="26">
        <f t="shared" si="19"/>
        <v>47484</v>
      </c>
      <c r="C174" s="30">
        <f t="shared" si="24"/>
        <v>-215579.51370075357</v>
      </c>
      <c r="D174" s="30">
        <f t="shared" si="25"/>
        <v>2000</v>
      </c>
      <c r="E174" s="31">
        <f t="shared" si="20"/>
        <v>0</v>
      </c>
      <c r="F174" s="30">
        <f t="shared" si="21"/>
        <v>2000</v>
      </c>
      <c r="G174" s="30">
        <f t="shared" si="22"/>
        <v>2089.8247973753141</v>
      </c>
      <c r="H174" s="30">
        <f t="shared" si="26"/>
        <v>-89.824797375313992</v>
      </c>
      <c r="I174" s="30">
        <f t="shared" si="23"/>
        <v>-217669.33849812887</v>
      </c>
    </row>
    <row r="175" spans="1:9" s="23" customFormat="1" ht="18.899999999999999" customHeight="1">
      <c r="A175" s="25">
        <f t="shared" si="18"/>
        <v>158</v>
      </c>
      <c r="B175" s="26">
        <f t="shared" si="19"/>
        <v>47515</v>
      </c>
      <c r="C175" s="30">
        <f t="shared" si="24"/>
        <v>-217669.33849812887</v>
      </c>
      <c r="D175" s="30">
        <f t="shared" si="25"/>
        <v>2000</v>
      </c>
      <c r="E175" s="31">
        <f t="shared" si="20"/>
        <v>0</v>
      </c>
      <c r="F175" s="30">
        <f t="shared" si="21"/>
        <v>2000</v>
      </c>
      <c r="G175" s="30">
        <f t="shared" si="22"/>
        <v>2090.6955577075537</v>
      </c>
      <c r="H175" s="30">
        <f t="shared" si="26"/>
        <v>-90.695557707553689</v>
      </c>
      <c r="I175" s="30">
        <f t="shared" si="23"/>
        <v>-219760.03405583641</v>
      </c>
    </row>
    <row r="176" spans="1:9" s="23" customFormat="1" ht="18.899999999999999" customHeight="1">
      <c r="A176" s="25">
        <f t="shared" si="18"/>
        <v>159</v>
      </c>
      <c r="B176" s="26">
        <f t="shared" si="19"/>
        <v>47543</v>
      </c>
      <c r="C176" s="30">
        <f t="shared" si="24"/>
        <v>-219760.03405583641</v>
      </c>
      <c r="D176" s="30">
        <f t="shared" si="25"/>
        <v>2000</v>
      </c>
      <c r="E176" s="31">
        <f t="shared" si="20"/>
        <v>0</v>
      </c>
      <c r="F176" s="30">
        <f t="shared" si="21"/>
        <v>2000</v>
      </c>
      <c r="G176" s="30">
        <f t="shared" si="22"/>
        <v>2091.5666808565984</v>
      </c>
      <c r="H176" s="30">
        <f t="shared" si="26"/>
        <v>-91.566680856598509</v>
      </c>
      <c r="I176" s="30">
        <f t="shared" si="23"/>
        <v>-221851.60073669301</v>
      </c>
    </row>
    <row r="177" spans="1:9" s="23" customFormat="1" ht="18.899999999999999" customHeight="1">
      <c r="A177" s="25">
        <f t="shared" si="18"/>
        <v>160</v>
      </c>
      <c r="B177" s="26">
        <f t="shared" si="19"/>
        <v>47574</v>
      </c>
      <c r="C177" s="30">
        <f t="shared" si="24"/>
        <v>-221851.60073669301</v>
      </c>
      <c r="D177" s="30">
        <f t="shared" si="25"/>
        <v>2000</v>
      </c>
      <c r="E177" s="31">
        <f t="shared" si="20"/>
        <v>0</v>
      </c>
      <c r="F177" s="30">
        <f t="shared" si="21"/>
        <v>2000</v>
      </c>
      <c r="G177" s="30">
        <f t="shared" si="22"/>
        <v>2092.4381669736222</v>
      </c>
      <c r="H177" s="30">
        <f t="shared" si="26"/>
        <v>-92.438166973622103</v>
      </c>
      <c r="I177" s="30">
        <f t="shared" si="23"/>
        <v>-223944.03890366663</v>
      </c>
    </row>
    <row r="178" spans="1:9" s="23" customFormat="1" ht="18.899999999999999" customHeight="1">
      <c r="A178" s="25">
        <f t="shared" si="18"/>
        <v>161</v>
      </c>
      <c r="B178" s="26">
        <f t="shared" si="19"/>
        <v>47604</v>
      </c>
      <c r="C178" s="30">
        <f t="shared" si="24"/>
        <v>-223944.03890366663</v>
      </c>
      <c r="D178" s="30">
        <f t="shared" si="25"/>
        <v>2000</v>
      </c>
      <c r="E178" s="31">
        <f t="shared" si="20"/>
        <v>0</v>
      </c>
      <c r="F178" s="30">
        <f t="shared" si="21"/>
        <v>2000</v>
      </c>
      <c r="G178" s="30">
        <f t="shared" si="22"/>
        <v>2093.3100162098613</v>
      </c>
      <c r="H178" s="30">
        <f t="shared" si="26"/>
        <v>-93.310016209861089</v>
      </c>
      <c r="I178" s="30">
        <f t="shared" si="23"/>
        <v>-226037.3489198765</v>
      </c>
    </row>
    <row r="179" spans="1:9" s="23" customFormat="1" ht="18.899999999999999" customHeight="1">
      <c r="A179" s="25">
        <f t="shared" si="18"/>
        <v>162</v>
      </c>
      <c r="B179" s="26">
        <f t="shared" si="19"/>
        <v>47635</v>
      </c>
      <c r="C179" s="30">
        <f t="shared" si="24"/>
        <v>-226037.3489198765</v>
      </c>
      <c r="D179" s="30">
        <f t="shared" si="25"/>
        <v>2000</v>
      </c>
      <c r="E179" s="31">
        <f t="shared" si="20"/>
        <v>0</v>
      </c>
      <c r="F179" s="30">
        <f t="shared" si="21"/>
        <v>2000</v>
      </c>
      <c r="G179" s="30">
        <f t="shared" si="22"/>
        <v>2094.1822287166151</v>
      </c>
      <c r="H179" s="30">
        <f t="shared" si="26"/>
        <v>-94.182228716615214</v>
      </c>
      <c r="I179" s="30">
        <f t="shared" si="23"/>
        <v>-228131.53114859312</v>
      </c>
    </row>
    <row r="180" spans="1:9" s="23" customFormat="1" ht="18.899999999999999" customHeight="1">
      <c r="A180" s="25">
        <f t="shared" si="18"/>
        <v>163</v>
      </c>
      <c r="B180" s="26">
        <f t="shared" si="19"/>
        <v>47665</v>
      </c>
      <c r="C180" s="30">
        <f t="shared" si="24"/>
        <v>-228131.53114859312</v>
      </c>
      <c r="D180" s="30">
        <f t="shared" si="25"/>
        <v>2000</v>
      </c>
      <c r="E180" s="31">
        <f t="shared" si="20"/>
        <v>0</v>
      </c>
      <c r="F180" s="30">
        <f t="shared" si="21"/>
        <v>2000</v>
      </c>
      <c r="G180" s="30">
        <f t="shared" si="22"/>
        <v>2095.0548046452473</v>
      </c>
      <c r="H180" s="30">
        <f t="shared" si="26"/>
        <v>-95.054804645247131</v>
      </c>
      <c r="I180" s="30">
        <f t="shared" si="23"/>
        <v>-230226.58595323836</v>
      </c>
    </row>
    <row r="181" spans="1:9" s="23" customFormat="1" ht="18.899999999999999" customHeight="1">
      <c r="A181" s="25">
        <f t="shared" si="18"/>
        <v>164</v>
      </c>
      <c r="B181" s="26">
        <f t="shared" si="19"/>
        <v>47696</v>
      </c>
      <c r="C181" s="30">
        <f t="shared" si="24"/>
        <v>-230226.58595323836</v>
      </c>
      <c r="D181" s="30">
        <f t="shared" si="25"/>
        <v>2000</v>
      </c>
      <c r="E181" s="31">
        <f t="shared" si="20"/>
        <v>0</v>
      </c>
      <c r="F181" s="30">
        <f t="shared" si="21"/>
        <v>2000</v>
      </c>
      <c r="G181" s="30">
        <f t="shared" si="22"/>
        <v>2095.9277441471827</v>
      </c>
      <c r="H181" s="30">
        <f t="shared" si="26"/>
        <v>-95.927744147182651</v>
      </c>
      <c r="I181" s="30">
        <f t="shared" si="23"/>
        <v>-232322.51369738556</v>
      </c>
    </row>
    <row r="182" spans="1:9" s="23" customFormat="1" ht="18.899999999999999" customHeight="1">
      <c r="A182" s="25">
        <f t="shared" si="18"/>
        <v>165</v>
      </c>
      <c r="B182" s="26">
        <f t="shared" si="19"/>
        <v>47727</v>
      </c>
      <c r="C182" s="30">
        <f t="shared" si="24"/>
        <v>-232322.51369738556</v>
      </c>
      <c r="D182" s="30">
        <f t="shared" si="25"/>
        <v>2000</v>
      </c>
      <c r="E182" s="31">
        <f t="shared" si="20"/>
        <v>0</v>
      </c>
      <c r="F182" s="30">
        <f t="shared" si="21"/>
        <v>2000</v>
      </c>
      <c r="G182" s="30">
        <f t="shared" si="22"/>
        <v>2096.8010473739105</v>
      </c>
      <c r="H182" s="30">
        <f t="shared" si="26"/>
        <v>-96.801047373910649</v>
      </c>
      <c r="I182" s="30">
        <f t="shared" si="23"/>
        <v>-234419.31474475947</v>
      </c>
    </row>
    <row r="183" spans="1:9" s="23" customFormat="1" ht="18.899999999999999" customHeight="1">
      <c r="A183" s="25">
        <f t="shared" si="18"/>
        <v>166</v>
      </c>
      <c r="B183" s="26">
        <f t="shared" si="19"/>
        <v>47757</v>
      </c>
      <c r="C183" s="30">
        <f t="shared" si="24"/>
        <v>-234419.31474475947</v>
      </c>
      <c r="D183" s="30">
        <f t="shared" si="25"/>
        <v>2000</v>
      </c>
      <c r="E183" s="31">
        <f t="shared" si="20"/>
        <v>0</v>
      </c>
      <c r="F183" s="30">
        <f t="shared" si="21"/>
        <v>2000</v>
      </c>
      <c r="G183" s="30">
        <f t="shared" si="22"/>
        <v>2097.6747144769829</v>
      </c>
      <c r="H183" s="30">
        <f t="shared" si="26"/>
        <v>-97.674714476983112</v>
      </c>
      <c r="I183" s="30">
        <f t="shared" si="23"/>
        <v>-236516.98945923644</v>
      </c>
    </row>
    <row r="184" spans="1:9" s="23" customFormat="1" ht="18.899999999999999" customHeight="1">
      <c r="A184" s="25">
        <f t="shared" si="18"/>
        <v>167</v>
      </c>
      <c r="B184" s="26">
        <f t="shared" si="19"/>
        <v>47788</v>
      </c>
      <c r="C184" s="30">
        <f t="shared" si="24"/>
        <v>-236516.98945923644</v>
      </c>
      <c r="D184" s="30">
        <f t="shared" si="25"/>
        <v>2000</v>
      </c>
      <c r="E184" s="31">
        <f t="shared" si="20"/>
        <v>0</v>
      </c>
      <c r="F184" s="30">
        <f t="shared" si="21"/>
        <v>2000</v>
      </c>
      <c r="G184" s="30">
        <f t="shared" si="22"/>
        <v>2098.548745608015</v>
      </c>
      <c r="H184" s="30">
        <f t="shared" si="26"/>
        <v>-98.548745608015182</v>
      </c>
      <c r="I184" s="30">
        <f t="shared" si="23"/>
        <v>-238615.53820484446</v>
      </c>
    </row>
    <row r="185" spans="1:9" s="23" customFormat="1" ht="18.899999999999999" customHeight="1">
      <c r="A185" s="25">
        <f t="shared" si="18"/>
        <v>168</v>
      </c>
      <c r="B185" s="26">
        <f t="shared" si="19"/>
        <v>47818</v>
      </c>
      <c r="C185" s="30">
        <f t="shared" si="24"/>
        <v>-238615.53820484446</v>
      </c>
      <c r="D185" s="30">
        <f t="shared" si="25"/>
        <v>2000</v>
      </c>
      <c r="E185" s="31">
        <f t="shared" si="20"/>
        <v>0</v>
      </c>
      <c r="F185" s="30">
        <f t="shared" si="21"/>
        <v>2000</v>
      </c>
      <c r="G185" s="30">
        <f t="shared" si="22"/>
        <v>2099.423140918685</v>
      </c>
      <c r="H185" s="30">
        <f t="shared" si="26"/>
        <v>-99.423140918685192</v>
      </c>
      <c r="I185" s="30">
        <f t="shared" si="23"/>
        <v>-240714.96134576315</v>
      </c>
    </row>
    <row r="186" spans="1:9" s="23" customFormat="1" ht="18.899999999999999" customHeight="1">
      <c r="A186" s="25">
        <f t="shared" si="18"/>
        <v>169</v>
      </c>
      <c r="B186" s="26">
        <f t="shared" si="19"/>
        <v>47849</v>
      </c>
      <c r="C186" s="30">
        <f t="shared" si="24"/>
        <v>-240714.96134576315</v>
      </c>
      <c r="D186" s="30">
        <f t="shared" si="25"/>
        <v>2000</v>
      </c>
      <c r="E186" s="31">
        <f t="shared" si="20"/>
        <v>0</v>
      </c>
      <c r="F186" s="30">
        <f t="shared" si="21"/>
        <v>2000</v>
      </c>
      <c r="G186" s="30">
        <f t="shared" si="22"/>
        <v>2100.2979005607344</v>
      </c>
      <c r="H186" s="30">
        <f t="shared" si="26"/>
        <v>-100.29790056073465</v>
      </c>
      <c r="I186" s="30">
        <f t="shared" si="23"/>
        <v>-242815.2592463239</v>
      </c>
    </row>
    <row r="187" spans="1:9" s="23" customFormat="1" ht="18.899999999999999" customHeight="1">
      <c r="A187" s="25">
        <f t="shared" si="18"/>
        <v>170</v>
      </c>
      <c r="B187" s="26">
        <f t="shared" si="19"/>
        <v>47880</v>
      </c>
      <c r="C187" s="30">
        <f t="shared" si="24"/>
        <v>-242815.2592463239</v>
      </c>
      <c r="D187" s="30">
        <f t="shared" si="25"/>
        <v>2000</v>
      </c>
      <c r="E187" s="31">
        <f t="shared" si="20"/>
        <v>0</v>
      </c>
      <c r="F187" s="30">
        <f t="shared" si="21"/>
        <v>2000</v>
      </c>
      <c r="G187" s="30">
        <f t="shared" si="22"/>
        <v>2101.1730246859684</v>
      </c>
      <c r="H187" s="30">
        <f t="shared" si="26"/>
        <v>-101.1730246859683</v>
      </c>
      <c r="I187" s="30">
        <f t="shared" si="23"/>
        <v>-244916.43227100986</v>
      </c>
    </row>
    <row r="188" spans="1:9" s="23" customFormat="1" ht="18.899999999999999" customHeight="1">
      <c r="A188" s="25">
        <f t="shared" si="18"/>
        <v>171</v>
      </c>
      <c r="B188" s="26">
        <f t="shared" si="19"/>
        <v>47908</v>
      </c>
      <c r="C188" s="30">
        <f t="shared" si="24"/>
        <v>-244916.43227100986</v>
      </c>
      <c r="D188" s="30">
        <f t="shared" si="25"/>
        <v>2000</v>
      </c>
      <c r="E188" s="31">
        <f t="shared" si="20"/>
        <v>0</v>
      </c>
      <c r="F188" s="30">
        <f t="shared" si="21"/>
        <v>2000</v>
      </c>
      <c r="G188" s="30">
        <f t="shared" si="22"/>
        <v>2102.0485134462542</v>
      </c>
      <c r="H188" s="30">
        <f t="shared" si="26"/>
        <v>-102.04851344625411</v>
      </c>
      <c r="I188" s="30">
        <f t="shared" si="23"/>
        <v>-247018.48078445613</v>
      </c>
    </row>
    <row r="189" spans="1:9" s="23" customFormat="1" ht="18.899999999999999" customHeight="1">
      <c r="A189" s="25">
        <f t="shared" si="18"/>
        <v>172</v>
      </c>
      <c r="B189" s="26">
        <f t="shared" si="19"/>
        <v>47939</v>
      </c>
      <c r="C189" s="30">
        <f t="shared" si="24"/>
        <v>-247018.48078445613</v>
      </c>
      <c r="D189" s="30">
        <f t="shared" si="25"/>
        <v>2000</v>
      </c>
      <c r="E189" s="31">
        <f t="shared" si="20"/>
        <v>0</v>
      </c>
      <c r="F189" s="30">
        <f t="shared" si="21"/>
        <v>2000</v>
      </c>
      <c r="G189" s="30">
        <f t="shared" si="22"/>
        <v>2102.9243669935236</v>
      </c>
      <c r="H189" s="30">
        <f t="shared" si="26"/>
        <v>-102.92436699352339</v>
      </c>
      <c r="I189" s="30">
        <f t="shared" si="23"/>
        <v>-249121.40515144964</v>
      </c>
    </row>
    <row r="190" spans="1:9" s="23" customFormat="1" ht="18.899999999999999" customHeight="1">
      <c r="A190" s="25">
        <f t="shared" si="18"/>
        <v>173</v>
      </c>
      <c r="B190" s="26">
        <f t="shared" si="19"/>
        <v>47969</v>
      </c>
      <c r="C190" s="30">
        <f t="shared" si="24"/>
        <v>-249121.40515144964</v>
      </c>
      <c r="D190" s="30">
        <f t="shared" si="25"/>
        <v>2000</v>
      </c>
      <c r="E190" s="31">
        <f t="shared" si="20"/>
        <v>0</v>
      </c>
      <c r="F190" s="30">
        <f t="shared" si="21"/>
        <v>2000</v>
      </c>
      <c r="G190" s="30">
        <f t="shared" si="22"/>
        <v>2103.8005854797707</v>
      </c>
      <c r="H190" s="30">
        <f t="shared" si="26"/>
        <v>-103.80058547977069</v>
      </c>
      <c r="I190" s="30">
        <f t="shared" si="23"/>
        <v>-251225.20573692941</v>
      </c>
    </row>
    <row r="191" spans="1:9" s="23" customFormat="1" ht="18.899999999999999" customHeight="1">
      <c r="A191" s="25">
        <f t="shared" si="18"/>
        <v>174</v>
      </c>
      <c r="B191" s="26">
        <f t="shared" si="19"/>
        <v>48000</v>
      </c>
      <c r="C191" s="30">
        <f t="shared" si="24"/>
        <v>-251225.20573692941</v>
      </c>
      <c r="D191" s="30">
        <f t="shared" si="25"/>
        <v>2000</v>
      </c>
      <c r="E191" s="31">
        <f t="shared" si="20"/>
        <v>0</v>
      </c>
      <c r="F191" s="30">
        <f t="shared" si="21"/>
        <v>2000</v>
      </c>
      <c r="G191" s="30">
        <f t="shared" si="22"/>
        <v>2104.677169057054</v>
      </c>
      <c r="H191" s="30">
        <f t="shared" si="26"/>
        <v>-104.67716905705392</v>
      </c>
      <c r="I191" s="30">
        <f t="shared" si="23"/>
        <v>-253329.88290598645</v>
      </c>
    </row>
    <row r="192" spans="1:9" s="23" customFormat="1" ht="18.899999999999999" customHeight="1">
      <c r="A192" s="25">
        <f t="shared" si="18"/>
        <v>175</v>
      </c>
      <c r="B192" s="26">
        <f t="shared" si="19"/>
        <v>48030</v>
      </c>
      <c r="C192" s="30">
        <f t="shared" si="24"/>
        <v>-253329.88290598645</v>
      </c>
      <c r="D192" s="30">
        <f t="shared" si="25"/>
        <v>2000</v>
      </c>
      <c r="E192" s="31">
        <f t="shared" si="20"/>
        <v>0</v>
      </c>
      <c r="F192" s="30">
        <f t="shared" si="21"/>
        <v>2000</v>
      </c>
      <c r="G192" s="30">
        <f t="shared" si="22"/>
        <v>2105.5541178774943</v>
      </c>
      <c r="H192" s="30">
        <f t="shared" si="26"/>
        <v>-105.55411787749436</v>
      </c>
      <c r="I192" s="30">
        <f t="shared" si="23"/>
        <v>-255435.43702386395</v>
      </c>
    </row>
    <row r="193" spans="1:9" s="23" customFormat="1" ht="18.899999999999999" customHeight="1">
      <c r="A193" s="25">
        <f t="shared" si="18"/>
        <v>176</v>
      </c>
      <c r="B193" s="26">
        <f t="shared" si="19"/>
        <v>48061</v>
      </c>
      <c r="C193" s="30">
        <f t="shared" si="24"/>
        <v>-255435.43702386395</v>
      </c>
      <c r="D193" s="30">
        <f t="shared" si="25"/>
        <v>2000</v>
      </c>
      <c r="E193" s="31">
        <f t="shared" si="20"/>
        <v>0</v>
      </c>
      <c r="F193" s="30">
        <f t="shared" si="21"/>
        <v>2000</v>
      </c>
      <c r="G193" s="30">
        <f t="shared" si="22"/>
        <v>2106.4314320932767</v>
      </c>
      <c r="H193" s="30">
        <f t="shared" si="26"/>
        <v>-106.43143209327665</v>
      </c>
      <c r="I193" s="30">
        <f t="shared" si="23"/>
        <v>-257541.86845595724</v>
      </c>
    </row>
    <row r="194" spans="1:9" s="23" customFormat="1" ht="18.899999999999999" customHeight="1">
      <c r="A194" s="25">
        <f t="shared" si="18"/>
        <v>177</v>
      </c>
      <c r="B194" s="26">
        <f t="shared" si="19"/>
        <v>48092</v>
      </c>
      <c r="C194" s="30">
        <f t="shared" si="24"/>
        <v>-257541.86845595724</v>
      </c>
      <c r="D194" s="30">
        <f t="shared" si="25"/>
        <v>2000</v>
      </c>
      <c r="E194" s="31">
        <f t="shared" si="20"/>
        <v>0</v>
      </c>
      <c r="F194" s="30">
        <f t="shared" si="21"/>
        <v>2000</v>
      </c>
      <c r="G194" s="30">
        <f t="shared" si="22"/>
        <v>2107.309111856649</v>
      </c>
      <c r="H194" s="30">
        <f t="shared" si="26"/>
        <v>-107.30911185664884</v>
      </c>
      <c r="I194" s="30">
        <f t="shared" si="23"/>
        <v>-259649.17756781389</v>
      </c>
    </row>
    <row r="195" spans="1:9" s="23" customFormat="1" ht="18.899999999999999" customHeight="1">
      <c r="A195" s="25">
        <f t="shared" si="18"/>
        <v>178</v>
      </c>
      <c r="B195" s="26">
        <f t="shared" si="19"/>
        <v>48122</v>
      </c>
      <c r="C195" s="30">
        <f t="shared" si="24"/>
        <v>-259649.17756781389</v>
      </c>
      <c r="D195" s="30">
        <f t="shared" si="25"/>
        <v>2000</v>
      </c>
      <c r="E195" s="31">
        <f t="shared" si="20"/>
        <v>0</v>
      </c>
      <c r="F195" s="30">
        <f t="shared" si="21"/>
        <v>2000</v>
      </c>
      <c r="G195" s="30">
        <f t="shared" si="22"/>
        <v>2108.1871573199223</v>
      </c>
      <c r="H195" s="30">
        <f t="shared" si="26"/>
        <v>-108.18715731992246</v>
      </c>
      <c r="I195" s="30">
        <f t="shared" si="23"/>
        <v>-261757.36472513381</v>
      </c>
    </row>
    <row r="196" spans="1:9" s="23" customFormat="1" ht="18.899999999999999" customHeight="1">
      <c r="A196" s="25">
        <f t="shared" si="18"/>
        <v>179</v>
      </c>
      <c r="B196" s="26">
        <f t="shared" si="19"/>
        <v>48153</v>
      </c>
      <c r="C196" s="30">
        <f t="shared" si="24"/>
        <v>-261757.36472513381</v>
      </c>
      <c r="D196" s="30">
        <f t="shared" si="25"/>
        <v>2000</v>
      </c>
      <c r="E196" s="31">
        <f t="shared" si="20"/>
        <v>0</v>
      </c>
      <c r="F196" s="30">
        <f t="shared" si="21"/>
        <v>2000</v>
      </c>
      <c r="G196" s="30">
        <f t="shared" si="22"/>
        <v>2109.0655686354726</v>
      </c>
      <c r="H196" s="30">
        <f t="shared" si="26"/>
        <v>-109.06556863547242</v>
      </c>
      <c r="I196" s="30">
        <f t="shared" si="23"/>
        <v>-263866.43029376928</v>
      </c>
    </row>
    <row r="197" spans="1:9" s="23" customFormat="1" ht="18.899999999999999" customHeight="1">
      <c r="A197" s="25">
        <f t="shared" si="18"/>
        <v>180</v>
      </c>
      <c r="B197" s="26">
        <f t="shared" si="19"/>
        <v>48183</v>
      </c>
      <c r="C197" s="30">
        <f t="shared" si="24"/>
        <v>-263866.43029376928</v>
      </c>
      <c r="D197" s="30">
        <f t="shared" si="25"/>
        <v>2000</v>
      </c>
      <c r="E197" s="31">
        <f t="shared" si="20"/>
        <v>0</v>
      </c>
      <c r="F197" s="30">
        <f t="shared" si="21"/>
        <v>2000</v>
      </c>
      <c r="G197" s="30">
        <f t="shared" si="22"/>
        <v>2109.9443459557374</v>
      </c>
      <c r="H197" s="30">
        <f t="shared" si="26"/>
        <v>-109.94434595573721</v>
      </c>
      <c r="I197" s="30">
        <f t="shared" si="23"/>
        <v>-265976.37463972502</v>
      </c>
    </row>
    <row r="198" spans="1:9" s="23" customFormat="1" ht="18.899999999999999" customHeight="1">
      <c r="A198" s="25">
        <f t="shared" si="18"/>
        <v>181</v>
      </c>
      <c r="B198" s="26">
        <f t="shared" si="19"/>
        <v>48214</v>
      </c>
      <c r="C198" s="30">
        <f t="shared" si="24"/>
        <v>-265976.37463972502</v>
      </c>
      <c r="D198" s="30">
        <f t="shared" si="25"/>
        <v>2000</v>
      </c>
      <c r="E198" s="31">
        <f t="shared" si="20"/>
        <v>0</v>
      </c>
      <c r="F198" s="30">
        <f t="shared" si="21"/>
        <v>2000</v>
      </c>
      <c r="G198" s="30">
        <f t="shared" si="22"/>
        <v>2110.8234894332186</v>
      </c>
      <c r="H198" s="30">
        <f t="shared" si="26"/>
        <v>-110.82348943321875</v>
      </c>
      <c r="I198" s="30">
        <f t="shared" si="23"/>
        <v>-268087.19812915823</v>
      </c>
    </row>
    <row r="199" spans="1:9" s="23" customFormat="1" ht="18.899999999999999" customHeight="1">
      <c r="A199" s="25">
        <f t="shared" si="18"/>
        <v>182</v>
      </c>
      <c r="B199" s="26">
        <f t="shared" si="19"/>
        <v>48245</v>
      </c>
      <c r="C199" s="30">
        <f t="shared" si="24"/>
        <v>-268087.19812915823</v>
      </c>
      <c r="D199" s="30">
        <f t="shared" si="25"/>
        <v>2000</v>
      </c>
      <c r="E199" s="31">
        <f t="shared" si="20"/>
        <v>0</v>
      </c>
      <c r="F199" s="30">
        <f t="shared" si="21"/>
        <v>2000</v>
      </c>
      <c r="G199" s="30">
        <f t="shared" si="22"/>
        <v>2111.7029992204825</v>
      </c>
      <c r="H199" s="30">
        <f t="shared" si="26"/>
        <v>-111.7029992204826</v>
      </c>
      <c r="I199" s="30">
        <f t="shared" si="23"/>
        <v>-270198.9011283787</v>
      </c>
    </row>
    <row r="200" spans="1:9" s="23" customFormat="1" ht="18.899999999999999" customHeight="1">
      <c r="A200" s="25">
        <f t="shared" si="18"/>
        <v>183</v>
      </c>
      <c r="B200" s="26">
        <f t="shared" si="19"/>
        <v>48274</v>
      </c>
      <c r="C200" s="30">
        <f t="shared" si="24"/>
        <v>-270198.9011283787</v>
      </c>
      <c r="D200" s="30">
        <f t="shared" si="25"/>
        <v>2000</v>
      </c>
      <c r="E200" s="31">
        <f t="shared" si="20"/>
        <v>0</v>
      </c>
      <c r="F200" s="30">
        <f t="shared" si="21"/>
        <v>2000</v>
      </c>
      <c r="G200" s="30">
        <f t="shared" si="22"/>
        <v>2112.5828754701579</v>
      </c>
      <c r="H200" s="30">
        <f t="shared" si="26"/>
        <v>-112.58287547015779</v>
      </c>
      <c r="I200" s="30">
        <f t="shared" si="23"/>
        <v>-272311.48400384886</v>
      </c>
    </row>
    <row r="201" spans="1:9" s="23" customFormat="1" ht="18.899999999999999" customHeight="1">
      <c r="A201" s="25">
        <f t="shared" si="18"/>
        <v>184</v>
      </c>
      <c r="B201" s="26">
        <f t="shared" si="19"/>
        <v>48305</v>
      </c>
      <c r="C201" s="30">
        <f t="shared" si="24"/>
        <v>-272311.48400384886</v>
      </c>
      <c r="D201" s="30">
        <f t="shared" si="25"/>
        <v>2000</v>
      </c>
      <c r="E201" s="31">
        <f t="shared" si="20"/>
        <v>0</v>
      </c>
      <c r="F201" s="30">
        <f t="shared" si="21"/>
        <v>2000</v>
      </c>
      <c r="G201" s="30">
        <f t="shared" si="22"/>
        <v>2113.463118334937</v>
      </c>
      <c r="H201" s="30">
        <f t="shared" si="26"/>
        <v>-113.46311833493702</v>
      </c>
      <c r="I201" s="30">
        <f t="shared" si="23"/>
        <v>-274424.9471221838</v>
      </c>
    </row>
    <row r="202" spans="1:9" s="23" customFormat="1" ht="18.899999999999999" customHeight="1">
      <c r="A202" s="25">
        <f t="shared" si="18"/>
        <v>185</v>
      </c>
      <c r="B202" s="26">
        <f t="shared" si="19"/>
        <v>48335</v>
      </c>
      <c r="C202" s="30">
        <f t="shared" si="24"/>
        <v>-274424.9471221838</v>
      </c>
      <c r="D202" s="30">
        <f t="shared" si="25"/>
        <v>2000</v>
      </c>
      <c r="E202" s="31">
        <f t="shared" si="20"/>
        <v>0</v>
      </c>
      <c r="F202" s="30">
        <f t="shared" si="21"/>
        <v>2000</v>
      </c>
      <c r="G202" s="30">
        <f t="shared" si="22"/>
        <v>2114.3437279675768</v>
      </c>
      <c r="H202" s="30">
        <f t="shared" si="26"/>
        <v>-114.34372796757658</v>
      </c>
      <c r="I202" s="30">
        <f t="shared" si="23"/>
        <v>-276539.29085015139</v>
      </c>
    </row>
    <row r="203" spans="1:9" s="23" customFormat="1" ht="18.899999999999999" customHeight="1">
      <c r="A203" s="25">
        <f t="shared" si="18"/>
        <v>186</v>
      </c>
      <c r="B203" s="26">
        <f t="shared" si="19"/>
        <v>48366</v>
      </c>
      <c r="C203" s="30">
        <f t="shared" si="24"/>
        <v>-276539.29085015139</v>
      </c>
      <c r="D203" s="30">
        <f t="shared" si="25"/>
        <v>2000</v>
      </c>
      <c r="E203" s="31">
        <f t="shared" si="20"/>
        <v>0</v>
      </c>
      <c r="F203" s="30">
        <f t="shared" si="21"/>
        <v>2000</v>
      </c>
      <c r="G203" s="30">
        <f t="shared" si="22"/>
        <v>2115.2247045208965</v>
      </c>
      <c r="H203" s="30">
        <f t="shared" si="26"/>
        <v>-115.22470452089641</v>
      </c>
      <c r="I203" s="30">
        <f t="shared" si="23"/>
        <v>-278654.51555467228</v>
      </c>
    </row>
    <row r="204" spans="1:9" s="23" customFormat="1" ht="18.899999999999999" customHeight="1">
      <c r="A204" s="25">
        <f t="shared" si="18"/>
        <v>187</v>
      </c>
      <c r="B204" s="26">
        <f t="shared" si="19"/>
        <v>48396</v>
      </c>
      <c r="C204" s="30">
        <f t="shared" si="24"/>
        <v>-278654.51555467228</v>
      </c>
      <c r="D204" s="30">
        <f t="shared" si="25"/>
        <v>2000</v>
      </c>
      <c r="E204" s="31">
        <f t="shared" si="20"/>
        <v>0</v>
      </c>
      <c r="F204" s="30">
        <f t="shared" si="21"/>
        <v>2000</v>
      </c>
      <c r="G204" s="30">
        <f t="shared" si="22"/>
        <v>2116.1060481477803</v>
      </c>
      <c r="H204" s="30">
        <f t="shared" si="26"/>
        <v>-116.10604814778013</v>
      </c>
      <c r="I204" s="30">
        <f t="shared" si="23"/>
        <v>-280770.62160282006</v>
      </c>
    </row>
    <row r="205" spans="1:9" s="23" customFormat="1" ht="18.899999999999999" customHeight="1">
      <c r="A205" s="25">
        <f t="shared" si="18"/>
        <v>188</v>
      </c>
      <c r="B205" s="26">
        <f t="shared" si="19"/>
        <v>48427</v>
      </c>
      <c r="C205" s="30">
        <f t="shared" si="24"/>
        <v>-280770.62160282006</v>
      </c>
      <c r="D205" s="30">
        <f t="shared" si="25"/>
        <v>2000</v>
      </c>
      <c r="E205" s="31">
        <f t="shared" si="20"/>
        <v>0</v>
      </c>
      <c r="F205" s="30">
        <f t="shared" si="21"/>
        <v>2000</v>
      </c>
      <c r="G205" s="30">
        <f t="shared" si="22"/>
        <v>2116.9877590011752</v>
      </c>
      <c r="H205" s="30">
        <f t="shared" si="26"/>
        <v>-116.98775900117504</v>
      </c>
      <c r="I205" s="30">
        <f t="shared" si="23"/>
        <v>-282887.60936182126</v>
      </c>
    </row>
    <row r="206" spans="1:9" s="23" customFormat="1" ht="18.899999999999999" customHeight="1">
      <c r="A206" s="25">
        <f t="shared" si="18"/>
        <v>189</v>
      </c>
      <c r="B206" s="26">
        <f t="shared" si="19"/>
        <v>48458</v>
      </c>
      <c r="C206" s="30">
        <f t="shared" si="24"/>
        <v>-282887.60936182126</v>
      </c>
      <c r="D206" s="30">
        <f t="shared" si="25"/>
        <v>2000</v>
      </c>
      <c r="E206" s="31">
        <f t="shared" si="20"/>
        <v>0</v>
      </c>
      <c r="F206" s="30">
        <f t="shared" si="21"/>
        <v>2000</v>
      </c>
      <c r="G206" s="30">
        <f t="shared" si="22"/>
        <v>2117.8698372340923</v>
      </c>
      <c r="H206" s="30">
        <f t="shared" si="26"/>
        <v>-117.86983723409219</v>
      </c>
      <c r="I206" s="30">
        <f t="shared" si="23"/>
        <v>-285005.47919905535</v>
      </c>
    </row>
    <row r="207" spans="1:9" s="23" customFormat="1" ht="18.899999999999999" customHeight="1">
      <c r="A207" s="25">
        <f t="shared" si="18"/>
        <v>190</v>
      </c>
      <c r="B207" s="26">
        <f t="shared" si="19"/>
        <v>48488</v>
      </c>
      <c r="C207" s="30">
        <f t="shared" si="24"/>
        <v>-285005.47919905535</v>
      </c>
      <c r="D207" s="30">
        <f t="shared" si="25"/>
        <v>2000</v>
      </c>
      <c r="E207" s="31">
        <f t="shared" si="20"/>
        <v>0</v>
      </c>
      <c r="F207" s="30">
        <f t="shared" si="21"/>
        <v>2000</v>
      </c>
      <c r="G207" s="30">
        <f t="shared" si="22"/>
        <v>2118.7522829996065</v>
      </c>
      <c r="H207" s="30">
        <f t="shared" si="26"/>
        <v>-118.75228299960639</v>
      </c>
      <c r="I207" s="30">
        <f t="shared" si="23"/>
        <v>-287124.23148205498</v>
      </c>
    </row>
    <row r="208" spans="1:9" s="23" customFormat="1" ht="18.899999999999999" customHeight="1">
      <c r="A208" s="25">
        <f t="shared" si="18"/>
        <v>191</v>
      </c>
      <c r="B208" s="26">
        <f t="shared" si="19"/>
        <v>48519</v>
      </c>
      <c r="C208" s="30">
        <f t="shared" si="24"/>
        <v>-287124.23148205498</v>
      </c>
      <c r="D208" s="30">
        <f t="shared" si="25"/>
        <v>2000</v>
      </c>
      <c r="E208" s="31">
        <f t="shared" si="20"/>
        <v>0</v>
      </c>
      <c r="F208" s="30">
        <f t="shared" si="21"/>
        <v>2000</v>
      </c>
      <c r="G208" s="30">
        <f t="shared" si="22"/>
        <v>2119.6350964508561</v>
      </c>
      <c r="H208" s="30">
        <f t="shared" si="26"/>
        <v>-119.63509645085624</v>
      </c>
      <c r="I208" s="30">
        <f t="shared" si="23"/>
        <v>-289243.86657850584</v>
      </c>
    </row>
    <row r="209" spans="1:9" s="23" customFormat="1" ht="18.899999999999999" customHeight="1">
      <c r="A209" s="25">
        <f t="shared" si="18"/>
        <v>192</v>
      </c>
      <c r="B209" s="26">
        <f t="shared" si="19"/>
        <v>48549</v>
      </c>
      <c r="C209" s="30">
        <f t="shared" si="24"/>
        <v>-289243.86657850584</v>
      </c>
      <c r="D209" s="30">
        <f t="shared" si="25"/>
        <v>2000</v>
      </c>
      <c r="E209" s="31">
        <f t="shared" si="20"/>
        <v>0</v>
      </c>
      <c r="F209" s="30">
        <f t="shared" si="21"/>
        <v>2000</v>
      </c>
      <c r="G209" s="30">
        <f t="shared" si="22"/>
        <v>2120.5182777410441</v>
      </c>
      <c r="H209" s="30">
        <f t="shared" si="26"/>
        <v>-120.51827774104412</v>
      </c>
      <c r="I209" s="30">
        <f t="shared" si="23"/>
        <v>-291364.38485624688</v>
      </c>
    </row>
    <row r="210" spans="1:9" s="23" customFormat="1" ht="18.899999999999999" customHeight="1">
      <c r="A210" s="25">
        <f t="shared" si="18"/>
        <v>193</v>
      </c>
      <c r="B210" s="26">
        <f t="shared" si="19"/>
        <v>48580</v>
      </c>
      <c r="C210" s="30">
        <f t="shared" si="24"/>
        <v>-291364.38485624688</v>
      </c>
      <c r="D210" s="30">
        <f t="shared" si="25"/>
        <v>2000</v>
      </c>
      <c r="E210" s="31">
        <f t="shared" si="20"/>
        <v>0</v>
      </c>
      <c r="F210" s="30">
        <f t="shared" si="21"/>
        <v>2000</v>
      </c>
      <c r="G210" s="30">
        <f t="shared" si="22"/>
        <v>2121.401827023436</v>
      </c>
      <c r="H210" s="30">
        <f t="shared" si="26"/>
        <v>-121.40182702343621</v>
      </c>
      <c r="I210" s="30">
        <f t="shared" si="23"/>
        <v>-293485.7866832703</v>
      </c>
    </row>
    <row r="211" spans="1:9" s="23" customFormat="1" ht="18.899999999999999" customHeight="1">
      <c r="A211" s="25">
        <f t="shared" ref="A211:A274" si="27">IF(Values_Entered,A210+1,"")</f>
        <v>194</v>
      </c>
      <c r="B211" s="26">
        <f t="shared" ref="B211:B274" si="28">IF(Pay_Num&lt;&gt;"",DATE(YEAR(B210),MONTH(B210)+1,DAY(B210)),"")</f>
        <v>48611</v>
      </c>
      <c r="C211" s="30">
        <f t="shared" si="24"/>
        <v>-293485.7866832703</v>
      </c>
      <c r="D211" s="30">
        <f t="shared" si="25"/>
        <v>2000</v>
      </c>
      <c r="E211" s="31">
        <f t="shared" ref="E211:E274" si="29">IF(Pay_Num&lt;&gt;"",Scheduled_Extra_Payments,"")</f>
        <v>0</v>
      </c>
      <c r="F211" s="30">
        <f t="shared" ref="F211:F274" si="30">IF(Pay_Num&lt;&gt;"",Sched_Pay+Extra_Pay,"")</f>
        <v>2000</v>
      </c>
      <c r="G211" s="30">
        <f t="shared" ref="G211:G274" si="31">IF(Pay_Num&lt;&gt;"",Total_Pay-Int,"")</f>
        <v>2122.2857444513625</v>
      </c>
      <c r="H211" s="30">
        <f t="shared" si="26"/>
        <v>-122.28574445136263</v>
      </c>
      <c r="I211" s="30">
        <f t="shared" ref="I211:I274" si="32">IF(Pay_Num&lt;&gt;"",Beg_Bal-Princ,"")</f>
        <v>-295608.07242772164</v>
      </c>
    </row>
    <row r="212" spans="1:9" s="23" customFormat="1" ht="18.899999999999999" customHeight="1">
      <c r="A212" s="25">
        <f t="shared" si="27"/>
        <v>195</v>
      </c>
      <c r="B212" s="26">
        <f t="shared" si="28"/>
        <v>48639</v>
      </c>
      <c r="C212" s="30">
        <f t="shared" ref="C212:C275" si="33">IF(Pay_Num&lt;&gt;"",I211,"")</f>
        <v>-295608.07242772164</v>
      </c>
      <c r="D212" s="30">
        <f t="shared" ref="D212:D275" si="34">IF(Pay_Num&lt;&gt;"",Scheduled_Monthly_Payment,"")</f>
        <v>2000</v>
      </c>
      <c r="E212" s="31">
        <f t="shared" si="29"/>
        <v>0</v>
      </c>
      <c r="F212" s="30">
        <f t="shared" si="30"/>
        <v>2000</v>
      </c>
      <c r="G212" s="30">
        <f t="shared" si="31"/>
        <v>2123.1700301782175</v>
      </c>
      <c r="H212" s="30">
        <f t="shared" ref="H212:H275" si="35">IF(Pay_Num&lt;&gt;"",Beg_Bal*Interest_Rate/12,"")</f>
        <v>-123.17003017821736</v>
      </c>
      <c r="I212" s="30">
        <f t="shared" si="32"/>
        <v>-297731.24245789985</v>
      </c>
    </row>
    <row r="213" spans="1:9" s="23" customFormat="1" ht="18.899999999999999" customHeight="1">
      <c r="A213" s="25">
        <f t="shared" si="27"/>
        <v>196</v>
      </c>
      <c r="B213" s="26">
        <f t="shared" si="28"/>
        <v>48670</v>
      </c>
      <c r="C213" s="30">
        <f t="shared" si="33"/>
        <v>-297731.24245789985</v>
      </c>
      <c r="D213" s="30">
        <f t="shared" si="34"/>
        <v>2000</v>
      </c>
      <c r="E213" s="31">
        <f t="shared" si="29"/>
        <v>0</v>
      </c>
      <c r="F213" s="30">
        <f t="shared" si="30"/>
        <v>2000</v>
      </c>
      <c r="G213" s="30">
        <f t="shared" si="31"/>
        <v>2124.0546843574584</v>
      </c>
      <c r="H213" s="30">
        <f t="shared" si="35"/>
        <v>-124.05468435745827</v>
      </c>
      <c r="I213" s="30">
        <f t="shared" si="32"/>
        <v>-299855.29714225733</v>
      </c>
    </row>
    <row r="214" spans="1:9" s="23" customFormat="1" ht="18.899999999999999" customHeight="1">
      <c r="A214" s="25">
        <f t="shared" si="27"/>
        <v>197</v>
      </c>
      <c r="B214" s="26">
        <f t="shared" si="28"/>
        <v>48700</v>
      </c>
      <c r="C214" s="30">
        <f t="shared" si="33"/>
        <v>-299855.29714225733</v>
      </c>
      <c r="D214" s="30">
        <f t="shared" si="34"/>
        <v>2000</v>
      </c>
      <c r="E214" s="31">
        <f t="shared" si="29"/>
        <v>0</v>
      </c>
      <c r="F214" s="30">
        <f t="shared" si="30"/>
        <v>2000</v>
      </c>
      <c r="G214" s="30">
        <f t="shared" si="31"/>
        <v>2124.9397071426074</v>
      </c>
      <c r="H214" s="30">
        <f t="shared" si="35"/>
        <v>-124.93970714260723</v>
      </c>
      <c r="I214" s="30">
        <f t="shared" si="32"/>
        <v>-301980.23684939992</v>
      </c>
    </row>
    <row r="215" spans="1:9" s="23" customFormat="1" ht="18.899999999999999" customHeight="1">
      <c r="A215" s="25">
        <f t="shared" si="27"/>
        <v>198</v>
      </c>
      <c r="B215" s="26">
        <f t="shared" si="28"/>
        <v>48731</v>
      </c>
      <c r="C215" s="30">
        <f t="shared" si="33"/>
        <v>-301980.23684939992</v>
      </c>
      <c r="D215" s="30">
        <f t="shared" si="34"/>
        <v>2000</v>
      </c>
      <c r="E215" s="31">
        <f t="shared" si="29"/>
        <v>0</v>
      </c>
      <c r="F215" s="30">
        <f t="shared" si="30"/>
        <v>2000</v>
      </c>
      <c r="G215" s="30">
        <f t="shared" si="31"/>
        <v>2125.8250986872499</v>
      </c>
      <c r="H215" s="30">
        <f t="shared" si="35"/>
        <v>-125.82509868724998</v>
      </c>
      <c r="I215" s="30">
        <f t="shared" si="32"/>
        <v>-304106.06194808718</v>
      </c>
    </row>
    <row r="216" spans="1:9" s="23" customFormat="1" ht="18.899999999999999" customHeight="1">
      <c r="A216" s="25">
        <f t="shared" si="27"/>
        <v>199</v>
      </c>
      <c r="B216" s="26">
        <f t="shared" si="28"/>
        <v>48761</v>
      </c>
      <c r="C216" s="30">
        <f t="shared" si="33"/>
        <v>-304106.06194808718</v>
      </c>
      <c r="D216" s="30">
        <f t="shared" si="34"/>
        <v>2000</v>
      </c>
      <c r="E216" s="31">
        <f t="shared" si="29"/>
        <v>0</v>
      </c>
      <c r="F216" s="30">
        <f t="shared" si="30"/>
        <v>2000</v>
      </c>
      <c r="G216" s="30">
        <f t="shared" si="31"/>
        <v>2126.7108591450365</v>
      </c>
      <c r="H216" s="30">
        <f t="shared" si="35"/>
        <v>-126.71085914503634</v>
      </c>
      <c r="I216" s="30">
        <f t="shared" si="32"/>
        <v>-306232.77280723222</v>
      </c>
    </row>
    <row r="217" spans="1:9" s="23" customFormat="1" ht="18.899999999999999" customHeight="1">
      <c r="A217" s="25">
        <f t="shared" si="27"/>
        <v>200</v>
      </c>
      <c r="B217" s="26">
        <f t="shared" si="28"/>
        <v>48792</v>
      </c>
      <c r="C217" s="30">
        <f t="shared" si="33"/>
        <v>-306232.77280723222</v>
      </c>
      <c r="D217" s="30">
        <f t="shared" si="34"/>
        <v>2000</v>
      </c>
      <c r="E217" s="31">
        <f t="shared" si="29"/>
        <v>0</v>
      </c>
      <c r="F217" s="30">
        <f t="shared" si="30"/>
        <v>2000</v>
      </c>
      <c r="G217" s="30">
        <f t="shared" si="31"/>
        <v>2127.5969886696803</v>
      </c>
      <c r="H217" s="30">
        <f t="shared" si="35"/>
        <v>-127.5969886696801</v>
      </c>
      <c r="I217" s="30">
        <f t="shared" si="32"/>
        <v>-308360.36979590188</v>
      </c>
    </row>
    <row r="218" spans="1:9" s="23" customFormat="1" ht="18.899999999999999" customHeight="1">
      <c r="A218" s="25">
        <f t="shared" si="27"/>
        <v>201</v>
      </c>
      <c r="B218" s="26">
        <f t="shared" si="28"/>
        <v>48823</v>
      </c>
      <c r="C218" s="30">
        <f t="shared" si="33"/>
        <v>-308360.36979590188</v>
      </c>
      <c r="D218" s="30">
        <f t="shared" si="34"/>
        <v>2000</v>
      </c>
      <c r="E218" s="31">
        <f t="shared" si="29"/>
        <v>0</v>
      </c>
      <c r="F218" s="30">
        <f t="shared" si="30"/>
        <v>2000</v>
      </c>
      <c r="G218" s="30">
        <f t="shared" si="31"/>
        <v>2128.4834874149592</v>
      </c>
      <c r="H218" s="30">
        <f t="shared" si="35"/>
        <v>-128.48348741495911</v>
      </c>
      <c r="I218" s="30">
        <f t="shared" si="32"/>
        <v>-310488.85328331683</v>
      </c>
    </row>
    <row r="219" spans="1:9" s="23" customFormat="1" ht="18.899999999999999" customHeight="1">
      <c r="A219" s="25">
        <f t="shared" si="27"/>
        <v>202</v>
      </c>
      <c r="B219" s="26">
        <f t="shared" si="28"/>
        <v>48853</v>
      </c>
      <c r="C219" s="30">
        <f t="shared" si="33"/>
        <v>-310488.85328331683</v>
      </c>
      <c r="D219" s="30">
        <f t="shared" si="34"/>
        <v>2000</v>
      </c>
      <c r="E219" s="31">
        <f t="shared" si="29"/>
        <v>0</v>
      </c>
      <c r="F219" s="30">
        <f t="shared" si="30"/>
        <v>2000</v>
      </c>
      <c r="G219" s="30">
        <f t="shared" si="31"/>
        <v>2129.3703555347151</v>
      </c>
      <c r="H219" s="30">
        <f t="shared" si="35"/>
        <v>-129.37035553471534</v>
      </c>
      <c r="I219" s="30">
        <f t="shared" si="32"/>
        <v>-312618.22363885154</v>
      </c>
    </row>
    <row r="220" spans="1:9" s="23" customFormat="1" ht="18.899999999999999" customHeight="1">
      <c r="A220" s="25">
        <f t="shared" si="27"/>
        <v>203</v>
      </c>
      <c r="B220" s="26">
        <f t="shared" si="28"/>
        <v>48884</v>
      </c>
      <c r="C220" s="30">
        <f t="shared" si="33"/>
        <v>-312618.22363885154</v>
      </c>
      <c r="D220" s="30">
        <f t="shared" si="34"/>
        <v>2000</v>
      </c>
      <c r="E220" s="31">
        <f t="shared" si="29"/>
        <v>0</v>
      </c>
      <c r="F220" s="30">
        <f t="shared" si="30"/>
        <v>2000</v>
      </c>
      <c r="G220" s="30">
        <f t="shared" si="31"/>
        <v>2130.2575931828546</v>
      </c>
      <c r="H220" s="30">
        <f t="shared" si="35"/>
        <v>-130.25759318285481</v>
      </c>
      <c r="I220" s="30">
        <f t="shared" si="32"/>
        <v>-314748.48123203439</v>
      </c>
    </row>
    <row r="221" spans="1:9" s="23" customFormat="1" ht="18.899999999999999" customHeight="1">
      <c r="A221" s="25">
        <f t="shared" si="27"/>
        <v>204</v>
      </c>
      <c r="B221" s="26">
        <f t="shared" si="28"/>
        <v>48914</v>
      </c>
      <c r="C221" s="30">
        <f t="shared" si="33"/>
        <v>-314748.48123203439</v>
      </c>
      <c r="D221" s="30">
        <f t="shared" si="34"/>
        <v>2000</v>
      </c>
      <c r="E221" s="31">
        <f t="shared" si="29"/>
        <v>0</v>
      </c>
      <c r="F221" s="30">
        <f t="shared" si="30"/>
        <v>2000</v>
      </c>
      <c r="G221" s="30">
        <f t="shared" si="31"/>
        <v>2131.1452005133478</v>
      </c>
      <c r="H221" s="30">
        <f t="shared" si="35"/>
        <v>-131.14520051334767</v>
      </c>
      <c r="I221" s="30">
        <f t="shared" si="32"/>
        <v>-316879.62643254775</v>
      </c>
    </row>
    <row r="222" spans="1:9" s="23" customFormat="1" ht="18.899999999999999" customHeight="1">
      <c r="A222" s="25">
        <f t="shared" si="27"/>
        <v>205</v>
      </c>
      <c r="B222" s="26">
        <f t="shared" si="28"/>
        <v>48945</v>
      </c>
      <c r="C222" s="30">
        <f t="shared" si="33"/>
        <v>-316879.62643254775</v>
      </c>
      <c r="D222" s="30">
        <f t="shared" si="34"/>
        <v>2000</v>
      </c>
      <c r="E222" s="31">
        <f t="shared" si="29"/>
        <v>0</v>
      </c>
      <c r="F222" s="30">
        <f t="shared" si="30"/>
        <v>2000</v>
      </c>
      <c r="G222" s="30">
        <f t="shared" si="31"/>
        <v>2132.0331776802282</v>
      </c>
      <c r="H222" s="30">
        <f t="shared" si="35"/>
        <v>-132.03317768022825</v>
      </c>
      <c r="I222" s="30">
        <f t="shared" si="32"/>
        <v>-319011.65961022797</v>
      </c>
    </row>
    <row r="223" spans="1:9" s="23" customFormat="1" ht="18.899999999999999" customHeight="1">
      <c r="A223" s="25">
        <f t="shared" si="27"/>
        <v>206</v>
      </c>
      <c r="B223" s="26">
        <f t="shared" si="28"/>
        <v>48976</v>
      </c>
      <c r="C223" s="30">
        <f t="shared" si="33"/>
        <v>-319011.65961022797</v>
      </c>
      <c r="D223" s="30">
        <f t="shared" si="34"/>
        <v>2000</v>
      </c>
      <c r="E223" s="31">
        <f t="shared" si="29"/>
        <v>0</v>
      </c>
      <c r="F223" s="30">
        <f t="shared" si="30"/>
        <v>2000</v>
      </c>
      <c r="G223" s="30">
        <f t="shared" si="31"/>
        <v>2132.9215248375949</v>
      </c>
      <c r="H223" s="30">
        <f t="shared" si="35"/>
        <v>-132.921524837595</v>
      </c>
      <c r="I223" s="30">
        <f t="shared" si="32"/>
        <v>-321144.58113506559</v>
      </c>
    </row>
    <row r="224" spans="1:9" s="23" customFormat="1" ht="18.899999999999999" customHeight="1">
      <c r="A224" s="25">
        <f t="shared" si="27"/>
        <v>207</v>
      </c>
      <c r="B224" s="26">
        <f t="shared" si="28"/>
        <v>49004</v>
      </c>
      <c r="C224" s="30">
        <f t="shared" si="33"/>
        <v>-321144.58113506559</v>
      </c>
      <c r="D224" s="30">
        <f t="shared" si="34"/>
        <v>2000</v>
      </c>
      <c r="E224" s="31">
        <f t="shared" si="29"/>
        <v>0</v>
      </c>
      <c r="F224" s="30">
        <f t="shared" si="30"/>
        <v>2000</v>
      </c>
      <c r="G224" s="30">
        <f t="shared" si="31"/>
        <v>2133.8102421396106</v>
      </c>
      <c r="H224" s="30">
        <f t="shared" si="35"/>
        <v>-133.81024213961066</v>
      </c>
      <c r="I224" s="30">
        <f t="shared" si="32"/>
        <v>-323278.3913772052</v>
      </c>
    </row>
    <row r="225" spans="1:9" s="23" customFormat="1" ht="18.899999999999999" customHeight="1">
      <c r="A225" s="25">
        <f t="shared" si="27"/>
        <v>208</v>
      </c>
      <c r="B225" s="26">
        <f t="shared" si="28"/>
        <v>49035</v>
      </c>
      <c r="C225" s="30">
        <f t="shared" si="33"/>
        <v>-323278.3913772052</v>
      </c>
      <c r="D225" s="30">
        <f t="shared" si="34"/>
        <v>2000</v>
      </c>
      <c r="E225" s="31">
        <f t="shared" si="29"/>
        <v>0</v>
      </c>
      <c r="F225" s="30">
        <f t="shared" si="30"/>
        <v>2000</v>
      </c>
      <c r="G225" s="30">
        <f t="shared" si="31"/>
        <v>2134.699329740502</v>
      </c>
      <c r="H225" s="30">
        <f t="shared" si="35"/>
        <v>-134.69932974050218</v>
      </c>
      <c r="I225" s="30">
        <f t="shared" si="32"/>
        <v>-325413.09070694569</v>
      </c>
    </row>
    <row r="226" spans="1:9" s="23" customFormat="1" ht="18.899999999999999" customHeight="1">
      <c r="A226" s="25">
        <f t="shared" si="27"/>
        <v>209</v>
      </c>
      <c r="B226" s="26">
        <f t="shared" si="28"/>
        <v>49065</v>
      </c>
      <c r="C226" s="30">
        <f t="shared" si="33"/>
        <v>-325413.09070694569</v>
      </c>
      <c r="D226" s="30">
        <f t="shared" si="34"/>
        <v>2000</v>
      </c>
      <c r="E226" s="31">
        <f t="shared" si="29"/>
        <v>0</v>
      </c>
      <c r="F226" s="30">
        <f t="shared" si="30"/>
        <v>2000</v>
      </c>
      <c r="G226" s="30">
        <f t="shared" si="31"/>
        <v>2135.5887877945606</v>
      </c>
      <c r="H226" s="30">
        <f t="shared" si="35"/>
        <v>-135.58878779456072</v>
      </c>
      <c r="I226" s="30">
        <f t="shared" si="32"/>
        <v>-327548.67949474027</v>
      </c>
    </row>
    <row r="227" spans="1:9" s="23" customFormat="1" ht="18.899999999999999" customHeight="1">
      <c r="A227" s="25">
        <f t="shared" si="27"/>
        <v>210</v>
      </c>
      <c r="B227" s="26">
        <f t="shared" si="28"/>
        <v>49096</v>
      </c>
      <c r="C227" s="30">
        <f t="shared" si="33"/>
        <v>-327548.67949474027</v>
      </c>
      <c r="D227" s="30">
        <f t="shared" si="34"/>
        <v>2000</v>
      </c>
      <c r="E227" s="31">
        <f t="shared" si="29"/>
        <v>0</v>
      </c>
      <c r="F227" s="30">
        <f t="shared" si="30"/>
        <v>2000</v>
      </c>
      <c r="G227" s="30">
        <f t="shared" si="31"/>
        <v>2136.4786164561419</v>
      </c>
      <c r="H227" s="30">
        <f t="shared" si="35"/>
        <v>-136.47861645614179</v>
      </c>
      <c r="I227" s="30">
        <f t="shared" si="32"/>
        <v>-329685.15811119642</v>
      </c>
    </row>
    <row r="228" spans="1:9" s="23" customFormat="1" ht="18.899999999999999" customHeight="1">
      <c r="A228" s="25">
        <f t="shared" si="27"/>
        <v>211</v>
      </c>
      <c r="B228" s="26">
        <f t="shared" si="28"/>
        <v>49126</v>
      </c>
      <c r="C228" s="30">
        <f t="shared" si="33"/>
        <v>-329685.15811119642</v>
      </c>
      <c r="D228" s="30">
        <f t="shared" si="34"/>
        <v>2000</v>
      </c>
      <c r="E228" s="31">
        <f t="shared" si="29"/>
        <v>0</v>
      </c>
      <c r="F228" s="30">
        <f t="shared" si="30"/>
        <v>2000</v>
      </c>
      <c r="G228" s="30">
        <f t="shared" si="31"/>
        <v>2137.3688158796654</v>
      </c>
      <c r="H228" s="30">
        <f t="shared" si="35"/>
        <v>-137.36881587966516</v>
      </c>
      <c r="I228" s="30">
        <f t="shared" si="32"/>
        <v>-331822.52692707611</v>
      </c>
    </row>
    <row r="229" spans="1:9" s="23" customFormat="1" ht="18.899999999999999" customHeight="1">
      <c r="A229" s="25">
        <f t="shared" si="27"/>
        <v>212</v>
      </c>
      <c r="B229" s="26">
        <f t="shared" si="28"/>
        <v>49157</v>
      </c>
      <c r="C229" s="30">
        <f t="shared" si="33"/>
        <v>-331822.52692707611</v>
      </c>
      <c r="D229" s="30">
        <f t="shared" si="34"/>
        <v>2000</v>
      </c>
      <c r="E229" s="31">
        <f t="shared" si="29"/>
        <v>0</v>
      </c>
      <c r="F229" s="30">
        <f t="shared" si="30"/>
        <v>2000</v>
      </c>
      <c r="G229" s="30">
        <f t="shared" si="31"/>
        <v>2138.259386219615</v>
      </c>
      <c r="H229" s="30">
        <f t="shared" si="35"/>
        <v>-138.25938621961504</v>
      </c>
      <c r="I229" s="30">
        <f t="shared" si="32"/>
        <v>-333960.78631329571</v>
      </c>
    </row>
    <row r="230" spans="1:9" s="23" customFormat="1" ht="18.899999999999999" customHeight="1">
      <c r="A230" s="25">
        <f t="shared" si="27"/>
        <v>213</v>
      </c>
      <c r="B230" s="26">
        <f t="shared" si="28"/>
        <v>49188</v>
      </c>
      <c r="C230" s="30">
        <f t="shared" si="33"/>
        <v>-333960.78631329571</v>
      </c>
      <c r="D230" s="30">
        <f t="shared" si="34"/>
        <v>2000</v>
      </c>
      <c r="E230" s="31">
        <f t="shared" si="29"/>
        <v>0</v>
      </c>
      <c r="F230" s="30">
        <f t="shared" si="30"/>
        <v>2000</v>
      </c>
      <c r="G230" s="30">
        <f t="shared" si="31"/>
        <v>2139.1503276305398</v>
      </c>
      <c r="H230" s="30">
        <f t="shared" si="35"/>
        <v>-139.15032763053989</v>
      </c>
      <c r="I230" s="30">
        <f t="shared" si="32"/>
        <v>-336099.93664092623</v>
      </c>
    </row>
    <row r="231" spans="1:9" s="23" customFormat="1" ht="18.899999999999999" customHeight="1">
      <c r="A231" s="25">
        <f t="shared" si="27"/>
        <v>214</v>
      </c>
      <c r="B231" s="26">
        <f t="shared" si="28"/>
        <v>49218</v>
      </c>
      <c r="C231" s="30">
        <f t="shared" si="33"/>
        <v>-336099.93664092623</v>
      </c>
      <c r="D231" s="30">
        <f t="shared" si="34"/>
        <v>2000</v>
      </c>
      <c r="E231" s="31">
        <f t="shared" si="29"/>
        <v>0</v>
      </c>
      <c r="F231" s="30">
        <f t="shared" si="30"/>
        <v>2000</v>
      </c>
      <c r="G231" s="30">
        <f t="shared" si="31"/>
        <v>2140.0416402670526</v>
      </c>
      <c r="H231" s="30">
        <f t="shared" si="35"/>
        <v>-140.0416402670526</v>
      </c>
      <c r="I231" s="30">
        <f t="shared" si="32"/>
        <v>-338239.9782811933</v>
      </c>
    </row>
    <row r="232" spans="1:9" s="23" customFormat="1" ht="18.899999999999999" customHeight="1">
      <c r="A232" s="25">
        <f t="shared" si="27"/>
        <v>215</v>
      </c>
      <c r="B232" s="26">
        <f t="shared" si="28"/>
        <v>49249</v>
      </c>
      <c r="C232" s="30">
        <f t="shared" si="33"/>
        <v>-338239.9782811933</v>
      </c>
      <c r="D232" s="30">
        <f t="shared" si="34"/>
        <v>2000</v>
      </c>
      <c r="E232" s="31">
        <f t="shared" si="29"/>
        <v>0</v>
      </c>
      <c r="F232" s="30">
        <f t="shared" si="30"/>
        <v>2000</v>
      </c>
      <c r="G232" s="30">
        <f t="shared" si="31"/>
        <v>2140.9333242838306</v>
      </c>
      <c r="H232" s="30">
        <f t="shared" si="35"/>
        <v>-140.93332428383056</v>
      </c>
      <c r="I232" s="30">
        <f t="shared" si="32"/>
        <v>-340380.9116054771</v>
      </c>
    </row>
    <row r="233" spans="1:9" s="23" customFormat="1" ht="18.899999999999999" customHeight="1">
      <c r="A233" s="25">
        <f t="shared" si="27"/>
        <v>216</v>
      </c>
      <c r="B233" s="26">
        <f t="shared" si="28"/>
        <v>49279</v>
      </c>
      <c r="C233" s="30">
        <f t="shared" si="33"/>
        <v>-340380.9116054771</v>
      </c>
      <c r="D233" s="30">
        <f t="shared" si="34"/>
        <v>2000</v>
      </c>
      <c r="E233" s="31">
        <f t="shared" si="29"/>
        <v>0</v>
      </c>
      <c r="F233" s="30">
        <f t="shared" si="30"/>
        <v>2000</v>
      </c>
      <c r="G233" s="30">
        <f t="shared" si="31"/>
        <v>2141.8253798356154</v>
      </c>
      <c r="H233" s="30">
        <f t="shared" si="35"/>
        <v>-141.82537983561545</v>
      </c>
      <c r="I233" s="30">
        <f t="shared" si="32"/>
        <v>-342522.73698531272</v>
      </c>
    </row>
    <row r="234" spans="1:9" s="23" customFormat="1" ht="18.899999999999999" customHeight="1">
      <c r="A234" s="25">
        <f t="shared" si="27"/>
        <v>217</v>
      </c>
      <c r="B234" s="26">
        <f t="shared" si="28"/>
        <v>49310</v>
      </c>
      <c r="C234" s="30">
        <f t="shared" si="33"/>
        <v>-342522.73698531272</v>
      </c>
      <c r="D234" s="30">
        <f t="shared" si="34"/>
        <v>2000</v>
      </c>
      <c r="E234" s="31">
        <f t="shared" si="29"/>
        <v>0</v>
      </c>
      <c r="F234" s="30">
        <f t="shared" si="30"/>
        <v>2000</v>
      </c>
      <c r="G234" s="30">
        <f t="shared" si="31"/>
        <v>2142.7178070772138</v>
      </c>
      <c r="H234" s="30">
        <f t="shared" si="35"/>
        <v>-142.71780707721362</v>
      </c>
      <c r="I234" s="30">
        <f t="shared" si="32"/>
        <v>-344665.45479238994</v>
      </c>
    </row>
    <row r="235" spans="1:9" s="23" customFormat="1" ht="18.899999999999999" customHeight="1">
      <c r="A235" s="25">
        <f t="shared" si="27"/>
        <v>218</v>
      </c>
      <c r="B235" s="26">
        <f t="shared" si="28"/>
        <v>49341</v>
      </c>
      <c r="C235" s="30">
        <f t="shared" si="33"/>
        <v>-344665.45479238994</v>
      </c>
      <c r="D235" s="30">
        <f t="shared" si="34"/>
        <v>2000</v>
      </c>
      <c r="E235" s="31">
        <f t="shared" si="29"/>
        <v>0</v>
      </c>
      <c r="F235" s="30">
        <f t="shared" si="30"/>
        <v>2000</v>
      </c>
      <c r="G235" s="30">
        <f t="shared" si="31"/>
        <v>2143.610606163496</v>
      </c>
      <c r="H235" s="30">
        <f t="shared" si="35"/>
        <v>-143.61060616349582</v>
      </c>
      <c r="I235" s="30">
        <f t="shared" si="32"/>
        <v>-346809.06539855344</v>
      </c>
    </row>
    <row r="236" spans="1:9" s="23" customFormat="1" ht="18.899999999999999" customHeight="1">
      <c r="A236" s="25">
        <f t="shared" si="27"/>
        <v>219</v>
      </c>
      <c r="B236" s="26">
        <f t="shared" si="28"/>
        <v>49369</v>
      </c>
      <c r="C236" s="30">
        <f t="shared" si="33"/>
        <v>-346809.06539855344</v>
      </c>
      <c r="D236" s="30">
        <f t="shared" si="34"/>
        <v>2000</v>
      </c>
      <c r="E236" s="31">
        <f t="shared" si="29"/>
        <v>0</v>
      </c>
      <c r="F236" s="30">
        <f t="shared" si="30"/>
        <v>2000</v>
      </c>
      <c r="G236" s="30">
        <f t="shared" si="31"/>
        <v>2144.5037772493974</v>
      </c>
      <c r="H236" s="30">
        <f t="shared" si="35"/>
        <v>-144.50377724939727</v>
      </c>
      <c r="I236" s="30">
        <f t="shared" si="32"/>
        <v>-348953.56917580287</v>
      </c>
    </row>
    <row r="237" spans="1:9" s="23" customFormat="1" ht="18.899999999999999" customHeight="1">
      <c r="A237" s="25">
        <f t="shared" si="27"/>
        <v>220</v>
      </c>
      <c r="B237" s="26">
        <f t="shared" si="28"/>
        <v>49400</v>
      </c>
      <c r="C237" s="30">
        <f t="shared" si="33"/>
        <v>-348953.56917580287</v>
      </c>
      <c r="D237" s="30">
        <f t="shared" si="34"/>
        <v>2000</v>
      </c>
      <c r="E237" s="31">
        <f t="shared" si="29"/>
        <v>0</v>
      </c>
      <c r="F237" s="30">
        <f t="shared" si="30"/>
        <v>2000</v>
      </c>
      <c r="G237" s="30">
        <f t="shared" si="31"/>
        <v>2145.397320489918</v>
      </c>
      <c r="H237" s="30">
        <f t="shared" si="35"/>
        <v>-145.39732048991786</v>
      </c>
      <c r="I237" s="30">
        <f t="shared" si="32"/>
        <v>-351098.96649629279</v>
      </c>
    </row>
    <row r="238" spans="1:9" s="23" customFormat="1" ht="18.899999999999999" customHeight="1">
      <c r="A238" s="25">
        <f t="shared" si="27"/>
        <v>221</v>
      </c>
      <c r="B238" s="26">
        <f t="shared" si="28"/>
        <v>49430</v>
      </c>
      <c r="C238" s="30">
        <f t="shared" si="33"/>
        <v>-351098.96649629279</v>
      </c>
      <c r="D238" s="30">
        <f t="shared" si="34"/>
        <v>2000</v>
      </c>
      <c r="E238" s="31">
        <f t="shared" si="29"/>
        <v>0</v>
      </c>
      <c r="F238" s="30">
        <f t="shared" si="30"/>
        <v>2000</v>
      </c>
      <c r="G238" s="30">
        <f t="shared" si="31"/>
        <v>2146.2912360401219</v>
      </c>
      <c r="H238" s="30">
        <f t="shared" si="35"/>
        <v>-146.29123604012202</v>
      </c>
      <c r="I238" s="30">
        <f t="shared" si="32"/>
        <v>-353245.25773233292</v>
      </c>
    </row>
    <row r="239" spans="1:9" s="23" customFormat="1" ht="18.899999999999999" customHeight="1">
      <c r="A239" s="25">
        <f t="shared" si="27"/>
        <v>222</v>
      </c>
      <c r="B239" s="26">
        <f t="shared" si="28"/>
        <v>49461</v>
      </c>
      <c r="C239" s="30">
        <f t="shared" si="33"/>
        <v>-353245.25773233292</v>
      </c>
      <c r="D239" s="30">
        <f t="shared" si="34"/>
        <v>2000</v>
      </c>
      <c r="E239" s="31">
        <f t="shared" si="29"/>
        <v>0</v>
      </c>
      <c r="F239" s="30">
        <f t="shared" si="30"/>
        <v>2000</v>
      </c>
      <c r="G239" s="30">
        <f t="shared" si="31"/>
        <v>2147.1855240551386</v>
      </c>
      <c r="H239" s="30">
        <f t="shared" si="35"/>
        <v>-147.1855240551387</v>
      </c>
      <c r="I239" s="30">
        <f t="shared" si="32"/>
        <v>-355392.44325638807</v>
      </c>
    </row>
    <row r="240" spans="1:9" s="23" customFormat="1" ht="18.899999999999999" customHeight="1">
      <c r="A240" s="25">
        <f t="shared" si="27"/>
        <v>223</v>
      </c>
      <c r="B240" s="26">
        <f t="shared" si="28"/>
        <v>49491</v>
      </c>
      <c r="C240" s="30">
        <f t="shared" si="33"/>
        <v>-355392.44325638807</v>
      </c>
      <c r="D240" s="30">
        <f t="shared" si="34"/>
        <v>2000</v>
      </c>
      <c r="E240" s="31">
        <f t="shared" si="29"/>
        <v>0</v>
      </c>
      <c r="F240" s="30">
        <f t="shared" si="30"/>
        <v>2000</v>
      </c>
      <c r="G240" s="30">
        <f t="shared" si="31"/>
        <v>2148.0801846901618</v>
      </c>
      <c r="H240" s="30">
        <f t="shared" si="35"/>
        <v>-148.0801846901617</v>
      </c>
      <c r="I240" s="30">
        <f t="shared" si="32"/>
        <v>-357540.52344107826</v>
      </c>
    </row>
    <row r="241" spans="1:9" s="23" customFormat="1" ht="18.899999999999999" customHeight="1">
      <c r="A241" s="25">
        <f t="shared" si="27"/>
        <v>224</v>
      </c>
      <c r="B241" s="26">
        <f t="shared" si="28"/>
        <v>49522</v>
      </c>
      <c r="C241" s="30">
        <f t="shared" si="33"/>
        <v>-357540.52344107826</v>
      </c>
      <c r="D241" s="30">
        <f t="shared" si="34"/>
        <v>2000</v>
      </c>
      <c r="E241" s="31">
        <f t="shared" si="29"/>
        <v>0</v>
      </c>
      <c r="F241" s="30">
        <f t="shared" si="30"/>
        <v>2000</v>
      </c>
      <c r="G241" s="30">
        <f t="shared" si="31"/>
        <v>2148.9752181004492</v>
      </c>
      <c r="H241" s="30">
        <f t="shared" si="35"/>
        <v>-148.97521810044927</v>
      </c>
      <c r="I241" s="30">
        <f t="shared" si="32"/>
        <v>-359689.49865917873</v>
      </c>
    </row>
    <row r="242" spans="1:9" s="23" customFormat="1" ht="18.899999999999999" customHeight="1">
      <c r="A242" s="25">
        <f t="shared" si="27"/>
        <v>225</v>
      </c>
      <c r="B242" s="26">
        <f t="shared" si="28"/>
        <v>49553</v>
      </c>
      <c r="C242" s="30">
        <f t="shared" si="33"/>
        <v>-359689.49865917873</v>
      </c>
      <c r="D242" s="30">
        <f t="shared" si="34"/>
        <v>2000</v>
      </c>
      <c r="E242" s="31">
        <f t="shared" si="29"/>
        <v>0</v>
      </c>
      <c r="F242" s="30">
        <f t="shared" si="30"/>
        <v>2000</v>
      </c>
      <c r="G242" s="30">
        <f t="shared" si="31"/>
        <v>2149.8706244413243</v>
      </c>
      <c r="H242" s="30">
        <f t="shared" si="35"/>
        <v>-149.87062444132448</v>
      </c>
      <c r="I242" s="30">
        <f t="shared" si="32"/>
        <v>-361839.36928362004</v>
      </c>
    </row>
    <row r="243" spans="1:9" s="23" customFormat="1" ht="18.899999999999999" customHeight="1">
      <c r="A243" s="25">
        <f t="shared" si="27"/>
        <v>226</v>
      </c>
      <c r="B243" s="26">
        <f t="shared" si="28"/>
        <v>49583</v>
      </c>
      <c r="C243" s="30">
        <f t="shared" si="33"/>
        <v>-361839.36928362004</v>
      </c>
      <c r="D243" s="30">
        <f t="shared" si="34"/>
        <v>2000</v>
      </c>
      <c r="E243" s="31">
        <f t="shared" si="29"/>
        <v>0</v>
      </c>
      <c r="F243" s="30">
        <f t="shared" si="30"/>
        <v>2000</v>
      </c>
      <c r="G243" s="30">
        <f t="shared" si="31"/>
        <v>2150.7664038681751</v>
      </c>
      <c r="H243" s="30">
        <f t="shared" si="35"/>
        <v>-150.76640386817502</v>
      </c>
      <c r="I243" s="30">
        <f t="shared" si="32"/>
        <v>-363990.13568748819</v>
      </c>
    </row>
    <row r="244" spans="1:9" s="23" customFormat="1" ht="18.899999999999999" customHeight="1">
      <c r="A244" s="25">
        <f t="shared" si="27"/>
        <v>227</v>
      </c>
      <c r="B244" s="26">
        <f t="shared" si="28"/>
        <v>49614</v>
      </c>
      <c r="C244" s="30">
        <f t="shared" si="33"/>
        <v>-363990.13568748819</v>
      </c>
      <c r="D244" s="30">
        <f t="shared" si="34"/>
        <v>2000</v>
      </c>
      <c r="E244" s="31">
        <f t="shared" si="29"/>
        <v>0</v>
      </c>
      <c r="F244" s="30">
        <f t="shared" si="30"/>
        <v>2000</v>
      </c>
      <c r="G244" s="30">
        <f t="shared" si="31"/>
        <v>2151.6625565364534</v>
      </c>
      <c r="H244" s="30">
        <f t="shared" si="35"/>
        <v>-151.66255653645342</v>
      </c>
      <c r="I244" s="30">
        <f t="shared" si="32"/>
        <v>-366141.79824402463</v>
      </c>
    </row>
    <row r="245" spans="1:9" s="23" customFormat="1" ht="18.899999999999999" customHeight="1">
      <c r="A245" s="25">
        <f t="shared" si="27"/>
        <v>228</v>
      </c>
      <c r="B245" s="26">
        <f t="shared" si="28"/>
        <v>49644</v>
      </c>
      <c r="C245" s="30">
        <f t="shared" si="33"/>
        <v>-366141.79824402463</v>
      </c>
      <c r="D245" s="30">
        <f t="shared" si="34"/>
        <v>2000</v>
      </c>
      <c r="E245" s="31">
        <f t="shared" si="29"/>
        <v>0</v>
      </c>
      <c r="F245" s="30">
        <f t="shared" si="30"/>
        <v>2000</v>
      </c>
      <c r="G245" s="30">
        <f t="shared" si="31"/>
        <v>2152.5590826016769</v>
      </c>
      <c r="H245" s="30">
        <f t="shared" si="35"/>
        <v>-152.55908260167692</v>
      </c>
      <c r="I245" s="30">
        <f t="shared" si="32"/>
        <v>-368294.35732662631</v>
      </c>
    </row>
    <row r="246" spans="1:9" s="23" customFormat="1" ht="18.899999999999999" customHeight="1">
      <c r="A246" s="25">
        <f t="shared" si="27"/>
        <v>229</v>
      </c>
      <c r="B246" s="26">
        <f t="shared" si="28"/>
        <v>49675</v>
      </c>
      <c r="C246" s="30">
        <f t="shared" si="33"/>
        <v>-368294.35732662631</v>
      </c>
      <c r="D246" s="30">
        <f t="shared" si="34"/>
        <v>2000</v>
      </c>
      <c r="E246" s="31">
        <f t="shared" si="29"/>
        <v>0</v>
      </c>
      <c r="F246" s="30">
        <f t="shared" si="30"/>
        <v>2000</v>
      </c>
      <c r="G246" s="30">
        <f t="shared" si="31"/>
        <v>2153.4559822194278</v>
      </c>
      <c r="H246" s="30">
        <f t="shared" si="35"/>
        <v>-153.45598221942763</v>
      </c>
      <c r="I246" s="30">
        <f t="shared" si="32"/>
        <v>-370447.81330884574</v>
      </c>
    </row>
    <row r="247" spans="1:9" s="23" customFormat="1" ht="18.899999999999999" customHeight="1">
      <c r="A247" s="25">
        <f t="shared" si="27"/>
        <v>230</v>
      </c>
      <c r="B247" s="26">
        <f t="shared" si="28"/>
        <v>49706</v>
      </c>
      <c r="C247" s="30">
        <f t="shared" si="33"/>
        <v>-370447.81330884574</v>
      </c>
      <c r="D247" s="30">
        <f t="shared" si="34"/>
        <v>2000</v>
      </c>
      <c r="E247" s="31">
        <f t="shared" si="29"/>
        <v>0</v>
      </c>
      <c r="F247" s="30">
        <f t="shared" si="30"/>
        <v>2000</v>
      </c>
      <c r="G247" s="30">
        <f t="shared" si="31"/>
        <v>2154.3532555453526</v>
      </c>
      <c r="H247" s="30">
        <f t="shared" si="35"/>
        <v>-154.3532555453524</v>
      </c>
      <c r="I247" s="30">
        <f t="shared" si="32"/>
        <v>-372602.16656439111</v>
      </c>
    </row>
    <row r="248" spans="1:9" s="23" customFormat="1" ht="18.899999999999999" customHeight="1">
      <c r="A248" s="25">
        <f t="shared" si="27"/>
        <v>231</v>
      </c>
      <c r="B248" s="26">
        <f t="shared" si="28"/>
        <v>49735</v>
      </c>
      <c r="C248" s="30">
        <f t="shared" si="33"/>
        <v>-372602.16656439111</v>
      </c>
      <c r="D248" s="30">
        <f t="shared" si="34"/>
        <v>2000</v>
      </c>
      <c r="E248" s="31">
        <f t="shared" si="29"/>
        <v>0</v>
      </c>
      <c r="F248" s="30">
        <f t="shared" si="30"/>
        <v>2000</v>
      </c>
      <c r="G248" s="30">
        <f t="shared" si="31"/>
        <v>2155.250902735163</v>
      </c>
      <c r="H248" s="30">
        <f t="shared" si="35"/>
        <v>-155.25090273516295</v>
      </c>
      <c r="I248" s="30">
        <f t="shared" si="32"/>
        <v>-374757.41746712627</v>
      </c>
    </row>
    <row r="249" spans="1:9" s="23" customFormat="1" ht="18.899999999999999" customHeight="1">
      <c r="A249" s="25">
        <f t="shared" si="27"/>
        <v>232</v>
      </c>
      <c r="B249" s="26">
        <f t="shared" si="28"/>
        <v>49766</v>
      </c>
      <c r="C249" s="30">
        <f t="shared" si="33"/>
        <v>-374757.41746712627</v>
      </c>
      <c r="D249" s="30">
        <f t="shared" si="34"/>
        <v>2000</v>
      </c>
      <c r="E249" s="31">
        <f t="shared" si="29"/>
        <v>0</v>
      </c>
      <c r="F249" s="30">
        <f t="shared" si="30"/>
        <v>2000</v>
      </c>
      <c r="G249" s="30">
        <f t="shared" si="31"/>
        <v>2156.148923944636</v>
      </c>
      <c r="H249" s="30">
        <f t="shared" si="35"/>
        <v>-156.14892394463595</v>
      </c>
      <c r="I249" s="30">
        <f t="shared" si="32"/>
        <v>-376913.5663910709</v>
      </c>
    </row>
    <row r="250" spans="1:9" s="23" customFormat="1" ht="18.899999999999999" customHeight="1">
      <c r="A250" s="25">
        <f t="shared" si="27"/>
        <v>233</v>
      </c>
      <c r="B250" s="26">
        <f t="shared" si="28"/>
        <v>49796</v>
      </c>
      <c r="C250" s="30">
        <f t="shared" si="33"/>
        <v>-376913.5663910709</v>
      </c>
      <c r="D250" s="30">
        <f t="shared" si="34"/>
        <v>2000</v>
      </c>
      <c r="E250" s="31">
        <f t="shared" si="29"/>
        <v>0</v>
      </c>
      <c r="F250" s="30">
        <f t="shared" si="30"/>
        <v>2000</v>
      </c>
      <c r="G250" s="30">
        <f t="shared" si="31"/>
        <v>2157.0473193296129</v>
      </c>
      <c r="H250" s="30">
        <f t="shared" si="35"/>
        <v>-157.04731932961286</v>
      </c>
      <c r="I250" s="30">
        <f t="shared" si="32"/>
        <v>-379070.61371040053</v>
      </c>
    </row>
    <row r="251" spans="1:9" s="23" customFormat="1" ht="18.899999999999999" customHeight="1">
      <c r="A251" s="27">
        <f t="shared" si="27"/>
        <v>234</v>
      </c>
      <c r="B251" s="26">
        <f t="shared" si="28"/>
        <v>49827</v>
      </c>
      <c r="C251" s="30">
        <f t="shared" si="33"/>
        <v>-379070.61371040053</v>
      </c>
      <c r="D251" s="30">
        <f t="shared" si="34"/>
        <v>2000</v>
      </c>
      <c r="E251" s="31">
        <f t="shared" si="29"/>
        <v>0</v>
      </c>
      <c r="F251" s="30">
        <f t="shared" si="30"/>
        <v>2000</v>
      </c>
      <c r="G251" s="30">
        <f t="shared" si="31"/>
        <v>2157.9460890460005</v>
      </c>
      <c r="H251" s="30">
        <f t="shared" si="35"/>
        <v>-157.94608904600022</v>
      </c>
      <c r="I251" s="30">
        <f t="shared" si="32"/>
        <v>-381228.55979944655</v>
      </c>
    </row>
    <row r="252" spans="1:9" s="23" customFormat="1" ht="18.899999999999999" customHeight="1">
      <c r="A252" s="27">
        <f t="shared" si="27"/>
        <v>235</v>
      </c>
      <c r="B252" s="26">
        <f t="shared" si="28"/>
        <v>49857</v>
      </c>
      <c r="C252" s="30">
        <f t="shared" si="33"/>
        <v>-381228.55979944655</v>
      </c>
      <c r="D252" s="30">
        <f t="shared" si="34"/>
        <v>2000</v>
      </c>
      <c r="E252" s="31">
        <f t="shared" si="29"/>
        <v>0</v>
      </c>
      <c r="F252" s="30">
        <f t="shared" si="30"/>
        <v>2000</v>
      </c>
      <c r="G252" s="30">
        <f t="shared" si="31"/>
        <v>2158.8452332497695</v>
      </c>
      <c r="H252" s="30">
        <f t="shared" si="35"/>
        <v>-158.84523324976939</v>
      </c>
      <c r="I252" s="30">
        <f t="shared" si="32"/>
        <v>-383387.40503269632</v>
      </c>
    </row>
    <row r="253" spans="1:9" s="23" customFormat="1" ht="18.899999999999999" customHeight="1">
      <c r="A253" s="27">
        <f t="shared" si="27"/>
        <v>236</v>
      </c>
      <c r="B253" s="26">
        <f t="shared" si="28"/>
        <v>49888</v>
      </c>
      <c r="C253" s="30">
        <f t="shared" si="33"/>
        <v>-383387.40503269632</v>
      </c>
      <c r="D253" s="30">
        <f t="shared" si="34"/>
        <v>2000</v>
      </c>
      <c r="E253" s="31">
        <f t="shared" si="29"/>
        <v>0</v>
      </c>
      <c r="F253" s="30">
        <f t="shared" si="30"/>
        <v>2000</v>
      </c>
      <c r="G253" s="30">
        <f t="shared" si="31"/>
        <v>2159.7447520969567</v>
      </c>
      <c r="H253" s="30">
        <f t="shared" si="35"/>
        <v>-159.7447520969568</v>
      </c>
      <c r="I253" s="30">
        <f t="shared" si="32"/>
        <v>-385547.14978479326</v>
      </c>
    </row>
    <row r="254" spans="1:9" s="23" customFormat="1" ht="18.899999999999999" customHeight="1">
      <c r="A254" s="27">
        <f t="shared" si="27"/>
        <v>237</v>
      </c>
      <c r="B254" s="26">
        <f t="shared" si="28"/>
        <v>49919</v>
      </c>
      <c r="C254" s="30">
        <f t="shared" si="33"/>
        <v>-385547.14978479326</v>
      </c>
      <c r="D254" s="30">
        <f t="shared" si="34"/>
        <v>2000</v>
      </c>
      <c r="E254" s="31">
        <f t="shared" si="29"/>
        <v>0</v>
      </c>
      <c r="F254" s="30">
        <f t="shared" si="30"/>
        <v>2000</v>
      </c>
      <c r="G254" s="30">
        <f t="shared" si="31"/>
        <v>2160.6446457436637</v>
      </c>
      <c r="H254" s="30">
        <f t="shared" si="35"/>
        <v>-160.64464574366386</v>
      </c>
      <c r="I254" s="30">
        <f t="shared" si="32"/>
        <v>-387707.79443053692</v>
      </c>
    </row>
    <row r="255" spans="1:9" s="23" customFormat="1" ht="18.899999999999999" customHeight="1">
      <c r="A255" s="27">
        <f t="shared" si="27"/>
        <v>238</v>
      </c>
      <c r="B255" s="26">
        <f t="shared" si="28"/>
        <v>49949</v>
      </c>
      <c r="C255" s="30">
        <f t="shared" si="33"/>
        <v>-387707.79443053692</v>
      </c>
      <c r="D255" s="30">
        <f t="shared" si="34"/>
        <v>2000</v>
      </c>
      <c r="E255" s="31">
        <f t="shared" si="29"/>
        <v>0</v>
      </c>
      <c r="F255" s="30">
        <f t="shared" si="30"/>
        <v>2000</v>
      </c>
      <c r="G255" s="30">
        <f t="shared" si="31"/>
        <v>2161.5449143460569</v>
      </c>
      <c r="H255" s="30">
        <f t="shared" si="35"/>
        <v>-161.54491434605706</v>
      </c>
      <c r="I255" s="30">
        <f t="shared" si="32"/>
        <v>-389869.33934488299</v>
      </c>
    </row>
    <row r="256" spans="1:9" s="23" customFormat="1" ht="18.899999999999999" customHeight="1">
      <c r="A256" s="27">
        <f t="shared" si="27"/>
        <v>239</v>
      </c>
      <c r="B256" s="26">
        <f t="shared" si="28"/>
        <v>49980</v>
      </c>
      <c r="C256" s="30">
        <f t="shared" si="33"/>
        <v>-389869.33934488299</v>
      </c>
      <c r="D256" s="30">
        <f t="shared" si="34"/>
        <v>2000</v>
      </c>
      <c r="E256" s="31">
        <f t="shared" si="29"/>
        <v>0</v>
      </c>
      <c r="F256" s="30">
        <f t="shared" si="30"/>
        <v>2000</v>
      </c>
      <c r="G256" s="30">
        <f t="shared" si="31"/>
        <v>2162.4455580603681</v>
      </c>
      <c r="H256" s="30">
        <f t="shared" si="35"/>
        <v>-162.44555806036792</v>
      </c>
      <c r="I256" s="30">
        <f t="shared" si="32"/>
        <v>-392031.78490294336</v>
      </c>
    </row>
    <row r="257" spans="1:9" s="23" customFormat="1" ht="18.899999999999999" customHeight="1">
      <c r="A257" s="27">
        <f t="shared" si="27"/>
        <v>240</v>
      </c>
      <c r="B257" s="26">
        <f t="shared" si="28"/>
        <v>50010</v>
      </c>
      <c r="C257" s="30">
        <f t="shared" si="33"/>
        <v>-392031.78490294336</v>
      </c>
      <c r="D257" s="30">
        <f t="shared" si="34"/>
        <v>2000</v>
      </c>
      <c r="E257" s="31">
        <f t="shared" si="29"/>
        <v>0</v>
      </c>
      <c r="F257" s="30">
        <f t="shared" si="30"/>
        <v>2000</v>
      </c>
      <c r="G257" s="30">
        <f t="shared" si="31"/>
        <v>2163.3465770428929</v>
      </c>
      <c r="H257" s="30">
        <f t="shared" si="35"/>
        <v>-163.34657704289307</v>
      </c>
      <c r="I257" s="30">
        <f t="shared" si="32"/>
        <v>-394195.13147998624</v>
      </c>
    </row>
    <row r="258" spans="1:9" s="23" customFormat="1" ht="18.899999999999999" customHeight="1">
      <c r="A258" s="27">
        <f t="shared" si="27"/>
        <v>241</v>
      </c>
      <c r="B258" s="26">
        <f t="shared" si="28"/>
        <v>50041</v>
      </c>
      <c r="C258" s="30">
        <f t="shared" si="33"/>
        <v>-394195.13147998624</v>
      </c>
      <c r="D258" s="30">
        <f t="shared" si="34"/>
        <v>2000</v>
      </c>
      <c r="E258" s="31">
        <f t="shared" si="29"/>
        <v>0</v>
      </c>
      <c r="F258" s="30">
        <f t="shared" si="30"/>
        <v>2000</v>
      </c>
      <c r="G258" s="30">
        <f t="shared" si="31"/>
        <v>2164.2479714499941</v>
      </c>
      <c r="H258" s="30">
        <f t="shared" si="35"/>
        <v>-164.24797144999428</v>
      </c>
      <c r="I258" s="30">
        <f t="shared" si="32"/>
        <v>-396359.37945143622</v>
      </c>
    </row>
    <row r="259" spans="1:9" s="23" customFormat="1" ht="18.899999999999999" customHeight="1">
      <c r="A259" s="27">
        <f t="shared" si="27"/>
        <v>242</v>
      </c>
      <c r="B259" s="26">
        <f t="shared" si="28"/>
        <v>50072</v>
      </c>
      <c r="C259" s="30">
        <f t="shared" si="33"/>
        <v>-396359.37945143622</v>
      </c>
      <c r="D259" s="30">
        <f t="shared" si="34"/>
        <v>2000</v>
      </c>
      <c r="E259" s="31">
        <f t="shared" si="29"/>
        <v>0</v>
      </c>
      <c r="F259" s="30">
        <f t="shared" si="30"/>
        <v>2000</v>
      </c>
      <c r="G259" s="30">
        <f t="shared" si="31"/>
        <v>2165.1497414380983</v>
      </c>
      <c r="H259" s="30">
        <f t="shared" si="35"/>
        <v>-165.14974143809843</v>
      </c>
      <c r="I259" s="30">
        <f t="shared" si="32"/>
        <v>-398524.52919287432</v>
      </c>
    </row>
    <row r="260" spans="1:9" s="23" customFormat="1" ht="18.899999999999999" customHeight="1">
      <c r="A260" s="27">
        <f t="shared" si="27"/>
        <v>243</v>
      </c>
      <c r="B260" s="26">
        <f t="shared" si="28"/>
        <v>50100</v>
      </c>
      <c r="C260" s="30">
        <f t="shared" si="33"/>
        <v>-398524.52919287432</v>
      </c>
      <c r="D260" s="30">
        <f t="shared" si="34"/>
        <v>2000</v>
      </c>
      <c r="E260" s="31">
        <f t="shared" si="29"/>
        <v>0</v>
      </c>
      <c r="F260" s="30">
        <f t="shared" si="30"/>
        <v>2000</v>
      </c>
      <c r="G260" s="30">
        <f t="shared" si="31"/>
        <v>2166.0518871636978</v>
      </c>
      <c r="H260" s="30">
        <f t="shared" si="35"/>
        <v>-166.05188716369764</v>
      </c>
      <c r="I260" s="30">
        <f t="shared" si="32"/>
        <v>-400690.58108003804</v>
      </c>
    </row>
    <row r="261" spans="1:9" s="23" customFormat="1" ht="18.899999999999999" customHeight="1">
      <c r="A261" s="27">
        <f t="shared" si="27"/>
        <v>244</v>
      </c>
      <c r="B261" s="26">
        <f t="shared" si="28"/>
        <v>50131</v>
      </c>
      <c r="C261" s="30">
        <f t="shared" si="33"/>
        <v>-400690.58108003804</v>
      </c>
      <c r="D261" s="30">
        <f t="shared" si="34"/>
        <v>2000</v>
      </c>
      <c r="E261" s="31">
        <f t="shared" si="29"/>
        <v>0</v>
      </c>
      <c r="F261" s="30">
        <f t="shared" si="30"/>
        <v>2000</v>
      </c>
      <c r="G261" s="30">
        <f t="shared" si="31"/>
        <v>2166.9544087833492</v>
      </c>
      <c r="H261" s="30">
        <f t="shared" si="35"/>
        <v>-166.95440878334918</v>
      </c>
      <c r="I261" s="30">
        <f t="shared" si="32"/>
        <v>-402857.53548882139</v>
      </c>
    </row>
    <row r="262" spans="1:9" s="23" customFormat="1" ht="18.899999999999999" customHeight="1">
      <c r="A262" s="27">
        <f t="shared" si="27"/>
        <v>245</v>
      </c>
      <c r="B262" s="26">
        <f t="shared" si="28"/>
        <v>50161</v>
      </c>
      <c r="C262" s="30">
        <f t="shared" si="33"/>
        <v>-402857.53548882139</v>
      </c>
      <c r="D262" s="30">
        <f t="shared" si="34"/>
        <v>2000</v>
      </c>
      <c r="E262" s="31">
        <f t="shared" si="29"/>
        <v>0</v>
      </c>
      <c r="F262" s="30">
        <f t="shared" si="30"/>
        <v>2000</v>
      </c>
      <c r="G262" s="30">
        <f t="shared" si="31"/>
        <v>2167.8573064536754</v>
      </c>
      <c r="H262" s="30">
        <f t="shared" si="35"/>
        <v>-167.85730645367559</v>
      </c>
      <c r="I262" s="30">
        <f t="shared" si="32"/>
        <v>-405025.39279527508</v>
      </c>
    </row>
    <row r="263" spans="1:9" s="23" customFormat="1" ht="18.899999999999999" customHeight="1">
      <c r="A263" s="27">
        <f t="shared" si="27"/>
        <v>246</v>
      </c>
      <c r="B263" s="26">
        <f t="shared" si="28"/>
        <v>50192</v>
      </c>
      <c r="C263" s="30">
        <f t="shared" si="33"/>
        <v>-405025.39279527508</v>
      </c>
      <c r="D263" s="30">
        <f t="shared" si="34"/>
        <v>2000</v>
      </c>
      <c r="E263" s="31">
        <f t="shared" si="29"/>
        <v>0</v>
      </c>
      <c r="F263" s="30">
        <f t="shared" si="30"/>
        <v>2000</v>
      </c>
      <c r="G263" s="30">
        <f t="shared" si="31"/>
        <v>2168.7605803313645</v>
      </c>
      <c r="H263" s="30">
        <f t="shared" si="35"/>
        <v>-168.76058033136462</v>
      </c>
      <c r="I263" s="30">
        <f t="shared" si="32"/>
        <v>-407194.15337560646</v>
      </c>
    </row>
    <row r="264" spans="1:9" s="23" customFormat="1" ht="18.899999999999999" customHeight="1">
      <c r="A264" s="27">
        <f t="shared" si="27"/>
        <v>247</v>
      </c>
      <c r="B264" s="26">
        <f t="shared" si="28"/>
        <v>50222</v>
      </c>
      <c r="C264" s="30">
        <f t="shared" si="33"/>
        <v>-407194.15337560646</v>
      </c>
      <c r="D264" s="30">
        <f t="shared" si="34"/>
        <v>2000</v>
      </c>
      <c r="E264" s="31">
        <f t="shared" si="29"/>
        <v>0</v>
      </c>
      <c r="F264" s="30">
        <f t="shared" si="30"/>
        <v>2000</v>
      </c>
      <c r="G264" s="30">
        <f t="shared" si="31"/>
        <v>2169.6642305731693</v>
      </c>
      <c r="H264" s="30">
        <f t="shared" si="35"/>
        <v>-169.66423057316936</v>
      </c>
      <c r="I264" s="30">
        <f t="shared" si="32"/>
        <v>-409363.81760617963</v>
      </c>
    </row>
    <row r="265" spans="1:9" s="23" customFormat="1" ht="18.899999999999999" customHeight="1">
      <c r="A265" s="27">
        <f t="shared" si="27"/>
        <v>248</v>
      </c>
      <c r="B265" s="26">
        <f t="shared" si="28"/>
        <v>50253</v>
      </c>
      <c r="C265" s="30">
        <f t="shared" si="33"/>
        <v>-409363.81760617963</v>
      </c>
      <c r="D265" s="30">
        <f t="shared" si="34"/>
        <v>2000</v>
      </c>
      <c r="E265" s="31">
        <f t="shared" si="29"/>
        <v>0</v>
      </c>
      <c r="F265" s="30">
        <f t="shared" si="30"/>
        <v>2000</v>
      </c>
      <c r="G265" s="30">
        <f t="shared" si="31"/>
        <v>2170.5682573359081</v>
      </c>
      <c r="H265" s="30">
        <f t="shared" si="35"/>
        <v>-170.56825733590819</v>
      </c>
      <c r="I265" s="30">
        <f t="shared" si="32"/>
        <v>-411534.38586351555</v>
      </c>
    </row>
    <row r="266" spans="1:9" s="23" customFormat="1" ht="18.899999999999999" customHeight="1">
      <c r="A266" s="27">
        <f t="shared" si="27"/>
        <v>249</v>
      </c>
      <c r="B266" s="26">
        <f t="shared" si="28"/>
        <v>50284</v>
      </c>
      <c r="C266" s="30">
        <f t="shared" si="33"/>
        <v>-411534.38586351555</v>
      </c>
      <c r="D266" s="30">
        <f t="shared" si="34"/>
        <v>2000</v>
      </c>
      <c r="E266" s="31">
        <f t="shared" si="29"/>
        <v>0</v>
      </c>
      <c r="F266" s="30">
        <f t="shared" si="30"/>
        <v>2000</v>
      </c>
      <c r="G266" s="30">
        <f t="shared" si="31"/>
        <v>2171.4726607764646</v>
      </c>
      <c r="H266" s="30">
        <f t="shared" si="35"/>
        <v>-171.47266077646483</v>
      </c>
      <c r="I266" s="30">
        <f t="shared" si="32"/>
        <v>-413705.85852429201</v>
      </c>
    </row>
    <row r="267" spans="1:9" s="23" customFormat="1" ht="18.899999999999999" customHeight="1">
      <c r="A267" s="27">
        <f t="shared" si="27"/>
        <v>250</v>
      </c>
      <c r="B267" s="26">
        <f t="shared" si="28"/>
        <v>50314</v>
      </c>
      <c r="C267" s="30">
        <f t="shared" si="33"/>
        <v>-413705.85852429201</v>
      </c>
      <c r="D267" s="30">
        <f t="shared" si="34"/>
        <v>2000</v>
      </c>
      <c r="E267" s="31">
        <f t="shared" si="29"/>
        <v>0</v>
      </c>
      <c r="F267" s="30">
        <f t="shared" si="30"/>
        <v>2000</v>
      </c>
      <c r="G267" s="30">
        <f t="shared" si="31"/>
        <v>2172.3774410517885</v>
      </c>
      <c r="H267" s="30">
        <f t="shared" si="35"/>
        <v>-172.37744105178834</v>
      </c>
      <c r="I267" s="30">
        <f t="shared" si="32"/>
        <v>-415878.23596534377</v>
      </c>
    </row>
    <row r="268" spans="1:9" s="23" customFormat="1" ht="18.899999999999999" customHeight="1">
      <c r="A268" s="27">
        <f t="shared" si="27"/>
        <v>251</v>
      </c>
      <c r="B268" s="26">
        <f t="shared" si="28"/>
        <v>50345</v>
      </c>
      <c r="C268" s="30">
        <f t="shared" si="33"/>
        <v>-415878.23596534377</v>
      </c>
      <c r="D268" s="30">
        <f t="shared" si="34"/>
        <v>2000</v>
      </c>
      <c r="E268" s="31">
        <f t="shared" si="29"/>
        <v>0</v>
      </c>
      <c r="F268" s="30">
        <f t="shared" si="30"/>
        <v>2000</v>
      </c>
      <c r="G268" s="30">
        <f t="shared" si="31"/>
        <v>2173.2825983188932</v>
      </c>
      <c r="H268" s="30">
        <f t="shared" si="35"/>
        <v>-173.28259831889326</v>
      </c>
      <c r="I268" s="30">
        <f t="shared" si="32"/>
        <v>-418051.51856366266</v>
      </c>
    </row>
    <row r="269" spans="1:9" s="23" customFormat="1" ht="18.899999999999999" customHeight="1">
      <c r="A269" s="27">
        <f t="shared" si="27"/>
        <v>252</v>
      </c>
      <c r="B269" s="26">
        <f t="shared" si="28"/>
        <v>50375</v>
      </c>
      <c r="C269" s="30">
        <f t="shared" si="33"/>
        <v>-418051.51856366266</v>
      </c>
      <c r="D269" s="30">
        <f t="shared" si="34"/>
        <v>2000</v>
      </c>
      <c r="E269" s="31">
        <f t="shared" si="29"/>
        <v>0</v>
      </c>
      <c r="F269" s="30">
        <f t="shared" si="30"/>
        <v>2000</v>
      </c>
      <c r="G269" s="30">
        <f t="shared" si="31"/>
        <v>2174.1881327348592</v>
      </c>
      <c r="H269" s="30">
        <f t="shared" si="35"/>
        <v>-174.18813273485944</v>
      </c>
      <c r="I269" s="30">
        <f t="shared" si="32"/>
        <v>-420225.70669639751</v>
      </c>
    </row>
    <row r="270" spans="1:9" s="23" customFormat="1" ht="18.899999999999999" customHeight="1">
      <c r="A270" s="27">
        <f t="shared" si="27"/>
        <v>253</v>
      </c>
      <c r="B270" s="26">
        <f t="shared" si="28"/>
        <v>50406</v>
      </c>
      <c r="C270" s="30">
        <f t="shared" si="33"/>
        <v>-420225.70669639751</v>
      </c>
      <c r="D270" s="30">
        <f t="shared" si="34"/>
        <v>2000</v>
      </c>
      <c r="E270" s="31">
        <f t="shared" si="29"/>
        <v>0</v>
      </c>
      <c r="F270" s="30">
        <f t="shared" si="30"/>
        <v>2000</v>
      </c>
      <c r="G270" s="30">
        <f t="shared" si="31"/>
        <v>2175.0940444568323</v>
      </c>
      <c r="H270" s="30">
        <f t="shared" si="35"/>
        <v>-175.09404445683231</v>
      </c>
      <c r="I270" s="30">
        <f t="shared" si="32"/>
        <v>-422400.80074085435</v>
      </c>
    </row>
    <row r="271" spans="1:9" s="23" customFormat="1" ht="18.899999999999999" customHeight="1">
      <c r="A271" s="27">
        <f t="shared" si="27"/>
        <v>254</v>
      </c>
      <c r="B271" s="26">
        <f t="shared" si="28"/>
        <v>50437</v>
      </c>
      <c r="C271" s="30">
        <f t="shared" si="33"/>
        <v>-422400.80074085435</v>
      </c>
      <c r="D271" s="30">
        <f t="shared" si="34"/>
        <v>2000</v>
      </c>
      <c r="E271" s="31">
        <f t="shared" si="29"/>
        <v>0</v>
      </c>
      <c r="F271" s="30">
        <f t="shared" si="30"/>
        <v>2000</v>
      </c>
      <c r="G271" s="30">
        <f t="shared" si="31"/>
        <v>2176.0003336420227</v>
      </c>
      <c r="H271" s="30">
        <f t="shared" si="35"/>
        <v>-176.00033364202264</v>
      </c>
      <c r="I271" s="30">
        <f t="shared" si="32"/>
        <v>-424576.80107449635</v>
      </c>
    </row>
    <row r="272" spans="1:9" s="23" customFormat="1" ht="18.899999999999999" customHeight="1">
      <c r="A272" s="27">
        <f t="shared" si="27"/>
        <v>255</v>
      </c>
      <c r="B272" s="26">
        <f t="shared" si="28"/>
        <v>50465</v>
      </c>
      <c r="C272" s="30">
        <f t="shared" si="33"/>
        <v>-424576.80107449635</v>
      </c>
      <c r="D272" s="30">
        <f t="shared" si="34"/>
        <v>2000</v>
      </c>
      <c r="E272" s="31">
        <f t="shared" si="29"/>
        <v>0</v>
      </c>
      <c r="F272" s="30">
        <f t="shared" si="30"/>
        <v>2000</v>
      </c>
      <c r="G272" s="30">
        <f t="shared" si="31"/>
        <v>2176.9070004477067</v>
      </c>
      <c r="H272" s="30">
        <f t="shared" si="35"/>
        <v>-176.90700044770679</v>
      </c>
      <c r="I272" s="30">
        <f t="shared" si="32"/>
        <v>-426753.70807494404</v>
      </c>
    </row>
    <row r="273" spans="1:9" s="23" customFormat="1" ht="18.899999999999999" customHeight="1">
      <c r="A273" s="27">
        <f t="shared" si="27"/>
        <v>256</v>
      </c>
      <c r="B273" s="26">
        <f t="shared" si="28"/>
        <v>50496</v>
      </c>
      <c r="C273" s="30">
        <f t="shared" si="33"/>
        <v>-426753.70807494404</v>
      </c>
      <c r="D273" s="30">
        <f t="shared" si="34"/>
        <v>2000</v>
      </c>
      <c r="E273" s="31">
        <f t="shared" si="29"/>
        <v>0</v>
      </c>
      <c r="F273" s="30">
        <f t="shared" si="30"/>
        <v>2000</v>
      </c>
      <c r="G273" s="30">
        <f t="shared" si="31"/>
        <v>2177.8140450312267</v>
      </c>
      <c r="H273" s="30">
        <f t="shared" si="35"/>
        <v>-177.81404503122667</v>
      </c>
      <c r="I273" s="30">
        <f t="shared" si="32"/>
        <v>-428931.52211997524</v>
      </c>
    </row>
    <row r="274" spans="1:9" s="23" customFormat="1" ht="18.899999999999999" customHeight="1">
      <c r="A274" s="27">
        <f t="shared" si="27"/>
        <v>257</v>
      </c>
      <c r="B274" s="26">
        <f t="shared" si="28"/>
        <v>50526</v>
      </c>
      <c r="C274" s="30">
        <f t="shared" si="33"/>
        <v>-428931.52211997524</v>
      </c>
      <c r="D274" s="30">
        <f t="shared" si="34"/>
        <v>2000</v>
      </c>
      <c r="E274" s="31">
        <f t="shared" si="29"/>
        <v>0</v>
      </c>
      <c r="F274" s="30">
        <f t="shared" si="30"/>
        <v>2000</v>
      </c>
      <c r="G274" s="30">
        <f t="shared" si="31"/>
        <v>2178.7214675499895</v>
      </c>
      <c r="H274" s="30">
        <f t="shared" si="35"/>
        <v>-178.72146754998968</v>
      </c>
      <c r="I274" s="30">
        <f t="shared" si="32"/>
        <v>-431110.24358752521</v>
      </c>
    </row>
    <row r="275" spans="1:9" s="23" customFormat="1" ht="18.899999999999999" customHeight="1">
      <c r="A275" s="27">
        <f t="shared" ref="A275:A338" si="36">IF(Values_Entered,A274+1,"")</f>
        <v>258</v>
      </c>
      <c r="B275" s="26">
        <f t="shared" ref="B275:B338" si="37">IF(Pay_Num&lt;&gt;"",DATE(YEAR(B274),MONTH(B274)+1,DAY(B274)),"")</f>
        <v>50557</v>
      </c>
      <c r="C275" s="30">
        <f t="shared" si="33"/>
        <v>-431110.24358752521</v>
      </c>
      <c r="D275" s="30">
        <f t="shared" si="34"/>
        <v>2000</v>
      </c>
      <c r="E275" s="31">
        <f t="shared" ref="E275:E338" si="38">IF(Pay_Num&lt;&gt;"",Scheduled_Extra_Payments,"")</f>
        <v>0</v>
      </c>
      <c r="F275" s="30">
        <f t="shared" ref="F275:F338" si="39">IF(Pay_Num&lt;&gt;"",Sched_Pay+Extra_Pay,"")</f>
        <v>2000</v>
      </c>
      <c r="G275" s="30">
        <f t="shared" ref="G275:G338" si="40">IF(Pay_Num&lt;&gt;"",Total_Pay-Int,"")</f>
        <v>2179.6292681614686</v>
      </c>
      <c r="H275" s="30">
        <f t="shared" si="35"/>
        <v>-179.62926816146884</v>
      </c>
      <c r="I275" s="30">
        <f t="shared" ref="I275:I338" si="41">IF(Pay_Num&lt;&gt;"",Beg_Bal-Princ,"")</f>
        <v>-433289.8728556867</v>
      </c>
    </row>
    <row r="276" spans="1:9" s="23" customFormat="1" ht="18.899999999999999" customHeight="1">
      <c r="A276" s="27">
        <f t="shared" si="36"/>
        <v>259</v>
      </c>
      <c r="B276" s="26">
        <f t="shared" si="37"/>
        <v>50587</v>
      </c>
      <c r="C276" s="30">
        <f t="shared" ref="C276:C339" si="42">IF(Pay_Num&lt;&gt;"",I275,"")</f>
        <v>-433289.8728556867</v>
      </c>
      <c r="D276" s="30">
        <f t="shared" ref="D276:D339" si="43">IF(Pay_Num&lt;&gt;"",Scheduled_Monthly_Payment,"")</f>
        <v>2000</v>
      </c>
      <c r="E276" s="31">
        <f t="shared" si="38"/>
        <v>0</v>
      </c>
      <c r="F276" s="30">
        <f t="shared" si="39"/>
        <v>2000</v>
      </c>
      <c r="G276" s="30">
        <f t="shared" si="40"/>
        <v>2180.5374470232027</v>
      </c>
      <c r="H276" s="30">
        <f t="shared" ref="H276:H339" si="44">IF(Pay_Num&lt;&gt;"",Beg_Bal*Interest_Rate/12,"")</f>
        <v>-180.53744702320282</v>
      </c>
      <c r="I276" s="30">
        <f t="shared" si="41"/>
        <v>-435470.4103027099</v>
      </c>
    </row>
    <row r="277" spans="1:9" s="23" customFormat="1" ht="18.899999999999999" customHeight="1">
      <c r="A277" s="27">
        <f t="shared" si="36"/>
        <v>260</v>
      </c>
      <c r="B277" s="26">
        <f t="shared" si="37"/>
        <v>50618</v>
      </c>
      <c r="C277" s="30">
        <f t="shared" si="42"/>
        <v>-435470.4103027099</v>
      </c>
      <c r="D277" s="30">
        <f t="shared" si="43"/>
        <v>2000</v>
      </c>
      <c r="E277" s="31">
        <f t="shared" si="38"/>
        <v>0</v>
      </c>
      <c r="F277" s="30">
        <f t="shared" si="39"/>
        <v>2000</v>
      </c>
      <c r="G277" s="30">
        <f t="shared" si="40"/>
        <v>2181.4460042927958</v>
      </c>
      <c r="H277" s="30">
        <f t="shared" si="44"/>
        <v>-181.44600429279581</v>
      </c>
      <c r="I277" s="30">
        <f t="shared" si="41"/>
        <v>-437651.85630700272</v>
      </c>
    </row>
    <row r="278" spans="1:9" s="23" customFormat="1" ht="18.899999999999999" customHeight="1">
      <c r="A278" s="27">
        <f t="shared" si="36"/>
        <v>261</v>
      </c>
      <c r="B278" s="26">
        <f t="shared" si="37"/>
        <v>50649</v>
      </c>
      <c r="C278" s="30">
        <f t="shared" si="42"/>
        <v>-437651.85630700272</v>
      </c>
      <c r="D278" s="30">
        <f t="shared" si="43"/>
        <v>2000</v>
      </c>
      <c r="E278" s="31">
        <f t="shared" si="38"/>
        <v>0</v>
      </c>
      <c r="F278" s="30">
        <f t="shared" si="39"/>
        <v>2000</v>
      </c>
      <c r="G278" s="30">
        <f t="shared" si="40"/>
        <v>2182.3549401279179</v>
      </c>
      <c r="H278" s="30">
        <f t="shared" si="44"/>
        <v>-182.35494012791779</v>
      </c>
      <c r="I278" s="30">
        <f t="shared" si="41"/>
        <v>-439834.21124713065</v>
      </c>
    </row>
    <row r="279" spans="1:9" s="23" customFormat="1" ht="18.899999999999999" customHeight="1">
      <c r="A279" s="27">
        <f t="shared" si="36"/>
        <v>262</v>
      </c>
      <c r="B279" s="26">
        <f t="shared" si="37"/>
        <v>50679</v>
      </c>
      <c r="C279" s="30">
        <f t="shared" si="42"/>
        <v>-439834.21124713065</v>
      </c>
      <c r="D279" s="30">
        <f t="shared" si="43"/>
        <v>2000</v>
      </c>
      <c r="E279" s="31">
        <f t="shared" si="38"/>
        <v>0</v>
      </c>
      <c r="F279" s="30">
        <f t="shared" si="39"/>
        <v>2000</v>
      </c>
      <c r="G279" s="30">
        <f t="shared" si="40"/>
        <v>2183.2642546863044</v>
      </c>
      <c r="H279" s="30">
        <f t="shared" si="44"/>
        <v>-183.26425468630444</v>
      </c>
      <c r="I279" s="30">
        <f t="shared" si="41"/>
        <v>-442017.47550181695</v>
      </c>
    </row>
    <row r="280" spans="1:9" s="23" customFormat="1" ht="18.899999999999999" customHeight="1">
      <c r="A280" s="27">
        <f t="shared" si="36"/>
        <v>263</v>
      </c>
      <c r="B280" s="26">
        <f t="shared" si="37"/>
        <v>50710</v>
      </c>
      <c r="C280" s="30">
        <f t="shared" si="42"/>
        <v>-442017.47550181695</v>
      </c>
      <c r="D280" s="30">
        <f t="shared" si="43"/>
        <v>2000</v>
      </c>
      <c r="E280" s="31">
        <f t="shared" si="38"/>
        <v>0</v>
      </c>
      <c r="F280" s="30">
        <f t="shared" si="39"/>
        <v>2000</v>
      </c>
      <c r="G280" s="30">
        <f t="shared" si="40"/>
        <v>2184.1739481257573</v>
      </c>
      <c r="H280" s="30">
        <f t="shared" si="44"/>
        <v>-184.17394812575708</v>
      </c>
      <c r="I280" s="30">
        <f t="shared" si="41"/>
        <v>-444201.64944994269</v>
      </c>
    </row>
    <row r="281" spans="1:9" s="23" customFormat="1" ht="18.899999999999999" customHeight="1">
      <c r="A281" s="27">
        <f t="shared" si="36"/>
        <v>264</v>
      </c>
      <c r="B281" s="26">
        <f t="shared" si="37"/>
        <v>50740</v>
      </c>
      <c r="C281" s="30">
        <f t="shared" si="42"/>
        <v>-444201.64944994269</v>
      </c>
      <c r="D281" s="30">
        <f t="shared" si="43"/>
        <v>2000</v>
      </c>
      <c r="E281" s="31">
        <f t="shared" si="38"/>
        <v>0</v>
      </c>
      <c r="F281" s="30">
        <f t="shared" si="39"/>
        <v>2000</v>
      </c>
      <c r="G281" s="30">
        <f t="shared" si="40"/>
        <v>2185.084020604143</v>
      </c>
      <c r="H281" s="30">
        <f t="shared" si="44"/>
        <v>-185.08402060414278</v>
      </c>
      <c r="I281" s="30">
        <f t="shared" si="41"/>
        <v>-446386.73347054684</v>
      </c>
    </row>
    <row r="282" spans="1:9" s="23" customFormat="1" ht="18.899999999999999" customHeight="1">
      <c r="A282" s="27">
        <f t="shared" si="36"/>
        <v>265</v>
      </c>
      <c r="B282" s="26">
        <f t="shared" si="37"/>
        <v>50771</v>
      </c>
      <c r="C282" s="30">
        <f t="shared" si="42"/>
        <v>-446386.73347054684</v>
      </c>
      <c r="D282" s="30">
        <f t="shared" si="43"/>
        <v>2000</v>
      </c>
      <c r="E282" s="31">
        <f t="shared" si="38"/>
        <v>0</v>
      </c>
      <c r="F282" s="30">
        <f t="shared" si="39"/>
        <v>2000</v>
      </c>
      <c r="G282" s="30">
        <f t="shared" si="40"/>
        <v>2185.9944722793944</v>
      </c>
      <c r="H282" s="30">
        <f t="shared" si="44"/>
        <v>-185.9944722793945</v>
      </c>
      <c r="I282" s="30">
        <f t="shared" si="41"/>
        <v>-448572.72794282623</v>
      </c>
    </row>
    <row r="283" spans="1:9" s="23" customFormat="1" ht="18.899999999999999" customHeight="1">
      <c r="A283" s="27">
        <f t="shared" si="36"/>
        <v>266</v>
      </c>
      <c r="B283" s="26">
        <f t="shared" si="37"/>
        <v>50802</v>
      </c>
      <c r="C283" s="30">
        <f t="shared" si="42"/>
        <v>-448572.72794282623</v>
      </c>
      <c r="D283" s="30">
        <f t="shared" si="43"/>
        <v>2000</v>
      </c>
      <c r="E283" s="31">
        <f t="shared" si="38"/>
        <v>0</v>
      </c>
      <c r="F283" s="30">
        <f t="shared" si="39"/>
        <v>2000</v>
      </c>
      <c r="G283" s="30">
        <f t="shared" si="40"/>
        <v>2186.9053033095111</v>
      </c>
      <c r="H283" s="30">
        <f t="shared" si="44"/>
        <v>-186.90530330951094</v>
      </c>
      <c r="I283" s="30">
        <f t="shared" si="41"/>
        <v>-450759.63324613572</v>
      </c>
    </row>
    <row r="284" spans="1:9" s="23" customFormat="1" ht="18.899999999999999" customHeight="1">
      <c r="A284" s="27">
        <f t="shared" si="36"/>
        <v>267</v>
      </c>
      <c r="B284" s="26">
        <f t="shared" si="37"/>
        <v>50830</v>
      </c>
      <c r="C284" s="30">
        <f t="shared" si="42"/>
        <v>-450759.63324613572</v>
      </c>
      <c r="D284" s="30">
        <f t="shared" si="43"/>
        <v>2000</v>
      </c>
      <c r="E284" s="31">
        <f t="shared" si="38"/>
        <v>0</v>
      </c>
      <c r="F284" s="30">
        <f t="shared" si="39"/>
        <v>2000</v>
      </c>
      <c r="G284" s="30">
        <f t="shared" si="40"/>
        <v>2187.8165138525565</v>
      </c>
      <c r="H284" s="30">
        <f t="shared" si="44"/>
        <v>-187.81651385255657</v>
      </c>
      <c r="I284" s="30">
        <f t="shared" si="41"/>
        <v>-452947.44975998829</v>
      </c>
    </row>
    <row r="285" spans="1:9" s="23" customFormat="1" ht="18.899999999999999" customHeight="1">
      <c r="A285" s="27">
        <f t="shared" si="36"/>
        <v>268</v>
      </c>
      <c r="B285" s="26">
        <f t="shared" si="37"/>
        <v>50861</v>
      </c>
      <c r="C285" s="30">
        <f t="shared" si="42"/>
        <v>-452947.44975998829</v>
      </c>
      <c r="D285" s="30">
        <f t="shared" si="43"/>
        <v>2000</v>
      </c>
      <c r="E285" s="31">
        <f t="shared" si="38"/>
        <v>0</v>
      </c>
      <c r="F285" s="30">
        <f t="shared" si="39"/>
        <v>2000</v>
      </c>
      <c r="G285" s="30">
        <f t="shared" si="40"/>
        <v>2188.7281040666617</v>
      </c>
      <c r="H285" s="30">
        <f t="shared" si="44"/>
        <v>-188.72810406666179</v>
      </c>
      <c r="I285" s="30">
        <f t="shared" si="41"/>
        <v>-455136.17786405497</v>
      </c>
    </row>
    <row r="286" spans="1:9" s="23" customFormat="1" ht="18.899999999999999" customHeight="1">
      <c r="A286" s="27">
        <f t="shared" si="36"/>
        <v>269</v>
      </c>
      <c r="B286" s="26">
        <f t="shared" si="37"/>
        <v>50891</v>
      </c>
      <c r="C286" s="30">
        <f t="shared" si="42"/>
        <v>-455136.17786405497</v>
      </c>
      <c r="D286" s="30">
        <f t="shared" si="43"/>
        <v>2000</v>
      </c>
      <c r="E286" s="31">
        <f t="shared" si="38"/>
        <v>0</v>
      </c>
      <c r="F286" s="30">
        <f t="shared" si="39"/>
        <v>2000</v>
      </c>
      <c r="G286" s="30">
        <f t="shared" si="40"/>
        <v>2189.6400741100229</v>
      </c>
      <c r="H286" s="30">
        <f t="shared" si="44"/>
        <v>-189.64007411002294</v>
      </c>
      <c r="I286" s="30">
        <f t="shared" si="41"/>
        <v>-457325.81793816498</v>
      </c>
    </row>
    <row r="287" spans="1:9" s="23" customFormat="1" ht="18.899999999999999" customHeight="1">
      <c r="A287" s="27">
        <f t="shared" si="36"/>
        <v>270</v>
      </c>
      <c r="B287" s="26">
        <f t="shared" si="37"/>
        <v>50922</v>
      </c>
      <c r="C287" s="30">
        <f t="shared" si="42"/>
        <v>-457325.81793816498</v>
      </c>
      <c r="D287" s="30">
        <f t="shared" si="43"/>
        <v>2000</v>
      </c>
      <c r="E287" s="31">
        <f t="shared" si="38"/>
        <v>0</v>
      </c>
      <c r="F287" s="30">
        <f t="shared" si="39"/>
        <v>2000</v>
      </c>
      <c r="G287" s="30">
        <f t="shared" si="40"/>
        <v>2190.5524241409021</v>
      </c>
      <c r="H287" s="30">
        <f t="shared" si="44"/>
        <v>-190.55242414090208</v>
      </c>
      <c r="I287" s="30">
        <f t="shared" si="41"/>
        <v>-459516.3703623059</v>
      </c>
    </row>
    <row r="288" spans="1:9" s="23" customFormat="1" ht="18.899999999999999" customHeight="1">
      <c r="A288" s="27">
        <f t="shared" si="36"/>
        <v>271</v>
      </c>
      <c r="B288" s="26">
        <f t="shared" si="37"/>
        <v>50952</v>
      </c>
      <c r="C288" s="30">
        <f t="shared" si="42"/>
        <v>-459516.3703623059</v>
      </c>
      <c r="D288" s="30">
        <f t="shared" si="43"/>
        <v>2000</v>
      </c>
      <c r="E288" s="31">
        <f t="shared" si="38"/>
        <v>0</v>
      </c>
      <c r="F288" s="30">
        <f t="shared" si="39"/>
        <v>2000</v>
      </c>
      <c r="G288" s="30">
        <f t="shared" si="40"/>
        <v>2191.4651543176274</v>
      </c>
      <c r="H288" s="30">
        <f t="shared" si="44"/>
        <v>-191.46515431762748</v>
      </c>
      <c r="I288" s="30">
        <f t="shared" si="41"/>
        <v>-461707.83551662351</v>
      </c>
    </row>
    <row r="289" spans="1:9" s="23" customFormat="1" ht="18.899999999999999" customHeight="1">
      <c r="A289" s="27">
        <f t="shared" si="36"/>
        <v>272</v>
      </c>
      <c r="B289" s="26">
        <f t="shared" si="37"/>
        <v>50983</v>
      </c>
      <c r="C289" s="30">
        <f t="shared" si="42"/>
        <v>-461707.83551662351</v>
      </c>
      <c r="D289" s="30">
        <f t="shared" si="43"/>
        <v>2000</v>
      </c>
      <c r="E289" s="31">
        <f t="shared" si="38"/>
        <v>0</v>
      </c>
      <c r="F289" s="30">
        <f t="shared" si="39"/>
        <v>2000</v>
      </c>
      <c r="G289" s="30">
        <f t="shared" si="40"/>
        <v>2192.3782647985931</v>
      </c>
      <c r="H289" s="30">
        <f t="shared" si="44"/>
        <v>-192.37826479859314</v>
      </c>
      <c r="I289" s="30">
        <f t="shared" si="41"/>
        <v>-463900.21378142212</v>
      </c>
    </row>
    <row r="290" spans="1:9" s="23" customFormat="1" ht="18.899999999999999" customHeight="1">
      <c r="A290" s="27">
        <f t="shared" si="36"/>
        <v>273</v>
      </c>
      <c r="B290" s="26">
        <f t="shared" si="37"/>
        <v>51014</v>
      </c>
      <c r="C290" s="30">
        <f t="shared" si="42"/>
        <v>-463900.21378142212</v>
      </c>
      <c r="D290" s="30">
        <f t="shared" si="43"/>
        <v>2000</v>
      </c>
      <c r="E290" s="31">
        <f t="shared" si="38"/>
        <v>0</v>
      </c>
      <c r="F290" s="30">
        <f t="shared" si="39"/>
        <v>2000</v>
      </c>
      <c r="G290" s="30">
        <f t="shared" si="40"/>
        <v>2193.2917557422593</v>
      </c>
      <c r="H290" s="30">
        <f t="shared" si="44"/>
        <v>-193.2917557422592</v>
      </c>
      <c r="I290" s="30">
        <f t="shared" si="41"/>
        <v>-466093.5055371644</v>
      </c>
    </row>
    <row r="291" spans="1:9" s="23" customFormat="1" ht="18.899999999999999" customHeight="1">
      <c r="A291" s="27">
        <f t="shared" si="36"/>
        <v>274</v>
      </c>
      <c r="B291" s="26">
        <f t="shared" si="37"/>
        <v>51044</v>
      </c>
      <c r="C291" s="30">
        <f t="shared" si="42"/>
        <v>-466093.5055371644</v>
      </c>
      <c r="D291" s="30">
        <f t="shared" si="43"/>
        <v>2000</v>
      </c>
      <c r="E291" s="31">
        <f t="shared" si="38"/>
        <v>0</v>
      </c>
      <c r="F291" s="30">
        <f t="shared" si="39"/>
        <v>2000</v>
      </c>
      <c r="G291" s="30">
        <f t="shared" si="40"/>
        <v>2194.2056273071516</v>
      </c>
      <c r="H291" s="30">
        <f t="shared" si="44"/>
        <v>-194.20562730715184</v>
      </c>
      <c r="I291" s="30">
        <f t="shared" si="41"/>
        <v>-468287.71116447158</v>
      </c>
    </row>
    <row r="292" spans="1:9" s="23" customFormat="1" ht="18.899999999999999" customHeight="1">
      <c r="A292" s="27">
        <f t="shared" si="36"/>
        <v>275</v>
      </c>
      <c r="B292" s="26">
        <f t="shared" si="37"/>
        <v>51075</v>
      </c>
      <c r="C292" s="30">
        <f t="shared" si="42"/>
        <v>-468287.71116447158</v>
      </c>
      <c r="D292" s="30">
        <f t="shared" si="43"/>
        <v>2000</v>
      </c>
      <c r="E292" s="31">
        <f t="shared" si="38"/>
        <v>0</v>
      </c>
      <c r="F292" s="30">
        <f t="shared" si="39"/>
        <v>2000</v>
      </c>
      <c r="G292" s="30">
        <f t="shared" si="40"/>
        <v>2195.1198796518634</v>
      </c>
      <c r="H292" s="30">
        <f t="shared" si="44"/>
        <v>-195.11987965186316</v>
      </c>
      <c r="I292" s="30">
        <f t="shared" si="41"/>
        <v>-470482.83104412345</v>
      </c>
    </row>
    <row r="293" spans="1:9" s="23" customFormat="1" ht="18.899999999999999" customHeight="1">
      <c r="A293" s="27">
        <f t="shared" si="36"/>
        <v>276</v>
      </c>
      <c r="B293" s="26">
        <f t="shared" si="37"/>
        <v>51105</v>
      </c>
      <c r="C293" s="30">
        <f t="shared" si="42"/>
        <v>-470482.83104412345</v>
      </c>
      <c r="D293" s="30">
        <f t="shared" si="43"/>
        <v>2000</v>
      </c>
      <c r="E293" s="31">
        <f t="shared" si="38"/>
        <v>0</v>
      </c>
      <c r="F293" s="30">
        <f t="shared" si="39"/>
        <v>2000</v>
      </c>
      <c r="G293" s="30">
        <f t="shared" si="40"/>
        <v>2196.0345129350517</v>
      </c>
      <c r="H293" s="30">
        <f t="shared" si="44"/>
        <v>-196.03451293505145</v>
      </c>
      <c r="I293" s="30">
        <f t="shared" si="41"/>
        <v>-472678.86555705848</v>
      </c>
    </row>
    <row r="294" spans="1:9" s="23" customFormat="1" ht="18.899999999999999" customHeight="1">
      <c r="A294" s="27">
        <f t="shared" si="36"/>
        <v>277</v>
      </c>
      <c r="B294" s="26">
        <f t="shared" si="37"/>
        <v>51136</v>
      </c>
      <c r="C294" s="30">
        <f t="shared" si="42"/>
        <v>-472678.86555705848</v>
      </c>
      <c r="D294" s="30">
        <f t="shared" si="43"/>
        <v>2000</v>
      </c>
      <c r="E294" s="31">
        <f t="shared" si="38"/>
        <v>0</v>
      </c>
      <c r="F294" s="30">
        <f t="shared" si="39"/>
        <v>2000</v>
      </c>
      <c r="G294" s="30">
        <f t="shared" si="40"/>
        <v>2196.9495273154412</v>
      </c>
      <c r="H294" s="30">
        <f t="shared" si="44"/>
        <v>-196.94952731544103</v>
      </c>
      <c r="I294" s="30">
        <f t="shared" si="41"/>
        <v>-474875.81508437393</v>
      </c>
    </row>
    <row r="295" spans="1:9" s="23" customFormat="1" ht="18.899999999999999" customHeight="1">
      <c r="A295" s="27">
        <f t="shared" si="36"/>
        <v>278</v>
      </c>
      <c r="B295" s="26">
        <f t="shared" si="37"/>
        <v>51167</v>
      </c>
      <c r="C295" s="30">
        <f t="shared" si="42"/>
        <v>-474875.81508437393</v>
      </c>
      <c r="D295" s="30">
        <f t="shared" si="43"/>
        <v>2000</v>
      </c>
      <c r="E295" s="31">
        <f t="shared" si="38"/>
        <v>0</v>
      </c>
      <c r="F295" s="30">
        <f t="shared" si="39"/>
        <v>2000</v>
      </c>
      <c r="G295" s="30">
        <f t="shared" si="40"/>
        <v>2197.8649229518223</v>
      </c>
      <c r="H295" s="30">
        <f t="shared" si="44"/>
        <v>-197.86492295182248</v>
      </c>
      <c r="I295" s="30">
        <f t="shared" si="41"/>
        <v>-477073.68000732578</v>
      </c>
    </row>
    <row r="296" spans="1:9" s="23" customFormat="1" ht="18.899999999999999" customHeight="1">
      <c r="A296" s="27">
        <f t="shared" si="36"/>
        <v>279</v>
      </c>
      <c r="B296" s="26">
        <f t="shared" si="37"/>
        <v>51196</v>
      </c>
      <c r="C296" s="30">
        <f t="shared" si="42"/>
        <v>-477073.68000732578</v>
      </c>
      <c r="D296" s="30">
        <f t="shared" si="43"/>
        <v>2000</v>
      </c>
      <c r="E296" s="31">
        <f t="shared" si="38"/>
        <v>0</v>
      </c>
      <c r="F296" s="30">
        <f t="shared" si="39"/>
        <v>2000</v>
      </c>
      <c r="G296" s="30">
        <f t="shared" si="40"/>
        <v>2198.7807000030525</v>
      </c>
      <c r="H296" s="30">
        <f t="shared" si="44"/>
        <v>-198.7807000030524</v>
      </c>
      <c r="I296" s="30">
        <f t="shared" si="41"/>
        <v>-479272.46070732881</v>
      </c>
    </row>
    <row r="297" spans="1:9" s="23" customFormat="1" ht="18.899999999999999" customHeight="1">
      <c r="A297" s="27">
        <f t="shared" si="36"/>
        <v>280</v>
      </c>
      <c r="B297" s="26">
        <f t="shared" si="37"/>
        <v>51227</v>
      </c>
      <c r="C297" s="30">
        <f t="shared" si="42"/>
        <v>-479272.46070732881</v>
      </c>
      <c r="D297" s="30">
        <f t="shared" si="43"/>
        <v>2000</v>
      </c>
      <c r="E297" s="31">
        <f t="shared" si="38"/>
        <v>0</v>
      </c>
      <c r="F297" s="30">
        <f t="shared" si="39"/>
        <v>2000</v>
      </c>
      <c r="G297" s="30">
        <f t="shared" si="40"/>
        <v>2199.6968586280536</v>
      </c>
      <c r="H297" s="30">
        <f t="shared" si="44"/>
        <v>-199.69685862805366</v>
      </c>
      <c r="I297" s="30">
        <f t="shared" si="41"/>
        <v>-481472.15756595688</v>
      </c>
    </row>
    <row r="298" spans="1:9" s="23" customFormat="1" ht="18.899999999999999" customHeight="1">
      <c r="A298" s="27">
        <f t="shared" si="36"/>
        <v>281</v>
      </c>
      <c r="B298" s="26">
        <f t="shared" si="37"/>
        <v>51257</v>
      </c>
      <c r="C298" s="30">
        <f t="shared" si="42"/>
        <v>-481472.15756595688</v>
      </c>
      <c r="D298" s="30">
        <f t="shared" si="43"/>
        <v>2000</v>
      </c>
      <c r="E298" s="31">
        <f t="shared" si="38"/>
        <v>0</v>
      </c>
      <c r="F298" s="30">
        <f t="shared" si="39"/>
        <v>2000</v>
      </c>
      <c r="G298" s="30">
        <f t="shared" si="40"/>
        <v>2200.6133989858154</v>
      </c>
      <c r="H298" s="30">
        <f t="shared" si="44"/>
        <v>-200.61339898581537</v>
      </c>
      <c r="I298" s="30">
        <f t="shared" si="41"/>
        <v>-483672.7709649427</v>
      </c>
    </row>
    <row r="299" spans="1:9" s="23" customFormat="1" ht="18.899999999999999" customHeight="1">
      <c r="A299" s="27">
        <f t="shared" si="36"/>
        <v>282</v>
      </c>
      <c r="B299" s="26">
        <f t="shared" si="37"/>
        <v>51288</v>
      </c>
      <c r="C299" s="30">
        <f t="shared" si="42"/>
        <v>-483672.7709649427</v>
      </c>
      <c r="D299" s="30">
        <f t="shared" si="43"/>
        <v>2000</v>
      </c>
      <c r="E299" s="31">
        <f t="shared" si="38"/>
        <v>0</v>
      </c>
      <c r="F299" s="30">
        <f t="shared" si="39"/>
        <v>2000</v>
      </c>
      <c r="G299" s="30">
        <f t="shared" si="40"/>
        <v>2201.5303212353929</v>
      </c>
      <c r="H299" s="30">
        <f t="shared" si="44"/>
        <v>-201.53032123539279</v>
      </c>
      <c r="I299" s="30">
        <f t="shared" si="41"/>
        <v>-485874.30128617812</v>
      </c>
    </row>
    <row r="300" spans="1:9" s="23" customFormat="1" ht="18.899999999999999" customHeight="1">
      <c r="A300" s="27">
        <f t="shared" si="36"/>
        <v>283</v>
      </c>
      <c r="B300" s="26">
        <f t="shared" si="37"/>
        <v>51318</v>
      </c>
      <c r="C300" s="30">
        <f t="shared" si="42"/>
        <v>-485874.30128617812</v>
      </c>
      <c r="D300" s="30">
        <f t="shared" si="43"/>
        <v>2000</v>
      </c>
      <c r="E300" s="31">
        <f t="shared" si="38"/>
        <v>0</v>
      </c>
      <c r="F300" s="30">
        <f t="shared" si="39"/>
        <v>2000</v>
      </c>
      <c r="G300" s="30">
        <f t="shared" si="40"/>
        <v>2202.4476255359077</v>
      </c>
      <c r="H300" s="30">
        <f t="shared" si="44"/>
        <v>-202.44762553590758</v>
      </c>
      <c r="I300" s="30">
        <f t="shared" si="41"/>
        <v>-488076.74891171401</v>
      </c>
    </row>
    <row r="301" spans="1:9" s="23" customFormat="1" ht="18.899999999999999" customHeight="1">
      <c r="A301" s="27">
        <f t="shared" si="36"/>
        <v>284</v>
      </c>
      <c r="B301" s="26">
        <f t="shared" si="37"/>
        <v>51349</v>
      </c>
      <c r="C301" s="30">
        <f t="shared" si="42"/>
        <v>-488076.74891171401</v>
      </c>
      <c r="D301" s="30">
        <f t="shared" si="43"/>
        <v>2000</v>
      </c>
      <c r="E301" s="31">
        <f t="shared" si="38"/>
        <v>0</v>
      </c>
      <c r="F301" s="30">
        <f t="shared" si="39"/>
        <v>2000</v>
      </c>
      <c r="G301" s="30">
        <f t="shared" si="40"/>
        <v>2203.3653120465474</v>
      </c>
      <c r="H301" s="30">
        <f t="shared" si="44"/>
        <v>-203.3653120465475</v>
      </c>
      <c r="I301" s="30">
        <f t="shared" si="41"/>
        <v>-490280.11422376055</v>
      </c>
    </row>
    <row r="302" spans="1:9" s="23" customFormat="1" ht="18.899999999999999" customHeight="1">
      <c r="A302" s="27">
        <f t="shared" si="36"/>
        <v>285</v>
      </c>
      <c r="B302" s="26">
        <f t="shared" si="37"/>
        <v>51380</v>
      </c>
      <c r="C302" s="30">
        <f t="shared" si="42"/>
        <v>-490280.11422376055</v>
      </c>
      <c r="D302" s="30">
        <f t="shared" si="43"/>
        <v>2000</v>
      </c>
      <c r="E302" s="31">
        <f t="shared" si="38"/>
        <v>0</v>
      </c>
      <c r="F302" s="30">
        <f t="shared" si="39"/>
        <v>2000</v>
      </c>
      <c r="G302" s="30">
        <f t="shared" si="40"/>
        <v>2204.2833809265667</v>
      </c>
      <c r="H302" s="30">
        <f t="shared" si="44"/>
        <v>-204.28338092656691</v>
      </c>
      <c r="I302" s="30">
        <f t="shared" si="41"/>
        <v>-492484.39760468714</v>
      </c>
    </row>
    <row r="303" spans="1:9" s="23" customFormat="1" ht="18.899999999999999" customHeight="1">
      <c r="A303" s="27">
        <f t="shared" si="36"/>
        <v>286</v>
      </c>
      <c r="B303" s="26">
        <f t="shared" si="37"/>
        <v>51410</v>
      </c>
      <c r="C303" s="30">
        <f t="shared" si="42"/>
        <v>-492484.39760468714</v>
      </c>
      <c r="D303" s="30">
        <f t="shared" si="43"/>
        <v>2000</v>
      </c>
      <c r="E303" s="31">
        <f t="shared" si="38"/>
        <v>0</v>
      </c>
      <c r="F303" s="30">
        <f t="shared" si="39"/>
        <v>2000</v>
      </c>
      <c r="G303" s="30">
        <f t="shared" si="40"/>
        <v>2205.2018323352863</v>
      </c>
      <c r="H303" s="30">
        <f t="shared" si="44"/>
        <v>-205.20183233528633</v>
      </c>
      <c r="I303" s="30">
        <f t="shared" si="41"/>
        <v>-494689.59943702241</v>
      </c>
    </row>
    <row r="304" spans="1:9" s="23" customFormat="1" ht="18.899999999999999" customHeight="1">
      <c r="A304" s="27">
        <f t="shared" si="36"/>
        <v>287</v>
      </c>
      <c r="B304" s="26">
        <f t="shared" si="37"/>
        <v>51441</v>
      </c>
      <c r="C304" s="30">
        <f t="shared" si="42"/>
        <v>-494689.59943702241</v>
      </c>
      <c r="D304" s="30">
        <f t="shared" si="43"/>
        <v>2000</v>
      </c>
      <c r="E304" s="31">
        <f t="shared" si="38"/>
        <v>0</v>
      </c>
      <c r="F304" s="30">
        <f t="shared" si="39"/>
        <v>2000</v>
      </c>
      <c r="G304" s="30">
        <f t="shared" si="40"/>
        <v>2206.1206664320925</v>
      </c>
      <c r="H304" s="30">
        <f t="shared" si="44"/>
        <v>-206.12066643209266</v>
      </c>
      <c r="I304" s="30">
        <f t="shared" si="41"/>
        <v>-496895.72010345449</v>
      </c>
    </row>
    <row r="305" spans="1:9" s="23" customFormat="1" ht="18.899999999999999" customHeight="1">
      <c r="A305" s="27">
        <f t="shared" si="36"/>
        <v>288</v>
      </c>
      <c r="B305" s="26">
        <f t="shared" si="37"/>
        <v>51471</v>
      </c>
      <c r="C305" s="30">
        <f t="shared" si="42"/>
        <v>-496895.72010345449</v>
      </c>
      <c r="D305" s="30">
        <f t="shared" si="43"/>
        <v>2000</v>
      </c>
      <c r="E305" s="31">
        <f t="shared" si="38"/>
        <v>0</v>
      </c>
      <c r="F305" s="30">
        <f t="shared" si="39"/>
        <v>2000</v>
      </c>
      <c r="G305" s="30">
        <f t="shared" si="40"/>
        <v>2207.0398833764393</v>
      </c>
      <c r="H305" s="30">
        <f t="shared" si="44"/>
        <v>-207.03988337643935</v>
      </c>
      <c r="I305" s="30">
        <f t="shared" si="41"/>
        <v>-499102.75998683093</v>
      </c>
    </row>
    <row r="306" spans="1:9" s="23" customFormat="1" ht="18.899999999999999" customHeight="1">
      <c r="A306" s="27">
        <f t="shared" si="36"/>
        <v>289</v>
      </c>
      <c r="B306" s="26">
        <f t="shared" si="37"/>
        <v>51502</v>
      </c>
      <c r="C306" s="30">
        <f t="shared" si="42"/>
        <v>-499102.75998683093</v>
      </c>
      <c r="D306" s="30">
        <f t="shared" si="43"/>
        <v>2000</v>
      </c>
      <c r="E306" s="31">
        <f t="shared" si="38"/>
        <v>0</v>
      </c>
      <c r="F306" s="30">
        <f t="shared" si="39"/>
        <v>2000</v>
      </c>
      <c r="G306" s="30">
        <f t="shared" si="40"/>
        <v>2207.9594833278461</v>
      </c>
      <c r="H306" s="30">
        <f t="shared" si="44"/>
        <v>-207.95948332784621</v>
      </c>
      <c r="I306" s="30">
        <f t="shared" si="41"/>
        <v>-501310.7194701588</v>
      </c>
    </row>
    <row r="307" spans="1:9" s="23" customFormat="1" ht="18.899999999999999" customHeight="1">
      <c r="A307" s="27">
        <f t="shared" si="36"/>
        <v>290</v>
      </c>
      <c r="B307" s="26">
        <f t="shared" si="37"/>
        <v>51533</v>
      </c>
      <c r="C307" s="30">
        <f t="shared" si="42"/>
        <v>-501310.7194701588</v>
      </c>
      <c r="D307" s="30">
        <f t="shared" si="43"/>
        <v>2000</v>
      </c>
      <c r="E307" s="31">
        <f t="shared" si="38"/>
        <v>0</v>
      </c>
      <c r="F307" s="30">
        <f t="shared" si="39"/>
        <v>2000</v>
      </c>
      <c r="G307" s="30">
        <f t="shared" si="40"/>
        <v>2208.8794664458997</v>
      </c>
      <c r="H307" s="30">
        <f t="shared" si="44"/>
        <v>-208.87946644589951</v>
      </c>
      <c r="I307" s="30">
        <f t="shared" si="41"/>
        <v>-503519.59893660469</v>
      </c>
    </row>
    <row r="308" spans="1:9" s="23" customFormat="1" ht="18.899999999999999" customHeight="1">
      <c r="A308" s="27">
        <f t="shared" si="36"/>
        <v>291</v>
      </c>
      <c r="B308" s="26">
        <f t="shared" si="37"/>
        <v>51561</v>
      </c>
      <c r="C308" s="30">
        <f t="shared" si="42"/>
        <v>-503519.59893660469</v>
      </c>
      <c r="D308" s="30">
        <f t="shared" si="43"/>
        <v>2000</v>
      </c>
      <c r="E308" s="31">
        <f t="shared" si="38"/>
        <v>0</v>
      </c>
      <c r="F308" s="30">
        <f t="shared" si="39"/>
        <v>2000</v>
      </c>
      <c r="G308" s="30">
        <f t="shared" si="40"/>
        <v>2209.7998328902518</v>
      </c>
      <c r="H308" s="30">
        <f t="shared" si="44"/>
        <v>-209.79983289025196</v>
      </c>
      <c r="I308" s="30">
        <f t="shared" si="41"/>
        <v>-505729.39876949496</v>
      </c>
    </row>
    <row r="309" spans="1:9" s="23" customFormat="1" ht="18.899999999999999" customHeight="1">
      <c r="A309" s="27">
        <f t="shared" si="36"/>
        <v>292</v>
      </c>
      <c r="B309" s="26">
        <f t="shared" si="37"/>
        <v>51592</v>
      </c>
      <c r="C309" s="30">
        <f t="shared" si="42"/>
        <v>-505729.39876949496</v>
      </c>
      <c r="D309" s="30">
        <f t="shared" si="43"/>
        <v>2000</v>
      </c>
      <c r="E309" s="31">
        <f t="shared" si="38"/>
        <v>0</v>
      </c>
      <c r="F309" s="30">
        <f t="shared" si="39"/>
        <v>2000</v>
      </c>
      <c r="G309" s="30">
        <f t="shared" si="40"/>
        <v>2210.7205828206229</v>
      </c>
      <c r="H309" s="30">
        <f t="shared" si="44"/>
        <v>-210.72058282062289</v>
      </c>
      <c r="I309" s="30">
        <f t="shared" si="41"/>
        <v>-507940.11935231561</v>
      </c>
    </row>
    <row r="310" spans="1:9" s="23" customFormat="1" ht="18.899999999999999" customHeight="1">
      <c r="A310" s="27">
        <f t="shared" si="36"/>
        <v>293</v>
      </c>
      <c r="B310" s="26">
        <f t="shared" si="37"/>
        <v>51622</v>
      </c>
      <c r="C310" s="30">
        <f t="shared" si="42"/>
        <v>-507940.11935231561</v>
      </c>
      <c r="D310" s="30">
        <f t="shared" si="43"/>
        <v>2000</v>
      </c>
      <c r="E310" s="31">
        <f t="shared" si="38"/>
        <v>0</v>
      </c>
      <c r="F310" s="30">
        <f t="shared" si="39"/>
        <v>2000</v>
      </c>
      <c r="G310" s="30">
        <f t="shared" si="40"/>
        <v>2211.6417163967981</v>
      </c>
      <c r="H310" s="30">
        <f t="shared" si="44"/>
        <v>-211.64171639679819</v>
      </c>
      <c r="I310" s="30">
        <f t="shared" si="41"/>
        <v>-510151.7610687124</v>
      </c>
    </row>
    <row r="311" spans="1:9" s="23" customFormat="1" ht="18.899999999999999" customHeight="1">
      <c r="A311" s="27">
        <f t="shared" si="36"/>
        <v>294</v>
      </c>
      <c r="B311" s="26">
        <f t="shared" si="37"/>
        <v>51653</v>
      </c>
      <c r="C311" s="30">
        <f t="shared" si="42"/>
        <v>-510151.7610687124</v>
      </c>
      <c r="D311" s="30">
        <f t="shared" si="43"/>
        <v>2000</v>
      </c>
      <c r="E311" s="31">
        <f t="shared" si="38"/>
        <v>0</v>
      </c>
      <c r="F311" s="30">
        <f t="shared" si="39"/>
        <v>2000</v>
      </c>
      <c r="G311" s="30">
        <f t="shared" si="40"/>
        <v>2212.5632337786301</v>
      </c>
      <c r="H311" s="30">
        <f t="shared" si="44"/>
        <v>-212.56323377863018</v>
      </c>
      <c r="I311" s="30">
        <f t="shared" si="41"/>
        <v>-512364.32430249103</v>
      </c>
    </row>
    <row r="312" spans="1:9" s="23" customFormat="1" ht="18.899999999999999" customHeight="1">
      <c r="A312" s="27">
        <f t="shared" si="36"/>
        <v>295</v>
      </c>
      <c r="B312" s="26">
        <f t="shared" si="37"/>
        <v>51683</v>
      </c>
      <c r="C312" s="30">
        <f t="shared" si="42"/>
        <v>-512364.32430249103</v>
      </c>
      <c r="D312" s="30">
        <f t="shared" si="43"/>
        <v>2000</v>
      </c>
      <c r="E312" s="31">
        <f t="shared" si="38"/>
        <v>0</v>
      </c>
      <c r="F312" s="30">
        <f t="shared" si="39"/>
        <v>2000</v>
      </c>
      <c r="G312" s="30">
        <f t="shared" si="40"/>
        <v>2213.4851351260381</v>
      </c>
      <c r="H312" s="30">
        <f t="shared" si="44"/>
        <v>-213.48513512603793</v>
      </c>
      <c r="I312" s="30">
        <f t="shared" si="41"/>
        <v>-514577.80943761708</v>
      </c>
    </row>
    <row r="313" spans="1:9" s="23" customFormat="1" ht="18.899999999999999" customHeight="1">
      <c r="A313" s="27">
        <f t="shared" si="36"/>
        <v>296</v>
      </c>
      <c r="B313" s="26">
        <f t="shared" si="37"/>
        <v>51714</v>
      </c>
      <c r="C313" s="30">
        <f t="shared" si="42"/>
        <v>-514577.80943761708</v>
      </c>
      <c r="D313" s="30">
        <f t="shared" si="43"/>
        <v>2000</v>
      </c>
      <c r="E313" s="31">
        <f t="shared" si="38"/>
        <v>0</v>
      </c>
      <c r="F313" s="30">
        <f t="shared" si="39"/>
        <v>2000</v>
      </c>
      <c r="G313" s="30">
        <f t="shared" si="40"/>
        <v>2214.4074205990073</v>
      </c>
      <c r="H313" s="30">
        <f t="shared" si="44"/>
        <v>-214.40742059900711</v>
      </c>
      <c r="I313" s="30">
        <f t="shared" si="41"/>
        <v>-516792.2168582161</v>
      </c>
    </row>
    <row r="314" spans="1:9" s="23" customFormat="1" ht="18.899999999999999" customHeight="1">
      <c r="A314" s="27">
        <f t="shared" si="36"/>
        <v>297</v>
      </c>
      <c r="B314" s="26">
        <f t="shared" si="37"/>
        <v>51745</v>
      </c>
      <c r="C314" s="30">
        <f t="shared" si="42"/>
        <v>-516792.2168582161</v>
      </c>
      <c r="D314" s="30">
        <f t="shared" si="43"/>
        <v>2000</v>
      </c>
      <c r="E314" s="31">
        <f t="shared" si="38"/>
        <v>0</v>
      </c>
      <c r="F314" s="30">
        <f t="shared" si="39"/>
        <v>2000</v>
      </c>
      <c r="G314" s="30">
        <f t="shared" si="40"/>
        <v>2215.3300903575901</v>
      </c>
      <c r="H314" s="30">
        <f t="shared" si="44"/>
        <v>-215.33009035759005</v>
      </c>
      <c r="I314" s="30">
        <f t="shared" si="41"/>
        <v>-519007.54694857367</v>
      </c>
    </row>
    <row r="315" spans="1:9" s="23" customFormat="1" ht="18.899999999999999" customHeight="1">
      <c r="A315" s="27">
        <f t="shared" si="36"/>
        <v>298</v>
      </c>
      <c r="B315" s="26">
        <f t="shared" si="37"/>
        <v>51775</v>
      </c>
      <c r="C315" s="30">
        <f t="shared" si="42"/>
        <v>-519007.54694857367</v>
      </c>
      <c r="D315" s="30">
        <f t="shared" si="43"/>
        <v>2000</v>
      </c>
      <c r="E315" s="31">
        <f t="shared" si="38"/>
        <v>0</v>
      </c>
      <c r="F315" s="30">
        <f t="shared" si="39"/>
        <v>2000</v>
      </c>
      <c r="G315" s="30">
        <f t="shared" si="40"/>
        <v>2216.2531445619056</v>
      </c>
      <c r="H315" s="30">
        <f t="shared" si="44"/>
        <v>-216.25314456190571</v>
      </c>
      <c r="I315" s="30">
        <f t="shared" si="41"/>
        <v>-521223.80009313556</v>
      </c>
    </row>
    <row r="316" spans="1:9" s="23" customFormat="1" ht="18.899999999999999" customHeight="1">
      <c r="A316" s="27">
        <f t="shared" si="36"/>
        <v>299</v>
      </c>
      <c r="B316" s="26">
        <f t="shared" si="37"/>
        <v>51806</v>
      </c>
      <c r="C316" s="30">
        <f t="shared" si="42"/>
        <v>-521223.80009313556</v>
      </c>
      <c r="D316" s="30">
        <f t="shared" si="43"/>
        <v>2000</v>
      </c>
      <c r="E316" s="31">
        <f t="shared" si="38"/>
        <v>0</v>
      </c>
      <c r="F316" s="30">
        <f t="shared" si="39"/>
        <v>2000</v>
      </c>
      <c r="G316" s="30">
        <f t="shared" si="40"/>
        <v>2217.1765833721397</v>
      </c>
      <c r="H316" s="30">
        <f t="shared" si="44"/>
        <v>-217.17658337213982</v>
      </c>
      <c r="I316" s="30">
        <f t="shared" si="41"/>
        <v>-523440.97667650768</v>
      </c>
    </row>
    <row r="317" spans="1:9" s="23" customFormat="1" ht="18.899999999999999" customHeight="1">
      <c r="A317" s="27">
        <f t="shared" si="36"/>
        <v>300</v>
      </c>
      <c r="B317" s="26">
        <f t="shared" si="37"/>
        <v>51836</v>
      </c>
      <c r="C317" s="30">
        <f t="shared" si="42"/>
        <v>-523440.97667650768</v>
      </c>
      <c r="D317" s="30">
        <f t="shared" si="43"/>
        <v>2000</v>
      </c>
      <c r="E317" s="31">
        <f t="shared" si="38"/>
        <v>0</v>
      </c>
      <c r="F317" s="30">
        <f t="shared" si="39"/>
        <v>2000</v>
      </c>
      <c r="G317" s="30">
        <f t="shared" si="40"/>
        <v>2218.1004069485448</v>
      </c>
      <c r="H317" s="30">
        <f t="shared" si="44"/>
        <v>-218.10040694854487</v>
      </c>
      <c r="I317" s="30">
        <f t="shared" si="41"/>
        <v>-525659.07708345621</v>
      </c>
    </row>
    <row r="318" spans="1:9" s="23" customFormat="1" ht="18.899999999999999" customHeight="1">
      <c r="A318" s="27">
        <f t="shared" si="36"/>
        <v>301</v>
      </c>
      <c r="B318" s="26">
        <f t="shared" si="37"/>
        <v>51867</v>
      </c>
      <c r="C318" s="30">
        <f t="shared" si="42"/>
        <v>-525659.07708345621</v>
      </c>
      <c r="D318" s="30">
        <f t="shared" si="43"/>
        <v>2000</v>
      </c>
      <c r="E318" s="31">
        <f t="shared" si="38"/>
        <v>0</v>
      </c>
      <c r="F318" s="30">
        <f t="shared" si="39"/>
        <v>2000</v>
      </c>
      <c r="G318" s="30">
        <f t="shared" si="40"/>
        <v>2219.0246154514402</v>
      </c>
      <c r="H318" s="30">
        <f t="shared" si="44"/>
        <v>-219.0246154514401</v>
      </c>
      <c r="I318" s="30">
        <f t="shared" si="41"/>
        <v>-527878.10169890767</v>
      </c>
    </row>
    <row r="319" spans="1:9" s="23" customFormat="1" ht="18.899999999999999" customHeight="1">
      <c r="A319" s="27">
        <f t="shared" si="36"/>
        <v>302</v>
      </c>
      <c r="B319" s="26">
        <f t="shared" si="37"/>
        <v>51898</v>
      </c>
      <c r="C319" s="30">
        <f t="shared" si="42"/>
        <v>-527878.10169890767</v>
      </c>
      <c r="D319" s="30">
        <f t="shared" si="43"/>
        <v>2000</v>
      </c>
      <c r="E319" s="31">
        <f t="shared" si="38"/>
        <v>0</v>
      </c>
      <c r="F319" s="30">
        <f t="shared" si="39"/>
        <v>2000</v>
      </c>
      <c r="G319" s="30">
        <f t="shared" si="40"/>
        <v>2219.9492090412114</v>
      </c>
      <c r="H319" s="30">
        <f t="shared" si="44"/>
        <v>-219.94920904121156</v>
      </c>
      <c r="I319" s="30">
        <f t="shared" si="41"/>
        <v>-530098.05090794887</v>
      </c>
    </row>
    <row r="320" spans="1:9" s="23" customFormat="1" ht="18.899999999999999" customHeight="1">
      <c r="A320" s="27">
        <f t="shared" si="36"/>
        <v>303</v>
      </c>
      <c r="B320" s="26">
        <f t="shared" si="37"/>
        <v>51926</v>
      </c>
      <c r="C320" s="30">
        <f t="shared" si="42"/>
        <v>-530098.05090794887</v>
      </c>
      <c r="D320" s="30">
        <f t="shared" si="43"/>
        <v>2000</v>
      </c>
      <c r="E320" s="31">
        <f t="shared" si="38"/>
        <v>0</v>
      </c>
      <c r="F320" s="30">
        <f t="shared" si="39"/>
        <v>2000</v>
      </c>
      <c r="G320" s="30">
        <f t="shared" si="40"/>
        <v>2220.8741878783121</v>
      </c>
      <c r="H320" s="30">
        <f t="shared" si="44"/>
        <v>-220.87418787831203</v>
      </c>
      <c r="I320" s="30">
        <f t="shared" si="41"/>
        <v>-532318.9250958272</v>
      </c>
    </row>
    <row r="321" spans="1:9" s="23" customFormat="1" ht="18.899999999999999" customHeight="1">
      <c r="A321" s="27">
        <f t="shared" si="36"/>
        <v>304</v>
      </c>
      <c r="B321" s="26">
        <f t="shared" si="37"/>
        <v>51957</v>
      </c>
      <c r="C321" s="30">
        <f t="shared" si="42"/>
        <v>-532318.9250958272</v>
      </c>
      <c r="D321" s="30">
        <f t="shared" si="43"/>
        <v>2000</v>
      </c>
      <c r="E321" s="31">
        <f t="shared" si="38"/>
        <v>0</v>
      </c>
      <c r="F321" s="30">
        <f t="shared" si="39"/>
        <v>2000</v>
      </c>
      <c r="G321" s="30">
        <f t="shared" si="40"/>
        <v>2221.7995521232615</v>
      </c>
      <c r="H321" s="30">
        <f t="shared" si="44"/>
        <v>-221.79955212326135</v>
      </c>
      <c r="I321" s="30">
        <f t="shared" si="41"/>
        <v>-534540.7246479505</v>
      </c>
    </row>
    <row r="322" spans="1:9" s="23" customFormat="1" ht="18.899999999999999" customHeight="1">
      <c r="A322" s="27">
        <f t="shared" si="36"/>
        <v>305</v>
      </c>
      <c r="B322" s="26">
        <f t="shared" si="37"/>
        <v>51987</v>
      </c>
      <c r="C322" s="30">
        <f t="shared" si="42"/>
        <v>-534540.7246479505</v>
      </c>
      <c r="D322" s="30">
        <f t="shared" si="43"/>
        <v>2000</v>
      </c>
      <c r="E322" s="31">
        <f t="shared" si="38"/>
        <v>0</v>
      </c>
      <c r="F322" s="30">
        <f t="shared" si="39"/>
        <v>2000</v>
      </c>
      <c r="G322" s="30">
        <f t="shared" si="40"/>
        <v>2222.7253019366462</v>
      </c>
      <c r="H322" s="30">
        <f t="shared" si="44"/>
        <v>-222.72530193664605</v>
      </c>
      <c r="I322" s="30">
        <f t="shared" si="41"/>
        <v>-536763.44994988712</v>
      </c>
    </row>
    <row r="323" spans="1:9" s="23" customFormat="1" ht="18.899999999999999" customHeight="1">
      <c r="A323" s="27">
        <f t="shared" si="36"/>
        <v>306</v>
      </c>
      <c r="B323" s="26">
        <f t="shared" si="37"/>
        <v>52018</v>
      </c>
      <c r="C323" s="30">
        <f t="shared" si="42"/>
        <v>-536763.44994988712</v>
      </c>
      <c r="D323" s="30">
        <f t="shared" si="43"/>
        <v>2000</v>
      </c>
      <c r="E323" s="31">
        <f t="shared" si="38"/>
        <v>0</v>
      </c>
      <c r="F323" s="30">
        <f t="shared" si="39"/>
        <v>2000</v>
      </c>
      <c r="G323" s="30">
        <f t="shared" si="40"/>
        <v>2223.6514374791195</v>
      </c>
      <c r="H323" s="30">
        <f t="shared" si="44"/>
        <v>-223.65143747911964</v>
      </c>
      <c r="I323" s="30">
        <f t="shared" si="41"/>
        <v>-538987.10138736619</v>
      </c>
    </row>
    <row r="324" spans="1:9" s="23" customFormat="1" ht="18.899999999999999" customHeight="1">
      <c r="A324" s="27">
        <f t="shared" si="36"/>
        <v>307</v>
      </c>
      <c r="B324" s="26">
        <f t="shared" si="37"/>
        <v>52048</v>
      </c>
      <c r="C324" s="30">
        <f t="shared" si="42"/>
        <v>-538987.10138736619</v>
      </c>
      <c r="D324" s="30">
        <f t="shared" si="43"/>
        <v>2000</v>
      </c>
      <c r="E324" s="31">
        <f t="shared" si="38"/>
        <v>0</v>
      </c>
      <c r="F324" s="30">
        <f t="shared" si="39"/>
        <v>2000</v>
      </c>
      <c r="G324" s="30">
        <f t="shared" si="40"/>
        <v>2224.5779589114027</v>
      </c>
      <c r="H324" s="30">
        <f t="shared" si="44"/>
        <v>-224.57795891140259</v>
      </c>
      <c r="I324" s="30">
        <f t="shared" si="41"/>
        <v>-541211.67934627761</v>
      </c>
    </row>
    <row r="325" spans="1:9" s="23" customFormat="1" ht="18.899999999999999" customHeight="1">
      <c r="A325" s="27">
        <f t="shared" si="36"/>
        <v>308</v>
      </c>
      <c r="B325" s="26">
        <f t="shared" si="37"/>
        <v>52079</v>
      </c>
      <c r="C325" s="30">
        <f t="shared" si="42"/>
        <v>-541211.67934627761</v>
      </c>
      <c r="D325" s="30">
        <f t="shared" si="43"/>
        <v>2000</v>
      </c>
      <c r="E325" s="31">
        <f t="shared" si="38"/>
        <v>0</v>
      </c>
      <c r="F325" s="30">
        <f t="shared" si="39"/>
        <v>2000</v>
      </c>
      <c r="G325" s="30">
        <f t="shared" si="40"/>
        <v>2225.5048663942825</v>
      </c>
      <c r="H325" s="30">
        <f t="shared" si="44"/>
        <v>-225.50486639428235</v>
      </c>
      <c r="I325" s="30">
        <f t="shared" si="41"/>
        <v>-543437.18421267194</v>
      </c>
    </row>
    <row r="326" spans="1:9" s="23" customFormat="1" ht="18.899999999999999" customHeight="1">
      <c r="A326" s="27">
        <f t="shared" si="36"/>
        <v>309</v>
      </c>
      <c r="B326" s="26">
        <f t="shared" si="37"/>
        <v>52110</v>
      </c>
      <c r="C326" s="30">
        <f t="shared" si="42"/>
        <v>-543437.18421267194</v>
      </c>
      <c r="D326" s="30">
        <f t="shared" si="43"/>
        <v>2000</v>
      </c>
      <c r="E326" s="31">
        <f t="shared" si="38"/>
        <v>0</v>
      </c>
      <c r="F326" s="30">
        <f t="shared" si="39"/>
        <v>2000</v>
      </c>
      <c r="G326" s="30">
        <f t="shared" si="40"/>
        <v>2226.4321600886133</v>
      </c>
      <c r="H326" s="30">
        <f t="shared" si="44"/>
        <v>-226.4321600886133</v>
      </c>
      <c r="I326" s="30">
        <f t="shared" si="41"/>
        <v>-545663.6163727605</v>
      </c>
    </row>
    <row r="327" spans="1:9" s="23" customFormat="1" ht="18.899999999999999" customHeight="1">
      <c r="A327" s="27">
        <f t="shared" si="36"/>
        <v>310</v>
      </c>
      <c r="B327" s="26">
        <f t="shared" si="37"/>
        <v>52140</v>
      </c>
      <c r="C327" s="30">
        <f t="shared" si="42"/>
        <v>-545663.6163727605</v>
      </c>
      <c r="D327" s="30">
        <f t="shared" si="43"/>
        <v>2000</v>
      </c>
      <c r="E327" s="31">
        <f t="shared" si="38"/>
        <v>0</v>
      </c>
      <c r="F327" s="30">
        <f t="shared" si="39"/>
        <v>2000</v>
      </c>
      <c r="G327" s="30">
        <f t="shared" si="40"/>
        <v>2227.3598401553168</v>
      </c>
      <c r="H327" s="30">
        <f t="shared" si="44"/>
        <v>-227.35984015531687</v>
      </c>
      <c r="I327" s="30">
        <f t="shared" si="41"/>
        <v>-547890.97621291585</v>
      </c>
    </row>
    <row r="328" spans="1:9" s="23" customFormat="1" ht="18.899999999999999" customHeight="1">
      <c r="A328" s="27">
        <f t="shared" si="36"/>
        <v>311</v>
      </c>
      <c r="B328" s="26">
        <f t="shared" si="37"/>
        <v>52171</v>
      </c>
      <c r="C328" s="30">
        <f t="shared" si="42"/>
        <v>-547890.97621291585</v>
      </c>
      <c r="D328" s="30">
        <f t="shared" si="43"/>
        <v>2000</v>
      </c>
      <c r="E328" s="31">
        <f t="shared" si="38"/>
        <v>0</v>
      </c>
      <c r="F328" s="30">
        <f t="shared" si="39"/>
        <v>2000</v>
      </c>
      <c r="G328" s="30">
        <f t="shared" si="40"/>
        <v>2228.2879067553818</v>
      </c>
      <c r="H328" s="30">
        <f t="shared" si="44"/>
        <v>-228.28790675538161</v>
      </c>
      <c r="I328" s="30">
        <f t="shared" si="41"/>
        <v>-550119.26411967119</v>
      </c>
    </row>
    <row r="329" spans="1:9" s="23" customFormat="1" ht="18.899999999999999" customHeight="1">
      <c r="A329" s="27">
        <f t="shared" si="36"/>
        <v>312</v>
      </c>
      <c r="B329" s="26">
        <f t="shared" si="37"/>
        <v>52201</v>
      </c>
      <c r="C329" s="30">
        <f t="shared" si="42"/>
        <v>-550119.26411967119</v>
      </c>
      <c r="D329" s="30">
        <f t="shared" si="43"/>
        <v>2000</v>
      </c>
      <c r="E329" s="31">
        <f t="shared" si="38"/>
        <v>0</v>
      </c>
      <c r="F329" s="30">
        <f t="shared" si="39"/>
        <v>2000</v>
      </c>
      <c r="G329" s="30">
        <f t="shared" si="40"/>
        <v>2229.2163600498629</v>
      </c>
      <c r="H329" s="30">
        <f t="shared" si="44"/>
        <v>-229.21636004986303</v>
      </c>
      <c r="I329" s="30">
        <f t="shared" si="41"/>
        <v>-552348.4804797211</v>
      </c>
    </row>
    <row r="330" spans="1:9" s="23" customFormat="1" ht="18.899999999999999" customHeight="1">
      <c r="A330" s="27">
        <f t="shared" si="36"/>
        <v>313</v>
      </c>
      <c r="B330" s="26">
        <f t="shared" si="37"/>
        <v>52232</v>
      </c>
      <c r="C330" s="30">
        <f t="shared" si="42"/>
        <v>-552348.4804797211</v>
      </c>
      <c r="D330" s="30">
        <f t="shared" si="43"/>
        <v>2000</v>
      </c>
      <c r="E330" s="31">
        <f t="shared" si="38"/>
        <v>0</v>
      </c>
      <c r="F330" s="30">
        <f t="shared" si="39"/>
        <v>2000</v>
      </c>
      <c r="G330" s="30">
        <f t="shared" si="40"/>
        <v>2230.1452001998837</v>
      </c>
      <c r="H330" s="30">
        <f t="shared" si="44"/>
        <v>-230.14520019988379</v>
      </c>
      <c r="I330" s="30">
        <f t="shared" si="41"/>
        <v>-554578.62567992101</v>
      </c>
    </row>
    <row r="331" spans="1:9" s="23" customFormat="1" ht="18.899999999999999" customHeight="1">
      <c r="A331" s="27">
        <f t="shared" si="36"/>
        <v>314</v>
      </c>
      <c r="B331" s="26">
        <f t="shared" si="37"/>
        <v>52263</v>
      </c>
      <c r="C331" s="30">
        <f t="shared" si="42"/>
        <v>-554578.62567992101</v>
      </c>
      <c r="D331" s="30">
        <f t="shared" si="43"/>
        <v>2000</v>
      </c>
      <c r="E331" s="31">
        <f t="shared" si="38"/>
        <v>0</v>
      </c>
      <c r="F331" s="30">
        <f t="shared" si="39"/>
        <v>2000</v>
      </c>
      <c r="G331" s="30">
        <f t="shared" si="40"/>
        <v>2231.0744273666337</v>
      </c>
      <c r="H331" s="30">
        <f t="shared" si="44"/>
        <v>-231.07442736663378</v>
      </c>
      <c r="I331" s="30">
        <f t="shared" si="41"/>
        <v>-556809.70010728762</v>
      </c>
    </row>
    <row r="332" spans="1:9" s="23" customFormat="1" ht="18.899999999999999" customHeight="1">
      <c r="A332" s="27">
        <f t="shared" si="36"/>
        <v>315</v>
      </c>
      <c r="B332" s="26">
        <f t="shared" si="37"/>
        <v>52291</v>
      </c>
      <c r="C332" s="30">
        <f t="shared" si="42"/>
        <v>-556809.70010728762</v>
      </c>
      <c r="D332" s="30">
        <f t="shared" si="43"/>
        <v>2000</v>
      </c>
      <c r="E332" s="31">
        <f t="shared" si="38"/>
        <v>0</v>
      </c>
      <c r="F332" s="30">
        <f t="shared" si="39"/>
        <v>2000</v>
      </c>
      <c r="G332" s="30">
        <f t="shared" si="40"/>
        <v>2232.0040417113696</v>
      </c>
      <c r="H332" s="30">
        <f t="shared" si="44"/>
        <v>-232.00404171136984</v>
      </c>
      <c r="I332" s="30">
        <f t="shared" si="41"/>
        <v>-559041.70414899895</v>
      </c>
    </row>
    <row r="333" spans="1:9" s="23" customFormat="1" ht="18.899999999999999" customHeight="1">
      <c r="A333" s="27">
        <f t="shared" si="36"/>
        <v>316</v>
      </c>
      <c r="B333" s="26">
        <f t="shared" si="37"/>
        <v>52322</v>
      </c>
      <c r="C333" s="30">
        <f t="shared" si="42"/>
        <v>-559041.70414899895</v>
      </c>
      <c r="D333" s="30">
        <f t="shared" si="43"/>
        <v>2000</v>
      </c>
      <c r="E333" s="31">
        <f t="shared" si="38"/>
        <v>0</v>
      </c>
      <c r="F333" s="30">
        <f t="shared" si="39"/>
        <v>2000</v>
      </c>
      <c r="G333" s="30">
        <f t="shared" si="40"/>
        <v>2232.9340433954162</v>
      </c>
      <c r="H333" s="30">
        <f t="shared" si="44"/>
        <v>-232.93404339541624</v>
      </c>
      <c r="I333" s="30">
        <f t="shared" si="41"/>
        <v>-561274.6381923944</v>
      </c>
    </row>
    <row r="334" spans="1:9" s="23" customFormat="1" ht="18.899999999999999" customHeight="1">
      <c r="A334" s="27">
        <f t="shared" si="36"/>
        <v>317</v>
      </c>
      <c r="B334" s="26">
        <f t="shared" si="37"/>
        <v>52352</v>
      </c>
      <c r="C334" s="30">
        <f t="shared" si="42"/>
        <v>-561274.6381923944</v>
      </c>
      <c r="D334" s="30">
        <f t="shared" si="43"/>
        <v>2000</v>
      </c>
      <c r="E334" s="31">
        <f t="shared" si="38"/>
        <v>0</v>
      </c>
      <c r="F334" s="30">
        <f t="shared" si="39"/>
        <v>2000</v>
      </c>
      <c r="G334" s="30">
        <f t="shared" si="40"/>
        <v>2233.8644325801642</v>
      </c>
      <c r="H334" s="30">
        <f t="shared" si="44"/>
        <v>-233.86443258016433</v>
      </c>
      <c r="I334" s="30">
        <f t="shared" si="41"/>
        <v>-563508.50262497459</v>
      </c>
    </row>
    <row r="335" spans="1:9" s="23" customFormat="1" ht="18.899999999999999" customHeight="1">
      <c r="A335" s="27">
        <f t="shared" si="36"/>
        <v>318</v>
      </c>
      <c r="B335" s="26">
        <f t="shared" si="37"/>
        <v>52383</v>
      </c>
      <c r="C335" s="30">
        <f t="shared" si="42"/>
        <v>-563508.50262497459</v>
      </c>
      <c r="D335" s="30">
        <f t="shared" si="43"/>
        <v>2000</v>
      </c>
      <c r="E335" s="31">
        <f t="shared" si="38"/>
        <v>0</v>
      </c>
      <c r="F335" s="30">
        <f t="shared" si="39"/>
        <v>2000</v>
      </c>
      <c r="G335" s="30">
        <f t="shared" si="40"/>
        <v>2234.7952094270727</v>
      </c>
      <c r="H335" s="30">
        <f t="shared" si="44"/>
        <v>-234.79520942707276</v>
      </c>
      <c r="I335" s="30">
        <f t="shared" si="41"/>
        <v>-565743.2978344016</v>
      </c>
    </row>
    <row r="336" spans="1:9" s="23" customFormat="1" ht="18.899999999999999" customHeight="1">
      <c r="A336" s="27">
        <f t="shared" si="36"/>
        <v>319</v>
      </c>
      <c r="B336" s="26">
        <f t="shared" si="37"/>
        <v>52413</v>
      </c>
      <c r="C336" s="30">
        <f t="shared" si="42"/>
        <v>-565743.2978344016</v>
      </c>
      <c r="D336" s="30">
        <f t="shared" si="43"/>
        <v>2000</v>
      </c>
      <c r="E336" s="31">
        <f t="shared" si="38"/>
        <v>0</v>
      </c>
      <c r="F336" s="30">
        <f t="shared" si="39"/>
        <v>2000</v>
      </c>
      <c r="G336" s="30">
        <f t="shared" si="40"/>
        <v>2235.7263740976673</v>
      </c>
      <c r="H336" s="30">
        <f t="shared" si="44"/>
        <v>-235.72637409766733</v>
      </c>
      <c r="I336" s="30">
        <f t="shared" si="41"/>
        <v>-567979.02420849924</v>
      </c>
    </row>
    <row r="337" spans="1:9" s="23" customFormat="1" ht="18.899999999999999" customHeight="1">
      <c r="A337" s="27">
        <f t="shared" si="36"/>
        <v>320</v>
      </c>
      <c r="B337" s="26">
        <f t="shared" si="37"/>
        <v>52444</v>
      </c>
      <c r="C337" s="30">
        <f t="shared" si="42"/>
        <v>-567979.02420849924</v>
      </c>
      <c r="D337" s="30">
        <f t="shared" si="43"/>
        <v>2000</v>
      </c>
      <c r="E337" s="31">
        <f t="shared" si="38"/>
        <v>0</v>
      </c>
      <c r="F337" s="30">
        <f t="shared" si="39"/>
        <v>2000</v>
      </c>
      <c r="G337" s="30">
        <f t="shared" si="40"/>
        <v>2236.6579267535412</v>
      </c>
      <c r="H337" s="30">
        <f t="shared" si="44"/>
        <v>-236.65792675354135</v>
      </c>
      <c r="I337" s="30">
        <f t="shared" si="41"/>
        <v>-570215.68213525275</v>
      </c>
    </row>
    <row r="338" spans="1:9" s="23" customFormat="1" ht="18.899999999999999" customHeight="1">
      <c r="A338" s="27">
        <f t="shared" si="36"/>
        <v>321</v>
      </c>
      <c r="B338" s="26">
        <f t="shared" si="37"/>
        <v>52475</v>
      </c>
      <c r="C338" s="30">
        <f t="shared" si="42"/>
        <v>-570215.68213525275</v>
      </c>
      <c r="D338" s="30">
        <f t="shared" si="43"/>
        <v>2000</v>
      </c>
      <c r="E338" s="31">
        <f t="shared" si="38"/>
        <v>0</v>
      </c>
      <c r="F338" s="30">
        <f t="shared" si="39"/>
        <v>2000</v>
      </c>
      <c r="G338" s="30">
        <f t="shared" si="40"/>
        <v>2237.5898675563553</v>
      </c>
      <c r="H338" s="30">
        <f t="shared" si="44"/>
        <v>-237.58986755635533</v>
      </c>
      <c r="I338" s="30">
        <f t="shared" si="41"/>
        <v>-572453.2720028091</v>
      </c>
    </row>
    <row r="339" spans="1:9" s="23" customFormat="1" ht="18.899999999999999" customHeight="1">
      <c r="A339" s="27">
        <f t="shared" ref="A339:A377" si="45">IF(Values_Entered,A338+1,"")</f>
        <v>322</v>
      </c>
      <c r="B339" s="26">
        <f t="shared" ref="B339:B377" si="46">IF(Pay_Num&lt;&gt;"",DATE(YEAR(B338),MONTH(B338)+1,DAY(B338)),"")</f>
        <v>52505</v>
      </c>
      <c r="C339" s="30">
        <f t="shared" si="42"/>
        <v>-572453.2720028091</v>
      </c>
      <c r="D339" s="30">
        <f t="shared" si="43"/>
        <v>2000</v>
      </c>
      <c r="E339" s="31">
        <f t="shared" ref="E339:E377" si="47">IF(Pay_Num&lt;&gt;"",Scheduled_Extra_Payments,"")</f>
        <v>0</v>
      </c>
      <c r="F339" s="30">
        <f t="shared" ref="F339:F377" si="48">IF(Pay_Num&lt;&gt;"",Sched_Pay+Extra_Pay,"")</f>
        <v>2000</v>
      </c>
      <c r="G339" s="30">
        <f t="shared" ref="G339:G377" si="49">IF(Pay_Num&lt;&gt;"",Total_Pay-Int,"")</f>
        <v>2238.5221966678373</v>
      </c>
      <c r="H339" s="30">
        <f t="shared" si="44"/>
        <v>-238.52219666783711</v>
      </c>
      <c r="I339" s="30">
        <f t="shared" ref="I339:I377" si="50">IF(Pay_Num&lt;&gt;"",Beg_Bal-Princ,"")</f>
        <v>-574691.79419947695</v>
      </c>
    </row>
    <row r="340" spans="1:9" s="23" customFormat="1" ht="18.899999999999999" customHeight="1">
      <c r="A340" s="27">
        <f t="shared" si="45"/>
        <v>323</v>
      </c>
      <c r="B340" s="26">
        <f t="shared" si="46"/>
        <v>52536</v>
      </c>
      <c r="C340" s="30">
        <f t="shared" ref="C340:C377" si="51">IF(Pay_Num&lt;&gt;"",I339,"")</f>
        <v>-574691.79419947695</v>
      </c>
      <c r="D340" s="30">
        <f t="shared" ref="D340:D377" si="52">IF(Pay_Num&lt;&gt;"",Scheduled_Monthly_Payment,"")</f>
        <v>2000</v>
      </c>
      <c r="E340" s="31">
        <f t="shared" si="47"/>
        <v>0</v>
      </c>
      <c r="F340" s="30">
        <f t="shared" si="48"/>
        <v>2000</v>
      </c>
      <c r="G340" s="30">
        <f t="shared" si="49"/>
        <v>2239.4549142497822</v>
      </c>
      <c r="H340" s="30">
        <f t="shared" ref="H340:H377" si="53">IF(Pay_Num&lt;&gt;"",Beg_Bal*Interest_Rate/12,"")</f>
        <v>-239.45491424978206</v>
      </c>
      <c r="I340" s="30">
        <f t="shared" si="50"/>
        <v>-576931.24911372678</v>
      </c>
    </row>
    <row r="341" spans="1:9" s="23" customFormat="1" ht="18.899999999999999" customHeight="1">
      <c r="A341" s="27">
        <f t="shared" si="45"/>
        <v>324</v>
      </c>
      <c r="B341" s="26">
        <f t="shared" si="46"/>
        <v>52566</v>
      </c>
      <c r="C341" s="30">
        <f t="shared" si="51"/>
        <v>-576931.24911372678</v>
      </c>
      <c r="D341" s="30">
        <f t="shared" si="52"/>
        <v>2000</v>
      </c>
      <c r="E341" s="31">
        <f t="shared" si="47"/>
        <v>0</v>
      </c>
      <c r="F341" s="30">
        <f t="shared" si="48"/>
        <v>2000</v>
      </c>
      <c r="G341" s="30">
        <f t="shared" si="49"/>
        <v>2240.3880204640527</v>
      </c>
      <c r="H341" s="30">
        <f t="shared" si="53"/>
        <v>-240.38802046405283</v>
      </c>
      <c r="I341" s="30">
        <f t="shared" si="50"/>
        <v>-579171.63713419088</v>
      </c>
    </row>
    <row r="342" spans="1:9" s="23" customFormat="1" ht="18.899999999999999" customHeight="1">
      <c r="A342" s="27">
        <f t="shared" si="45"/>
        <v>325</v>
      </c>
      <c r="B342" s="26">
        <f t="shared" si="46"/>
        <v>52597</v>
      </c>
      <c r="C342" s="30">
        <f t="shared" si="51"/>
        <v>-579171.63713419088</v>
      </c>
      <c r="D342" s="30">
        <f t="shared" si="52"/>
        <v>2000</v>
      </c>
      <c r="E342" s="31">
        <f t="shared" si="47"/>
        <v>0</v>
      </c>
      <c r="F342" s="30">
        <f t="shared" si="48"/>
        <v>2000</v>
      </c>
      <c r="G342" s="30">
        <f t="shared" si="49"/>
        <v>2241.3215154725794</v>
      </c>
      <c r="H342" s="30">
        <f t="shared" si="53"/>
        <v>-241.32151547257953</v>
      </c>
      <c r="I342" s="30">
        <f t="shared" si="50"/>
        <v>-581412.95864966349</v>
      </c>
    </row>
    <row r="343" spans="1:9" s="23" customFormat="1" ht="18.899999999999999" customHeight="1">
      <c r="A343" s="27">
        <f t="shared" si="45"/>
        <v>326</v>
      </c>
      <c r="B343" s="26">
        <f t="shared" si="46"/>
        <v>52628</v>
      </c>
      <c r="C343" s="30">
        <f t="shared" si="51"/>
        <v>-581412.95864966349</v>
      </c>
      <c r="D343" s="30">
        <f t="shared" si="52"/>
        <v>2000</v>
      </c>
      <c r="E343" s="31">
        <f t="shared" si="47"/>
        <v>0</v>
      </c>
      <c r="F343" s="30">
        <f t="shared" si="48"/>
        <v>2000</v>
      </c>
      <c r="G343" s="30">
        <f t="shared" si="49"/>
        <v>2242.2553994373598</v>
      </c>
      <c r="H343" s="30">
        <f t="shared" si="53"/>
        <v>-242.25539943735978</v>
      </c>
      <c r="I343" s="30">
        <f t="shared" si="50"/>
        <v>-583655.21404910088</v>
      </c>
    </row>
    <row r="344" spans="1:9" s="23" customFormat="1" ht="18.899999999999999" customHeight="1">
      <c r="A344" s="27">
        <f t="shared" si="45"/>
        <v>327</v>
      </c>
      <c r="B344" s="26">
        <f t="shared" si="46"/>
        <v>52657</v>
      </c>
      <c r="C344" s="30">
        <f t="shared" si="51"/>
        <v>-583655.21404910088</v>
      </c>
      <c r="D344" s="30">
        <f t="shared" si="52"/>
        <v>2000</v>
      </c>
      <c r="E344" s="31">
        <f t="shared" si="47"/>
        <v>0</v>
      </c>
      <c r="F344" s="30">
        <f t="shared" si="48"/>
        <v>2000</v>
      </c>
      <c r="G344" s="30">
        <f t="shared" si="49"/>
        <v>2243.1896725204588</v>
      </c>
      <c r="H344" s="30">
        <f t="shared" si="53"/>
        <v>-243.18967252045869</v>
      </c>
      <c r="I344" s="30">
        <f t="shared" si="50"/>
        <v>-585898.40372162138</v>
      </c>
    </row>
    <row r="345" spans="1:9" s="23" customFormat="1" ht="18.899999999999999" customHeight="1">
      <c r="A345" s="27">
        <f t="shared" si="45"/>
        <v>328</v>
      </c>
      <c r="B345" s="26">
        <f t="shared" si="46"/>
        <v>52688</v>
      </c>
      <c r="C345" s="30">
        <f t="shared" si="51"/>
        <v>-585898.40372162138</v>
      </c>
      <c r="D345" s="30">
        <f t="shared" si="52"/>
        <v>2000</v>
      </c>
      <c r="E345" s="31">
        <f t="shared" si="47"/>
        <v>0</v>
      </c>
      <c r="F345" s="30">
        <f t="shared" si="48"/>
        <v>2000</v>
      </c>
      <c r="G345" s="30">
        <f t="shared" si="49"/>
        <v>2244.1243348840089</v>
      </c>
      <c r="H345" s="30">
        <f t="shared" si="53"/>
        <v>-244.1243348840089</v>
      </c>
      <c r="I345" s="30">
        <f t="shared" si="50"/>
        <v>-588142.52805650537</v>
      </c>
    </row>
    <row r="346" spans="1:9" s="23" customFormat="1" ht="18.899999999999999" customHeight="1">
      <c r="A346" s="27">
        <f t="shared" si="45"/>
        <v>329</v>
      </c>
      <c r="B346" s="26">
        <f t="shared" si="46"/>
        <v>52718</v>
      </c>
      <c r="C346" s="30">
        <f t="shared" si="51"/>
        <v>-588142.52805650537</v>
      </c>
      <c r="D346" s="30">
        <f t="shared" si="52"/>
        <v>2000</v>
      </c>
      <c r="E346" s="31">
        <f t="shared" si="47"/>
        <v>0</v>
      </c>
      <c r="F346" s="30">
        <f t="shared" si="48"/>
        <v>2000</v>
      </c>
      <c r="G346" s="30">
        <f t="shared" si="49"/>
        <v>2245.0593866902104</v>
      </c>
      <c r="H346" s="30">
        <f t="shared" si="53"/>
        <v>-245.05938669021057</v>
      </c>
      <c r="I346" s="30">
        <f t="shared" si="50"/>
        <v>-590387.58744319563</v>
      </c>
    </row>
    <row r="347" spans="1:9" s="23" customFormat="1" ht="18.899999999999999" customHeight="1">
      <c r="A347" s="27">
        <f t="shared" si="45"/>
        <v>330</v>
      </c>
      <c r="B347" s="26">
        <f t="shared" si="46"/>
        <v>52749</v>
      </c>
      <c r="C347" s="30">
        <f t="shared" si="51"/>
        <v>-590387.58744319563</v>
      </c>
      <c r="D347" s="30">
        <f t="shared" si="52"/>
        <v>2000</v>
      </c>
      <c r="E347" s="31">
        <f t="shared" si="47"/>
        <v>0</v>
      </c>
      <c r="F347" s="30">
        <f t="shared" si="48"/>
        <v>2000</v>
      </c>
      <c r="G347" s="30">
        <f t="shared" si="49"/>
        <v>2245.9948281013317</v>
      </c>
      <c r="H347" s="30">
        <f t="shared" si="53"/>
        <v>-245.99482810133154</v>
      </c>
      <c r="I347" s="30">
        <f t="shared" si="50"/>
        <v>-592633.582271297</v>
      </c>
    </row>
    <row r="348" spans="1:9" s="23" customFormat="1" ht="18.899999999999999" customHeight="1">
      <c r="A348" s="27">
        <f t="shared" si="45"/>
        <v>331</v>
      </c>
      <c r="B348" s="26">
        <f t="shared" si="46"/>
        <v>52779</v>
      </c>
      <c r="C348" s="30">
        <f t="shared" si="51"/>
        <v>-592633.582271297</v>
      </c>
      <c r="D348" s="30">
        <f t="shared" si="52"/>
        <v>2000</v>
      </c>
      <c r="E348" s="31">
        <f t="shared" si="47"/>
        <v>0</v>
      </c>
      <c r="F348" s="30">
        <f t="shared" si="48"/>
        <v>2000</v>
      </c>
      <c r="G348" s="30">
        <f t="shared" si="49"/>
        <v>2246.930659279707</v>
      </c>
      <c r="H348" s="30">
        <f t="shared" si="53"/>
        <v>-246.9306592797071</v>
      </c>
      <c r="I348" s="30">
        <f t="shared" si="50"/>
        <v>-594880.51293057669</v>
      </c>
    </row>
    <row r="349" spans="1:9" s="23" customFormat="1" ht="18.899999999999999" customHeight="1">
      <c r="A349" s="27">
        <f t="shared" si="45"/>
        <v>332</v>
      </c>
      <c r="B349" s="26">
        <f t="shared" si="46"/>
        <v>52810</v>
      </c>
      <c r="C349" s="30">
        <f t="shared" si="51"/>
        <v>-594880.51293057669</v>
      </c>
      <c r="D349" s="30">
        <f t="shared" si="52"/>
        <v>2000</v>
      </c>
      <c r="E349" s="31">
        <f t="shared" si="47"/>
        <v>0</v>
      </c>
      <c r="F349" s="30">
        <f t="shared" si="48"/>
        <v>2000</v>
      </c>
      <c r="G349" s="30">
        <f t="shared" si="49"/>
        <v>2247.8668803877404</v>
      </c>
      <c r="H349" s="30">
        <f t="shared" si="53"/>
        <v>-247.86688038774028</v>
      </c>
      <c r="I349" s="30">
        <f t="shared" si="50"/>
        <v>-597128.37981096446</v>
      </c>
    </row>
    <row r="350" spans="1:9" s="23" customFormat="1" ht="18.899999999999999" customHeight="1">
      <c r="A350" s="27">
        <f t="shared" si="45"/>
        <v>333</v>
      </c>
      <c r="B350" s="26">
        <f t="shared" si="46"/>
        <v>52841</v>
      </c>
      <c r="C350" s="30">
        <f t="shared" si="51"/>
        <v>-597128.37981096446</v>
      </c>
      <c r="D350" s="30">
        <f t="shared" si="52"/>
        <v>2000</v>
      </c>
      <c r="E350" s="31">
        <f t="shared" si="47"/>
        <v>0</v>
      </c>
      <c r="F350" s="30">
        <f t="shared" si="48"/>
        <v>2000</v>
      </c>
      <c r="G350" s="30">
        <f t="shared" si="49"/>
        <v>2248.803491587902</v>
      </c>
      <c r="H350" s="30">
        <f t="shared" si="53"/>
        <v>-248.80349158790185</v>
      </c>
      <c r="I350" s="30">
        <f t="shared" si="50"/>
        <v>-599377.18330255232</v>
      </c>
    </row>
    <row r="351" spans="1:9" s="23" customFormat="1" ht="18.899999999999999" customHeight="1">
      <c r="A351" s="27">
        <f t="shared" si="45"/>
        <v>334</v>
      </c>
      <c r="B351" s="26">
        <f t="shared" si="46"/>
        <v>52871</v>
      </c>
      <c r="C351" s="30">
        <f t="shared" si="51"/>
        <v>-599377.18330255232</v>
      </c>
      <c r="D351" s="30">
        <f t="shared" si="52"/>
        <v>2000</v>
      </c>
      <c r="E351" s="31">
        <f t="shared" si="47"/>
        <v>0</v>
      </c>
      <c r="F351" s="30">
        <f t="shared" si="48"/>
        <v>2000</v>
      </c>
      <c r="G351" s="30">
        <f t="shared" si="49"/>
        <v>2249.7404930427301</v>
      </c>
      <c r="H351" s="30">
        <f t="shared" si="53"/>
        <v>-249.74049304273012</v>
      </c>
      <c r="I351" s="30">
        <f t="shared" si="50"/>
        <v>-601626.92379559507</v>
      </c>
    </row>
    <row r="352" spans="1:9" s="23" customFormat="1" ht="18.899999999999999" customHeight="1">
      <c r="A352" s="27">
        <f t="shared" si="45"/>
        <v>335</v>
      </c>
      <c r="B352" s="26">
        <f t="shared" si="46"/>
        <v>52902</v>
      </c>
      <c r="C352" s="30">
        <f t="shared" si="51"/>
        <v>-601626.92379559507</v>
      </c>
      <c r="D352" s="30">
        <f t="shared" si="52"/>
        <v>2000</v>
      </c>
      <c r="E352" s="31">
        <f t="shared" si="47"/>
        <v>0</v>
      </c>
      <c r="F352" s="30">
        <f t="shared" si="48"/>
        <v>2000</v>
      </c>
      <c r="G352" s="30">
        <f t="shared" si="49"/>
        <v>2250.6778849148313</v>
      </c>
      <c r="H352" s="30">
        <f t="shared" si="53"/>
        <v>-250.67788491483131</v>
      </c>
      <c r="I352" s="30">
        <f t="shared" si="50"/>
        <v>-603877.60168050986</v>
      </c>
    </row>
    <row r="353" spans="1:9" s="23" customFormat="1" ht="18.899999999999999" customHeight="1">
      <c r="A353" s="27">
        <f t="shared" si="45"/>
        <v>336</v>
      </c>
      <c r="B353" s="26">
        <f t="shared" si="46"/>
        <v>52932</v>
      </c>
      <c r="C353" s="30">
        <f t="shared" si="51"/>
        <v>-603877.60168050986</v>
      </c>
      <c r="D353" s="30">
        <f t="shared" si="52"/>
        <v>2000</v>
      </c>
      <c r="E353" s="31">
        <f t="shared" si="47"/>
        <v>0</v>
      </c>
      <c r="F353" s="30">
        <f t="shared" si="48"/>
        <v>2000</v>
      </c>
      <c r="G353" s="30">
        <f t="shared" si="49"/>
        <v>2251.6156673668793</v>
      </c>
      <c r="H353" s="30">
        <f t="shared" si="53"/>
        <v>-251.61566736687914</v>
      </c>
      <c r="I353" s="30">
        <f t="shared" si="50"/>
        <v>-606129.21734787675</v>
      </c>
    </row>
    <row r="354" spans="1:9" s="23" customFormat="1" ht="18.899999999999999" customHeight="1">
      <c r="A354" s="27">
        <f t="shared" si="45"/>
        <v>337</v>
      </c>
      <c r="B354" s="26">
        <f t="shared" si="46"/>
        <v>52963</v>
      </c>
      <c r="C354" s="30">
        <f t="shared" si="51"/>
        <v>-606129.21734787675</v>
      </c>
      <c r="D354" s="30">
        <f t="shared" si="52"/>
        <v>2000</v>
      </c>
      <c r="E354" s="31">
        <f t="shared" si="47"/>
        <v>0</v>
      </c>
      <c r="F354" s="30">
        <f t="shared" si="48"/>
        <v>2000</v>
      </c>
      <c r="G354" s="30">
        <f t="shared" si="49"/>
        <v>2252.5538405616153</v>
      </c>
      <c r="H354" s="30">
        <f t="shared" si="53"/>
        <v>-252.55384056161532</v>
      </c>
      <c r="I354" s="30">
        <f t="shared" si="50"/>
        <v>-608381.7711884384</v>
      </c>
    </row>
    <row r="355" spans="1:9" s="23" customFormat="1" ht="18.899999999999999" customHeight="1">
      <c r="A355" s="27">
        <f t="shared" si="45"/>
        <v>338</v>
      </c>
      <c r="B355" s="26">
        <f t="shared" si="46"/>
        <v>52994</v>
      </c>
      <c r="C355" s="30">
        <f t="shared" si="51"/>
        <v>-608381.7711884384</v>
      </c>
      <c r="D355" s="30">
        <f t="shared" si="52"/>
        <v>2000</v>
      </c>
      <c r="E355" s="31">
        <f t="shared" si="47"/>
        <v>0</v>
      </c>
      <c r="F355" s="30">
        <f t="shared" si="48"/>
        <v>2000</v>
      </c>
      <c r="G355" s="30">
        <f t="shared" si="49"/>
        <v>2253.4924046618494</v>
      </c>
      <c r="H355" s="30">
        <f t="shared" si="53"/>
        <v>-253.49240466184935</v>
      </c>
      <c r="I355" s="30">
        <f t="shared" si="50"/>
        <v>-610635.26359310024</v>
      </c>
    </row>
    <row r="356" spans="1:9" s="23" customFormat="1" ht="18.899999999999999" customHeight="1">
      <c r="A356" s="27">
        <f t="shared" si="45"/>
        <v>339</v>
      </c>
      <c r="B356" s="26">
        <f t="shared" si="46"/>
        <v>53022</v>
      </c>
      <c r="C356" s="30">
        <f t="shared" si="51"/>
        <v>-610635.26359310024</v>
      </c>
      <c r="D356" s="30">
        <f t="shared" si="52"/>
        <v>2000</v>
      </c>
      <c r="E356" s="31">
        <f t="shared" si="47"/>
        <v>0</v>
      </c>
      <c r="F356" s="30">
        <f t="shared" si="48"/>
        <v>2000</v>
      </c>
      <c r="G356" s="30">
        <f t="shared" si="49"/>
        <v>2254.4313598304584</v>
      </c>
      <c r="H356" s="30">
        <f t="shared" si="53"/>
        <v>-254.43135983045843</v>
      </c>
      <c r="I356" s="30">
        <f t="shared" si="50"/>
        <v>-612889.69495293067</v>
      </c>
    </row>
    <row r="357" spans="1:9" s="23" customFormat="1" ht="18.899999999999999" customHeight="1">
      <c r="A357" s="27">
        <f t="shared" si="45"/>
        <v>340</v>
      </c>
      <c r="B357" s="26">
        <f t="shared" si="46"/>
        <v>53053</v>
      </c>
      <c r="C357" s="30">
        <f t="shared" si="51"/>
        <v>-612889.69495293067</v>
      </c>
      <c r="D357" s="30">
        <f t="shared" si="52"/>
        <v>2000</v>
      </c>
      <c r="E357" s="31">
        <f t="shared" si="47"/>
        <v>0</v>
      </c>
      <c r="F357" s="30">
        <f t="shared" si="48"/>
        <v>2000</v>
      </c>
      <c r="G357" s="30">
        <f t="shared" si="49"/>
        <v>2255.3707062303879</v>
      </c>
      <c r="H357" s="30">
        <f t="shared" si="53"/>
        <v>-255.37070623038778</v>
      </c>
      <c r="I357" s="30">
        <f t="shared" si="50"/>
        <v>-615145.06565916108</v>
      </c>
    </row>
    <row r="358" spans="1:9" s="23" customFormat="1" ht="18.899999999999999" customHeight="1">
      <c r="A358" s="27">
        <f t="shared" si="45"/>
        <v>341</v>
      </c>
      <c r="B358" s="26">
        <f t="shared" si="46"/>
        <v>53083</v>
      </c>
      <c r="C358" s="30">
        <f t="shared" si="51"/>
        <v>-615145.06565916108</v>
      </c>
      <c r="D358" s="30">
        <f t="shared" si="52"/>
        <v>2000</v>
      </c>
      <c r="E358" s="31">
        <f t="shared" si="47"/>
        <v>0</v>
      </c>
      <c r="F358" s="30">
        <f t="shared" si="48"/>
        <v>2000</v>
      </c>
      <c r="G358" s="30">
        <f t="shared" si="49"/>
        <v>2256.3104440246507</v>
      </c>
      <c r="H358" s="30">
        <f t="shared" si="53"/>
        <v>-256.31044402465045</v>
      </c>
      <c r="I358" s="30">
        <f t="shared" si="50"/>
        <v>-617401.3761031857</v>
      </c>
    </row>
    <row r="359" spans="1:9" s="23" customFormat="1" ht="18.899999999999999" customHeight="1">
      <c r="A359" s="27">
        <f t="shared" si="45"/>
        <v>342</v>
      </c>
      <c r="B359" s="26">
        <f t="shared" si="46"/>
        <v>53114</v>
      </c>
      <c r="C359" s="30">
        <f t="shared" si="51"/>
        <v>-617401.3761031857</v>
      </c>
      <c r="D359" s="30">
        <f t="shared" si="52"/>
        <v>2000</v>
      </c>
      <c r="E359" s="31">
        <f t="shared" si="47"/>
        <v>0</v>
      </c>
      <c r="F359" s="30">
        <f t="shared" si="48"/>
        <v>2000</v>
      </c>
      <c r="G359" s="30">
        <f t="shared" si="49"/>
        <v>2257.2505733763273</v>
      </c>
      <c r="H359" s="30">
        <f t="shared" si="53"/>
        <v>-257.2505733763274</v>
      </c>
      <c r="I359" s="30">
        <f t="shared" si="50"/>
        <v>-619658.62667656201</v>
      </c>
    </row>
    <row r="360" spans="1:9" s="23" customFormat="1" ht="18.899999999999999" customHeight="1">
      <c r="A360" s="27">
        <f t="shared" si="45"/>
        <v>343</v>
      </c>
      <c r="B360" s="26">
        <f t="shared" si="46"/>
        <v>53144</v>
      </c>
      <c r="C360" s="30">
        <f t="shared" si="51"/>
        <v>-619658.62667656201</v>
      </c>
      <c r="D360" s="30">
        <f t="shared" si="52"/>
        <v>2000</v>
      </c>
      <c r="E360" s="31">
        <f t="shared" si="47"/>
        <v>0</v>
      </c>
      <c r="F360" s="30">
        <f t="shared" si="48"/>
        <v>2000</v>
      </c>
      <c r="G360" s="30">
        <f t="shared" si="49"/>
        <v>2258.1910944485676</v>
      </c>
      <c r="H360" s="30">
        <f t="shared" si="53"/>
        <v>-258.19109444856753</v>
      </c>
      <c r="I360" s="30">
        <f t="shared" si="50"/>
        <v>-621916.81777101057</v>
      </c>
    </row>
    <row r="361" spans="1:9" s="23" customFormat="1" ht="18.899999999999999" customHeight="1">
      <c r="A361" s="27">
        <f t="shared" si="45"/>
        <v>344</v>
      </c>
      <c r="B361" s="26">
        <f t="shared" si="46"/>
        <v>53175</v>
      </c>
      <c r="C361" s="30">
        <f t="shared" si="51"/>
        <v>-621916.81777101057</v>
      </c>
      <c r="D361" s="30">
        <f t="shared" si="52"/>
        <v>2000</v>
      </c>
      <c r="E361" s="31">
        <f t="shared" si="47"/>
        <v>0</v>
      </c>
      <c r="F361" s="30">
        <f t="shared" si="48"/>
        <v>2000</v>
      </c>
      <c r="G361" s="30">
        <f t="shared" si="49"/>
        <v>2259.132007404588</v>
      </c>
      <c r="H361" s="30">
        <f t="shared" si="53"/>
        <v>-259.13200740458774</v>
      </c>
      <c r="I361" s="30">
        <f t="shared" si="50"/>
        <v>-624175.94977841515</v>
      </c>
    </row>
    <row r="362" spans="1:9" s="23" customFormat="1" ht="18.899999999999999" customHeight="1">
      <c r="A362" s="27">
        <f t="shared" si="45"/>
        <v>345</v>
      </c>
      <c r="B362" s="26">
        <f t="shared" si="46"/>
        <v>53206</v>
      </c>
      <c r="C362" s="30">
        <f t="shared" si="51"/>
        <v>-624175.94977841515</v>
      </c>
      <c r="D362" s="30">
        <f t="shared" si="52"/>
        <v>2000</v>
      </c>
      <c r="E362" s="31">
        <f t="shared" si="47"/>
        <v>0</v>
      </c>
      <c r="F362" s="30">
        <f t="shared" si="48"/>
        <v>2000</v>
      </c>
      <c r="G362" s="30">
        <f t="shared" si="49"/>
        <v>2260.0733124076728</v>
      </c>
      <c r="H362" s="30">
        <f t="shared" si="53"/>
        <v>-260.07331240767297</v>
      </c>
      <c r="I362" s="30">
        <f t="shared" si="50"/>
        <v>-626436.02309082286</v>
      </c>
    </row>
    <row r="363" spans="1:9" s="23" customFormat="1" ht="18.899999999999999" customHeight="1">
      <c r="A363" s="27">
        <f t="shared" si="45"/>
        <v>346</v>
      </c>
      <c r="B363" s="26">
        <f t="shared" si="46"/>
        <v>53236</v>
      </c>
      <c r="C363" s="30">
        <f t="shared" si="51"/>
        <v>-626436.02309082286</v>
      </c>
      <c r="D363" s="30">
        <f t="shared" si="52"/>
        <v>2000</v>
      </c>
      <c r="E363" s="31">
        <f t="shared" si="47"/>
        <v>0</v>
      </c>
      <c r="F363" s="30">
        <f t="shared" si="48"/>
        <v>2000</v>
      </c>
      <c r="G363" s="30">
        <f t="shared" si="49"/>
        <v>2261.0150096211764</v>
      </c>
      <c r="H363" s="30">
        <f t="shared" si="53"/>
        <v>-261.0150096211762</v>
      </c>
      <c r="I363" s="30">
        <f t="shared" si="50"/>
        <v>-628697.03810044401</v>
      </c>
    </row>
    <row r="364" spans="1:9" s="23" customFormat="1" ht="18.899999999999999" customHeight="1">
      <c r="A364" s="27">
        <f t="shared" si="45"/>
        <v>347</v>
      </c>
      <c r="B364" s="26">
        <f t="shared" si="46"/>
        <v>53267</v>
      </c>
      <c r="C364" s="30">
        <f t="shared" si="51"/>
        <v>-628697.03810044401</v>
      </c>
      <c r="D364" s="30">
        <f t="shared" si="52"/>
        <v>2000</v>
      </c>
      <c r="E364" s="31">
        <f t="shared" si="47"/>
        <v>0</v>
      </c>
      <c r="F364" s="30">
        <f t="shared" si="48"/>
        <v>2000</v>
      </c>
      <c r="G364" s="30">
        <f t="shared" si="49"/>
        <v>2261.9570992085182</v>
      </c>
      <c r="H364" s="30">
        <f t="shared" si="53"/>
        <v>-261.95709920851834</v>
      </c>
      <c r="I364" s="30">
        <f t="shared" si="50"/>
        <v>-630958.99519965251</v>
      </c>
    </row>
    <row r="365" spans="1:9" s="23" customFormat="1" ht="18.899999999999999" customHeight="1">
      <c r="A365" s="27">
        <f t="shared" si="45"/>
        <v>348</v>
      </c>
      <c r="B365" s="26">
        <f t="shared" si="46"/>
        <v>53297</v>
      </c>
      <c r="C365" s="30">
        <f t="shared" si="51"/>
        <v>-630958.99519965251</v>
      </c>
      <c r="D365" s="30">
        <f t="shared" si="52"/>
        <v>2000</v>
      </c>
      <c r="E365" s="31">
        <f t="shared" si="47"/>
        <v>0</v>
      </c>
      <c r="F365" s="30">
        <f t="shared" si="48"/>
        <v>2000</v>
      </c>
      <c r="G365" s="30">
        <f t="shared" si="49"/>
        <v>2262.8995813331885</v>
      </c>
      <c r="H365" s="30">
        <f t="shared" si="53"/>
        <v>-262.89958133318856</v>
      </c>
      <c r="I365" s="30">
        <f t="shared" si="50"/>
        <v>-633221.89478098566</v>
      </c>
    </row>
    <row r="366" spans="1:9" s="23" customFormat="1" ht="18.899999999999999" customHeight="1">
      <c r="A366" s="27">
        <f t="shared" si="45"/>
        <v>349</v>
      </c>
      <c r="B366" s="26">
        <f t="shared" si="46"/>
        <v>53328</v>
      </c>
      <c r="C366" s="30">
        <f t="shared" si="51"/>
        <v>-633221.89478098566</v>
      </c>
      <c r="D366" s="30">
        <f t="shared" si="52"/>
        <v>2000</v>
      </c>
      <c r="E366" s="31">
        <f t="shared" si="47"/>
        <v>0</v>
      </c>
      <c r="F366" s="30">
        <f t="shared" si="48"/>
        <v>2000</v>
      </c>
      <c r="G366" s="30">
        <f t="shared" si="49"/>
        <v>2263.842456158744</v>
      </c>
      <c r="H366" s="30">
        <f t="shared" si="53"/>
        <v>-263.84245615874403</v>
      </c>
      <c r="I366" s="30">
        <f t="shared" si="50"/>
        <v>-635485.73723714438</v>
      </c>
    </row>
    <row r="367" spans="1:9" s="23" customFormat="1" ht="18.899999999999999" customHeight="1">
      <c r="A367" s="27">
        <f t="shared" si="45"/>
        <v>350</v>
      </c>
      <c r="B367" s="26">
        <f t="shared" si="46"/>
        <v>53359</v>
      </c>
      <c r="C367" s="30">
        <f t="shared" si="51"/>
        <v>-635485.73723714438</v>
      </c>
      <c r="D367" s="30">
        <f t="shared" si="52"/>
        <v>2000</v>
      </c>
      <c r="E367" s="31">
        <f t="shared" si="47"/>
        <v>0</v>
      </c>
      <c r="F367" s="30">
        <f t="shared" si="48"/>
        <v>2000</v>
      </c>
      <c r="G367" s="30">
        <f t="shared" si="49"/>
        <v>2264.78572384881</v>
      </c>
      <c r="H367" s="30">
        <f t="shared" si="53"/>
        <v>-264.78572384881016</v>
      </c>
      <c r="I367" s="30">
        <f t="shared" si="50"/>
        <v>-637750.52296099323</v>
      </c>
    </row>
    <row r="368" spans="1:9" s="23" customFormat="1" ht="18.899999999999999" customHeight="1">
      <c r="A368" s="27">
        <f t="shared" si="45"/>
        <v>351</v>
      </c>
      <c r="B368" s="26">
        <f t="shared" si="46"/>
        <v>53387</v>
      </c>
      <c r="C368" s="30">
        <f t="shared" si="51"/>
        <v>-637750.52296099323</v>
      </c>
      <c r="D368" s="30">
        <f t="shared" si="52"/>
        <v>2000</v>
      </c>
      <c r="E368" s="31">
        <f t="shared" si="47"/>
        <v>0</v>
      </c>
      <c r="F368" s="30">
        <f t="shared" si="48"/>
        <v>2000</v>
      </c>
      <c r="G368" s="30">
        <f t="shared" si="49"/>
        <v>2265.7293845670806</v>
      </c>
      <c r="H368" s="30">
        <f t="shared" si="53"/>
        <v>-265.7293845670805</v>
      </c>
      <c r="I368" s="30">
        <f t="shared" si="50"/>
        <v>-640016.25234556035</v>
      </c>
    </row>
    <row r="369" spans="1:9" s="23" customFormat="1" ht="18.899999999999999" customHeight="1">
      <c r="A369" s="27">
        <f t="shared" si="45"/>
        <v>352</v>
      </c>
      <c r="B369" s="26">
        <f t="shared" si="46"/>
        <v>53418</v>
      </c>
      <c r="C369" s="30">
        <f t="shared" si="51"/>
        <v>-640016.25234556035</v>
      </c>
      <c r="D369" s="30">
        <f t="shared" si="52"/>
        <v>2000</v>
      </c>
      <c r="E369" s="31">
        <f t="shared" si="47"/>
        <v>0</v>
      </c>
      <c r="F369" s="30">
        <f t="shared" si="48"/>
        <v>2000</v>
      </c>
      <c r="G369" s="30">
        <f t="shared" si="49"/>
        <v>2266.6734384773167</v>
      </c>
      <c r="H369" s="30">
        <f t="shared" si="53"/>
        <v>-266.67343847731684</v>
      </c>
      <c r="I369" s="30">
        <f t="shared" si="50"/>
        <v>-642282.92578403768</v>
      </c>
    </row>
    <row r="370" spans="1:9" s="23" customFormat="1" ht="18.899999999999999" customHeight="1">
      <c r="A370" s="27">
        <f t="shared" si="45"/>
        <v>353</v>
      </c>
      <c r="B370" s="26">
        <f t="shared" si="46"/>
        <v>53448</v>
      </c>
      <c r="C370" s="30">
        <f t="shared" si="51"/>
        <v>-642282.92578403768</v>
      </c>
      <c r="D370" s="30">
        <f t="shared" si="52"/>
        <v>2000</v>
      </c>
      <c r="E370" s="31">
        <f t="shared" si="47"/>
        <v>0</v>
      </c>
      <c r="F370" s="30">
        <f t="shared" si="48"/>
        <v>2000</v>
      </c>
      <c r="G370" s="30">
        <f t="shared" si="49"/>
        <v>2267.6178857433492</v>
      </c>
      <c r="H370" s="30">
        <f t="shared" si="53"/>
        <v>-267.61788574334906</v>
      </c>
      <c r="I370" s="30">
        <f t="shared" si="50"/>
        <v>-644550.54366978107</v>
      </c>
    </row>
    <row r="371" spans="1:9" s="23" customFormat="1" ht="18.899999999999999" customHeight="1">
      <c r="A371" s="27">
        <f t="shared" si="45"/>
        <v>354</v>
      </c>
      <c r="B371" s="26">
        <f t="shared" si="46"/>
        <v>53479</v>
      </c>
      <c r="C371" s="30">
        <f t="shared" si="51"/>
        <v>-644550.54366978107</v>
      </c>
      <c r="D371" s="30">
        <f t="shared" si="52"/>
        <v>2000</v>
      </c>
      <c r="E371" s="31">
        <f t="shared" si="47"/>
        <v>0</v>
      </c>
      <c r="F371" s="30">
        <f t="shared" si="48"/>
        <v>2000</v>
      </c>
      <c r="G371" s="30">
        <f t="shared" si="49"/>
        <v>2268.5627265290755</v>
      </c>
      <c r="H371" s="30">
        <f t="shared" si="53"/>
        <v>-268.56272652907546</v>
      </c>
      <c r="I371" s="30">
        <f t="shared" si="50"/>
        <v>-646819.10639631015</v>
      </c>
    </row>
    <row r="372" spans="1:9" s="23" customFormat="1" ht="18.899999999999999" customHeight="1">
      <c r="A372" s="27">
        <f t="shared" si="45"/>
        <v>355</v>
      </c>
      <c r="B372" s="26">
        <f t="shared" si="46"/>
        <v>53509</v>
      </c>
      <c r="C372" s="30">
        <f t="shared" si="51"/>
        <v>-646819.10639631015</v>
      </c>
      <c r="D372" s="30">
        <f t="shared" si="52"/>
        <v>2000</v>
      </c>
      <c r="E372" s="31">
        <f t="shared" si="47"/>
        <v>0</v>
      </c>
      <c r="F372" s="30">
        <f t="shared" si="48"/>
        <v>2000</v>
      </c>
      <c r="G372" s="30">
        <f t="shared" si="49"/>
        <v>2269.5079609984627</v>
      </c>
      <c r="H372" s="30">
        <f t="shared" si="53"/>
        <v>-269.50796099846258</v>
      </c>
      <c r="I372" s="30">
        <f t="shared" si="50"/>
        <v>-649088.6143573086</v>
      </c>
    </row>
    <row r="373" spans="1:9" s="23" customFormat="1" ht="18.899999999999999" customHeight="1">
      <c r="A373" s="27">
        <f t="shared" si="45"/>
        <v>356</v>
      </c>
      <c r="B373" s="26">
        <f t="shared" si="46"/>
        <v>53540</v>
      </c>
      <c r="C373" s="30">
        <f t="shared" si="51"/>
        <v>-649088.6143573086</v>
      </c>
      <c r="D373" s="30">
        <f t="shared" si="52"/>
        <v>2000</v>
      </c>
      <c r="E373" s="31">
        <f t="shared" si="47"/>
        <v>0</v>
      </c>
      <c r="F373" s="30">
        <f t="shared" si="48"/>
        <v>2000</v>
      </c>
      <c r="G373" s="30">
        <f t="shared" si="49"/>
        <v>2270.4535893155453</v>
      </c>
      <c r="H373" s="30">
        <f t="shared" si="53"/>
        <v>-270.45358931554523</v>
      </c>
      <c r="I373" s="30">
        <f t="shared" si="50"/>
        <v>-651359.06794662413</v>
      </c>
    </row>
    <row r="374" spans="1:9" s="23" customFormat="1" ht="18.899999999999999" customHeight="1">
      <c r="A374" s="27">
        <f t="shared" si="45"/>
        <v>357</v>
      </c>
      <c r="B374" s="26">
        <f t="shared" si="46"/>
        <v>53571</v>
      </c>
      <c r="C374" s="30">
        <f t="shared" si="51"/>
        <v>-651359.06794662413</v>
      </c>
      <c r="D374" s="30">
        <f t="shared" si="52"/>
        <v>2000</v>
      </c>
      <c r="E374" s="31">
        <f t="shared" si="47"/>
        <v>0</v>
      </c>
      <c r="F374" s="30">
        <f t="shared" si="48"/>
        <v>2000</v>
      </c>
      <c r="G374" s="30">
        <f t="shared" si="49"/>
        <v>2271.3996116444268</v>
      </c>
      <c r="H374" s="30">
        <f t="shared" si="53"/>
        <v>-271.39961164442673</v>
      </c>
      <c r="I374" s="30">
        <f t="shared" si="50"/>
        <v>-653630.46755826857</v>
      </c>
    </row>
    <row r="375" spans="1:9" s="23" customFormat="1" ht="18.899999999999999" customHeight="1">
      <c r="A375" s="27">
        <f t="shared" si="45"/>
        <v>358</v>
      </c>
      <c r="B375" s="26">
        <f t="shared" si="46"/>
        <v>53601</v>
      </c>
      <c r="C375" s="30">
        <f t="shared" si="51"/>
        <v>-653630.46755826857</v>
      </c>
      <c r="D375" s="30">
        <f t="shared" si="52"/>
        <v>2000</v>
      </c>
      <c r="E375" s="31">
        <f t="shared" si="47"/>
        <v>0</v>
      </c>
      <c r="F375" s="30">
        <f t="shared" si="48"/>
        <v>2000</v>
      </c>
      <c r="G375" s="30">
        <f t="shared" si="49"/>
        <v>2272.3460281492785</v>
      </c>
      <c r="H375" s="30">
        <f t="shared" si="53"/>
        <v>-272.3460281492786</v>
      </c>
      <c r="I375" s="30">
        <f t="shared" si="50"/>
        <v>-655902.81358641782</v>
      </c>
    </row>
    <row r="376" spans="1:9" s="23" customFormat="1" ht="18.899999999999999" customHeight="1">
      <c r="A376" s="27">
        <f t="shared" si="45"/>
        <v>359</v>
      </c>
      <c r="B376" s="26">
        <f t="shared" si="46"/>
        <v>53632</v>
      </c>
      <c r="C376" s="30">
        <f t="shared" si="51"/>
        <v>-655902.81358641782</v>
      </c>
      <c r="D376" s="30">
        <f t="shared" si="52"/>
        <v>2000</v>
      </c>
      <c r="E376" s="31">
        <f t="shared" si="47"/>
        <v>0</v>
      </c>
      <c r="F376" s="30">
        <f t="shared" si="48"/>
        <v>2000</v>
      </c>
      <c r="G376" s="30">
        <f t="shared" si="49"/>
        <v>2273.2928389943409</v>
      </c>
      <c r="H376" s="30">
        <f t="shared" si="53"/>
        <v>-273.2928389943408</v>
      </c>
      <c r="I376" s="30">
        <f t="shared" si="50"/>
        <v>-658176.10642541212</v>
      </c>
    </row>
    <row r="377" spans="1:9" s="23" customFormat="1" ht="18.899999999999999" customHeight="1">
      <c r="A377" s="27">
        <f t="shared" si="45"/>
        <v>360</v>
      </c>
      <c r="B377" s="26">
        <f t="shared" si="46"/>
        <v>53662</v>
      </c>
      <c r="C377" s="30">
        <f t="shared" si="51"/>
        <v>-658176.10642541212</v>
      </c>
      <c r="D377" s="30">
        <f t="shared" si="52"/>
        <v>2000</v>
      </c>
      <c r="E377" s="31">
        <f t="shared" si="47"/>
        <v>0</v>
      </c>
      <c r="F377" s="30">
        <f t="shared" si="48"/>
        <v>2000</v>
      </c>
      <c r="G377" s="30">
        <f t="shared" si="49"/>
        <v>2274.2400443439219</v>
      </c>
      <c r="H377" s="30">
        <f t="shared" si="53"/>
        <v>-274.24004434392174</v>
      </c>
      <c r="I377" s="30">
        <f t="shared" si="50"/>
        <v>-660450.34646975598</v>
      </c>
    </row>
    <row r="378" spans="1:9" s="23" customFormat="1" ht="18.899999999999999" customHeight="1">
      <c r="A378" s="27"/>
      <c r="B378" s="26"/>
      <c r="C378" s="30"/>
      <c r="D378" s="30"/>
      <c r="E378" s="31"/>
      <c r="F378" s="30"/>
      <c r="G378" s="30"/>
      <c r="H378" s="30"/>
      <c r="I378" s="30"/>
    </row>
    <row r="379" spans="1:9" s="23" customFormat="1" ht="18.899999999999999" customHeight="1">
      <c r="A379" s="24"/>
      <c r="B379" s="24"/>
      <c r="C379" s="24"/>
      <c r="D379" s="24"/>
      <c r="E379" s="24"/>
      <c r="F379" s="24"/>
      <c r="G379" s="24"/>
      <c r="H379" s="24"/>
      <c r="I379" s="24"/>
    </row>
    <row r="380" spans="1:9" s="23" customFormat="1" ht="18.899999999999999" customHeight="1"/>
    <row r="381" spans="1:9" s="23" customFormat="1" ht="18.899999999999999" customHeight="1"/>
    <row r="382" spans="1:9" s="23" customFormat="1" ht="18.899999999999999" customHeight="1"/>
    <row r="383" spans="1:9" s="23" customFormat="1" ht="18.899999999999999" customHeight="1"/>
    <row r="384" spans="1:9" s="23" customFormat="1" ht="18.899999999999999" customHeight="1"/>
    <row r="385" spans="1:9" s="23" customFormat="1" ht="18.899999999999999" customHeight="1"/>
    <row r="386" spans="1:9" s="23" customFormat="1" ht="18.899999999999999" customHeight="1"/>
    <row r="387" spans="1:9" s="23" customFormat="1" ht="18.899999999999999" customHeight="1"/>
    <row r="388" spans="1:9" s="23" customFormat="1" ht="18.899999999999999" customHeight="1"/>
    <row r="389" spans="1:9" s="23" customFormat="1" ht="18.899999999999999" customHeight="1"/>
    <row r="390" spans="1:9" s="23" customFormat="1" ht="18.899999999999999" customHeight="1">
      <c r="A390" s="24"/>
      <c r="B390" s="24"/>
      <c r="C390" s="24"/>
      <c r="D390" s="24"/>
      <c r="E390" s="24"/>
      <c r="F390" s="24"/>
      <c r="G390" s="24"/>
      <c r="H390" s="24"/>
      <c r="I390" s="24"/>
    </row>
    <row r="391" spans="1:9" s="23" customFormat="1" ht="18.899999999999999" customHeight="1">
      <c r="A391" s="24"/>
      <c r="B391" s="24"/>
      <c r="C391" s="24"/>
      <c r="D391" s="24"/>
      <c r="E391" s="24"/>
      <c r="F391" s="24"/>
      <c r="G391" s="24"/>
      <c r="H391" s="24"/>
      <c r="I391" s="24"/>
    </row>
    <row r="392" spans="1:9" s="23" customFormat="1" ht="18.899999999999999" customHeight="1">
      <c r="A392" s="24"/>
      <c r="B392" s="24"/>
      <c r="C392" s="24"/>
      <c r="D392" s="24"/>
      <c r="E392" s="24"/>
      <c r="F392" s="24"/>
      <c r="G392" s="24"/>
      <c r="H392" s="24"/>
      <c r="I392" s="24"/>
    </row>
    <row r="393" spans="1:9" s="23" customFormat="1" ht="18.899999999999999" customHeight="1">
      <c r="A393" s="24"/>
      <c r="B393" s="24"/>
      <c r="C393" s="24"/>
      <c r="D393" s="24"/>
      <c r="E393" s="24"/>
      <c r="F393" s="24"/>
      <c r="G393" s="24"/>
      <c r="H393" s="24"/>
      <c r="I393" s="24"/>
    </row>
    <row r="394" spans="1:9" s="23" customFormat="1" ht="18.899999999999999" customHeight="1">
      <c r="A394" s="24"/>
      <c r="B394" s="24"/>
      <c r="C394" s="24"/>
      <c r="D394" s="24"/>
      <c r="E394" s="24"/>
      <c r="F394" s="24"/>
      <c r="G394" s="24"/>
      <c r="H394" s="24"/>
      <c r="I394" s="24"/>
    </row>
    <row r="395" spans="1:9" s="23" customFormat="1" ht="18.899999999999999" customHeight="1">
      <c r="A395" s="24"/>
      <c r="B395" s="24"/>
      <c r="C395" s="24"/>
      <c r="D395" s="24"/>
      <c r="E395" s="24"/>
      <c r="F395" s="24"/>
      <c r="G395" s="24"/>
      <c r="H395" s="24"/>
      <c r="I395" s="24"/>
    </row>
    <row r="396" spans="1:9" s="23" customFormat="1" ht="18.899999999999999" customHeight="1">
      <c r="A396" s="24"/>
      <c r="B396" s="24"/>
      <c r="C396" s="24"/>
      <c r="D396" s="24"/>
      <c r="E396" s="24"/>
      <c r="F396" s="24"/>
      <c r="G396" s="24"/>
      <c r="H396" s="24"/>
      <c r="I396" s="24"/>
    </row>
    <row r="397" spans="1:9" s="23" customFormat="1" ht="18.899999999999999" customHeight="1">
      <c r="A397" s="24"/>
      <c r="B397" s="24"/>
      <c r="C397" s="24"/>
      <c r="D397" s="24"/>
      <c r="E397" s="24"/>
      <c r="F397" s="24"/>
      <c r="G397" s="24"/>
      <c r="H397" s="24"/>
      <c r="I397" s="24"/>
    </row>
    <row r="398" spans="1:9" s="23" customFormat="1" ht="18.899999999999999" customHeight="1">
      <c r="A398" s="24"/>
      <c r="B398" s="24"/>
      <c r="C398" s="24"/>
      <c r="D398" s="24"/>
      <c r="E398" s="24"/>
      <c r="F398" s="24"/>
      <c r="G398" s="24"/>
      <c r="H398" s="24"/>
      <c r="I398" s="24"/>
    </row>
    <row r="399" spans="1:9" s="23" customFormat="1" ht="18.899999999999999" customHeight="1">
      <c r="A399" s="24"/>
      <c r="B399" s="24"/>
      <c r="C399" s="24"/>
      <c r="D399" s="24"/>
      <c r="E399" s="24"/>
      <c r="F399" s="24"/>
      <c r="G399" s="24"/>
      <c r="H399" s="24"/>
      <c r="I399" s="24"/>
    </row>
    <row r="400" spans="1:9" s="23" customFormat="1" ht="18.899999999999999" customHeight="1">
      <c r="A400" s="24"/>
      <c r="B400" s="24"/>
      <c r="C400" s="24"/>
      <c r="D400" s="24"/>
      <c r="E400" s="24"/>
      <c r="F400" s="24"/>
      <c r="G400" s="24"/>
      <c r="H400" s="24"/>
      <c r="I400" s="24"/>
    </row>
    <row r="401" spans="1:9" s="23" customFormat="1" ht="18.899999999999999" customHeight="1">
      <c r="A401" s="24"/>
      <c r="B401" s="24"/>
      <c r="C401" s="24"/>
      <c r="D401" s="24"/>
      <c r="E401" s="24"/>
      <c r="F401" s="24"/>
      <c r="G401" s="24"/>
      <c r="H401" s="24"/>
      <c r="I401" s="24"/>
    </row>
    <row r="402" spans="1:9" s="23" customFormat="1" ht="18.899999999999999" customHeight="1">
      <c r="A402" s="24"/>
      <c r="B402" s="24"/>
      <c r="C402" s="24"/>
      <c r="D402" s="24"/>
      <c r="E402" s="24"/>
      <c r="F402" s="24"/>
      <c r="G402" s="24"/>
      <c r="H402" s="24"/>
      <c r="I402" s="24"/>
    </row>
    <row r="403" spans="1:9" s="23" customFormat="1" ht="18.899999999999999" customHeight="1">
      <c r="A403" s="24"/>
      <c r="B403" s="24"/>
      <c r="C403" s="24"/>
      <c r="D403" s="24"/>
      <c r="E403" s="24"/>
      <c r="F403" s="24"/>
      <c r="G403" s="24"/>
      <c r="H403" s="24"/>
      <c r="I403" s="24"/>
    </row>
    <row r="404" spans="1:9" s="23" customFormat="1" ht="18.899999999999999" customHeight="1">
      <c r="A404" s="24"/>
      <c r="B404" s="24"/>
      <c r="C404" s="24"/>
      <c r="D404" s="24"/>
      <c r="E404" s="24"/>
      <c r="F404" s="24"/>
      <c r="G404" s="24"/>
      <c r="H404" s="24"/>
      <c r="I404" s="24"/>
    </row>
    <row r="405" spans="1:9" s="23" customFormat="1" ht="18.899999999999999" customHeight="1">
      <c r="A405" s="24"/>
      <c r="B405" s="24"/>
      <c r="C405" s="24"/>
      <c r="D405" s="24"/>
      <c r="E405" s="24"/>
      <c r="F405" s="24"/>
      <c r="G405" s="24"/>
      <c r="H405" s="24"/>
      <c r="I405" s="24"/>
    </row>
    <row r="406" spans="1:9" s="23" customFormat="1" ht="18.899999999999999" customHeight="1">
      <c r="A406" s="24"/>
      <c r="B406" s="24"/>
      <c r="C406" s="24"/>
      <c r="D406" s="24"/>
      <c r="E406" s="24"/>
      <c r="F406" s="24"/>
      <c r="G406" s="24"/>
      <c r="H406" s="24"/>
      <c r="I406" s="24"/>
    </row>
    <row r="407" spans="1:9" s="23" customFormat="1" ht="18.899999999999999" customHeight="1">
      <c r="A407" s="24"/>
      <c r="B407" s="24"/>
      <c r="C407" s="24"/>
      <c r="D407" s="24"/>
      <c r="E407" s="24"/>
      <c r="F407" s="24"/>
      <c r="G407" s="24"/>
      <c r="H407" s="24"/>
      <c r="I407" s="24"/>
    </row>
    <row r="408" spans="1:9" s="23" customFormat="1" ht="18.899999999999999" customHeight="1">
      <c r="A408" s="24"/>
      <c r="B408" s="24"/>
      <c r="C408" s="24"/>
      <c r="D408" s="24"/>
      <c r="E408" s="24"/>
      <c r="F408" s="24"/>
      <c r="G408" s="24"/>
      <c r="H408" s="24"/>
      <c r="I408" s="24"/>
    </row>
    <row r="409" spans="1:9" s="23" customFormat="1" ht="18.899999999999999" customHeight="1">
      <c r="A409" s="24"/>
      <c r="B409" s="24"/>
      <c r="C409" s="24"/>
      <c r="D409" s="24"/>
      <c r="E409" s="24"/>
      <c r="F409" s="24"/>
      <c r="G409" s="24"/>
      <c r="H409" s="24"/>
      <c r="I409" s="24"/>
    </row>
    <row r="410" spans="1:9" s="23" customFormat="1" ht="18.899999999999999" customHeight="1">
      <c r="A410" s="24"/>
      <c r="B410" s="24"/>
      <c r="C410" s="24"/>
      <c r="D410" s="24"/>
      <c r="E410" s="24"/>
      <c r="F410" s="24"/>
      <c r="G410" s="24"/>
      <c r="H410" s="24"/>
      <c r="I410" s="24"/>
    </row>
    <row r="411" spans="1:9" s="23" customFormat="1" ht="18.899999999999999" customHeight="1">
      <c r="A411" s="24"/>
      <c r="B411" s="24"/>
      <c r="C411" s="24"/>
      <c r="D411" s="24"/>
      <c r="E411" s="24"/>
      <c r="F411" s="24"/>
      <c r="G411" s="24"/>
      <c r="H411" s="24"/>
      <c r="I411" s="24"/>
    </row>
    <row r="412" spans="1:9" s="23" customFormat="1" ht="18.899999999999999" customHeight="1">
      <c r="A412" s="24"/>
      <c r="B412" s="24"/>
      <c r="C412" s="24"/>
      <c r="D412" s="24"/>
      <c r="E412" s="24"/>
      <c r="F412" s="24"/>
      <c r="G412" s="24"/>
      <c r="H412" s="24"/>
      <c r="I412" s="24"/>
    </row>
    <row r="413" spans="1:9" s="23" customFormat="1" ht="18.899999999999999" customHeight="1">
      <c r="A413" s="24"/>
      <c r="B413" s="24"/>
      <c r="C413" s="24"/>
      <c r="D413" s="24"/>
      <c r="E413" s="24"/>
      <c r="F413" s="24"/>
      <c r="G413" s="24"/>
      <c r="H413" s="24"/>
      <c r="I413" s="24"/>
    </row>
    <row r="414" spans="1:9" s="23" customFormat="1" ht="18.899999999999999" customHeight="1">
      <c r="A414" s="24"/>
      <c r="B414" s="24"/>
      <c r="C414" s="24"/>
      <c r="D414" s="24"/>
      <c r="E414" s="24"/>
      <c r="F414" s="24"/>
      <c r="G414" s="24"/>
      <c r="H414" s="24"/>
      <c r="I414" s="24"/>
    </row>
    <row r="415" spans="1:9" s="23" customFormat="1" ht="18.899999999999999" customHeight="1">
      <c r="A415" s="24"/>
      <c r="B415" s="24"/>
      <c r="C415" s="24"/>
      <c r="D415" s="24"/>
      <c r="E415" s="24"/>
      <c r="F415" s="24"/>
      <c r="G415" s="24"/>
      <c r="H415" s="24"/>
      <c r="I415" s="24"/>
    </row>
    <row r="416" spans="1:9" s="23" customFormat="1" ht="18.899999999999999" customHeight="1">
      <c r="A416" s="24"/>
      <c r="B416" s="24"/>
      <c r="C416" s="24"/>
      <c r="D416" s="24"/>
      <c r="E416" s="24"/>
      <c r="F416" s="24"/>
      <c r="G416" s="24"/>
      <c r="H416" s="24"/>
      <c r="I416" s="24"/>
    </row>
    <row r="417" spans="1:9" s="23" customFormat="1" ht="18.899999999999999" customHeight="1">
      <c r="A417" s="24"/>
      <c r="B417" s="24"/>
      <c r="C417" s="24"/>
      <c r="D417" s="24"/>
      <c r="E417" s="24"/>
      <c r="F417" s="24"/>
      <c r="G417" s="24"/>
      <c r="H417" s="24"/>
      <c r="I417" s="24"/>
    </row>
    <row r="418" spans="1:9" s="23" customFormat="1" ht="18.899999999999999" customHeight="1">
      <c r="A418" s="24"/>
      <c r="B418" s="24"/>
      <c r="C418" s="24"/>
      <c r="D418" s="24"/>
      <c r="E418" s="24"/>
      <c r="F418" s="24"/>
      <c r="G418" s="24"/>
      <c r="H418" s="24"/>
      <c r="I418" s="24"/>
    </row>
    <row r="419" spans="1:9" s="23" customFormat="1" ht="18.899999999999999" customHeight="1">
      <c r="A419" s="24"/>
      <c r="B419" s="24"/>
      <c r="C419" s="24"/>
      <c r="D419" s="24"/>
      <c r="E419" s="24"/>
      <c r="F419" s="24"/>
      <c r="G419" s="24"/>
      <c r="H419" s="24"/>
      <c r="I419" s="24"/>
    </row>
    <row r="420" spans="1:9" s="23" customFormat="1" ht="18.899999999999999" customHeight="1">
      <c r="A420" s="24"/>
      <c r="B420" s="24"/>
      <c r="C420" s="24"/>
      <c r="D420" s="24"/>
      <c r="E420" s="24"/>
      <c r="F420" s="24"/>
      <c r="G420" s="24"/>
      <c r="H420" s="24"/>
      <c r="I420" s="24"/>
    </row>
    <row r="421" spans="1:9" s="23" customFormat="1" ht="18.899999999999999" customHeight="1">
      <c r="A421" s="24"/>
      <c r="B421" s="24"/>
      <c r="C421" s="24"/>
      <c r="D421" s="24"/>
      <c r="E421" s="24"/>
      <c r="F421" s="24"/>
      <c r="G421" s="24"/>
      <c r="H421" s="24"/>
      <c r="I421" s="24"/>
    </row>
    <row r="422" spans="1:9" s="23" customFormat="1" ht="18.899999999999999" customHeight="1">
      <c r="A422" s="24"/>
      <c r="B422" s="24"/>
      <c r="C422" s="24"/>
      <c r="D422" s="24"/>
      <c r="E422" s="24"/>
      <c r="F422" s="24"/>
      <c r="G422" s="24"/>
      <c r="H422" s="24"/>
      <c r="I422" s="24"/>
    </row>
    <row r="423" spans="1:9" s="23" customFormat="1" ht="18.899999999999999" customHeight="1">
      <c r="A423" s="24"/>
      <c r="B423" s="24"/>
      <c r="C423" s="24"/>
      <c r="D423" s="24"/>
      <c r="E423" s="24"/>
      <c r="F423" s="24"/>
      <c r="G423" s="24"/>
      <c r="H423" s="24"/>
      <c r="I423" s="24"/>
    </row>
    <row r="424" spans="1:9" s="23" customFormat="1" ht="18.899999999999999" customHeight="1">
      <c r="A424" s="24"/>
      <c r="B424" s="24"/>
      <c r="C424" s="24"/>
      <c r="D424" s="24"/>
      <c r="E424" s="24"/>
      <c r="F424" s="24"/>
      <c r="G424" s="24"/>
      <c r="H424" s="24"/>
      <c r="I424" s="24"/>
    </row>
    <row r="425" spans="1:9" s="23" customFormat="1" ht="18.899999999999999" customHeight="1">
      <c r="A425" s="24"/>
      <c r="B425" s="24"/>
      <c r="C425" s="24"/>
      <c r="D425" s="24"/>
      <c r="E425" s="24"/>
      <c r="F425" s="24"/>
      <c r="G425" s="24"/>
      <c r="H425" s="24"/>
      <c r="I425" s="24"/>
    </row>
    <row r="426" spans="1:9" s="23" customFormat="1" ht="18.899999999999999" customHeight="1">
      <c r="A426" s="24"/>
      <c r="B426" s="24"/>
      <c r="C426" s="24"/>
      <c r="D426" s="24"/>
      <c r="E426" s="24"/>
      <c r="F426" s="24"/>
      <c r="G426" s="24"/>
      <c r="H426" s="24"/>
      <c r="I426" s="24"/>
    </row>
    <row r="427" spans="1:9" s="23" customFormat="1" ht="18.899999999999999" customHeight="1">
      <c r="A427" s="24"/>
      <c r="B427" s="24"/>
      <c r="C427" s="24"/>
      <c r="D427" s="24"/>
      <c r="E427" s="24"/>
      <c r="F427" s="24"/>
      <c r="G427" s="24"/>
      <c r="H427" s="24"/>
      <c r="I427" s="24"/>
    </row>
    <row r="428" spans="1:9" s="23" customFormat="1" ht="18.899999999999999" customHeight="1">
      <c r="A428" s="24"/>
      <c r="B428" s="24"/>
      <c r="C428" s="24"/>
      <c r="D428" s="24"/>
      <c r="E428" s="24"/>
      <c r="F428" s="24"/>
      <c r="G428" s="24"/>
      <c r="H428" s="24"/>
      <c r="I428" s="24"/>
    </row>
    <row r="429" spans="1:9" s="23" customFormat="1" ht="18.899999999999999" customHeight="1">
      <c r="A429" s="24"/>
      <c r="B429" s="24"/>
      <c r="C429" s="24"/>
      <c r="D429" s="24"/>
      <c r="E429" s="24"/>
      <c r="F429" s="24"/>
      <c r="G429" s="24"/>
      <c r="H429" s="24"/>
      <c r="I429" s="24"/>
    </row>
    <row r="430" spans="1:9" s="23" customFormat="1" ht="18.899999999999999" customHeight="1">
      <c r="A430" s="24"/>
      <c r="B430" s="24"/>
      <c r="C430" s="24"/>
      <c r="D430" s="24"/>
      <c r="E430" s="24"/>
      <c r="F430" s="24"/>
      <c r="G430" s="24"/>
      <c r="H430" s="24"/>
      <c r="I430" s="24"/>
    </row>
    <row r="431" spans="1:9" s="23" customFormat="1" ht="18.899999999999999" customHeight="1">
      <c r="A431" s="24"/>
      <c r="B431" s="24"/>
      <c r="C431" s="24"/>
      <c r="D431" s="24"/>
      <c r="E431" s="24"/>
      <c r="F431" s="24"/>
      <c r="G431" s="24"/>
      <c r="H431" s="24"/>
      <c r="I431" s="24"/>
    </row>
    <row r="432" spans="1:9" s="23" customFormat="1" ht="18.899999999999999" customHeight="1">
      <c r="A432" s="24"/>
      <c r="B432" s="24"/>
      <c r="C432" s="24"/>
      <c r="D432" s="24"/>
      <c r="E432" s="24"/>
      <c r="F432" s="24"/>
      <c r="G432" s="24"/>
      <c r="H432" s="24"/>
      <c r="I432" s="24"/>
    </row>
    <row r="433" spans="1:9" s="23" customFormat="1" ht="18.899999999999999" customHeight="1">
      <c r="A433" s="24"/>
      <c r="B433" s="24"/>
      <c r="C433" s="24"/>
      <c r="D433" s="24"/>
      <c r="E433" s="24"/>
      <c r="F433" s="24"/>
      <c r="G433" s="24"/>
      <c r="H433" s="24"/>
      <c r="I433" s="24"/>
    </row>
    <row r="434" spans="1:9" s="23" customFormat="1" ht="18.899999999999999" customHeight="1">
      <c r="A434" s="24"/>
      <c r="B434" s="24"/>
      <c r="C434" s="24"/>
      <c r="D434" s="24"/>
      <c r="E434" s="24"/>
      <c r="F434" s="24"/>
      <c r="G434" s="24"/>
      <c r="H434" s="24"/>
      <c r="I434" s="24"/>
    </row>
    <row r="435" spans="1:9" s="23" customFormat="1" ht="18.899999999999999" customHeight="1">
      <c r="A435" s="24"/>
      <c r="B435" s="24"/>
      <c r="C435" s="24"/>
      <c r="D435" s="24"/>
      <c r="E435" s="24"/>
      <c r="F435" s="24"/>
      <c r="G435" s="24"/>
      <c r="H435" s="24"/>
      <c r="I435" s="24"/>
    </row>
    <row r="436" spans="1:9" s="23" customFormat="1" ht="18.899999999999999" customHeight="1">
      <c r="A436" s="24"/>
      <c r="B436" s="24"/>
      <c r="C436" s="24"/>
      <c r="D436" s="24"/>
      <c r="E436" s="24"/>
      <c r="F436" s="24"/>
      <c r="G436" s="24"/>
      <c r="H436" s="24"/>
      <c r="I436" s="24"/>
    </row>
    <row r="437" spans="1:9" s="23" customFormat="1" ht="18.899999999999999" customHeight="1">
      <c r="A437" s="24"/>
      <c r="B437" s="24"/>
      <c r="C437" s="24"/>
      <c r="D437" s="24"/>
      <c r="E437" s="24"/>
      <c r="F437" s="24"/>
      <c r="G437" s="24"/>
      <c r="H437" s="24"/>
      <c r="I437" s="24"/>
    </row>
    <row r="438" spans="1:9" s="23" customFormat="1" ht="18.899999999999999" customHeight="1">
      <c r="A438" s="24"/>
      <c r="B438" s="24"/>
      <c r="C438" s="24"/>
      <c r="D438" s="24"/>
      <c r="E438" s="24"/>
      <c r="F438" s="24"/>
      <c r="G438" s="24"/>
      <c r="H438" s="24"/>
      <c r="I438" s="24"/>
    </row>
    <row r="439" spans="1:9" s="23" customFormat="1" ht="18.899999999999999" customHeight="1">
      <c r="A439" s="24"/>
      <c r="B439" s="24"/>
      <c r="C439" s="24"/>
      <c r="D439" s="24"/>
      <c r="E439" s="24"/>
      <c r="F439" s="24"/>
      <c r="G439" s="24"/>
      <c r="H439" s="24"/>
      <c r="I439" s="24"/>
    </row>
    <row r="440" spans="1:9" s="23" customFormat="1" ht="18.899999999999999" customHeight="1">
      <c r="A440" s="24"/>
      <c r="B440" s="24"/>
      <c r="C440" s="24"/>
      <c r="D440" s="24"/>
      <c r="E440" s="24"/>
      <c r="F440" s="24"/>
      <c r="G440" s="24"/>
      <c r="H440" s="24"/>
      <c r="I440" s="24"/>
    </row>
    <row r="441" spans="1:9" s="23" customFormat="1" ht="18.899999999999999" customHeight="1">
      <c r="A441" s="24"/>
      <c r="B441" s="24"/>
      <c r="C441" s="24"/>
      <c r="D441" s="24"/>
      <c r="E441" s="24"/>
      <c r="F441" s="24"/>
      <c r="G441" s="24"/>
      <c r="H441" s="24"/>
      <c r="I441" s="24"/>
    </row>
    <row r="442" spans="1:9" s="23" customFormat="1" ht="18.899999999999999" customHeight="1">
      <c r="A442" s="24"/>
      <c r="B442" s="24"/>
      <c r="C442" s="24"/>
      <c r="D442" s="24"/>
      <c r="E442" s="24"/>
      <c r="F442" s="24"/>
      <c r="G442" s="24"/>
      <c r="H442" s="24"/>
      <c r="I442" s="24"/>
    </row>
    <row r="443" spans="1:9" s="23" customFormat="1" ht="18.899999999999999" customHeight="1">
      <c r="A443" s="24"/>
      <c r="B443" s="24"/>
      <c r="C443" s="24"/>
      <c r="D443" s="24"/>
      <c r="E443" s="24"/>
      <c r="F443" s="24"/>
      <c r="G443" s="24"/>
      <c r="H443" s="24"/>
      <c r="I443" s="24"/>
    </row>
    <row r="444" spans="1:9" s="23" customFormat="1" ht="18.899999999999999" customHeight="1">
      <c r="A444" s="24"/>
      <c r="B444" s="24"/>
      <c r="C444" s="24"/>
      <c r="D444" s="24"/>
      <c r="E444" s="24"/>
      <c r="F444" s="24"/>
      <c r="G444" s="24"/>
      <c r="H444" s="24"/>
      <c r="I444" s="24"/>
    </row>
    <row r="445" spans="1:9" s="23" customFormat="1" ht="18.899999999999999" customHeight="1">
      <c r="A445" s="24"/>
      <c r="B445" s="24"/>
      <c r="C445" s="24"/>
      <c r="D445" s="24"/>
      <c r="E445" s="24"/>
      <c r="F445" s="24"/>
      <c r="G445" s="24"/>
      <c r="H445" s="24"/>
      <c r="I445" s="24"/>
    </row>
    <row r="446" spans="1:9" s="23" customFormat="1" ht="18.899999999999999" customHeight="1">
      <c r="A446" s="24"/>
      <c r="B446" s="24"/>
      <c r="C446" s="24"/>
      <c r="D446" s="24"/>
      <c r="E446" s="24"/>
      <c r="F446" s="24"/>
      <c r="G446" s="24"/>
      <c r="H446" s="24"/>
      <c r="I446" s="24"/>
    </row>
    <row r="447" spans="1:9" s="23" customFormat="1" ht="18.899999999999999" customHeight="1">
      <c r="A447" s="24"/>
      <c r="B447" s="24"/>
      <c r="C447" s="24"/>
      <c r="D447" s="24"/>
      <c r="E447" s="24"/>
      <c r="F447" s="24"/>
      <c r="G447" s="24"/>
      <c r="H447" s="24"/>
      <c r="I447" s="24"/>
    </row>
    <row r="448" spans="1:9" s="23" customFormat="1" ht="18.899999999999999" customHeight="1">
      <c r="A448" s="24"/>
      <c r="B448" s="24"/>
      <c r="C448" s="24"/>
      <c r="D448" s="24"/>
      <c r="E448" s="24"/>
      <c r="F448" s="24"/>
      <c r="G448" s="24"/>
      <c r="H448" s="24"/>
      <c r="I448" s="24"/>
    </row>
    <row r="449" spans="1:9" s="23" customFormat="1" ht="18.899999999999999" customHeight="1">
      <c r="A449" s="24"/>
      <c r="B449" s="24"/>
      <c r="C449" s="24"/>
      <c r="D449" s="24"/>
      <c r="E449" s="24"/>
      <c r="F449" s="24"/>
      <c r="G449" s="24"/>
      <c r="H449" s="24"/>
      <c r="I449" s="24"/>
    </row>
    <row r="450" spans="1:9" s="23" customFormat="1" ht="18.899999999999999" customHeight="1">
      <c r="A450" s="24"/>
      <c r="B450" s="24"/>
      <c r="C450" s="24"/>
      <c r="D450" s="24"/>
      <c r="E450" s="24"/>
      <c r="F450" s="24"/>
      <c r="G450" s="24"/>
      <c r="H450" s="24"/>
      <c r="I450" s="24"/>
    </row>
    <row r="451" spans="1:9" s="23" customFormat="1" ht="18.899999999999999" customHeight="1">
      <c r="A451" s="24"/>
      <c r="B451" s="24"/>
      <c r="C451" s="24"/>
      <c r="D451" s="24"/>
      <c r="E451" s="24"/>
      <c r="F451" s="24"/>
      <c r="G451" s="24"/>
      <c r="H451" s="24"/>
      <c r="I451" s="24"/>
    </row>
    <row r="452" spans="1:9" s="23" customFormat="1" ht="18.899999999999999" customHeight="1">
      <c r="A452" s="24"/>
      <c r="B452" s="24"/>
      <c r="C452" s="24"/>
      <c r="D452" s="24"/>
      <c r="E452" s="24"/>
      <c r="F452" s="24"/>
      <c r="G452" s="24"/>
      <c r="H452" s="24"/>
      <c r="I452" s="24"/>
    </row>
    <row r="453" spans="1:9" s="23" customFormat="1" ht="18.899999999999999" customHeight="1">
      <c r="A453" s="24"/>
      <c r="B453" s="24"/>
      <c r="C453" s="24"/>
      <c r="D453" s="24"/>
      <c r="E453" s="24"/>
      <c r="F453" s="24"/>
      <c r="G453" s="24"/>
      <c r="H453" s="24"/>
      <c r="I453" s="24"/>
    </row>
    <row r="454" spans="1:9" s="23" customFormat="1" ht="18.899999999999999" customHeight="1">
      <c r="A454" s="24"/>
      <c r="B454" s="24"/>
      <c r="C454" s="24"/>
      <c r="D454" s="24"/>
      <c r="E454" s="24"/>
      <c r="F454" s="24"/>
      <c r="G454" s="24"/>
      <c r="H454" s="24"/>
      <c r="I454" s="24"/>
    </row>
    <row r="455" spans="1:9" s="23" customFormat="1" ht="18.899999999999999" customHeight="1">
      <c r="A455" s="24"/>
      <c r="B455" s="24"/>
      <c r="C455" s="24"/>
      <c r="D455" s="24"/>
      <c r="E455" s="24"/>
      <c r="F455" s="24"/>
      <c r="G455" s="24"/>
      <c r="H455" s="24"/>
      <c r="I455" s="24"/>
    </row>
    <row r="456" spans="1:9" s="23" customFormat="1" ht="18.899999999999999" customHeight="1">
      <c r="A456" s="24"/>
      <c r="B456" s="24"/>
      <c r="C456" s="24"/>
      <c r="D456" s="24"/>
      <c r="E456" s="24"/>
      <c r="F456" s="24"/>
      <c r="G456" s="24"/>
      <c r="H456" s="24"/>
      <c r="I456" s="24"/>
    </row>
    <row r="457" spans="1:9" s="23" customFormat="1" ht="18.899999999999999" customHeight="1">
      <c r="A457" s="24"/>
      <c r="B457" s="24"/>
      <c r="C457" s="24"/>
      <c r="D457" s="24"/>
      <c r="E457" s="24"/>
      <c r="F457" s="24"/>
      <c r="G457" s="24"/>
      <c r="H457" s="24"/>
      <c r="I457" s="24"/>
    </row>
    <row r="458" spans="1:9" s="23" customFormat="1" ht="18.899999999999999" customHeight="1">
      <c r="A458" s="24"/>
      <c r="B458" s="24"/>
      <c r="C458" s="24"/>
      <c r="D458" s="24"/>
      <c r="E458" s="24"/>
      <c r="F458" s="24"/>
      <c r="G458" s="24"/>
      <c r="H458" s="24"/>
      <c r="I458" s="24"/>
    </row>
    <row r="459" spans="1:9" s="23" customFormat="1" ht="18.899999999999999" customHeight="1">
      <c r="A459" s="24"/>
      <c r="B459" s="24"/>
      <c r="C459" s="24"/>
      <c r="D459" s="24"/>
      <c r="E459" s="24"/>
      <c r="F459" s="24"/>
      <c r="G459" s="24"/>
      <c r="H459" s="24"/>
      <c r="I459" s="24"/>
    </row>
    <row r="460" spans="1:9" s="23" customFormat="1" ht="18.899999999999999" customHeight="1">
      <c r="A460" s="24"/>
      <c r="B460" s="24"/>
      <c r="C460" s="24"/>
      <c r="D460" s="24"/>
      <c r="E460" s="24"/>
      <c r="F460" s="24"/>
      <c r="G460" s="24"/>
      <c r="H460" s="24"/>
      <c r="I460" s="24"/>
    </row>
    <row r="461" spans="1:9" s="23" customFormat="1" ht="18.899999999999999" customHeight="1">
      <c r="A461" s="24"/>
      <c r="B461" s="24"/>
      <c r="C461" s="24"/>
      <c r="D461" s="24"/>
      <c r="E461" s="24"/>
      <c r="F461" s="24"/>
      <c r="G461" s="24"/>
      <c r="H461" s="24"/>
      <c r="I461" s="24"/>
    </row>
    <row r="462" spans="1:9" s="23" customFormat="1" ht="18.899999999999999" customHeight="1">
      <c r="A462" s="24"/>
      <c r="B462" s="24"/>
      <c r="C462" s="24"/>
      <c r="D462" s="24"/>
      <c r="E462" s="24"/>
      <c r="F462" s="24"/>
      <c r="G462" s="24"/>
      <c r="H462" s="24"/>
      <c r="I462" s="24"/>
    </row>
    <row r="463" spans="1:9" s="23" customFormat="1" ht="18.899999999999999" customHeight="1">
      <c r="A463" s="24"/>
      <c r="B463" s="24"/>
      <c r="C463" s="24"/>
      <c r="D463" s="24"/>
      <c r="E463" s="24"/>
      <c r="F463" s="24"/>
      <c r="G463" s="24"/>
      <c r="H463" s="24"/>
      <c r="I463" s="24"/>
    </row>
    <row r="464" spans="1:9" s="23" customFormat="1" ht="18.899999999999999" customHeight="1">
      <c r="A464" s="24"/>
      <c r="B464" s="24"/>
      <c r="C464" s="24"/>
      <c r="D464" s="24"/>
      <c r="E464" s="24"/>
      <c r="F464" s="24"/>
      <c r="G464" s="24"/>
      <c r="H464" s="24"/>
      <c r="I464" s="24"/>
    </row>
    <row r="465" spans="1:9" s="23" customFormat="1" ht="18.899999999999999" customHeight="1">
      <c r="A465" s="24"/>
      <c r="B465" s="24"/>
      <c r="C465" s="24"/>
      <c r="D465" s="24"/>
      <c r="E465" s="24"/>
      <c r="F465" s="24"/>
      <c r="G465" s="24"/>
      <c r="H465" s="24"/>
      <c r="I465" s="24"/>
    </row>
    <row r="466" spans="1:9" s="23" customFormat="1" ht="18.899999999999999" customHeight="1">
      <c r="A466" s="24"/>
      <c r="B466" s="24"/>
      <c r="C466" s="24"/>
      <c r="D466" s="24"/>
      <c r="E466" s="24"/>
      <c r="F466" s="24"/>
      <c r="G466" s="24"/>
      <c r="H466" s="24"/>
      <c r="I466" s="24"/>
    </row>
    <row r="467" spans="1:9" s="23" customFormat="1" ht="18.899999999999999" customHeight="1">
      <c r="A467" s="24"/>
      <c r="B467" s="24"/>
      <c r="C467" s="24"/>
      <c r="D467" s="24"/>
      <c r="E467" s="24"/>
      <c r="F467" s="24"/>
      <c r="G467" s="24"/>
      <c r="H467" s="24"/>
      <c r="I467" s="24"/>
    </row>
    <row r="468" spans="1:9" s="23" customFormat="1" ht="18.899999999999999" customHeight="1">
      <c r="A468" s="24"/>
      <c r="B468" s="24"/>
      <c r="C468" s="24"/>
      <c r="D468" s="24"/>
      <c r="E468" s="24"/>
      <c r="F468" s="24"/>
      <c r="G468" s="24"/>
      <c r="H468" s="24"/>
      <c r="I468" s="24"/>
    </row>
    <row r="469" spans="1:9" s="23" customFormat="1" ht="18.899999999999999" customHeight="1">
      <c r="A469" s="24"/>
      <c r="B469" s="24"/>
      <c r="C469" s="24"/>
      <c r="D469" s="24"/>
      <c r="E469" s="24"/>
      <c r="F469" s="24"/>
      <c r="G469" s="24"/>
      <c r="H469" s="24"/>
      <c r="I469" s="24"/>
    </row>
    <row r="470" spans="1:9" s="23" customFormat="1" ht="18.899999999999999" customHeight="1">
      <c r="A470" s="24"/>
      <c r="B470" s="24"/>
      <c r="C470" s="24"/>
      <c r="D470" s="24"/>
      <c r="E470" s="24"/>
      <c r="F470" s="24"/>
      <c r="G470" s="24"/>
      <c r="H470" s="24"/>
      <c r="I470" s="24"/>
    </row>
    <row r="471" spans="1:9" s="23" customFormat="1" ht="18.899999999999999" customHeight="1">
      <c r="A471" s="24"/>
      <c r="B471" s="24"/>
      <c r="C471" s="24"/>
      <c r="D471" s="24"/>
      <c r="E471" s="24"/>
      <c r="F471" s="24"/>
      <c r="G471" s="24"/>
      <c r="H471" s="24"/>
      <c r="I471" s="24"/>
    </row>
    <row r="472" spans="1:9" s="23" customFormat="1" ht="18.899999999999999" customHeight="1">
      <c r="A472" s="24"/>
      <c r="B472" s="24"/>
      <c r="C472" s="24"/>
      <c r="D472" s="24"/>
      <c r="E472" s="24"/>
      <c r="F472" s="24"/>
      <c r="G472" s="24"/>
      <c r="H472" s="24"/>
      <c r="I472" s="24"/>
    </row>
    <row r="473" spans="1:9" s="23" customFormat="1" ht="18.899999999999999" customHeight="1">
      <c r="A473" s="24"/>
      <c r="B473" s="24"/>
      <c r="C473" s="24"/>
      <c r="D473" s="24"/>
      <c r="E473" s="24"/>
      <c r="F473" s="24"/>
      <c r="G473" s="24"/>
      <c r="H473" s="24"/>
      <c r="I473" s="24"/>
    </row>
    <row r="474" spans="1:9" s="23" customFormat="1" ht="18.899999999999999" customHeight="1">
      <c r="A474" s="24"/>
      <c r="B474" s="24"/>
      <c r="C474" s="24"/>
      <c r="D474" s="24"/>
      <c r="E474" s="24"/>
      <c r="F474" s="24"/>
      <c r="G474" s="24"/>
      <c r="H474" s="24"/>
      <c r="I474" s="24"/>
    </row>
    <row r="475" spans="1:9" s="23" customFormat="1" ht="18.899999999999999" customHeight="1">
      <c r="A475" s="24"/>
      <c r="B475" s="24"/>
      <c r="C475" s="24"/>
      <c r="D475" s="24"/>
      <c r="E475" s="24"/>
      <c r="F475" s="24"/>
      <c r="G475" s="24"/>
      <c r="H475" s="24"/>
      <c r="I475" s="24"/>
    </row>
    <row r="476" spans="1:9" s="23" customFormat="1" ht="18.899999999999999" customHeight="1">
      <c r="A476" s="24"/>
      <c r="B476" s="24"/>
      <c r="C476" s="24"/>
      <c r="D476" s="24"/>
      <c r="E476" s="24"/>
      <c r="F476" s="24"/>
      <c r="G476" s="24"/>
      <c r="H476" s="24"/>
      <c r="I476" s="24"/>
    </row>
    <row r="477" spans="1:9" s="23" customFormat="1" ht="18.899999999999999" customHeight="1">
      <c r="A477" s="24"/>
      <c r="B477" s="24"/>
      <c r="C477" s="24"/>
      <c r="D477" s="24"/>
      <c r="E477" s="24"/>
      <c r="F477" s="24"/>
      <c r="G477" s="24"/>
      <c r="H477" s="24"/>
      <c r="I477" s="24"/>
    </row>
    <row r="478" spans="1:9" s="23" customFormat="1" ht="18.899999999999999" customHeight="1">
      <c r="A478" s="24"/>
      <c r="B478" s="24"/>
      <c r="C478" s="24"/>
      <c r="D478" s="24"/>
      <c r="E478" s="24"/>
      <c r="F478" s="24"/>
      <c r="G478" s="24"/>
      <c r="H478" s="24"/>
      <c r="I478" s="24"/>
    </row>
    <row r="479" spans="1:9" s="23" customFormat="1" ht="18.899999999999999" customHeight="1">
      <c r="A479" s="24"/>
      <c r="B479" s="24"/>
      <c r="C479" s="24"/>
      <c r="D479" s="24"/>
      <c r="E479" s="24"/>
      <c r="F479" s="24"/>
      <c r="G479" s="24"/>
      <c r="H479" s="24"/>
      <c r="I479" s="24"/>
    </row>
    <row r="480" spans="1:9" s="23" customFormat="1" ht="18.899999999999999" customHeight="1">
      <c r="A480" s="24"/>
      <c r="B480" s="24"/>
      <c r="C480" s="24"/>
      <c r="D480" s="24"/>
      <c r="E480" s="24"/>
      <c r="F480" s="24"/>
      <c r="G480" s="24"/>
      <c r="H480" s="24"/>
      <c r="I480" s="24"/>
    </row>
    <row r="481" spans="1:9" s="23" customFormat="1" ht="18.899999999999999" customHeight="1">
      <c r="A481" s="24"/>
      <c r="B481" s="24"/>
      <c r="C481" s="24"/>
      <c r="D481" s="24"/>
      <c r="E481" s="24"/>
      <c r="F481" s="24"/>
      <c r="G481" s="24"/>
      <c r="H481" s="24"/>
      <c r="I481" s="24"/>
    </row>
    <row r="482" spans="1:9" s="23" customFormat="1" ht="18.899999999999999" customHeight="1">
      <c r="A482" s="24"/>
      <c r="B482" s="24"/>
      <c r="C482" s="24"/>
      <c r="D482" s="24"/>
      <c r="E482" s="24"/>
      <c r="F482" s="24"/>
      <c r="G482" s="24"/>
      <c r="H482" s="24"/>
      <c r="I482" s="24"/>
    </row>
    <row r="483" spans="1:9" s="23" customFormat="1" ht="18.899999999999999" customHeight="1">
      <c r="A483" s="24"/>
      <c r="B483" s="24"/>
      <c r="C483" s="24"/>
      <c r="D483" s="24"/>
      <c r="E483" s="24"/>
      <c r="F483" s="24"/>
      <c r="G483" s="24"/>
      <c r="H483" s="24"/>
      <c r="I483" s="24"/>
    </row>
    <row r="484" spans="1:9" s="23" customFormat="1" ht="18.899999999999999" customHeight="1">
      <c r="A484" s="24"/>
      <c r="B484" s="24"/>
      <c r="C484" s="24"/>
      <c r="D484" s="24"/>
      <c r="E484" s="24"/>
      <c r="F484" s="24"/>
      <c r="G484" s="24"/>
      <c r="H484" s="24"/>
      <c r="I484" s="24"/>
    </row>
    <row r="485" spans="1:9" s="23" customFormat="1" ht="18.899999999999999" customHeight="1">
      <c r="A485" s="24"/>
      <c r="B485" s="24"/>
      <c r="C485" s="24"/>
      <c r="D485" s="24"/>
      <c r="E485" s="24"/>
      <c r="F485" s="24"/>
      <c r="G485" s="24"/>
      <c r="H485" s="24"/>
      <c r="I485" s="24"/>
    </row>
    <row r="486" spans="1:9" s="23" customFormat="1" ht="18.899999999999999" customHeight="1">
      <c r="A486" s="24"/>
      <c r="B486" s="24"/>
      <c r="C486" s="24"/>
      <c r="D486" s="24"/>
      <c r="E486" s="24"/>
      <c r="F486" s="24"/>
      <c r="G486" s="24"/>
      <c r="H486" s="24"/>
      <c r="I486" s="24"/>
    </row>
    <row r="487" spans="1:9" s="23" customFormat="1" ht="18.899999999999999" customHeight="1">
      <c r="A487" s="24"/>
      <c r="B487" s="24"/>
      <c r="C487" s="24"/>
      <c r="D487" s="24"/>
      <c r="E487" s="24"/>
      <c r="F487" s="24"/>
      <c r="G487" s="24"/>
      <c r="H487" s="24"/>
      <c r="I487" s="24"/>
    </row>
    <row r="488" spans="1:9" s="23" customFormat="1" ht="18.899999999999999" customHeight="1">
      <c r="A488" s="24"/>
      <c r="B488" s="24"/>
      <c r="C488" s="24"/>
      <c r="D488" s="24"/>
      <c r="E488" s="24"/>
      <c r="F488" s="24"/>
      <c r="G488" s="24"/>
      <c r="H488" s="24"/>
      <c r="I488" s="24"/>
    </row>
    <row r="489" spans="1:9" s="23" customFormat="1" ht="18.899999999999999" customHeight="1">
      <c r="A489" s="24"/>
      <c r="B489" s="24"/>
      <c r="C489" s="24"/>
      <c r="D489" s="24"/>
      <c r="E489" s="24"/>
      <c r="F489" s="24"/>
      <c r="G489" s="24"/>
      <c r="H489" s="24"/>
      <c r="I489" s="24"/>
    </row>
    <row r="490" spans="1:9" s="23" customFormat="1" ht="18.899999999999999" customHeight="1">
      <c r="A490" s="24"/>
      <c r="B490" s="24"/>
      <c r="C490" s="24"/>
      <c r="D490" s="24"/>
      <c r="E490" s="24"/>
      <c r="F490" s="24"/>
      <c r="G490" s="24"/>
      <c r="H490" s="24"/>
      <c r="I490" s="24"/>
    </row>
    <row r="491" spans="1:9" s="23" customFormat="1" ht="18.899999999999999" customHeight="1">
      <c r="A491" s="24"/>
      <c r="B491" s="24"/>
      <c r="C491" s="24"/>
      <c r="D491" s="24"/>
      <c r="E491" s="24"/>
      <c r="F491" s="24"/>
      <c r="G491" s="24"/>
      <c r="H491" s="24"/>
      <c r="I491" s="24"/>
    </row>
    <row r="492" spans="1:9" s="23" customFormat="1" ht="18.899999999999999" customHeight="1">
      <c r="A492" s="24"/>
      <c r="B492" s="24"/>
      <c r="C492" s="24"/>
      <c r="D492" s="24"/>
      <c r="E492" s="24"/>
      <c r="F492" s="24"/>
      <c r="G492" s="24"/>
      <c r="H492" s="24"/>
      <c r="I492" s="24"/>
    </row>
    <row r="493" spans="1:9" s="23" customFormat="1" ht="18.899999999999999" customHeight="1">
      <c r="A493" s="24"/>
      <c r="B493" s="24"/>
      <c r="C493" s="24"/>
      <c r="D493" s="24"/>
      <c r="E493" s="24"/>
      <c r="F493" s="24"/>
      <c r="G493" s="24"/>
      <c r="H493" s="24"/>
      <c r="I493" s="24"/>
    </row>
    <row r="494" spans="1:9" s="23" customFormat="1" ht="18.899999999999999" customHeight="1">
      <c r="A494" s="24"/>
      <c r="B494" s="24"/>
      <c r="C494" s="24"/>
      <c r="D494" s="24"/>
      <c r="E494" s="24"/>
      <c r="F494" s="24"/>
      <c r="G494" s="24"/>
      <c r="H494" s="24"/>
      <c r="I494" s="24"/>
    </row>
    <row r="495" spans="1:9" s="23" customFormat="1" ht="18.899999999999999" customHeight="1">
      <c r="A495" s="24"/>
      <c r="B495" s="24"/>
      <c r="C495" s="24"/>
      <c r="D495" s="24"/>
      <c r="E495" s="24"/>
      <c r="F495" s="24"/>
      <c r="G495" s="24"/>
      <c r="H495" s="24"/>
      <c r="I495" s="24"/>
    </row>
    <row r="496" spans="1:9" s="23" customFormat="1" ht="18.899999999999999" customHeight="1">
      <c r="A496" s="24"/>
      <c r="B496" s="24"/>
      <c r="C496" s="24"/>
      <c r="D496" s="24"/>
      <c r="E496" s="24"/>
      <c r="F496" s="24"/>
      <c r="G496" s="24"/>
      <c r="H496" s="24"/>
      <c r="I496" s="24"/>
    </row>
    <row r="497" spans="1:9" s="23" customFormat="1" ht="18.899999999999999" customHeight="1">
      <c r="A497" s="24"/>
      <c r="B497" s="24"/>
      <c r="C497" s="24"/>
      <c r="D497" s="24"/>
      <c r="E497" s="24"/>
      <c r="F497" s="24"/>
      <c r="G497" s="24"/>
      <c r="H497" s="24"/>
      <c r="I497" s="24"/>
    </row>
    <row r="498" spans="1:9" s="23" customFormat="1" ht="18.899999999999999" customHeight="1">
      <c r="A498" s="24"/>
      <c r="B498" s="24"/>
      <c r="C498" s="24"/>
      <c r="D498" s="24"/>
      <c r="E498" s="24"/>
      <c r="F498" s="24"/>
      <c r="G498" s="24"/>
      <c r="H498" s="24"/>
      <c r="I498" s="24"/>
    </row>
    <row r="499" spans="1:9" s="23" customFormat="1" ht="18.899999999999999" customHeight="1">
      <c r="A499" s="24"/>
      <c r="B499" s="24"/>
      <c r="C499" s="24"/>
      <c r="D499" s="24"/>
      <c r="E499" s="24"/>
      <c r="F499" s="24"/>
      <c r="G499" s="24"/>
      <c r="H499" s="24"/>
      <c r="I499" s="24"/>
    </row>
    <row r="500" spans="1:9" s="23" customFormat="1" ht="18.899999999999999" customHeight="1">
      <c r="A500" s="24"/>
      <c r="B500" s="24"/>
      <c r="C500" s="24"/>
      <c r="D500" s="24"/>
      <c r="E500" s="24"/>
      <c r="F500" s="24"/>
      <c r="G500" s="24"/>
      <c r="H500" s="24"/>
      <c r="I500" s="24"/>
    </row>
    <row r="501" spans="1:9" s="23" customFormat="1">
      <c r="A501" s="24"/>
      <c r="B501" s="24"/>
      <c r="C501" s="24"/>
      <c r="D501" s="24"/>
      <c r="E501" s="24"/>
      <c r="F501" s="24"/>
      <c r="G501" s="24"/>
      <c r="H501" s="24"/>
      <c r="I501" s="24"/>
    </row>
    <row r="502" spans="1:9" s="23" customFormat="1">
      <c r="A502" s="24"/>
      <c r="B502" s="24"/>
      <c r="C502" s="24"/>
      <c r="D502" s="24"/>
      <c r="E502" s="24"/>
      <c r="F502" s="24"/>
      <c r="G502" s="24"/>
      <c r="H502" s="24"/>
      <c r="I502" s="24"/>
    </row>
    <row r="503" spans="1:9" s="23" customFormat="1">
      <c r="A503" s="24"/>
      <c r="B503" s="24"/>
      <c r="C503" s="24"/>
      <c r="D503" s="24"/>
      <c r="E503" s="24"/>
      <c r="F503" s="24"/>
      <c r="G503" s="24"/>
      <c r="H503" s="24"/>
      <c r="I503" s="24"/>
    </row>
    <row r="504" spans="1:9" s="23" customFormat="1">
      <c r="A504" s="24"/>
      <c r="B504" s="24"/>
      <c r="C504" s="24"/>
      <c r="D504" s="24"/>
      <c r="E504" s="24"/>
      <c r="F504" s="24"/>
      <c r="G504" s="24"/>
      <c r="H504" s="24"/>
      <c r="I504" s="24"/>
    </row>
    <row r="505" spans="1:9" s="23" customFormat="1">
      <c r="A505" s="24"/>
      <c r="B505" s="24"/>
      <c r="C505" s="24"/>
      <c r="D505" s="24"/>
      <c r="E505" s="24"/>
      <c r="F505" s="24"/>
      <c r="G505" s="24"/>
      <c r="H505" s="24"/>
      <c r="I505" s="24"/>
    </row>
    <row r="506" spans="1:9" s="23" customFormat="1">
      <c r="A506" s="24"/>
      <c r="B506" s="24"/>
      <c r="C506" s="24"/>
      <c r="D506" s="24"/>
      <c r="E506" s="24"/>
      <c r="F506" s="24"/>
      <c r="G506" s="24"/>
      <c r="H506" s="24"/>
      <c r="I506" s="24"/>
    </row>
    <row r="507" spans="1:9" s="23" customFormat="1">
      <c r="A507" s="24"/>
      <c r="B507" s="24"/>
      <c r="C507" s="24"/>
      <c r="D507" s="24"/>
      <c r="E507" s="24"/>
      <c r="F507" s="24"/>
      <c r="G507" s="24"/>
      <c r="H507" s="24"/>
      <c r="I507" s="24"/>
    </row>
    <row r="508" spans="1:9" s="23" customFormat="1">
      <c r="A508" s="24"/>
      <c r="B508" s="24"/>
      <c r="C508" s="24"/>
      <c r="D508" s="24"/>
      <c r="E508" s="24"/>
      <c r="F508" s="24"/>
      <c r="G508" s="24"/>
      <c r="H508" s="24"/>
      <c r="I508" s="24"/>
    </row>
    <row r="509" spans="1:9" s="23" customFormat="1">
      <c r="A509" s="24"/>
      <c r="B509" s="24"/>
      <c r="C509" s="24"/>
      <c r="D509" s="24"/>
      <c r="E509" s="24"/>
      <c r="F509" s="24"/>
      <c r="G509" s="24"/>
      <c r="H509" s="24"/>
      <c r="I509" s="24"/>
    </row>
    <row r="510" spans="1:9" s="23" customFormat="1">
      <c r="A510" s="24"/>
      <c r="B510" s="24"/>
      <c r="C510" s="24"/>
      <c r="D510" s="24"/>
      <c r="E510" s="24"/>
      <c r="F510" s="24"/>
      <c r="G510" s="24"/>
      <c r="H510" s="24"/>
      <c r="I510" s="24"/>
    </row>
    <row r="511" spans="1:9" s="23" customFormat="1">
      <c r="A511" s="24"/>
      <c r="B511" s="24"/>
      <c r="C511" s="24"/>
      <c r="D511" s="24"/>
      <c r="E511" s="24"/>
      <c r="F511" s="24"/>
      <c r="G511" s="24"/>
      <c r="H511" s="24"/>
      <c r="I511" s="24"/>
    </row>
    <row r="512" spans="1:9" s="23" customFormat="1">
      <c r="A512" s="24"/>
      <c r="B512" s="24"/>
      <c r="C512" s="24"/>
      <c r="D512" s="24"/>
      <c r="E512" s="24"/>
      <c r="F512" s="24"/>
      <c r="G512" s="24"/>
      <c r="H512" s="24"/>
      <c r="I512" s="24"/>
    </row>
    <row r="513" spans="1:9" s="23" customFormat="1">
      <c r="A513" s="24"/>
      <c r="B513" s="24"/>
      <c r="C513" s="24"/>
      <c r="D513" s="24"/>
      <c r="E513" s="24"/>
      <c r="F513" s="24"/>
      <c r="G513" s="24"/>
      <c r="H513" s="24"/>
      <c r="I513" s="24"/>
    </row>
    <row r="514" spans="1:9" s="23" customFormat="1">
      <c r="A514" s="24"/>
      <c r="B514" s="24"/>
      <c r="C514" s="24"/>
      <c r="D514" s="24"/>
      <c r="E514" s="24"/>
      <c r="F514" s="24"/>
      <c r="G514" s="24"/>
      <c r="H514" s="24"/>
      <c r="I514" s="24"/>
    </row>
    <row r="515" spans="1:9" s="23" customFormat="1">
      <c r="A515" s="24"/>
      <c r="B515" s="24"/>
      <c r="C515" s="24"/>
      <c r="D515" s="24"/>
      <c r="E515" s="24"/>
      <c r="F515" s="24"/>
      <c r="G515" s="24"/>
      <c r="H515" s="24"/>
      <c r="I515" s="24"/>
    </row>
    <row r="516" spans="1:9" s="23" customFormat="1">
      <c r="A516" s="24"/>
      <c r="B516" s="24"/>
      <c r="C516" s="24"/>
      <c r="D516" s="24"/>
      <c r="E516" s="24"/>
      <c r="F516" s="24"/>
      <c r="G516" s="24"/>
      <c r="H516" s="24"/>
      <c r="I516" s="24"/>
    </row>
    <row r="517" spans="1:9" s="23" customFormat="1">
      <c r="A517" s="24"/>
      <c r="B517" s="24"/>
      <c r="C517" s="24"/>
      <c r="D517" s="24"/>
      <c r="E517" s="24"/>
      <c r="F517" s="24"/>
      <c r="G517" s="24"/>
      <c r="H517" s="24"/>
      <c r="I517" s="24"/>
    </row>
    <row r="518" spans="1:9" s="23" customFormat="1">
      <c r="A518" s="24"/>
      <c r="B518" s="24"/>
      <c r="C518" s="24"/>
      <c r="D518" s="24"/>
      <c r="E518" s="24"/>
      <c r="F518" s="24"/>
      <c r="G518" s="24"/>
      <c r="H518" s="24"/>
      <c r="I518" s="24"/>
    </row>
    <row r="519" spans="1:9" s="23" customFormat="1">
      <c r="A519" s="24"/>
      <c r="B519" s="24"/>
      <c r="C519" s="24"/>
      <c r="D519" s="24"/>
      <c r="E519" s="24"/>
      <c r="F519" s="24"/>
      <c r="G519" s="24"/>
      <c r="H519" s="24"/>
      <c r="I519" s="24"/>
    </row>
    <row r="520" spans="1:9" s="23" customFormat="1">
      <c r="A520" s="24"/>
      <c r="B520" s="24"/>
      <c r="C520" s="24"/>
      <c r="D520" s="24"/>
      <c r="E520" s="24"/>
      <c r="F520" s="24"/>
      <c r="G520" s="24"/>
      <c r="H520" s="24"/>
      <c r="I520" s="24"/>
    </row>
    <row r="521" spans="1:9" s="23" customFormat="1">
      <c r="A521" s="24"/>
      <c r="B521" s="24"/>
      <c r="C521" s="24"/>
      <c r="D521" s="24"/>
      <c r="E521" s="24"/>
      <c r="F521" s="24"/>
      <c r="G521" s="24"/>
      <c r="H521" s="24"/>
      <c r="I521" s="24"/>
    </row>
    <row r="522" spans="1:9" s="23" customFormat="1">
      <c r="A522" s="24"/>
      <c r="B522" s="24"/>
      <c r="C522" s="24"/>
      <c r="D522" s="24"/>
      <c r="E522" s="24"/>
      <c r="F522" s="24"/>
      <c r="G522" s="24"/>
      <c r="H522" s="24"/>
      <c r="I522" s="24"/>
    </row>
    <row r="523" spans="1:9" s="23" customFormat="1">
      <c r="A523" s="24"/>
      <c r="B523" s="24"/>
      <c r="C523" s="24"/>
      <c r="D523" s="24"/>
      <c r="E523" s="24"/>
      <c r="F523" s="24"/>
      <c r="G523" s="24"/>
      <c r="H523" s="24"/>
      <c r="I523" s="24"/>
    </row>
    <row r="524" spans="1:9" s="23" customFormat="1">
      <c r="A524" s="24"/>
      <c r="B524" s="24"/>
      <c r="C524" s="24"/>
      <c r="D524" s="24"/>
      <c r="E524" s="24"/>
      <c r="F524" s="24"/>
      <c r="G524" s="24"/>
      <c r="H524" s="24"/>
      <c r="I524" s="24"/>
    </row>
    <row r="525" spans="1:9" s="23" customFormat="1">
      <c r="A525" s="24"/>
      <c r="B525" s="24"/>
      <c r="C525" s="24"/>
      <c r="D525" s="24"/>
      <c r="E525" s="24"/>
      <c r="F525" s="24"/>
      <c r="G525" s="24"/>
      <c r="H525" s="24"/>
      <c r="I525" s="24"/>
    </row>
    <row r="526" spans="1:9" s="23" customFormat="1">
      <c r="A526" s="24"/>
      <c r="B526" s="24"/>
      <c r="C526" s="24"/>
      <c r="D526" s="24"/>
      <c r="E526" s="24"/>
      <c r="F526" s="24"/>
      <c r="G526" s="24"/>
      <c r="H526" s="24"/>
      <c r="I526" s="24"/>
    </row>
    <row r="527" spans="1:9" s="23" customFormat="1">
      <c r="A527" s="24"/>
      <c r="B527" s="24"/>
      <c r="C527" s="24"/>
      <c r="D527" s="24"/>
      <c r="E527" s="24"/>
      <c r="F527" s="24"/>
      <c r="G527" s="24"/>
      <c r="H527" s="24"/>
      <c r="I527" s="24"/>
    </row>
    <row r="528" spans="1:9" s="23" customFormat="1">
      <c r="A528" s="24"/>
      <c r="B528" s="24"/>
      <c r="C528" s="24"/>
      <c r="D528" s="24"/>
      <c r="E528" s="24"/>
      <c r="F528" s="24"/>
      <c r="G528" s="24"/>
      <c r="H528" s="24"/>
      <c r="I528" s="24"/>
    </row>
    <row r="529" spans="1:9" s="23" customFormat="1">
      <c r="A529" s="24"/>
      <c r="B529" s="24"/>
      <c r="C529" s="24"/>
      <c r="D529" s="24"/>
      <c r="E529" s="24"/>
      <c r="F529" s="24"/>
      <c r="G529" s="24"/>
      <c r="H529" s="24"/>
      <c r="I529" s="24"/>
    </row>
    <row r="530" spans="1:9" s="23" customFormat="1">
      <c r="A530" s="24"/>
      <c r="B530" s="24"/>
      <c r="C530" s="24"/>
      <c r="D530" s="24"/>
      <c r="E530" s="24"/>
      <c r="F530" s="24"/>
      <c r="G530" s="24"/>
      <c r="H530" s="24"/>
      <c r="I530" s="24"/>
    </row>
    <row r="531" spans="1:9" s="23" customFormat="1">
      <c r="A531" s="24"/>
      <c r="B531" s="24"/>
      <c r="C531" s="24"/>
      <c r="D531" s="24"/>
      <c r="E531" s="24"/>
      <c r="F531" s="24"/>
      <c r="G531" s="24"/>
      <c r="H531" s="24"/>
      <c r="I531" s="24"/>
    </row>
    <row r="532" spans="1:9" s="23" customFormat="1">
      <c r="A532" s="24"/>
      <c r="B532" s="24"/>
      <c r="C532" s="24"/>
      <c r="D532" s="24"/>
      <c r="E532" s="24"/>
      <c r="F532" s="24"/>
      <c r="G532" s="24"/>
      <c r="H532" s="24"/>
      <c r="I532" s="24"/>
    </row>
    <row r="533" spans="1:9" s="23" customFormat="1">
      <c r="A533" s="24"/>
      <c r="B533" s="24"/>
      <c r="C533" s="24"/>
      <c r="D533" s="24"/>
      <c r="E533" s="24"/>
      <c r="F533" s="24"/>
      <c r="G533" s="24"/>
      <c r="H533" s="24"/>
      <c r="I533" s="24"/>
    </row>
    <row r="534" spans="1:9" s="23" customFormat="1">
      <c r="A534" s="24"/>
      <c r="B534" s="24"/>
      <c r="C534" s="24"/>
      <c r="D534" s="24"/>
      <c r="E534" s="24"/>
      <c r="F534" s="24"/>
      <c r="G534" s="24"/>
      <c r="H534" s="24"/>
      <c r="I534" s="24"/>
    </row>
    <row r="535" spans="1:9" s="23" customFormat="1">
      <c r="A535" s="24"/>
      <c r="B535" s="24"/>
      <c r="C535" s="24"/>
      <c r="D535" s="24"/>
      <c r="E535" s="24"/>
      <c r="F535" s="24"/>
      <c r="G535" s="24"/>
      <c r="H535" s="24"/>
      <c r="I535" s="24"/>
    </row>
    <row r="536" spans="1:9" s="23" customFormat="1">
      <c r="A536" s="24"/>
      <c r="B536" s="24"/>
      <c r="C536" s="24"/>
      <c r="D536" s="24"/>
      <c r="E536" s="24"/>
      <c r="F536" s="24"/>
      <c r="G536" s="24"/>
      <c r="H536" s="24"/>
      <c r="I536" s="24"/>
    </row>
    <row r="537" spans="1:9" s="23" customFormat="1">
      <c r="A537" s="24"/>
      <c r="B537" s="24"/>
      <c r="C537" s="24"/>
      <c r="D537" s="24"/>
      <c r="E537" s="24"/>
      <c r="F537" s="24"/>
      <c r="G537" s="24"/>
      <c r="H537" s="24"/>
      <c r="I537" s="24"/>
    </row>
    <row r="538" spans="1:9" s="23" customFormat="1">
      <c r="A538" s="24"/>
      <c r="B538" s="24"/>
      <c r="C538" s="24"/>
      <c r="D538" s="24"/>
      <c r="E538" s="24"/>
      <c r="F538" s="24"/>
      <c r="G538" s="24"/>
      <c r="H538" s="24"/>
      <c r="I538" s="24"/>
    </row>
    <row r="539" spans="1:9" s="23" customFormat="1">
      <c r="A539" s="24"/>
      <c r="B539" s="24"/>
      <c r="C539" s="24"/>
      <c r="D539" s="24"/>
      <c r="E539" s="24"/>
      <c r="F539" s="24"/>
      <c r="G539" s="24"/>
      <c r="H539" s="24"/>
      <c r="I539" s="24"/>
    </row>
    <row r="540" spans="1:9" s="23" customFormat="1">
      <c r="A540" s="24"/>
      <c r="B540" s="24"/>
      <c r="C540" s="24"/>
      <c r="D540" s="24"/>
      <c r="E540" s="24"/>
      <c r="F540" s="24"/>
      <c r="G540" s="24"/>
      <c r="H540" s="24"/>
      <c r="I540" s="24"/>
    </row>
    <row r="541" spans="1:9" s="23" customFormat="1">
      <c r="A541" s="24"/>
      <c r="B541" s="24"/>
      <c r="C541" s="24"/>
      <c r="D541" s="24"/>
      <c r="E541" s="24"/>
      <c r="F541" s="24"/>
      <c r="G541" s="24"/>
      <c r="H541" s="24"/>
      <c r="I541" s="24"/>
    </row>
    <row r="542" spans="1:9" s="23" customFormat="1">
      <c r="A542" s="24"/>
      <c r="B542" s="24"/>
      <c r="C542" s="24"/>
      <c r="D542" s="24"/>
      <c r="E542" s="24"/>
      <c r="F542" s="24"/>
      <c r="G542" s="24"/>
      <c r="H542" s="24"/>
      <c r="I542" s="24"/>
    </row>
    <row r="543" spans="1:9" s="23" customFormat="1">
      <c r="A543" s="24"/>
      <c r="B543" s="24"/>
      <c r="C543" s="24"/>
      <c r="D543" s="24"/>
      <c r="E543" s="24"/>
      <c r="F543" s="24"/>
      <c r="G543" s="24"/>
      <c r="H543" s="24"/>
      <c r="I543" s="24"/>
    </row>
    <row r="544" spans="1:9" s="23" customFormat="1">
      <c r="A544" s="24"/>
      <c r="B544" s="24"/>
      <c r="C544" s="24"/>
      <c r="D544" s="24"/>
      <c r="E544" s="24"/>
      <c r="F544" s="24"/>
      <c r="G544" s="24"/>
      <c r="H544" s="24"/>
      <c r="I544" s="24"/>
    </row>
    <row r="545" spans="1:9" s="23" customFormat="1">
      <c r="A545" s="24"/>
      <c r="B545" s="24"/>
      <c r="C545" s="24"/>
      <c r="D545" s="24"/>
      <c r="E545" s="24"/>
      <c r="F545" s="24"/>
      <c r="G545" s="24"/>
      <c r="H545" s="24"/>
      <c r="I545" s="24"/>
    </row>
    <row r="546" spans="1:9" s="23" customFormat="1">
      <c r="A546" s="24"/>
      <c r="B546" s="24"/>
      <c r="C546" s="24"/>
      <c r="D546" s="24"/>
      <c r="E546" s="24"/>
      <c r="F546" s="24"/>
      <c r="G546" s="24"/>
      <c r="H546" s="24"/>
      <c r="I546" s="24"/>
    </row>
    <row r="547" spans="1:9" s="23" customFormat="1">
      <c r="A547" s="24"/>
      <c r="B547" s="24"/>
      <c r="C547" s="24"/>
      <c r="D547" s="24"/>
      <c r="E547" s="24"/>
      <c r="F547" s="24"/>
      <c r="G547" s="24"/>
      <c r="H547" s="24"/>
      <c r="I547" s="24"/>
    </row>
    <row r="548" spans="1:9" s="23" customFormat="1">
      <c r="A548" s="24"/>
      <c r="B548" s="24"/>
      <c r="C548" s="24"/>
      <c r="D548" s="24"/>
      <c r="E548" s="24"/>
      <c r="F548" s="24"/>
      <c r="G548" s="24"/>
      <c r="H548" s="24"/>
      <c r="I548" s="24"/>
    </row>
    <row r="549" spans="1:9" s="23" customFormat="1">
      <c r="A549" s="24"/>
      <c r="B549" s="24"/>
      <c r="C549" s="24"/>
      <c r="D549" s="24"/>
      <c r="E549" s="24"/>
      <c r="F549" s="24"/>
      <c r="G549" s="24"/>
      <c r="H549" s="24"/>
      <c r="I549" s="24"/>
    </row>
    <row r="550" spans="1:9" s="23" customFormat="1">
      <c r="A550" s="24"/>
      <c r="B550" s="24"/>
      <c r="C550" s="24"/>
      <c r="D550" s="24"/>
      <c r="E550" s="24"/>
      <c r="F550" s="24"/>
      <c r="G550" s="24"/>
      <c r="H550" s="24"/>
      <c r="I550" s="24"/>
    </row>
    <row r="551" spans="1:9" s="23" customFormat="1">
      <c r="A551" s="24"/>
      <c r="B551" s="24"/>
      <c r="C551" s="24"/>
      <c r="D551" s="24"/>
      <c r="E551" s="24"/>
      <c r="F551" s="24"/>
      <c r="G551" s="24"/>
      <c r="H551" s="24"/>
      <c r="I551" s="24"/>
    </row>
    <row r="552" spans="1:9" s="23" customFormat="1">
      <c r="A552" s="24"/>
      <c r="B552" s="24"/>
      <c r="C552" s="24"/>
      <c r="D552" s="24"/>
      <c r="E552" s="24"/>
      <c r="F552" s="24"/>
      <c r="G552" s="24"/>
      <c r="H552" s="24"/>
      <c r="I552" s="24"/>
    </row>
    <row r="553" spans="1:9" s="23" customFormat="1">
      <c r="A553" s="24"/>
      <c r="B553" s="24"/>
      <c r="C553" s="24"/>
      <c r="D553" s="24"/>
      <c r="E553" s="24"/>
      <c r="F553" s="24"/>
      <c r="G553" s="24"/>
      <c r="H553" s="24"/>
      <c r="I553" s="24"/>
    </row>
    <row r="554" spans="1:9" s="23" customFormat="1">
      <c r="A554" s="24"/>
      <c r="B554" s="24"/>
      <c r="C554" s="24"/>
      <c r="D554" s="24"/>
      <c r="E554" s="24"/>
      <c r="F554" s="24"/>
      <c r="G554" s="24"/>
      <c r="H554" s="24"/>
      <c r="I554" s="24"/>
    </row>
    <row r="555" spans="1:9" s="23" customFormat="1">
      <c r="A555" s="24"/>
      <c r="B555" s="24"/>
      <c r="C555" s="24"/>
      <c r="D555" s="24"/>
      <c r="E555" s="24"/>
      <c r="F555" s="24"/>
      <c r="G555" s="24"/>
      <c r="H555" s="24"/>
      <c r="I555" s="24"/>
    </row>
    <row r="556" spans="1:9" s="23" customFormat="1">
      <c r="A556" s="24"/>
      <c r="B556" s="24"/>
      <c r="C556" s="24"/>
      <c r="D556" s="24"/>
      <c r="E556" s="24"/>
      <c r="F556" s="24"/>
      <c r="G556" s="24"/>
      <c r="H556" s="24"/>
      <c r="I556" s="24"/>
    </row>
    <row r="557" spans="1:9" s="23" customFormat="1">
      <c r="A557" s="24"/>
      <c r="B557" s="24"/>
      <c r="C557" s="24"/>
      <c r="D557" s="24"/>
      <c r="E557" s="24"/>
      <c r="F557" s="24"/>
      <c r="G557" s="24"/>
      <c r="H557" s="24"/>
      <c r="I557" s="24"/>
    </row>
    <row r="558" spans="1:9" s="23" customFormat="1">
      <c r="A558" s="24"/>
      <c r="B558" s="24"/>
      <c r="C558" s="24"/>
      <c r="D558" s="24"/>
      <c r="E558" s="24"/>
      <c r="F558" s="24"/>
      <c r="G558" s="24"/>
      <c r="H558" s="24"/>
      <c r="I558" s="24"/>
    </row>
    <row r="559" spans="1:9" s="23" customFormat="1">
      <c r="A559" s="24"/>
      <c r="B559" s="24"/>
      <c r="C559" s="24"/>
      <c r="D559" s="24"/>
      <c r="E559" s="24"/>
      <c r="F559" s="24"/>
      <c r="G559" s="24"/>
      <c r="H559" s="24"/>
      <c r="I559" s="24"/>
    </row>
  </sheetData>
  <mergeCells count="13">
    <mergeCell ref="A1:I1"/>
    <mergeCell ref="A4:C4"/>
    <mergeCell ref="A5:C5"/>
    <mergeCell ref="A6:C6"/>
    <mergeCell ref="A13:C13"/>
    <mergeCell ref="A15:C15"/>
    <mergeCell ref="F4:I4"/>
    <mergeCell ref="F5:I5"/>
    <mergeCell ref="A7:C7"/>
    <mergeCell ref="A8:C8"/>
    <mergeCell ref="A11:C11"/>
    <mergeCell ref="A12:C12"/>
    <mergeCell ref="A14:C14"/>
  </mergeCells>
  <phoneticPr fontId="0" type="noConversion"/>
  <pageMargins left="0.75" right="0.5" top="0.5" bottom="0.5" header="0.5" footer="0.5"/>
  <pageSetup paperSize="9" orientation="portrait" horizontalDpi="0" verticalDpi="0" r:id="rId1"/>
  <ignoredErrors>
    <ignoredError sqref="D12:D15 A18:C18 E18:E376 H18:H376 A19:A376" emptyCellReferenc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20</vt:i4>
      </vt:variant>
    </vt:vector>
  </HeadingPairs>
  <TitlesOfParts>
    <vt:vector size="21" baseType="lpstr">
      <vt:lpstr>Kreditrechner</vt:lpstr>
      <vt:lpstr>Beg_Bal</vt:lpstr>
      <vt:lpstr>Data</vt:lpstr>
      <vt:lpstr>Kreditrechner!Drucktitel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Pay_Date</vt:lpstr>
      <vt:lpstr>Pay_Num</vt:lpstr>
      <vt:lpstr>Princ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Dorn, Gert (KGVA 27)</dc:creator>
  <cp:lastModifiedBy>ich</cp:lastModifiedBy>
  <dcterms:created xsi:type="dcterms:W3CDTF">2000-08-25T00:46:01Z</dcterms:created>
  <dcterms:modified xsi:type="dcterms:W3CDTF">2016-06-05T14:02:19Z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TC062062831033</vt:lpwstr>
  </property>
  <property fmtid="{D5CDD505-2E9C-101B-9397-08002B2CF9AE}" pid="3" name="_AdHocReviewCycleID">
    <vt:i4>91833691</vt:i4>
  </property>
  <property fmtid="{D5CDD505-2E9C-101B-9397-08002B2CF9AE}" pid="4" name="_NewReviewCycle">
    <vt:lpwstr/>
  </property>
  <property fmtid="{D5CDD505-2E9C-101B-9397-08002B2CF9AE}" pid="5" name="_EmailSubject">
    <vt:lpwstr>mutti</vt:lpwstr>
  </property>
  <property fmtid="{D5CDD505-2E9C-101B-9397-08002B2CF9AE}" pid="6" name="_AuthorEmail">
    <vt:lpwstr>gert.dorn@credit-suisse.com</vt:lpwstr>
  </property>
  <property fmtid="{D5CDD505-2E9C-101B-9397-08002B2CF9AE}" pid="7" name="_AuthorEmailDisplayName">
    <vt:lpwstr>Dorn, Gert (KGVA 27)</vt:lpwstr>
  </property>
  <property fmtid="{D5CDD505-2E9C-101B-9397-08002B2CF9AE}" pid="8" name="_ReviewingToolsShownOnce">
    <vt:lpwstr/>
  </property>
</Properties>
</file>