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ng\Desktop\Open\"/>
    </mc:Choice>
  </mc:AlternateContent>
  <xr:revisionPtr revIDLastSave="0" documentId="13_ncr:1_{B447F442-60C9-4A76-9903-B0078C5C9D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5" i="1" l="1"/>
  <c r="V13" i="1" l="1"/>
  <c r="U13" i="1"/>
  <c r="V12" i="1"/>
  <c r="U12" i="1"/>
  <c r="T13" i="1"/>
  <c r="T12" i="1"/>
  <c r="Q5" i="1" l="1"/>
  <c r="Q82" i="1" s="1"/>
  <c r="P5" i="1"/>
  <c r="O5" i="1"/>
  <c r="O79" i="1" s="1"/>
  <c r="N5" i="1"/>
  <c r="N78" i="1" s="1"/>
  <c r="M5" i="1"/>
  <c r="M142" i="1" s="1"/>
  <c r="L5" i="1"/>
  <c r="K5" i="1"/>
  <c r="K82" i="1" s="1"/>
  <c r="J5" i="1"/>
  <c r="J97" i="1" s="1"/>
  <c r="I5" i="1"/>
  <c r="I85" i="1" s="1"/>
  <c r="H5" i="1"/>
  <c r="F5" i="1"/>
  <c r="F68" i="1" s="1"/>
  <c r="E5" i="1"/>
  <c r="E189" i="1" s="1"/>
  <c r="D5" i="1"/>
  <c r="D166" i="1" s="1"/>
  <c r="C5" i="1"/>
  <c r="C197" i="1" s="1"/>
  <c r="B5" i="1"/>
  <c r="B80" i="1" s="1"/>
  <c r="Q6" i="1"/>
  <c r="P6" i="1"/>
  <c r="O6" i="1"/>
  <c r="N6" i="1"/>
  <c r="M6" i="1"/>
  <c r="L6" i="1"/>
  <c r="K6" i="1"/>
  <c r="J6" i="1"/>
  <c r="I6" i="1"/>
  <c r="H6" i="1"/>
  <c r="P93" i="1"/>
  <c r="L73" i="1"/>
  <c r="H170" i="1"/>
  <c r="F138" i="1"/>
  <c r="F6" i="1"/>
  <c r="E6" i="1"/>
  <c r="D6" i="1"/>
  <c r="C6" i="1"/>
  <c r="B6" i="1"/>
  <c r="V5" i="1" l="1"/>
  <c r="V6" i="1"/>
  <c r="U6" i="1"/>
  <c r="U5" i="1"/>
  <c r="E8" i="1"/>
  <c r="C72" i="1"/>
  <c r="E177" i="1"/>
  <c r="C8" i="1"/>
  <c r="D79" i="1"/>
  <c r="E59" i="1"/>
  <c r="E85" i="1"/>
  <c r="O74" i="1"/>
  <c r="H71" i="1"/>
  <c r="C63" i="1"/>
  <c r="C87" i="1"/>
  <c r="H8" i="1"/>
  <c r="P8" i="1"/>
  <c r="H75" i="1"/>
  <c r="D63" i="1"/>
  <c r="E87" i="1"/>
  <c r="P79" i="1"/>
  <c r="D56" i="1"/>
  <c r="D68" i="1"/>
  <c r="P55" i="1"/>
  <c r="O82" i="1"/>
  <c r="D8" i="1"/>
  <c r="E69" i="1"/>
  <c r="C151" i="1"/>
  <c r="P59" i="1"/>
  <c r="H83" i="1"/>
  <c r="H63" i="1"/>
  <c r="H173" i="1"/>
  <c r="D72" i="1"/>
  <c r="C188" i="1"/>
  <c r="P67" i="1"/>
  <c r="O191" i="1"/>
  <c r="C55" i="1"/>
  <c r="E63" i="1"/>
  <c r="E75" i="1"/>
  <c r="P63" i="1"/>
  <c r="P75" i="1"/>
  <c r="L88" i="1"/>
  <c r="C196" i="1"/>
  <c r="E55" i="1"/>
  <c r="C65" i="1"/>
  <c r="C79" i="1"/>
  <c r="O8" i="1"/>
  <c r="H67" i="1"/>
  <c r="L77" i="1"/>
  <c r="O93" i="1"/>
  <c r="O78" i="1"/>
  <c r="L147" i="1"/>
  <c r="B8" i="1"/>
  <c r="C57" i="1"/>
  <c r="C69" i="1"/>
  <c r="E79" i="1"/>
  <c r="E165" i="1"/>
  <c r="O70" i="1"/>
  <c r="H79" i="1"/>
  <c r="O154" i="1"/>
  <c r="C61" i="1"/>
  <c r="E70" i="1"/>
  <c r="E86" i="1"/>
  <c r="C180" i="1"/>
  <c r="L57" i="1"/>
  <c r="N74" i="1"/>
  <c r="L81" i="1"/>
  <c r="L182" i="1"/>
  <c r="I8" i="1"/>
  <c r="Q8" i="1"/>
  <c r="J56" i="1"/>
  <c r="Q59" i="1"/>
  <c r="I71" i="1"/>
  <c r="F8" i="1"/>
  <c r="D60" i="1"/>
  <c r="C64" i="1"/>
  <c r="D70" i="1"/>
  <c r="C73" i="1"/>
  <c r="C80" i="1"/>
  <c r="E185" i="1"/>
  <c r="J8" i="1"/>
  <c r="K56" i="1"/>
  <c r="J60" i="1"/>
  <c r="Q63" i="1"/>
  <c r="Q67" i="1"/>
  <c r="P71" i="1"/>
  <c r="I75" i="1"/>
  <c r="I79" i="1"/>
  <c r="I83" i="1"/>
  <c r="J90" i="1"/>
  <c r="L155" i="1"/>
  <c r="J187" i="1"/>
  <c r="I59" i="1"/>
  <c r="I86" i="1"/>
  <c r="K60" i="1"/>
  <c r="J64" i="1"/>
  <c r="J68" i="1"/>
  <c r="Q71" i="1"/>
  <c r="Q83" i="1"/>
  <c r="J158" i="1"/>
  <c r="D55" i="1"/>
  <c r="D204" i="1" s="1"/>
  <c r="E61" i="1"/>
  <c r="B65" i="1"/>
  <c r="C71" i="1"/>
  <c r="E77" i="1"/>
  <c r="C81" i="1"/>
  <c r="E193" i="1"/>
  <c r="L8" i="1"/>
  <c r="M57" i="1"/>
  <c r="L61" i="1"/>
  <c r="K64" i="1"/>
  <c r="K68" i="1"/>
  <c r="J72" i="1"/>
  <c r="Q75" i="1"/>
  <c r="Q79" i="1"/>
  <c r="L84" i="1"/>
  <c r="P162" i="1"/>
  <c r="L197" i="1"/>
  <c r="H55" i="1"/>
  <c r="O58" i="1"/>
  <c r="N62" i="1"/>
  <c r="L65" i="1"/>
  <c r="L69" i="1"/>
  <c r="K72" i="1"/>
  <c r="J76" i="1"/>
  <c r="J80" i="1"/>
  <c r="O85" i="1"/>
  <c r="Q144" i="1"/>
  <c r="K166" i="1"/>
  <c r="B73" i="1"/>
  <c r="D64" i="1"/>
  <c r="D80" i="1"/>
  <c r="K8" i="1"/>
  <c r="D62" i="1"/>
  <c r="D71" i="1"/>
  <c r="D78" i="1"/>
  <c r="C56" i="1"/>
  <c r="E62" i="1"/>
  <c r="E67" i="1"/>
  <c r="E71" i="1"/>
  <c r="E78" i="1"/>
  <c r="D86" i="1"/>
  <c r="D158" i="1"/>
  <c r="I55" i="1"/>
  <c r="H59" i="1"/>
  <c r="O62" i="1"/>
  <c r="O66" i="1"/>
  <c r="M69" i="1"/>
  <c r="K76" i="1"/>
  <c r="K80" i="1"/>
  <c r="P85" i="1"/>
  <c r="J145" i="1"/>
  <c r="I169" i="1"/>
  <c r="Q55" i="1"/>
  <c r="I63" i="1"/>
  <c r="I67" i="1"/>
  <c r="J86" i="1"/>
  <c r="Q151" i="1"/>
  <c r="J181" i="1"/>
  <c r="N58" i="1"/>
  <c r="M175" i="1"/>
  <c r="M166" i="1"/>
  <c r="M162" i="1"/>
  <c r="M158" i="1"/>
  <c r="M154" i="1"/>
  <c r="M150" i="1"/>
  <c r="M146" i="1"/>
  <c r="M171" i="1"/>
  <c r="M168" i="1"/>
  <c r="M164" i="1"/>
  <c r="M160" i="1"/>
  <c r="M156" i="1"/>
  <c r="M152" i="1"/>
  <c r="M148" i="1"/>
  <c r="M172" i="1"/>
  <c r="M151" i="1"/>
  <c r="M89" i="1"/>
  <c r="M178" i="1"/>
  <c r="M161" i="1"/>
  <c r="M144" i="1"/>
  <c r="M177" i="1"/>
  <c r="M176" i="1"/>
  <c r="M174" i="1"/>
  <c r="M173" i="1"/>
  <c r="M170" i="1"/>
  <c r="M159" i="1"/>
  <c r="M149" i="1"/>
  <c r="M87" i="1"/>
  <c r="M169" i="1"/>
  <c r="M145" i="1"/>
  <c r="M90" i="1"/>
  <c r="M167" i="1"/>
  <c r="M157" i="1"/>
  <c r="M147" i="1"/>
  <c r="M163" i="1"/>
  <c r="M153" i="1"/>
  <c r="M143" i="1"/>
  <c r="M85" i="1"/>
  <c r="M84" i="1"/>
  <c r="M81" i="1"/>
  <c r="M79" i="1"/>
  <c r="M75" i="1"/>
  <c r="M71" i="1"/>
  <c r="M67" i="1"/>
  <c r="M63" i="1"/>
  <c r="M59" i="1"/>
  <c r="M55" i="1"/>
  <c r="M83" i="1"/>
  <c r="M91" i="1"/>
  <c r="M86" i="1"/>
  <c r="M80" i="1"/>
  <c r="M76" i="1"/>
  <c r="M72" i="1"/>
  <c r="M68" i="1"/>
  <c r="M64" i="1"/>
  <c r="M60" i="1"/>
  <c r="M56" i="1"/>
  <c r="M155" i="1"/>
  <c r="M88" i="1"/>
  <c r="M165" i="1"/>
  <c r="M82" i="1"/>
  <c r="M78" i="1"/>
  <c r="M74" i="1"/>
  <c r="M70" i="1"/>
  <c r="M66" i="1"/>
  <c r="M62" i="1"/>
  <c r="M58" i="1"/>
  <c r="M77" i="1"/>
  <c r="M73" i="1"/>
  <c r="M65" i="1"/>
  <c r="N194" i="1"/>
  <c r="N187" i="1"/>
  <c r="N178" i="1"/>
  <c r="N170" i="1"/>
  <c r="N190" i="1"/>
  <c r="N185" i="1"/>
  <c r="N182" i="1"/>
  <c r="N174" i="1"/>
  <c r="N195" i="1"/>
  <c r="N181" i="1"/>
  <c r="N175" i="1"/>
  <c r="N166" i="1"/>
  <c r="N162" i="1"/>
  <c r="N158" i="1"/>
  <c r="N154" i="1"/>
  <c r="N150" i="1"/>
  <c r="N201" i="1"/>
  <c r="N192" i="1"/>
  <c r="N184" i="1"/>
  <c r="N161" i="1"/>
  <c r="N144" i="1"/>
  <c r="N189" i="1"/>
  <c r="N177" i="1"/>
  <c r="N176" i="1"/>
  <c r="N173" i="1"/>
  <c r="N160" i="1"/>
  <c r="N159" i="1"/>
  <c r="N149" i="1"/>
  <c r="N95" i="1"/>
  <c r="N87" i="1"/>
  <c r="N199" i="1"/>
  <c r="N196" i="1"/>
  <c r="N193" i="1"/>
  <c r="N179" i="1"/>
  <c r="N172" i="1"/>
  <c r="N171" i="1"/>
  <c r="N169" i="1"/>
  <c r="N148" i="1"/>
  <c r="N145" i="1"/>
  <c r="N92" i="1"/>
  <c r="N90" i="1"/>
  <c r="N202" i="1"/>
  <c r="N186" i="1"/>
  <c r="N180" i="1"/>
  <c r="N168" i="1"/>
  <c r="N167" i="1"/>
  <c r="N157" i="1"/>
  <c r="N147" i="1"/>
  <c r="N97" i="1"/>
  <c r="N197" i="1"/>
  <c r="N156" i="1"/>
  <c r="N155" i="1"/>
  <c r="N142" i="1"/>
  <c r="N94" i="1"/>
  <c r="N88" i="1"/>
  <c r="N198" i="1"/>
  <c r="N188" i="1"/>
  <c r="N152" i="1"/>
  <c r="N151" i="1"/>
  <c r="N93" i="1"/>
  <c r="N89" i="1"/>
  <c r="N79" i="1"/>
  <c r="N75" i="1"/>
  <c r="N71" i="1"/>
  <c r="N67" i="1"/>
  <c r="N63" i="1"/>
  <c r="N59" i="1"/>
  <c r="N55" i="1"/>
  <c r="N164" i="1"/>
  <c r="N153" i="1"/>
  <c r="N146" i="1"/>
  <c r="N83" i="1"/>
  <c r="N200" i="1"/>
  <c r="N91" i="1"/>
  <c r="N86" i="1"/>
  <c r="N80" i="1"/>
  <c r="N76" i="1"/>
  <c r="N72" i="1"/>
  <c r="N68" i="1"/>
  <c r="N64" i="1"/>
  <c r="N60" i="1"/>
  <c r="N56" i="1"/>
  <c r="N183" i="1"/>
  <c r="N163" i="1"/>
  <c r="N143" i="1"/>
  <c r="N84" i="1"/>
  <c r="N81" i="1"/>
  <c r="N77" i="1"/>
  <c r="N73" i="1"/>
  <c r="N69" i="1"/>
  <c r="N65" i="1"/>
  <c r="N61" i="1"/>
  <c r="N57" i="1"/>
  <c r="N191" i="1"/>
  <c r="N85" i="1"/>
  <c r="N96" i="1"/>
  <c r="N70" i="1"/>
  <c r="N165" i="1"/>
  <c r="M8" i="1"/>
  <c r="M61" i="1"/>
  <c r="N82" i="1"/>
  <c r="N8" i="1"/>
  <c r="N66" i="1"/>
  <c r="L195" i="1"/>
  <c r="L181" i="1"/>
  <c r="L172" i="1"/>
  <c r="L191" i="1"/>
  <c r="L176" i="1"/>
  <c r="L196" i="1"/>
  <c r="L188" i="1"/>
  <c r="L184" i="1"/>
  <c r="L177" i="1"/>
  <c r="L169" i="1"/>
  <c r="L165" i="1"/>
  <c r="L161" i="1"/>
  <c r="L157" i="1"/>
  <c r="L153" i="1"/>
  <c r="L149" i="1"/>
  <c r="L198" i="1"/>
  <c r="L163" i="1"/>
  <c r="L162" i="1"/>
  <c r="L152" i="1"/>
  <c r="L143" i="1"/>
  <c r="L93" i="1"/>
  <c r="L201" i="1"/>
  <c r="L192" i="1"/>
  <c r="L151" i="1"/>
  <c r="L150" i="1"/>
  <c r="L89" i="1"/>
  <c r="L189" i="1"/>
  <c r="L185" i="1"/>
  <c r="L178" i="1"/>
  <c r="L175" i="1"/>
  <c r="L160" i="1"/>
  <c r="L144" i="1"/>
  <c r="L95" i="1"/>
  <c r="L199" i="1"/>
  <c r="L193" i="1"/>
  <c r="L179" i="1"/>
  <c r="L174" i="1"/>
  <c r="L173" i="1"/>
  <c r="L171" i="1"/>
  <c r="L170" i="1"/>
  <c r="L159" i="1"/>
  <c r="L158" i="1"/>
  <c r="L148" i="1"/>
  <c r="L92" i="1"/>
  <c r="L202" i="1"/>
  <c r="L190" i="1"/>
  <c r="L186" i="1"/>
  <c r="L180" i="1"/>
  <c r="L168" i="1"/>
  <c r="L145" i="1"/>
  <c r="L97" i="1"/>
  <c r="L90" i="1"/>
  <c r="L183" i="1"/>
  <c r="L164" i="1"/>
  <c r="L146" i="1"/>
  <c r="L96" i="1"/>
  <c r="L91" i="1"/>
  <c r="O55" i="1"/>
  <c r="I56" i="1"/>
  <c r="Q56" i="1"/>
  <c r="K57" i="1"/>
  <c r="O59" i="1"/>
  <c r="I60" i="1"/>
  <c r="Q60" i="1"/>
  <c r="K61" i="1"/>
  <c r="O63" i="1"/>
  <c r="I64" i="1"/>
  <c r="Q64" i="1"/>
  <c r="K65" i="1"/>
  <c r="O67" i="1"/>
  <c r="I68" i="1"/>
  <c r="Q68" i="1"/>
  <c r="K69" i="1"/>
  <c r="O71" i="1"/>
  <c r="I72" i="1"/>
  <c r="Q72" i="1"/>
  <c r="K73" i="1"/>
  <c r="O75" i="1"/>
  <c r="I76" i="1"/>
  <c r="Q76" i="1"/>
  <c r="K77" i="1"/>
  <c r="I80" i="1"/>
  <c r="Q80" i="1"/>
  <c r="K81" i="1"/>
  <c r="P83" i="1"/>
  <c r="J84" i="1"/>
  <c r="H86" i="1"/>
  <c r="Q86" i="1"/>
  <c r="Q87" i="1"/>
  <c r="I90" i="1"/>
  <c r="Q95" i="1"/>
  <c r="L142" i="1"/>
  <c r="P144" i="1"/>
  <c r="J147" i="1"/>
  <c r="L154" i="1"/>
  <c r="H158" i="1"/>
  <c r="Q161" i="1"/>
  <c r="H169" i="1"/>
  <c r="H181" i="1"/>
  <c r="O193" i="1"/>
  <c r="O183" i="1"/>
  <c r="O173" i="1"/>
  <c r="O167" i="1"/>
  <c r="O163" i="1"/>
  <c r="O159" i="1"/>
  <c r="O155" i="1"/>
  <c r="O151" i="1"/>
  <c r="O147" i="1"/>
  <c r="O189" i="1"/>
  <c r="O179" i="1"/>
  <c r="O177" i="1"/>
  <c r="O169" i="1"/>
  <c r="O165" i="1"/>
  <c r="O161" i="1"/>
  <c r="O157" i="1"/>
  <c r="O153" i="1"/>
  <c r="O149" i="1"/>
  <c r="O194" i="1"/>
  <c r="O187" i="1"/>
  <c r="O178" i="1"/>
  <c r="O170" i="1"/>
  <c r="O176" i="1"/>
  <c r="O160" i="1"/>
  <c r="O150" i="1"/>
  <c r="O95" i="1"/>
  <c r="O87" i="1"/>
  <c r="O196" i="1"/>
  <c r="O185" i="1"/>
  <c r="O175" i="1"/>
  <c r="O174" i="1"/>
  <c r="O172" i="1"/>
  <c r="O171" i="1"/>
  <c r="O148" i="1"/>
  <c r="O145" i="1"/>
  <c r="O92" i="1"/>
  <c r="O90" i="1"/>
  <c r="O186" i="1"/>
  <c r="O180" i="1"/>
  <c r="O168" i="1"/>
  <c r="O158" i="1"/>
  <c r="O97" i="1"/>
  <c r="O190" i="1"/>
  <c r="O156" i="1"/>
  <c r="O142" i="1"/>
  <c r="O94" i="1"/>
  <c r="O88" i="1"/>
  <c r="O181" i="1"/>
  <c r="O166" i="1"/>
  <c r="O91" i="1"/>
  <c r="O195" i="1"/>
  <c r="O192" i="1"/>
  <c r="O184" i="1"/>
  <c r="O162" i="1"/>
  <c r="O144" i="1"/>
  <c r="J55" i="1"/>
  <c r="L56" i="1"/>
  <c r="H58" i="1"/>
  <c r="P58" i="1"/>
  <c r="J59" i="1"/>
  <c r="L60" i="1"/>
  <c r="H62" i="1"/>
  <c r="P62" i="1"/>
  <c r="J63" i="1"/>
  <c r="L64" i="1"/>
  <c r="H66" i="1"/>
  <c r="P66" i="1"/>
  <c r="J67" i="1"/>
  <c r="L68" i="1"/>
  <c r="H70" i="1"/>
  <c r="P70" i="1"/>
  <c r="J71" i="1"/>
  <c r="L72" i="1"/>
  <c r="H74" i="1"/>
  <c r="P74" i="1"/>
  <c r="J75" i="1"/>
  <c r="L76" i="1"/>
  <c r="H78" i="1"/>
  <c r="P78" i="1"/>
  <c r="J79" i="1"/>
  <c r="L80" i="1"/>
  <c r="H82" i="1"/>
  <c r="P82" i="1"/>
  <c r="J83" i="1"/>
  <c r="H85" i="1"/>
  <c r="Q85" i="1"/>
  <c r="L86" i="1"/>
  <c r="O96" i="1"/>
  <c r="K145" i="1"/>
  <c r="H148" i="1"/>
  <c r="I159" i="1"/>
  <c r="L166" i="1"/>
  <c r="O182" i="1"/>
  <c r="L187" i="1"/>
  <c r="H179" i="1"/>
  <c r="H171" i="1"/>
  <c r="H183" i="1"/>
  <c r="H175" i="1"/>
  <c r="H182" i="1"/>
  <c r="H176" i="1"/>
  <c r="H167" i="1"/>
  <c r="H163" i="1"/>
  <c r="H159" i="1"/>
  <c r="H155" i="1"/>
  <c r="H151" i="1"/>
  <c r="H166" i="1"/>
  <c r="H147" i="1"/>
  <c r="H145" i="1"/>
  <c r="H184" i="1"/>
  <c r="H165" i="1"/>
  <c r="H164" i="1"/>
  <c r="H154" i="1"/>
  <c r="H96" i="1"/>
  <c r="H88" i="1"/>
  <c r="H153" i="1"/>
  <c r="H152" i="1"/>
  <c r="H146" i="1"/>
  <c r="H142" i="1"/>
  <c r="H93" i="1"/>
  <c r="H91" i="1"/>
  <c r="H162" i="1"/>
  <c r="H178" i="1"/>
  <c r="H177" i="1"/>
  <c r="H174" i="1"/>
  <c r="H161" i="1"/>
  <c r="H160" i="1"/>
  <c r="H150" i="1"/>
  <c r="H143" i="1"/>
  <c r="H95" i="1"/>
  <c r="H89" i="1"/>
  <c r="H157" i="1"/>
  <c r="H156" i="1"/>
  <c r="H94" i="1"/>
  <c r="H90" i="1"/>
  <c r="P192" i="1"/>
  <c r="P186" i="1"/>
  <c r="P180" i="1"/>
  <c r="P176" i="1"/>
  <c r="P202" i="1"/>
  <c r="P201" i="1"/>
  <c r="P200" i="1"/>
  <c r="P199" i="1"/>
  <c r="P198" i="1"/>
  <c r="P197" i="1"/>
  <c r="P196" i="1"/>
  <c r="P188" i="1"/>
  <c r="P184" i="1"/>
  <c r="P172" i="1"/>
  <c r="P193" i="1"/>
  <c r="P183" i="1"/>
  <c r="P173" i="1"/>
  <c r="P167" i="1"/>
  <c r="P163" i="1"/>
  <c r="P159" i="1"/>
  <c r="P155" i="1"/>
  <c r="P151" i="1"/>
  <c r="P189" i="1"/>
  <c r="P185" i="1"/>
  <c r="P178" i="1"/>
  <c r="P177" i="1"/>
  <c r="P175" i="1"/>
  <c r="P174" i="1"/>
  <c r="P171" i="1"/>
  <c r="P149" i="1"/>
  <c r="P148" i="1"/>
  <c r="P145" i="1"/>
  <c r="P92" i="1"/>
  <c r="P90" i="1"/>
  <c r="P179" i="1"/>
  <c r="P170" i="1"/>
  <c r="P169" i="1"/>
  <c r="P168" i="1"/>
  <c r="P158" i="1"/>
  <c r="P97" i="1"/>
  <c r="P190" i="1"/>
  <c r="P157" i="1"/>
  <c r="P156" i="1"/>
  <c r="P147" i="1"/>
  <c r="P142" i="1"/>
  <c r="P94" i="1"/>
  <c r="P88" i="1"/>
  <c r="P181" i="1"/>
  <c r="P166" i="1"/>
  <c r="P91" i="1"/>
  <c r="P194" i="1"/>
  <c r="P191" i="1"/>
  <c r="P187" i="1"/>
  <c r="P182" i="1"/>
  <c r="P165" i="1"/>
  <c r="P164" i="1"/>
  <c r="P154" i="1"/>
  <c r="P146" i="1"/>
  <c r="P143" i="1"/>
  <c r="P96" i="1"/>
  <c r="P161" i="1"/>
  <c r="P160" i="1"/>
  <c r="P150" i="1"/>
  <c r="P95" i="1"/>
  <c r="P87" i="1"/>
  <c r="K55" i="1"/>
  <c r="O57" i="1"/>
  <c r="I58" i="1"/>
  <c r="Q58" i="1"/>
  <c r="K59" i="1"/>
  <c r="O61" i="1"/>
  <c r="I62" i="1"/>
  <c r="Q62" i="1"/>
  <c r="K63" i="1"/>
  <c r="O65" i="1"/>
  <c r="I66" i="1"/>
  <c r="Q66" i="1"/>
  <c r="K67" i="1"/>
  <c r="O69" i="1"/>
  <c r="I70" i="1"/>
  <c r="Q70" i="1"/>
  <c r="K71" i="1"/>
  <c r="O73" i="1"/>
  <c r="I74" i="1"/>
  <c r="Q74" i="1"/>
  <c r="K75" i="1"/>
  <c r="O77" i="1"/>
  <c r="I78" i="1"/>
  <c r="Q78" i="1"/>
  <c r="K79" i="1"/>
  <c r="O81" i="1"/>
  <c r="I82" i="1"/>
  <c r="L83" i="1"/>
  <c r="O84" i="1"/>
  <c r="H87" i="1"/>
  <c r="J94" i="1"/>
  <c r="H97" i="1"/>
  <c r="O152" i="1"/>
  <c r="K156" i="1"/>
  <c r="J167" i="1"/>
  <c r="O188" i="1"/>
  <c r="J194" i="1"/>
  <c r="L200" i="1"/>
  <c r="I174" i="1"/>
  <c r="I168" i="1"/>
  <c r="I164" i="1"/>
  <c r="I160" i="1"/>
  <c r="I156" i="1"/>
  <c r="I152" i="1"/>
  <c r="I148" i="1"/>
  <c r="I178" i="1"/>
  <c r="I170" i="1"/>
  <c r="I166" i="1"/>
  <c r="I162" i="1"/>
  <c r="I158" i="1"/>
  <c r="I154" i="1"/>
  <c r="I150" i="1"/>
  <c r="I146" i="1"/>
  <c r="I171" i="1"/>
  <c r="I165" i="1"/>
  <c r="I155" i="1"/>
  <c r="I88" i="1"/>
  <c r="I153" i="1"/>
  <c r="I142" i="1"/>
  <c r="I91" i="1"/>
  <c r="I163" i="1"/>
  <c r="I177" i="1"/>
  <c r="I161" i="1"/>
  <c r="I151" i="1"/>
  <c r="I143" i="1"/>
  <c r="I89" i="1"/>
  <c r="I176" i="1"/>
  <c r="I175" i="1"/>
  <c r="I173" i="1"/>
  <c r="I172" i="1"/>
  <c r="I149" i="1"/>
  <c r="I167" i="1"/>
  <c r="I147" i="1"/>
  <c r="I145" i="1"/>
  <c r="Q171" i="1"/>
  <c r="Q168" i="1"/>
  <c r="Q164" i="1"/>
  <c r="Q160" i="1"/>
  <c r="Q156" i="1"/>
  <c r="Q152" i="1"/>
  <c r="Q148" i="1"/>
  <c r="Q181" i="1"/>
  <c r="Q175" i="1"/>
  <c r="Q166" i="1"/>
  <c r="Q162" i="1"/>
  <c r="Q158" i="1"/>
  <c r="Q154" i="1"/>
  <c r="Q150" i="1"/>
  <c r="Q146" i="1"/>
  <c r="Q186" i="1"/>
  <c r="Q180" i="1"/>
  <c r="Q176" i="1"/>
  <c r="Q179" i="1"/>
  <c r="Q173" i="1"/>
  <c r="Q172" i="1"/>
  <c r="Q170" i="1"/>
  <c r="Q169" i="1"/>
  <c r="Q159" i="1"/>
  <c r="Q97" i="1"/>
  <c r="Q157" i="1"/>
  <c r="Q147" i="1"/>
  <c r="Q142" i="1"/>
  <c r="Q94" i="1"/>
  <c r="Q88" i="1"/>
  <c r="Q167" i="1"/>
  <c r="Q91" i="1"/>
  <c r="Q187" i="1"/>
  <c r="Q182" i="1"/>
  <c r="Q165" i="1"/>
  <c r="Q155" i="1"/>
  <c r="Q143" i="1"/>
  <c r="Q96" i="1"/>
  <c r="Q153" i="1"/>
  <c r="Q93" i="1"/>
  <c r="Q89" i="1"/>
  <c r="Q185" i="1"/>
  <c r="Q178" i="1"/>
  <c r="Q177" i="1"/>
  <c r="Q174" i="1"/>
  <c r="Q149" i="1"/>
  <c r="Q145" i="1"/>
  <c r="Q92" i="1"/>
  <c r="Q90" i="1"/>
  <c r="L55" i="1"/>
  <c r="H57" i="1"/>
  <c r="P57" i="1"/>
  <c r="J58" i="1"/>
  <c r="L59" i="1"/>
  <c r="H61" i="1"/>
  <c r="P61" i="1"/>
  <c r="J62" i="1"/>
  <c r="L63" i="1"/>
  <c r="H65" i="1"/>
  <c r="P65" i="1"/>
  <c r="J66" i="1"/>
  <c r="L67" i="1"/>
  <c r="H69" i="1"/>
  <c r="P69" i="1"/>
  <c r="J70" i="1"/>
  <c r="L71" i="1"/>
  <c r="H73" i="1"/>
  <c r="P73" i="1"/>
  <c r="J74" i="1"/>
  <c r="L75" i="1"/>
  <c r="H77" i="1"/>
  <c r="P77" i="1"/>
  <c r="J78" i="1"/>
  <c r="L79" i="1"/>
  <c r="H81" i="1"/>
  <c r="P81" i="1"/>
  <c r="J82" i="1"/>
  <c r="P84" i="1"/>
  <c r="J85" i="1"/>
  <c r="I87" i="1"/>
  <c r="L94" i="1"/>
  <c r="O143" i="1"/>
  <c r="H149" i="1"/>
  <c r="P152" i="1"/>
  <c r="L156" i="1"/>
  <c r="Q163" i="1"/>
  <c r="L167" i="1"/>
  <c r="Q183" i="1"/>
  <c r="L194" i="1"/>
  <c r="J196" i="1"/>
  <c r="J188" i="1"/>
  <c r="J184" i="1"/>
  <c r="J177" i="1"/>
  <c r="J192" i="1"/>
  <c r="J186" i="1"/>
  <c r="J180" i="1"/>
  <c r="J173" i="1"/>
  <c r="J202" i="1"/>
  <c r="J201" i="1"/>
  <c r="J200" i="1"/>
  <c r="J199" i="1"/>
  <c r="J198" i="1"/>
  <c r="J197" i="1"/>
  <c r="J189" i="1"/>
  <c r="J179" i="1"/>
  <c r="J174" i="1"/>
  <c r="J168" i="1"/>
  <c r="J164" i="1"/>
  <c r="J160" i="1"/>
  <c r="J156" i="1"/>
  <c r="J152" i="1"/>
  <c r="J148" i="1"/>
  <c r="J195" i="1"/>
  <c r="J183" i="1"/>
  <c r="J154" i="1"/>
  <c r="J153" i="1"/>
  <c r="J142" i="1"/>
  <c r="J96" i="1"/>
  <c r="J91" i="1"/>
  <c r="J163" i="1"/>
  <c r="J146" i="1"/>
  <c r="J93" i="1"/>
  <c r="J162" i="1"/>
  <c r="J161" i="1"/>
  <c r="J151" i="1"/>
  <c r="J143" i="1"/>
  <c r="J89" i="1"/>
  <c r="J185" i="1"/>
  <c r="J178" i="1"/>
  <c r="J176" i="1"/>
  <c r="J175" i="1"/>
  <c r="J172" i="1"/>
  <c r="J150" i="1"/>
  <c r="J149" i="1"/>
  <c r="J95" i="1"/>
  <c r="J193" i="1"/>
  <c r="J171" i="1"/>
  <c r="J170" i="1"/>
  <c r="J169" i="1"/>
  <c r="J159" i="1"/>
  <c r="J144" i="1"/>
  <c r="J92" i="1"/>
  <c r="J191" i="1"/>
  <c r="J182" i="1"/>
  <c r="J166" i="1"/>
  <c r="J165" i="1"/>
  <c r="J155" i="1"/>
  <c r="J88" i="1"/>
  <c r="O56" i="1"/>
  <c r="I57" i="1"/>
  <c r="Q57" i="1"/>
  <c r="K58" i="1"/>
  <c r="O60" i="1"/>
  <c r="I61" i="1"/>
  <c r="Q61" i="1"/>
  <c r="K62" i="1"/>
  <c r="O64" i="1"/>
  <c r="I65" i="1"/>
  <c r="Q65" i="1"/>
  <c r="K66" i="1"/>
  <c r="O68" i="1"/>
  <c r="I69" i="1"/>
  <c r="Q69" i="1"/>
  <c r="K70" i="1"/>
  <c r="O72" i="1"/>
  <c r="I73" i="1"/>
  <c r="Q73" i="1"/>
  <c r="K74" i="1"/>
  <c r="O76" i="1"/>
  <c r="I77" i="1"/>
  <c r="Q77" i="1"/>
  <c r="K78" i="1"/>
  <c r="O80" i="1"/>
  <c r="I81" i="1"/>
  <c r="Q81" i="1"/>
  <c r="H84" i="1"/>
  <c r="Q84" i="1"/>
  <c r="L85" i="1"/>
  <c r="O86" i="1"/>
  <c r="J87" i="1"/>
  <c r="O89" i="1"/>
  <c r="H144" i="1"/>
  <c r="I157" i="1"/>
  <c r="H168" i="1"/>
  <c r="Q184" i="1"/>
  <c r="P195" i="1"/>
  <c r="K169" i="1"/>
  <c r="K165" i="1"/>
  <c r="K161" i="1"/>
  <c r="K157" i="1"/>
  <c r="K153" i="1"/>
  <c r="K149" i="1"/>
  <c r="K167" i="1"/>
  <c r="K163" i="1"/>
  <c r="K159" i="1"/>
  <c r="K155" i="1"/>
  <c r="K151" i="1"/>
  <c r="K147" i="1"/>
  <c r="K164" i="1"/>
  <c r="K146" i="1"/>
  <c r="K162" i="1"/>
  <c r="K152" i="1"/>
  <c r="K143" i="1"/>
  <c r="K150" i="1"/>
  <c r="K160" i="1"/>
  <c r="K144" i="1"/>
  <c r="K158" i="1"/>
  <c r="K148" i="1"/>
  <c r="K154" i="1"/>
  <c r="K142" i="1"/>
  <c r="H56" i="1"/>
  <c r="P56" i="1"/>
  <c r="J57" i="1"/>
  <c r="L58" i="1"/>
  <c r="H60" i="1"/>
  <c r="P60" i="1"/>
  <c r="J61" i="1"/>
  <c r="L62" i="1"/>
  <c r="H64" i="1"/>
  <c r="P64" i="1"/>
  <c r="J65" i="1"/>
  <c r="L66" i="1"/>
  <c r="H68" i="1"/>
  <c r="P68" i="1"/>
  <c r="J69" i="1"/>
  <c r="L70" i="1"/>
  <c r="H72" i="1"/>
  <c r="P72" i="1"/>
  <c r="J73" i="1"/>
  <c r="L74" i="1"/>
  <c r="H76" i="1"/>
  <c r="P76" i="1"/>
  <c r="J77" i="1"/>
  <c r="L78" i="1"/>
  <c r="H80" i="1"/>
  <c r="P80" i="1"/>
  <c r="J81" i="1"/>
  <c r="L82" i="1"/>
  <c r="O83" i="1"/>
  <c r="I84" i="1"/>
  <c r="P86" i="1"/>
  <c r="L87" i="1"/>
  <c r="P89" i="1"/>
  <c r="H92" i="1"/>
  <c r="I144" i="1"/>
  <c r="O146" i="1"/>
  <c r="P153" i="1"/>
  <c r="J157" i="1"/>
  <c r="O164" i="1"/>
  <c r="K168" i="1"/>
  <c r="H172" i="1"/>
  <c r="H180" i="1"/>
  <c r="J190" i="1"/>
  <c r="B57" i="1"/>
  <c r="F61" i="1"/>
  <c r="F69" i="1"/>
  <c r="F84" i="1"/>
  <c r="B198" i="1"/>
  <c r="S198" i="1" s="1"/>
  <c r="B197" i="1"/>
  <c r="S197" i="1" s="1"/>
  <c r="B199" i="1"/>
  <c r="S199" i="1" s="1"/>
  <c r="B174" i="1"/>
  <c r="B166" i="1"/>
  <c r="B158" i="1"/>
  <c r="B150" i="1"/>
  <c r="B142" i="1"/>
  <c r="B173" i="1"/>
  <c r="B165" i="1"/>
  <c r="B157" i="1"/>
  <c r="B149" i="1"/>
  <c r="B141" i="1"/>
  <c r="B172" i="1"/>
  <c r="B164" i="1"/>
  <c r="B156" i="1"/>
  <c r="B148" i="1"/>
  <c r="B97" i="1"/>
  <c r="B171" i="1"/>
  <c r="B163" i="1"/>
  <c r="B155" i="1"/>
  <c r="B147" i="1"/>
  <c r="B169" i="1"/>
  <c r="B161" i="1"/>
  <c r="B153" i="1"/>
  <c r="B145" i="1"/>
  <c r="B193" i="1"/>
  <c r="S193" i="1" s="1"/>
  <c r="B185" i="1"/>
  <c r="S185" i="1" s="1"/>
  <c r="B177" i="1"/>
  <c r="B160" i="1"/>
  <c r="B86" i="1"/>
  <c r="B78" i="1"/>
  <c r="B70" i="1"/>
  <c r="B190" i="1"/>
  <c r="S190" i="1" s="1"/>
  <c r="B182" i="1"/>
  <c r="B167" i="1"/>
  <c r="B162" i="1"/>
  <c r="B85" i="1"/>
  <c r="B77" i="1"/>
  <c r="B69" i="1"/>
  <c r="B61" i="1"/>
  <c r="B66" i="1"/>
  <c r="B195" i="1"/>
  <c r="S195" i="1" s="1"/>
  <c r="B187" i="1"/>
  <c r="S187" i="1" s="1"/>
  <c r="B179" i="1"/>
  <c r="B143" i="1"/>
  <c r="B84" i="1"/>
  <c r="B76" i="1"/>
  <c r="B68" i="1"/>
  <c r="B60" i="1"/>
  <c r="B192" i="1"/>
  <c r="S192" i="1" s="1"/>
  <c r="B184" i="1"/>
  <c r="S184" i="1" s="1"/>
  <c r="B176" i="1"/>
  <c r="B152" i="1"/>
  <c r="B83" i="1"/>
  <c r="B75" i="1"/>
  <c r="B67" i="1"/>
  <c r="B59" i="1"/>
  <c r="B189" i="1"/>
  <c r="S189" i="1" s="1"/>
  <c r="B181" i="1"/>
  <c r="S181" i="1" s="1"/>
  <c r="B159" i="1"/>
  <c r="B154" i="1"/>
  <c r="B82" i="1"/>
  <c r="B74" i="1"/>
  <c r="B194" i="1"/>
  <c r="S194" i="1" s="1"/>
  <c r="B186" i="1"/>
  <c r="S186" i="1" s="1"/>
  <c r="B178" i="1"/>
  <c r="B168" i="1"/>
  <c r="B96" i="1"/>
  <c r="B95" i="1"/>
  <c r="B94" i="1"/>
  <c r="B93" i="1"/>
  <c r="B92" i="1"/>
  <c r="B91" i="1"/>
  <c r="B90" i="1"/>
  <c r="B89" i="1"/>
  <c r="B81" i="1"/>
  <c r="B196" i="1"/>
  <c r="S196" i="1" s="1"/>
  <c r="B188" i="1"/>
  <c r="S188" i="1" s="1"/>
  <c r="B180" i="1"/>
  <c r="B151" i="1"/>
  <c r="B146" i="1"/>
  <c r="B87" i="1"/>
  <c r="B79" i="1"/>
  <c r="U79" i="1" s="1"/>
  <c r="B71" i="1"/>
  <c r="B63" i="1"/>
  <c r="B55" i="1"/>
  <c r="U55" i="1" s="1"/>
  <c r="T5" i="1"/>
  <c r="B62" i="1"/>
  <c r="F76" i="1"/>
  <c r="B144" i="1"/>
  <c r="B183" i="1"/>
  <c r="B56" i="1"/>
  <c r="B58" i="1"/>
  <c r="F60" i="1"/>
  <c r="B170" i="1"/>
  <c r="B191" i="1"/>
  <c r="S191" i="1" s="1"/>
  <c r="F170" i="1"/>
  <c r="F162" i="1"/>
  <c r="F154" i="1"/>
  <c r="F146" i="1"/>
  <c r="F169" i="1"/>
  <c r="F161" i="1"/>
  <c r="F153" i="1"/>
  <c r="F145" i="1"/>
  <c r="F168" i="1"/>
  <c r="F160" i="1"/>
  <c r="F152" i="1"/>
  <c r="F144" i="1"/>
  <c r="F167" i="1"/>
  <c r="F159" i="1"/>
  <c r="F151" i="1"/>
  <c r="F143" i="1"/>
  <c r="F173" i="1"/>
  <c r="F165" i="1"/>
  <c r="F157" i="1"/>
  <c r="F149" i="1"/>
  <c r="F141" i="1"/>
  <c r="F155" i="1"/>
  <c r="F150" i="1"/>
  <c r="F82" i="1"/>
  <c r="F74" i="1"/>
  <c r="F164" i="1"/>
  <c r="F81" i="1"/>
  <c r="F73" i="1"/>
  <c r="F65" i="1"/>
  <c r="F57" i="1"/>
  <c r="F86" i="1"/>
  <c r="F171" i="1"/>
  <c r="F166" i="1"/>
  <c r="F88" i="1"/>
  <c r="F80" i="1"/>
  <c r="F72" i="1"/>
  <c r="F64" i="1"/>
  <c r="F56" i="1"/>
  <c r="F78" i="1"/>
  <c r="F62" i="1"/>
  <c r="F147" i="1"/>
  <c r="F142" i="1"/>
  <c r="F87" i="1"/>
  <c r="F79" i="1"/>
  <c r="F71" i="1"/>
  <c r="F63" i="1"/>
  <c r="F55" i="1"/>
  <c r="F156" i="1"/>
  <c r="F70" i="1"/>
  <c r="F163" i="1"/>
  <c r="F158" i="1"/>
  <c r="F85" i="1"/>
  <c r="F77" i="1"/>
  <c r="F174" i="1"/>
  <c r="F148" i="1"/>
  <c r="F83" i="1"/>
  <c r="F75" i="1"/>
  <c r="F67" i="1"/>
  <c r="F59" i="1"/>
  <c r="F66" i="1"/>
  <c r="F58" i="1"/>
  <c r="F172" i="1"/>
  <c r="T6" i="1"/>
  <c r="B64" i="1"/>
  <c r="B72" i="1"/>
  <c r="U72" i="1" s="1"/>
  <c r="B88" i="1"/>
  <c r="B175" i="1"/>
  <c r="E60" i="1"/>
  <c r="D61" i="1"/>
  <c r="C62" i="1"/>
  <c r="E68" i="1"/>
  <c r="D69" i="1"/>
  <c r="C70" i="1"/>
  <c r="E76" i="1"/>
  <c r="D77" i="1"/>
  <c r="C78" i="1"/>
  <c r="E84" i="1"/>
  <c r="D85" i="1"/>
  <c r="C86" i="1"/>
  <c r="E97" i="1"/>
  <c r="E141" i="1"/>
  <c r="C153" i="1"/>
  <c r="C158" i="1"/>
  <c r="D160" i="1"/>
  <c r="D165" i="1"/>
  <c r="E167" i="1"/>
  <c r="E172" i="1"/>
  <c r="C177" i="1"/>
  <c r="E182" i="1"/>
  <c r="C185" i="1"/>
  <c r="E190" i="1"/>
  <c r="C193" i="1"/>
  <c r="D87" i="1"/>
  <c r="C88" i="1"/>
  <c r="C142" i="1"/>
  <c r="D144" i="1"/>
  <c r="D149" i="1"/>
  <c r="E151" i="1"/>
  <c r="E156" i="1"/>
  <c r="C175" i="1"/>
  <c r="E180" i="1"/>
  <c r="C183" i="1"/>
  <c r="E188" i="1"/>
  <c r="C191" i="1"/>
  <c r="E196" i="1"/>
  <c r="D88" i="1"/>
  <c r="C89" i="1"/>
  <c r="C90" i="1"/>
  <c r="C91" i="1"/>
  <c r="C92" i="1"/>
  <c r="C93" i="1"/>
  <c r="C94" i="1"/>
  <c r="C95" i="1"/>
  <c r="C96" i="1"/>
  <c r="D142" i="1"/>
  <c r="E149" i="1"/>
  <c r="C161" i="1"/>
  <c r="C166" i="1"/>
  <c r="D168" i="1"/>
  <c r="D173" i="1"/>
  <c r="E175" i="1"/>
  <c r="C178" i="1"/>
  <c r="E183" i="1"/>
  <c r="C186" i="1"/>
  <c r="E191" i="1"/>
  <c r="C194" i="1"/>
  <c r="C173" i="1"/>
  <c r="C165" i="1"/>
  <c r="C157" i="1"/>
  <c r="C149" i="1"/>
  <c r="C141" i="1"/>
  <c r="C172" i="1"/>
  <c r="C164" i="1"/>
  <c r="C156" i="1"/>
  <c r="C148" i="1"/>
  <c r="C97" i="1"/>
  <c r="C171" i="1"/>
  <c r="C163" i="1"/>
  <c r="C155" i="1"/>
  <c r="C147" i="1"/>
  <c r="C170" i="1"/>
  <c r="C162" i="1"/>
  <c r="C154" i="1"/>
  <c r="C146" i="1"/>
  <c r="C168" i="1"/>
  <c r="C160" i="1"/>
  <c r="C152" i="1"/>
  <c r="C144" i="1"/>
  <c r="E56" i="1"/>
  <c r="D57" i="1"/>
  <c r="C58" i="1"/>
  <c r="E64" i="1"/>
  <c r="D65" i="1"/>
  <c r="C66" i="1"/>
  <c r="E72" i="1"/>
  <c r="D73" i="1"/>
  <c r="C74" i="1"/>
  <c r="E80" i="1"/>
  <c r="D81" i="1"/>
  <c r="C82" i="1"/>
  <c r="E88" i="1"/>
  <c r="D89" i="1"/>
  <c r="D90" i="1"/>
  <c r="D91" i="1"/>
  <c r="D92" i="1"/>
  <c r="D93" i="1"/>
  <c r="D94" i="1"/>
  <c r="D95" i="1"/>
  <c r="D96" i="1"/>
  <c r="C159" i="1"/>
  <c r="E173" i="1"/>
  <c r="E178" i="1"/>
  <c r="C181" i="1"/>
  <c r="E186" i="1"/>
  <c r="C189" i="1"/>
  <c r="E194" i="1"/>
  <c r="E197" i="1"/>
  <c r="D203" i="1"/>
  <c r="D199" i="1"/>
  <c r="D202" i="1"/>
  <c r="D172" i="1"/>
  <c r="D164" i="1"/>
  <c r="D156" i="1"/>
  <c r="D148" i="1"/>
  <c r="D97" i="1"/>
  <c r="D201" i="1"/>
  <c r="D171" i="1"/>
  <c r="D163" i="1"/>
  <c r="D155" i="1"/>
  <c r="D147" i="1"/>
  <c r="D200" i="1"/>
  <c r="D170" i="1"/>
  <c r="D162" i="1"/>
  <c r="D154" i="1"/>
  <c r="D146" i="1"/>
  <c r="D169" i="1"/>
  <c r="D161" i="1"/>
  <c r="D153" i="1"/>
  <c r="D145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67" i="1"/>
  <c r="D159" i="1"/>
  <c r="D151" i="1"/>
  <c r="D143" i="1"/>
  <c r="E57" i="1"/>
  <c r="D58" i="1"/>
  <c r="C59" i="1"/>
  <c r="E65" i="1"/>
  <c r="D66" i="1"/>
  <c r="C67" i="1"/>
  <c r="E73" i="1"/>
  <c r="D74" i="1"/>
  <c r="C75" i="1"/>
  <c r="E81" i="1"/>
  <c r="D82" i="1"/>
  <c r="C83" i="1"/>
  <c r="E89" i="1"/>
  <c r="E90" i="1"/>
  <c r="E91" i="1"/>
  <c r="E92" i="1"/>
  <c r="E93" i="1"/>
  <c r="E94" i="1"/>
  <c r="E95" i="1"/>
  <c r="E96" i="1"/>
  <c r="C145" i="1"/>
  <c r="C150" i="1"/>
  <c r="D152" i="1"/>
  <c r="D157" i="1"/>
  <c r="E159" i="1"/>
  <c r="E164" i="1"/>
  <c r="C176" i="1"/>
  <c r="E181" i="1"/>
  <c r="C184" i="1"/>
  <c r="C192" i="1"/>
  <c r="D198" i="1"/>
  <c r="E171" i="1"/>
  <c r="E163" i="1"/>
  <c r="E155" i="1"/>
  <c r="E147" i="1"/>
  <c r="E170" i="1"/>
  <c r="E162" i="1"/>
  <c r="E154" i="1"/>
  <c r="E146" i="1"/>
  <c r="E169" i="1"/>
  <c r="E161" i="1"/>
  <c r="E153" i="1"/>
  <c r="E145" i="1"/>
  <c r="E168" i="1"/>
  <c r="E160" i="1"/>
  <c r="E152" i="1"/>
  <c r="E144" i="1"/>
  <c r="E198" i="1"/>
  <c r="E174" i="1"/>
  <c r="E166" i="1"/>
  <c r="E158" i="1"/>
  <c r="E150" i="1"/>
  <c r="E142" i="1"/>
  <c r="E58" i="1"/>
  <c r="D59" i="1"/>
  <c r="C60" i="1"/>
  <c r="E66" i="1"/>
  <c r="D67" i="1"/>
  <c r="C68" i="1"/>
  <c r="E74" i="1"/>
  <c r="D75" i="1"/>
  <c r="C76" i="1"/>
  <c r="E82" i="1"/>
  <c r="D83" i="1"/>
  <c r="C84" i="1"/>
  <c r="C143" i="1"/>
  <c r="D150" i="1"/>
  <c r="E157" i="1"/>
  <c r="C169" i="1"/>
  <c r="C174" i="1"/>
  <c r="E176" i="1"/>
  <c r="C179" i="1"/>
  <c r="E184" i="1"/>
  <c r="C187" i="1"/>
  <c r="E192" i="1"/>
  <c r="C195" i="1"/>
  <c r="D76" i="1"/>
  <c r="C77" i="1"/>
  <c r="E83" i="1"/>
  <c r="D84" i="1"/>
  <c r="C85" i="1"/>
  <c r="D141" i="1"/>
  <c r="E143" i="1"/>
  <c r="E148" i="1"/>
  <c r="C167" i="1"/>
  <c r="D174" i="1"/>
  <c r="E179" i="1"/>
  <c r="C182" i="1"/>
  <c r="E187" i="1"/>
  <c r="C190" i="1"/>
  <c r="E195" i="1"/>
  <c r="U64" i="1" l="1"/>
  <c r="U62" i="1"/>
  <c r="U92" i="1"/>
  <c r="U58" i="1"/>
  <c r="U63" i="1"/>
  <c r="U56" i="1"/>
  <c r="U71" i="1"/>
  <c r="U81" i="1"/>
  <c r="U96" i="1"/>
  <c r="U57" i="1"/>
  <c r="Y97" i="1"/>
  <c r="X97" i="1"/>
  <c r="Z97" i="1"/>
  <c r="X93" i="1"/>
  <c r="Z93" i="1"/>
  <c r="Y93" i="1"/>
  <c r="AA93" i="1" s="1"/>
  <c r="Y55" i="1"/>
  <c r="Z55" i="1"/>
  <c r="U65" i="1"/>
  <c r="S80" i="1"/>
  <c r="X63" i="1"/>
  <c r="Z63" i="1"/>
  <c r="Y63" i="1"/>
  <c r="AA63" i="1" s="1"/>
  <c r="U89" i="1"/>
  <c r="Y90" i="1"/>
  <c r="X90" i="1"/>
  <c r="Z90" i="1"/>
  <c r="Z78" i="1"/>
  <c r="Y78" i="1"/>
  <c r="AA78" i="1" s="1"/>
  <c r="X78" i="1"/>
  <c r="Z70" i="1"/>
  <c r="Y70" i="1"/>
  <c r="X70" i="1"/>
  <c r="Z62" i="1"/>
  <c r="Y62" i="1"/>
  <c r="X62" i="1"/>
  <c r="Z83" i="1"/>
  <c r="Y83" i="1"/>
  <c r="X83" i="1"/>
  <c r="U88" i="1"/>
  <c r="U87" i="1"/>
  <c r="U90" i="1"/>
  <c r="Z92" i="1"/>
  <c r="Y92" i="1"/>
  <c r="AA92" i="1" s="1"/>
  <c r="X92" i="1"/>
  <c r="Z87" i="1"/>
  <c r="Y87" i="1"/>
  <c r="AA87" i="1" s="1"/>
  <c r="X87" i="1"/>
  <c r="Z94" i="1"/>
  <c r="X94" i="1"/>
  <c r="Y94" i="1"/>
  <c r="AA94" i="1" s="1"/>
  <c r="X85" i="1"/>
  <c r="Z85" i="1"/>
  <c r="Y85" i="1"/>
  <c r="Z71" i="1"/>
  <c r="Y71" i="1"/>
  <c r="X71" i="1"/>
  <c r="Z80" i="1"/>
  <c r="AA80" i="1" s="1"/>
  <c r="Y80" i="1"/>
  <c r="X80" i="1"/>
  <c r="Z72" i="1"/>
  <c r="Y72" i="1"/>
  <c r="X72" i="1"/>
  <c r="X64" i="1"/>
  <c r="Z64" i="1"/>
  <c r="Y64" i="1"/>
  <c r="AA64" i="1" s="1"/>
  <c r="Y56" i="1"/>
  <c r="X56" i="1"/>
  <c r="Z56" i="1"/>
  <c r="AA56" i="1" s="1"/>
  <c r="X81" i="1"/>
  <c r="Z81" i="1"/>
  <c r="AA81" i="1" s="1"/>
  <c r="Y81" i="1"/>
  <c r="X73" i="1"/>
  <c r="Z73" i="1"/>
  <c r="AA73" i="1" s="1"/>
  <c r="Y73" i="1"/>
  <c r="X65" i="1"/>
  <c r="Z65" i="1"/>
  <c r="AA65" i="1" s="1"/>
  <c r="Y65" i="1"/>
  <c r="Z57" i="1"/>
  <c r="AA57" i="1" s="1"/>
  <c r="Y57" i="1"/>
  <c r="X57" i="1"/>
  <c r="Z86" i="1"/>
  <c r="Y86" i="1"/>
  <c r="X86" i="1"/>
  <c r="U91" i="1"/>
  <c r="U97" i="1"/>
  <c r="Z79" i="1"/>
  <c r="Y79" i="1"/>
  <c r="X79" i="1"/>
  <c r="U60" i="1"/>
  <c r="U67" i="1"/>
  <c r="U68" i="1"/>
  <c r="U61" i="1"/>
  <c r="U70" i="1"/>
  <c r="U93" i="1"/>
  <c r="U74" i="1"/>
  <c r="U75" i="1"/>
  <c r="U76" i="1"/>
  <c r="U69" i="1"/>
  <c r="U78" i="1"/>
  <c r="X89" i="1"/>
  <c r="Z89" i="1"/>
  <c r="Y89" i="1"/>
  <c r="Z88" i="1"/>
  <c r="AA88" i="1" s="1"/>
  <c r="Y88" i="1"/>
  <c r="X88" i="1"/>
  <c r="Y82" i="1"/>
  <c r="X82" i="1"/>
  <c r="Z82" i="1"/>
  <c r="AA82" i="1" s="1"/>
  <c r="X74" i="1"/>
  <c r="Z74" i="1"/>
  <c r="AA74" i="1" s="1"/>
  <c r="Y74" i="1"/>
  <c r="Y66" i="1"/>
  <c r="X66" i="1"/>
  <c r="Z66" i="1"/>
  <c r="AA66" i="1" s="1"/>
  <c r="Y58" i="1"/>
  <c r="Z58" i="1"/>
  <c r="AA58" i="1" s="1"/>
  <c r="X58" i="1"/>
  <c r="U73" i="1"/>
  <c r="Z75" i="1"/>
  <c r="Y75" i="1"/>
  <c r="X75" i="1"/>
  <c r="U59" i="1"/>
  <c r="U66" i="1"/>
  <c r="U94" i="1"/>
  <c r="V94" i="1" s="1"/>
  <c r="U82" i="1"/>
  <c r="U83" i="1"/>
  <c r="V83" i="1" s="1"/>
  <c r="U84" i="1"/>
  <c r="U77" i="1"/>
  <c r="U86" i="1"/>
  <c r="Z84" i="1"/>
  <c r="Y84" i="1"/>
  <c r="AA84" i="1" s="1"/>
  <c r="X84" i="1"/>
  <c r="X95" i="1"/>
  <c r="Z95" i="1"/>
  <c r="Y95" i="1"/>
  <c r="X96" i="1"/>
  <c r="Z96" i="1"/>
  <c r="Y96" i="1"/>
  <c r="AA96" i="1" s="1"/>
  <c r="Z59" i="1"/>
  <c r="Y59" i="1"/>
  <c r="AA59" i="1" s="1"/>
  <c r="X59" i="1"/>
  <c r="U95" i="1"/>
  <c r="U85" i="1"/>
  <c r="Y76" i="1"/>
  <c r="X76" i="1"/>
  <c r="Z76" i="1"/>
  <c r="Z68" i="1"/>
  <c r="X68" i="1"/>
  <c r="Y68" i="1"/>
  <c r="Y60" i="1"/>
  <c r="AA60" i="1" s="1"/>
  <c r="X60" i="1"/>
  <c r="Z60" i="1"/>
  <c r="X77" i="1"/>
  <c r="Z77" i="1"/>
  <c r="Y77" i="1"/>
  <c r="AA77" i="1" s="1"/>
  <c r="Z69" i="1"/>
  <c r="Y69" i="1"/>
  <c r="X69" i="1"/>
  <c r="X61" i="1"/>
  <c r="Y61" i="1"/>
  <c r="AA61" i="1" s="1"/>
  <c r="Z61" i="1"/>
  <c r="Y91" i="1"/>
  <c r="X91" i="1"/>
  <c r="Z91" i="1"/>
  <c r="Y67" i="1"/>
  <c r="X67" i="1"/>
  <c r="Z67" i="1"/>
  <c r="V11" i="1"/>
  <c r="V9" i="1" s="1"/>
  <c r="V8" i="1"/>
  <c r="U80" i="1"/>
  <c r="S55" i="1"/>
  <c r="S94" i="1"/>
  <c r="S82" i="1"/>
  <c r="S86" i="1"/>
  <c r="S169" i="1"/>
  <c r="S79" i="1"/>
  <c r="S167" i="1"/>
  <c r="S149" i="1"/>
  <c r="S144" i="1"/>
  <c r="S175" i="1"/>
  <c r="S168" i="1"/>
  <c r="S84" i="1"/>
  <c r="S164" i="1"/>
  <c r="S58" i="1"/>
  <c r="S63" i="1"/>
  <c r="S95" i="1"/>
  <c r="S154" i="1"/>
  <c r="S152" i="1"/>
  <c r="S143" i="1"/>
  <c r="S85" i="1"/>
  <c r="S160" i="1"/>
  <c r="S147" i="1"/>
  <c r="S172" i="1"/>
  <c r="S158" i="1"/>
  <c r="S183" i="1"/>
  <c r="S83" i="1"/>
  <c r="S77" i="1"/>
  <c r="S150" i="1"/>
  <c r="S56" i="1"/>
  <c r="S71" i="1"/>
  <c r="S81" i="1"/>
  <c r="S96" i="1"/>
  <c r="S159" i="1"/>
  <c r="S176" i="1"/>
  <c r="S179" i="1"/>
  <c r="S162" i="1"/>
  <c r="S177" i="1"/>
  <c r="S155" i="1"/>
  <c r="S141" i="1"/>
  <c r="S166" i="1"/>
  <c r="S57" i="1"/>
  <c r="S65" i="1"/>
  <c r="S174" i="1"/>
  <c r="S87" i="1"/>
  <c r="S171" i="1"/>
  <c r="S88" i="1"/>
  <c r="S157" i="1"/>
  <c r="S72" i="1"/>
  <c r="S146" i="1"/>
  <c r="S91" i="1"/>
  <c r="S59" i="1"/>
  <c r="S60" i="1"/>
  <c r="S66" i="1"/>
  <c r="S145" i="1"/>
  <c r="S97" i="1"/>
  <c r="S165" i="1"/>
  <c r="S89" i="1"/>
  <c r="S163" i="1"/>
  <c r="S178" i="1"/>
  <c r="S182" i="1"/>
  <c r="S64" i="1"/>
  <c r="S62" i="1"/>
  <c r="S151" i="1"/>
  <c r="S92" i="1"/>
  <c r="S67" i="1"/>
  <c r="S68" i="1"/>
  <c r="S61" i="1"/>
  <c r="S70" i="1"/>
  <c r="S153" i="1"/>
  <c r="S148" i="1"/>
  <c r="S173" i="1"/>
  <c r="S90" i="1"/>
  <c r="S170" i="1"/>
  <c r="S180" i="1"/>
  <c r="S93" i="1"/>
  <c r="S74" i="1"/>
  <c r="S75" i="1"/>
  <c r="S76" i="1"/>
  <c r="S69" i="1"/>
  <c r="S78" i="1"/>
  <c r="S161" i="1"/>
  <c r="S156" i="1"/>
  <c r="S142" i="1"/>
  <c r="S73" i="1"/>
  <c r="U8" i="1"/>
  <c r="U11" i="1"/>
  <c r="U9" i="1" s="1"/>
  <c r="J136" i="1"/>
  <c r="I137" i="1"/>
  <c r="T11" i="1"/>
  <c r="T80" i="1"/>
  <c r="V80" i="1" s="1"/>
  <c r="C138" i="1"/>
  <c r="C135" i="1"/>
  <c r="E135" i="1"/>
  <c r="F137" i="1"/>
  <c r="F136" i="1"/>
  <c r="I138" i="1"/>
  <c r="P137" i="1"/>
  <c r="O137" i="1"/>
  <c r="M136" i="1"/>
  <c r="T65" i="1"/>
  <c r="V65" i="1" s="1"/>
  <c r="Q139" i="1"/>
  <c r="U193" i="1"/>
  <c r="U145" i="1"/>
  <c r="U185" i="1"/>
  <c r="U175" i="1"/>
  <c r="U171" i="1"/>
  <c r="U197" i="1"/>
  <c r="U191" i="1"/>
  <c r="Q136" i="1"/>
  <c r="U177" i="1"/>
  <c r="U152" i="1"/>
  <c r="U146" i="1"/>
  <c r="U181" i="1"/>
  <c r="L137" i="1"/>
  <c r="N138" i="1"/>
  <c r="M137" i="1"/>
  <c r="U173" i="1"/>
  <c r="U176" i="1"/>
  <c r="K136" i="1"/>
  <c r="U198" i="1"/>
  <c r="U165" i="1"/>
  <c r="U174" i="1"/>
  <c r="U147" i="1"/>
  <c r="O138" i="1"/>
  <c r="U188" i="1"/>
  <c r="U166" i="1"/>
  <c r="U179" i="1"/>
  <c r="U151" i="1"/>
  <c r="H136" i="1"/>
  <c r="U157" i="1"/>
  <c r="N136" i="1"/>
  <c r="H138" i="1"/>
  <c r="K137" i="1"/>
  <c r="U199" i="1"/>
  <c r="P136" i="1"/>
  <c r="Q138" i="1"/>
  <c r="O136" i="1"/>
  <c r="U142" i="1"/>
  <c r="H137" i="1"/>
  <c r="U161" i="1"/>
  <c r="U150" i="1"/>
  <c r="U182" i="1"/>
  <c r="H139" i="1"/>
  <c r="O139" i="1"/>
  <c r="L138" i="1"/>
  <c r="U169" i="1"/>
  <c r="U189" i="1"/>
  <c r="U143" i="1"/>
  <c r="U190" i="1"/>
  <c r="U183" i="1"/>
  <c r="U144" i="1"/>
  <c r="L136" i="1"/>
  <c r="J137" i="1"/>
  <c r="U200" i="1"/>
  <c r="U187" i="1"/>
  <c r="U148" i="1"/>
  <c r="Q137" i="1"/>
  <c r="U186" i="1"/>
  <c r="P138" i="1"/>
  <c r="U149" i="1"/>
  <c r="U153" i="1"/>
  <c r="U154" i="1"/>
  <c r="U170" i="1"/>
  <c r="L139" i="1"/>
  <c r="M138" i="1"/>
  <c r="U167" i="1"/>
  <c r="J139" i="1"/>
  <c r="U201" i="1"/>
  <c r="U195" i="1"/>
  <c r="I136" i="1"/>
  <c r="P139" i="1"/>
  <c r="U159" i="1"/>
  <c r="U163" i="1"/>
  <c r="U158" i="1"/>
  <c r="U178" i="1"/>
  <c r="U180" i="1"/>
  <c r="U155" i="1"/>
  <c r="U196" i="1"/>
  <c r="U156" i="1"/>
  <c r="U192" i="1"/>
  <c r="U184" i="1"/>
  <c r="U194" i="1"/>
  <c r="J138" i="1"/>
  <c r="U160" i="1"/>
  <c r="U141" i="1"/>
  <c r="U164" i="1"/>
  <c r="U162" i="1"/>
  <c r="U168" i="1"/>
  <c r="N139" i="1"/>
  <c r="N137" i="1"/>
  <c r="U172" i="1"/>
  <c r="B137" i="1"/>
  <c r="T172" i="1"/>
  <c r="T63" i="1"/>
  <c r="V63" i="1" s="1"/>
  <c r="T95" i="1"/>
  <c r="T152" i="1"/>
  <c r="T143" i="1"/>
  <c r="T160" i="1"/>
  <c r="T158" i="1"/>
  <c r="D138" i="1"/>
  <c r="T71" i="1"/>
  <c r="V71" i="1" s="1"/>
  <c r="T81" i="1"/>
  <c r="T96" i="1"/>
  <c r="V96" i="1" s="1"/>
  <c r="T159" i="1"/>
  <c r="T176" i="1"/>
  <c r="T179" i="1"/>
  <c r="T162" i="1"/>
  <c r="T177" i="1"/>
  <c r="T147" i="1"/>
  <c r="T141" i="1"/>
  <c r="T166" i="1"/>
  <c r="T57" i="1"/>
  <c r="T196" i="1"/>
  <c r="T154" i="1"/>
  <c r="T85" i="1"/>
  <c r="V85" i="1" s="1"/>
  <c r="T175" i="1"/>
  <c r="T183" i="1"/>
  <c r="T79" i="1"/>
  <c r="V79" i="1" s="1"/>
  <c r="T89" i="1"/>
  <c r="T168" i="1"/>
  <c r="T181" i="1"/>
  <c r="T184" i="1"/>
  <c r="T187" i="1"/>
  <c r="T167" i="1"/>
  <c r="T185" i="1"/>
  <c r="T155" i="1"/>
  <c r="T149" i="1"/>
  <c r="T174" i="1"/>
  <c r="T8" i="1"/>
  <c r="E136" i="1"/>
  <c r="D136" i="1"/>
  <c r="D137" i="1"/>
  <c r="C136" i="1"/>
  <c r="E138" i="1"/>
  <c r="T88" i="1"/>
  <c r="V88" i="1" s="1"/>
  <c r="T144" i="1"/>
  <c r="T87" i="1"/>
  <c r="V87" i="1" s="1"/>
  <c r="T90" i="1"/>
  <c r="T178" i="1"/>
  <c r="T189" i="1"/>
  <c r="T192" i="1"/>
  <c r="T195" i="1"/>
  <c r="T182" i="1"/>
  <c r="B138" i="1"/>
  <c r="S138" i="1" s="1"/>
  <c r="T193" i="1"/>
  <c r="T163" i="1"/>
  <c r="T157" i="1"/>
  <c r="T199" i="1"/>
  <c r="T10" i="1"/>
  <c r="C137" i="1"/>
  <c r="T72" i="1"/>
  <c r="V72" i="1" s="1"/>
  <c r="T58" i="1"/>
  <c r="V58" i="1" s="1"/>
  <c r="T146" i="1"/>
  <c r="T91" i="1"/>
  <c r="T186" i="1"/>
  <c r="T59" i="1"/>
  <c r="V59" i="1" s="1"/>
  <c r="T60" i="1"/>
  <c r="V60" i="1" s="1"/>
  <c r="T66" i="1"/>
  <c r="T190" i="1"/>
  <c r="T145" i="1"/>
  <c r="T171" i="1"/>
  <c r="T165" i="1"/>
  <c r="T197" i="1"/>
  <c r="E137" i="1"/>
  <c r="T64" i="1"/>
  <c r="V64" i="1" s="1"/>
  <c r="T56" i="1"/>
  <c r="V56" i="1" s="1"/>
  <c r="T62" i="1"/>
  <c r="T151" i="1"/>
  <c r="B135" i="1"/>
  <c r="T92" i="1"/>
  <c r="V92" i="1" s="1"/>
  <c r="T194" i="1"/>
  <c r="T67" i="1"/>
  <c r="V67" i="1" s="1"/>
  <c r="T68" i="1"/>
  <c r="V68" i="1" s="1"/>
  <c r="T61" i="1"/>
  <c r="V61" i="1" s="1"/>
  <c r="T70" i="1"/>
  <c r="T153" i="1"/>
  <c r="T97" i="1"/>
  <c r="T148" i="1"/>
  <c r="T173" i="1"/>
  <c r="T198" i="1"/>
  <c r="T191" i="1"/>
  <c r="T73" i="1"/>
  <c r="T180" i="1"/>
  <c r="T93" i="1"/>
  <c r="V93" i="1" s="1"/>
  <c r="T74" i="1"/>
  <c r="T75" i="1"/>
  <c r="T76" i="1"/>
  <c r="V76" i="1" s="1"/>
  <c r="T69" i="1"/>
  <c r="V69" i="1" s="1"/>
  <c r="T78" i="1"/>
  <c r="V78" i="1" s="1"/>
  <c r="B136" i="1"/>
  <c r="T161" i="1"/>
  <c r="T156" i="1"/>
  <c r="T142" i="1"/>
  <c r="D135" i="1"/>
  <c r="F135" i="1"/>
  <c r="T170" i="1"/>
  <c r="T55" i="1"/>
  <c r="V55" i="1" s="1"/>
  <c r="T188" i="1"/>
  <c r="T94" i="1"/>
  <c r="T82" i="1"/>
  <c r="T83" i="1"/>
  <c r="T84" i="1"/>
  <c r="V84" i="1" s="1"/>
  <c r="T77" i="1"/>
  <c r="V77" i="1" s="1"/>
  <c r="T86" i="1"/>
  <c r="V86" i="1" s="1"/>
  <c r="T169" i="1"/>
  <c r="T164" i="1"/>
  <c r="T150" i="1"/>
  <c r="V73" i="1" l="1"/>
  <c r="V81" i="1"/>
  <c r="V95" i="1"/>
  <c r="AA67" i="1"/>
  <c r="AA69" i="1"/>
  <c r="AA68" i="1"/>
  <c r="V82" i="1"/>
  <c r="AA89" i="1"/>
  <c r="V70" i="1"/>
  <c r="V97" i="1"/>
  <c r="AA72" i="1"/>
  <c r="AA85" i="1"/>
  <c r="AA83" i="1"/>
  <c r="V66" i="1"/>
  <c r="AA97" i="1"/>
  <c r="AA91" i="1"/>
  <c r="AA86" i="1"/>
  <c r="AA62" i="1"/>
  <c r="AA90" i="1"/>
  <c r="V90" i="1"/>
  <c r="V91" i="1"/>
  <c r="AA76" i="1"/>
  <c r="AA75" i="1"/>
  <c r="V75" i="1"/>
  <c r="V57" i="1"/>
  <c r="V62" i="1"/>
  <c r="AA95" i="1"/>
  <c r="V74" i="1"/>
  <c r="AA79" i="1"/>
  <c r="AA71" i="1"/>
  <c r="AA70" i="1"/>
  <c r="V89" i="1"/>
  <c r="AA55" i="1"/>
  <c r="S135" i="1"/>
  <c r="S136" i="1"/>
  <c r="S137" i="1"/>
  <c r="T9" i="1"/>
  <c r="U138" i="1"/>
  <c r="U137" i="1"/>
  <c r="U136" i="1"/>
  <c r="U135" i="1"/>
  <c r="T136" i="1"/>
  <c r="T135" i="1"/>
  <c r="T138" i="1"/>
  <c r="T137" i="1"/>
</calcChain>
</file>

<file path=xl/sharedStrings.xml><?xml version="1.0" encoding="utf-8"?>
<sst xmlns="http://schemas.openxmlformats.org/spreadsheetml/2006/main" count="60" uniqueCount="33">
  <si>
    <t>R220222</t>
  </si>
  <si>
    <t>R220222-2</t>
  </si>
  <si>
    <t>R220708-3</t>
  </si>
  <si>
    <t>R220715-2</t>
  </si>
  <si>
    <t>R220715-3</t>
  </si>
  <si>
    <t>VP</t>
  </si>
  <si>
    <t>m210124.2</t>
  </si>
  <si>
    <t>m220329.2b</t>
  </si>
  <si>
    <t>m220405.2a</t>
  </si>
  <si>
    <t>R220601-3</t>
  </si>
  <si>
    <t>m220302</t>
  </si>
  <si>
    <t>m220329.2a</t>
  </si>
  <si>
    <t>R220329b</t>
  </si>
  <si>
    <t>m220405.2b</t>
  </si>
  <si>
    <t>R220615</t>
  </si>
  <si>
    <t>R220726-2</t>
  </si>
  <si>
    <t>SL</t>
  </si>
  <si>
    <t>Phasic</t>
  </si>
  <si>
    <t>SEM</t>
  </si>
  <si>
    <t>N</t>
  </si>
  <si>
    <t>SD</t>
  </si>
  <si>
    <t>SL all</t>
  </si>
  <si>
    <t>SL conts</t>
  </si>
  <si>
    <t>Euhydrated</t>
  </si>
  <si>
    <t>Salt loaded</t>
  </si>
  <si>
    <t>basal</t>
  </si>
  <si>
    <t>response</t>
  </si>
  <si>
    <t>spikes/30s</t>
  </si>
  <si>
    <t xml:space="preserve">mean % </t>
  </si>
  <si>
    <t>In Euhydrated rats, PE injections inhibited VP cells to 44 +/- 6% of the basal level (n=5 continuously firing cells identified by CCK injection)</t>
  </si>
  <si>
    <t>In SL rats, PE injections inhibited VP cells to 46 +/- 11% ( n=10, 4 conts, 6 phasic)</t>
  </si>
  <si>
    <t>EU</t>
  </si>
  <si>
    <t>Responses measured over 5 min after PE compared to mean over 19 min before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</si>
</sst>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2" fillId="2" borderId="0" xfId="0" applyFon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/>
    <xf numFmtId="164" fontId="2" fillId="4" borderId="0" xfId="0" applyNumberFormat="1" applyFont="1" applyFill="1"/>
    <xf numFmtId="0" fontId="0" fillId="5" borderId="0" xfId="0" applyFill="1"/>
    <xf numFmtId="0" fontId="2" fillId="6" borderId="0" xfId="0" applyFont="1" applyFill="1"/>
    <xf numFmtId="164" fontId="2" fillId="2" borderId="0" xfId="0" applyNumberFormat="1" applyFont="1" applyFill="1"/>
    <xf numFmtId="164" fontId="2" fillId="5" borderId="0" xfId="0" applyNumberFormat="1" applyFont="1" applyFill="1"/>
    <xf numFmtId="164" fontId="0" fillId="0" borderId="0" xfId="0" applyNumberFormat="1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 rats 5</a:t>
            </a:r>
            <a:r>
              <a:rPr lang="en-GB" baseline="0"/>
              <a:t> VP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0677018176467"/>
          <c:y val="0.12199966877945229"/>
          <c:w val="0.8450960335565531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'[1]Control (All cells)'!$J$159:$J$249</c:f>
                <c:numCache>
                  <c:formatCode>General</c:formatCode>
                  <c:ptCount val="91"/>
                  <c:pt idx="0">
                    <c:v>0.28197911664203468</c:v>
                  </c:pt>
                  <c:pt idx="1">
                    <c:v>0.14799023991841859</c:v>
                  </c:pt>
                  <c:pt idx="2">
                    <c:v>0.27180671236908188</c:v>
                  </c:pt>
                  <c:pt idx="3">
                    <c:v>0.24251231354762631</c:v>
                  </c:pt>
                  <c:pt idx="4">
                    <c:v>0.3688284756420584</c:v>
                  </c:pt>
                  <c:pt idx="5">
                    <c:v>0.31847030212145905</c:v>
                  </c:pt>
                  <c:pt idx="6">
                    <c:v>0.23106276203663789</c:v>
                  </c:pt>
                  <c:pt idx="7">
                    <c:v>0.26516451916163702</c:v>
                  </c:pt>
                  <c:pt idx="8">
                    <c:v>0.29739797503607107</c:v>
                  </c:pt>
                  <c:pt idx="9">
                    <c:v>0.22425431991379788</c:v>
                  </c:pt>
                  <c:pt idx="10">
                    <c:v>0.25296244780599353</c:v>
                  </c:pt>
                  <c:pt idx="11">
                    <c:v>0.22216360337973148</c:v>
                  </c:pt>
                  <c:pt idx="12">
                    <c:v>0.13375350462698155</c:v>
                  </c:pt>
                  <c:pt idx="13">
                    <c:v>0.22864577164008262</c:v>
                  </c:pt>
                  <c:pt idx="14">
                    <c:v>0.20685743883167457</c:v>
                  </c:pt>
                  <c:pt idx="15">
                    <c:v>0.28002182454627023</c:v>
                  </c:pt>
                  <c:pt idx="16">
                    <c:v>0.20798237104780479</c:v>
                  </c:pt>
                  <c:pt idx="17">
                    <c:v>0.14862705002791385</c:v>
                  </c:pt>
                  <c:pt idx="18">
                    <c:v>0.19768381038640695</c:v>
                  </c:pt>
                  <c:pt idx="19">
                    <c:v>0.21323174664617334</c:v>
                  </c:pt>
                  <c:pt idx="20">
                    <c:v>1.5920954047348348</c:v>
                  </c:pt>
                  <c:pt idx="21">
                    <c:v>1.2313141128259866</c:v>
                  </c:pt>
                  <c:pt idx="22">
                    <c:v>1.2318464009589669</c:v>
                  </c:pt>
                  <c:pt idx="23">
                    <c:v>1.5686940782418697</c:v>
                  </c:pt>
                  <c:pt idx="24">
                    <c:v>1.4104534337896055</c:v>
                  </c:pt>
                  <c:pt idx="25">
                    <c:v>1.4399810955549235</c:v>
                  </c:pt>
                  <c:pt idx="26">
                    <c:v>0.96739110785429261</c:v>
                  </c:pt>
                  <c:pt idx="27">
                    <c:v>1.0332854827630595</c:v>
                  </c:pt>
                  <c:pt idx="28">
                    <c:v>0.79275959645896321</c:v>
                  </c:pt>
                  <c:pt idx="29">
                    <c:v>0.68009884902449635</c:v>
                  </c:pt>
                  <c:pt idx="30">
                    <c:v>0.55750535622738417</c:v>
                  </c:pt>
                  <c:pt idx="31">
                    <c:v>0.55605855007464</c:v>
                  </c:pt>
                  <c:pt idx="32">
                    <c:v>0.75867647913982417</c:v>
                  </c:pt>
                  <c:pt idx="33">
                    <c:v>1.1683468853232091</c:v>
                  </c:pt>
                  <c:pt idx="34">
                    <c:v>0.96660057245310316</c:v>
                  </c:pt>
                  <c:pt idx="35">
                    <c:v>1.0056976572398773</c:v>
                  </c:pt>
                  <c:pt idx="36">
                    <c:v>1.0716105048356299</c:v>
                  </c:pt>
                  <c:pt idx="37">
                    <c:v>1.0469165483739664</c:v>
                  </c:pt>
                  <c:pt idx="38">
                    <c:v>0.8579162956666404</c:v>
                  </c:pt>
                  <c:pt idx="39">
                    <c:v>0.66453966244533735</c:v>
                  </c:pt>
                  <c:pt idx="40">
                    <c:v>0.92499099094711912</c:v>
                  </c:pt>
                  <c:pt idx="41">
                    <c:v>1.0434260697159925</c:v>
                  </c:pt>
                  <c:pt idx="42">
                    <c:v>0.97616122681693362</c:v>
                  </c:pt>
                  <c:pt idx="43">
                    <c:v>1.079017900513995</c:v>
                  </c:pt>
                  <c:pt idx="44">
                    <c:v>0.84202247704669497</c:v>
                  </c:pt>
                  <c:pt idx="45">
                    <c:v>1.0949978860118272</c:v>
                  </c:pt>
                  <c:pt idx="46">
                    <c:v>0.91405790399287723</c:v>
                  </c:pt>
                  <c:pt idx="47">
                    <c:v>1.079110144379944</c:v>
                  </c:pt>
                  <c:pt idx="48">
                    <c:v>0.98248645264432521</c:v>
                  </c:pt>
                  <c:pt idx="49">
                    <c:v>1.1047611607140353</c:v>
                  </c:pt>
                  <c:pt idx="50">
                    <c:v>0.97638884937569081</c:v>
                  </c:pt>
                  <c:pt idx="51">
                    <c:v>0.99632751568875122</c:v>
                  </c:pt>
                  <c:pt idx="52">
                    <c:v>0.93441257046973203</c:v>
                  </c:pt>
                  <c:pt idx="53">
                    <c:v>0.89726023311296155</c:v>
                  </c:pt>
                  <c:pt idx="54">
                    <c:v>0.68073829746065395</c:v>
                  </c:pt>
                  <c:pt idx="55">
                    <c:v>1.1348099041330748</c:v>
                  </c:pt>
                  <c:pt idx="56">
                    <c:v>0.98655874034349744</c:v>
                  </c:pt>
                  <c:pt idx="57">
                    <c:v>1.4606065880100201</c:v>
                  </c:pt>
                  <c:pt idx="58">
                    <c:v>1.9433333333333336</c:v>
                  </c:pt>
                </c:numCache>
              </c:numRef>
            </c:plus>
            <c:minus>
              <c:numRef>
                <c:f>'[1]Control (All cells)'!$J$159:$J$249</c:f>
                <c:numCache>
                  <c:formatCode>General</c:formatCode>
                  <c:ptCount val="91"/>
                  <c:pt idx="0">
                    <c:v>0.28197911664203468</c:v>
                  </c:pt>
                  <c:pt idx="1">
                    <c:v>0.14799023991841859</c:v>
                  </c:pt>
                  <c:pt idx="2">
                    <c:v>0.27180671236908188</c:v>
                  </c:pt>
                  <c:pt idx="3">
                    <c:v>0.24251231354762631</c:v>
                  </c:pt>
                  <c:pt idx="4">
                    <c:v>0.3688284756420584</c:v>
                  </c:pt>
                  <c:pt idx="5">
                    <c:v>0.31847030212145905</c:v>
                  </c:pt>
                  <c:pt idx="6">
                    <c:v>0.23106276203663789</c:v>
                  </c:pt>
                  <c:pt idx="7">
                    <c:v>0.26516451916163702</c:v>
                  </c:pt>
                  <c:pt idx="8">
                    <c:v>0.29739797503607107</c:v>
                  </c:pt>
                  <c:pt idx="9">
                    <c:v>0.22425431991379788</c:v>
                  </c:pt>
                  <c:pt idx="10">
                    <c:v>0.25296244780599353</c:v>
                  </c:pt>
                  <c:pt idx="11">
                    <c:v>0.22216360337973148</c:v>
                  </c:pt>
                  <c:pt idx="12">
                    <c:v>0.13375350462698155</c:v>
                  </c:pt>
                  <c:pt idx="13">
                    <c:v>0.22864577164008262</c:v>
                  </c:pt>
                  <c:pt idx="14">
                    <c:v>0.20685743883167457</c:v>
                  </c:pt>
                  <c:pt idx="15">
                    <c:v>0.28002182454627023</c:v>
                  </c:pt>
                  <c:pt idx="16">
                    <c:v>0.20798237104780479</c:v>
                  </c:pt>
                  <c:pt idx="17">
                    <c:v>0.14862705002791385</c:v>
                  </c:pt>
                  <c:pt idx="18">
                    <c:v>0.19768381038640695</c:v>
                  </c:pt>
                  <c:pt idx="19">
                    <c:v>0.21323174664617334</c:v>
                  </c:pt>
                  <c:pt idx="20">
                    <c:v>1.5920954047348348</c:v>
                  </c:pt>
                  <c:pt idx="21">
                    <c:v>1.2313141128259866</c:v>
                  </c:pt>
                  <c:pt idx="22">
                    <c:v>1.2318464009589669</c:v>
                  </c:pt>
                  <c:pt idx="23">
                    <c:v>1.5686940782418697</c:v>
                  </c:pt>
                  <c:pt idx="24">
                    <c:v>1.4104534337896055</c:v>
                  </c:pt>
                  <c:pt idx="25">
                    <c:v>1.4399810955549235</c:v>
                  </c:pt>
                  <c:pt idx="26">
                    <c:v>0.96739110785429261</c:v>
                  </c:pt>
                  <c:pt idx="27">
                    <c:v>1.0332854827630595</c:v>
                  </c:pt>
                  <c:pt idx="28">
                    <c:v>0.79275959645896321</c:v>
                  </c:pt>
                  <c:pt idx="29">
                    <c:v>0.68009884902449635</c:v>
                  </c:pt>
                  <c:pt idx="30">
                    <c:v>0.55750535622738417</c:v>
                  </c:pt>
                  <c:pt idx="31">
                    <c:v>0.55605855007464</c:v>
                  </c:pt>
                  <c:pt idx="32">
                    <c:v>0.75867647913982417</c:v>
                  </c:pt>
                  <c:pt idx="33">
                    <c:v>1.1683468853232091</c:v>
                  </c:pt>
                  <c:pt idx="34">
                    <c:v>0.96660057245310316</c:v>
                  </c:pt>
                  <c:pt idx="35">
                    <c:v>1.0056976572398773</c:v>
                  </c:pt>
                  <c:pt idx="36">
                    <c:v>1.0716105048356299</c:v>
                  </c:pt>
                  <c:pt idx="37">
                    <c:v>1.0469165483739664</c:v>
                  </c:pt>
                  <c:pt idx="38">
                    <c:v>0.8579162956666404</c:v>
                  </c:pt>
                  <c:pt idx="39">
                    <c:v>0.66453966244533735</c:v>
                  </c:pt>
                  <c:pt idx="40">
                    <c:v>0.92499099094711912</c:v>
                  </c:pt>
                  <c:pt idx="41">
                    <c:v>1.0434260697159925</c:v>
                  </c:pt>
                  <c:pt idx="42">
                    <c:v>0.97616122681693362</c:v>
                  </c:pt>
                  <c:pt idx="43">
                    <c:v>1.079017900513995</c:v>
                  </c:pt>
                  <c:pt idx="44">
                    <c:v>0.84202247704669497</c:v>
                  </c:pt>
                  <c:pt idx="45">
                    <c:v>1.0949978860118272</c:v>
                  </c:pt>
                  <c:pt idx="46">
                    <c:v>0.91405790399287723</c:v>
                  </c:pt>
                  <c:pt idx="47">
                    <c:v>1.079110144379944</c:v>
                  </c:pt>
                  <c:pt idx="48">
                    <c:v>0.98248645264432521</c:v>
                  </c:pt>
                  <c:pt idx="49">
                    <c:v>1.1047611607140353</c:v>
                  </c:pt>
                  <c:pt idx="50">
                    <c:v>0.97638884937569081</c:v>
                  </c:pt>
                  <c:pt idx="51">
                    <c:v>0.99632751568875122</c:v>
                  </c:pt>
                  <c:pt idx="52">
                    <c:v>0.93441257046973203</c:v>
                  </c:pt>
                  <c:pt idx="53">
                    <c:v>0.89726023311296155</c:v>
                  </c:pt>
                  <c:pt idx="54">
                    <c:v>0.68073829746065395</c:v>
                  </c:pt>
                  <c:pt idx="55">
                    <c:v>1.1348099041330748</c:v>
                  </c:pt>
                  <c:pt idx="56">
                    <c:v>0.98655874034349744</c:v>
                  </c:pt>
                  <c:pt idx="57">
                    <c:v>1.4606065880100201</c:v>
                  </c:pt>
                  <c:pt idx="58">
                    <c:v>1.9433333333333336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'[1]Control (All cells)'!$A$159:$A$249</c:f>
              <c:numCache>
                <c:formatCode>General</c:formatCode>
                <c:ptCount val="9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</c:numCache>
            </c:numRef>
          </c:xVal>
          <c:yVal>
            <c:numRef>
              <c:f>'[1]Control (All cells)'!$G$159:$G$249</c:f>
              <c:numCache>
                <c:formatCode>General</c:formatCode>
                <c:ptCount val="91"/>
                <c:pt idx="0">
                  <c:v>-1.03</c:v>
                </c:pt>
                <c:pt idx="1">
                  <c:v>-0.44333333333333336</c:v>
                </c:pt>
                <c:pt idx="2">
                  <c:v>-0.55000000000000004</c:v>
                </c:pt>
                <c:pt idx="3">
                  <c:v>-0.95666666666666667</c:v>
                </c:pt>
                <c:pt idx="4">
                  <c:v>-0.71666666666666656</c:v>
                </c:pt>
                <c:pt idx="5">
                  <c:v>-0.71666666666666656</c:v>
                </c:pt>
                <c:pt idx="6">
                  <c:v>-0.46333333333333337</c:v>
                </c:pt>
                <c:pt idx="7">
                  <c:v>-0.45666666666666667</c:v>
                </c:pt>
                <c:pt idx="8">
                  <c:v>-0.39666666666666667</c:v>
                </c:pt>
                <c:pt idx="9">
                  <c:v>-0.3833333333333333</c:v>
                </c:pt>
                <c:pt idx="10">
                  <c:v>3.3333333333333327E-3</c:v>
                </c:pt>
                <c:pt idx="11">
                  <c:v>-5.6666666666666657E-2</c:v>
                </c:pt>
                <c:pt idx="12">
                  <c:v>-0.17</c:v>
                </c:pt>
                <c:pt idx="13">
                  <c:v>-8.3333333333333301E-2</c:v>
                </c:pt>
                <c:pt idx="14">
                  <c:v>-3.6666666666666646E-2</c:v>
                </c:pt>
                <c:pt idx="15">
                  <c:v>0.32333333333333336</c:v>
                </c:pt>
                <c:pt idx="16">
                  <c:v>-9.6666666666666679E-2</c:v>
                </c:pt>
                <c:pt idx="17">
                  <c:v>0.12333333333333334</c:v>
                </c:pt>
                <c:pt idx="18">
                  <c:v>0.16999999999999998</c:v>
                </c:pt>
                <c:pt idx="19">
                  <c:v>-0.17666666666666667</c:v>
                </c:pt>
                <c:pt idx="20">
                  <c:v>-6.0433333333333339</c:v>
                </c:pt>
                <c:pt idx="21">
                  <c:v>-8.43</c:v>
                </c:pt>
                <c:pt idx="22">
                  <c:v>-8.3899999999999988</c:v>
                </c:pt>
                <c:pt idx="23">
                  <c:v>-7.2966666666666669</c:v>
                </c:pt>
                <c:pt idx="24">
                  <c:v>-5.51</c:v>
                </c:pt>
                <c:pt idx="25">
                  <c:v>-3.7166666666666663</c:v>
                </c:pt>
                <c:pt idx="26">
                  <c:v>-3.1366666666666663</c:v>
                </c:pt>
                <c:pt idx="27">
                  <c:v>-2.13</c:v>
                </c:pt>
                <c:pt idx="28">
                  <c:v>-2.3166666666666669</c:v>
                </c:pt>
                <c:pt idx="29">
                  <c:v>-2.8366666666666669</c:v>
                </c:pt>
                <c:pt idx="30">
                  <c:v>-1.9499999999999997</c:v>
                </c:pt>
                <c:pt idx="31">
                  <c:v>-1.5100000000000002</c:v>
                </c:pt>
                <c:pt idx="32">
                  <c:v>-0.68333333333333335</c:v>
                </c:pt>
                <c:pt idx="33">
                  <c:v>-1.9166666666666667</c:v>
                </c:pt>
                <c:pt idx="34">
                  <c:v>-0.94666666666666699</c:v>
                </c:pt>
                <c:pt idx="35">
                  <c:v>-0.68000000000000016</c:v>
                </c:pt>
                <c:pt idx="36">
                  <c:v>-0.73833333333333362</c:v>
                </c:pt>
                <c:pt idx="37">
                  <c:v>-0.82166666666666677</c:v>
                </c:pt>
                <c:pt idx="38">
                  <c:v>-0.71333333333333349</c:v>
                </c:pt>
                <c:pt idx="39">
                  <c:v>-0.9800000000000002</c:v>
                </c:pt>
                <c:pt idx="40">
                  <c:v>-0.48833333333333351</c:v>
                </c:pt>
                <c:pt idx="41">
                  <c:v>-0.33833333333333354</c:v>
                </c:pt>
                <c:pt idx="42">
                  <c:v>-0.26333333333333353</c:v>
                </c:pt>
                <c:pt idx="43">
                  <c:v>-0.28000000000000025</c:v>
                </c:pt>
                <c:pt idx="44">
                  <c:v>-0.8466666666666669</c:v>
                </c:pt>
                <c:pt idx="45">
                  <c:v>-0.43000000000000022</c:v>
                </c:pt>
                <c:pt idx="46">
                  <c:v>-0.99666666666666692</c:v>
                </c:pt>
                <c:pt idx="47">
                  <c:v>-0.38833333333333347</c:v>
                </c:pt>
                <c:pt idx="48">
                  <c:v>-0.61333333333333351</c:v>
                </c:pt>
                <c:pt idx="49">
                  <c:v>-0.55500000000000016</c:v>
                </c:pt>
                <c:pt idx="50">
                  <c:v>-0.58000000000000029</c:v>
                </c:pt>
                <c:pt idx="51">
                  <c:v>-0.74666666666666681</c:v>
                </c:pt>
                <c:pt idx="52">
                  <c:v>-0.32166666666666688</c:v>
                </c:pt>
                <c:pt idx="53">
                  <c:v>-0.73000000000000009</c:v>
                </c:pt>
                <c:pt idx="54">
                  <c:v>-0.5883333333333336</c:v>
                </c:pt>
                <c:pt idx="55">
                  <c:v>-0.57166666666666677</c:v>
                </c:pt>
                <c:pt idx="56">
                  <c:v>-0.43000000000000016</c:v>
                </c:pt>
                <c:pt idx="57">
                  <c:v>-0.94222222222222241</c:v>
                </c:pt>
                <c:pt idx="58">
                  <c:v>-1.9666666666666668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F-4318-82EE-10335293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15768"/>
        <c:axId val="403216096"/>
      </c:scatterChart>
      <c:valAx>
        <c:axId val="403215768"/>
        <c:scaling>
          <c:orientation val="minMax"/>
          <c:max val="1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since PhE injection</a:t>
                </a:r>
                <a:r>
                  <a:rPr lang="en-GB" baseline="0"/>
                  <a:t> </a:t>
                </a:r>
                <a:r>
                  <a:rPr lang="en-GB"/>
                  <a:t>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6096"/>
        <c:crossesAt val="0"/>
        <c:crossBetween val="midCat"/>
        <c:majorUnit val="1"/>
      </c:valAx>
      <c:valAx>
        <c:axId val="40321609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from basal (spikes/s)</a:t>
                </a:r>
              </a:p>
            </c:rich>
          </c:tx>
          <c:layout>
            <c:manualLayout>
              <c:xMode val="edge"/>
              <c:yMode val="edge"/>
              <c:x val="3.1087311638492741E-2"/>
              <c:y val="0.2269899579952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5768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'[1]SL (All cells)'!$L$159:$L$195</c:f>
              <c:numCache>
                <c:formatCode>General</c:formatCode>
                <c:ptCount val="37"/>
                <c:pt idx="0">
                  <c:v>-0.74399999999999999</c:v>
                </c:pt>
                <c:pt idx="1">
                  <c:v>-1.1546666666666667</c:v>
                </c:pt>
                <c:pt idx="2">
                  <c:v>0.93533333333333335</c:v>
                </c:pt>
                <c:pt idx="3">
                  <c:v>-1.8946666666666665</c:v>
                </c:pt>
                <c:pt idx="4">
                  <c:v>0.19533333333333325</c:v>
                </c:pt>
                <c:pt idx="5">
                  <c:v>0.86533333333333329</c:v>
                </c:pt>
                <c:pt idx="6">
                  <c:v>-0.71800000000000008</c:v>
                </c:pt>
                <c:pt idx="7">
                  <c:v>0.25199999999999989</c:v>
                </c:pt>
                <c:pt idx="8">
                  <c:v>-0.83133333333333326</c:v>
                </c:pt>
                <c:pt idx="9">
                  <c:v>-0.17133333333333337</c:v>
                </c:pt>
                <c:pt idx="10">
                  <c:v>0.55533333333333323</c:v>
                </c:pt>
                <c:pt idx="11">
                  <c:v>-0.99466666666666692</c:v>
                </c:pt>
                <c:pt idx="12">
                  <c:v>0.43199999999999983</c:v>
                </c:pt>
                <c:pt idx="13">
                  <c:v>-0.21133333333333332</c:v>
                </c:pt>
                <c:pt idx="14">
                  <c:v>-0.20466666666666672</c:v>
                </c:pt>
                <c:pt idx="15">
                  <c:v>-0.35466666666666669</c:v>
                </c:pt>
                <c:pt idx="16">
                  <c:v>-3.8000000000000075E-2</c:v>
                </c:pt>
                <c:pt idx="17">
                  <c:v>0.27866666666666651</c:v>
                </c:pt>
                <c:pt idx="18">
                  <c:v>-0.51466666666666672</c:v>
                </c:pt>
                <c:pt idx="19">
                  <c:v>1.052</c:v>
                </c:pt>
                <c:pt idx="20">
                  <c:v>-3.2213333333333329</c:v>
                </c:pt>
                <c:pt idx="21">
                  <c:v>-4.2913333333333332</c:v>
                </c:pt>
                <c:pt idx="22">
                  <c:v>-3.3180000000000001</c:v>
                </c:pt>
                <c:pt idx="23">
                  <c:v>-4.341333333333333</c:v>
                </c:pt>
                <c:pt idx="24">
                  <c:v>-2.8079999999999998</c:v>
                </c:pt>
                <c:pt idx="25">
                  <c:v>-3.1713333333333336</c:v>
                </c:pt>
                <c:pt idx="26">
                  <c:v>-2.9346666666666668</c:v>
                </c:pt>
                <c:pt idx="27">
                  <c:v>-1.4546666666666666</c:v>
                </c:pt>
                <c:pt idx="28">
                  <c:v>-1.9818518518518518</c:v>
                </c:pt>
                <c:pt idx="29">
                  <c:v>-1.5448148148148146</c:v>
                </c:pt>
                <c:pt idx="30">
                  <c:v>-0.57074074074074066</c:v>
                </c:pt>
                <c:pt idx="31">
                  <c:v>-0.67814814814814817</c:v>
                </c:pt>
                <c:pt idx="32">
                  <c:v>-1.5633333333333335</c:v>
                </c:pt>
                <c:pt idx="33">
                  <c:v>-0.32629629629629631</c:v>
                </c:pt>
                <c:pt idx="34">
                  <c:v>-0.50037037037037047</c:v>
                </c:pt>
                <c:pt idx="35">
                  <c:v>-0.85592592592592598</c:v>
                </c:pt>
                <c:pt idx="36">
                  <c:v>-0.25592592592592595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1-4F72-970A-0CE44CE2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53328"/>
        <c:axId val="518852016"/>
      </c:scatterChart>
      <c:valAx>
        <c:axId val="5188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2016"/>
        <c:crosses val="autoZero"/>
        <c:crossBetween val="midCat"/>
      </c:valAx>
      <c:valAx>
        <c:axId val="518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 sz="1000" b="1"/>
              <a:t>Responses to Phenylephrine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70866141732281"/>
          <c:y val="0.2290928339839873"/>
          <c:w val="0.81594422572178482"/>
          <c:h val="0.56776649242374122"/>
        </c:manualLayout>
      </c:layout>
      <c:scatterChart>
        <c:scatterStyle val="lineMarker"/>
        <c:varyColors val="0"/>
        <c:ser>
          <c:idx val="1"/>
          <c:order val="0"/>
          <c:spPr>
            <a:ln w="12700"/>
          </c:spPr>
          <c:errBars>
            <c:errDir val="y"/>
            <c:errBarType val="both"/>
            <c:errValType val="cust"/>
            <c:noEndCap val="1"/>
            <c:plus>
              <c:numRef>
                <c:f>Sheet1!$V$55:$V$97</c:f>
                <c:numCache>
                  <c:formatCode>General</c:formatCode>
                  <c:ptCount val="43"/>
                  <c:pt idx="0">
                    <c:v>1.5067065201163674</c:v>
                  </c:pt>
                  <c:pt idx="1">
                    <c:v>1.9693981603793356</c:v>
                  </c:pt>
                  <c:pt idx="2">
                    <c:v>2.0654471439372517</c:v>
                  </c:pt>
                  <c:pt idx="3">
                    <c:v>1.0463693836896772</c:v>
                  </c:pt>
                  <c:pt idx="4">
                    <c:v>3.6596554227745037</c:v>
                  </c:pt>
                  <c:pt idx="5">
                    <c:v>1.8932360449537802</c:v>
                  </c:pt>
                  <c:pt idx="6">
                    <c:v>1.8523947173990751</c:v>
                  </c:pt>
                  <c:pt idx="7">
                    <c:v>1.8555321033168477</c:v>
                  </c:pt>
                  <c:pt idx="8">
                    <c:v>2.5211456798980216</c:v>
                  </c:pt>
                  <c:pt idx="9">
                    <c:v>1.1801032434647745</c:v>
                  </c:pt>
                  <c:pt idx="10">
                    <c:v>3.1870534338898486</c:v>
                  </c:pt>
                  <c:pt idx="11">
                    <c:v>2.7917782189156961</c:v>
                  </c:pt>
                  <c:pt idx="12">
                    <c:v>0.67225307685409819</c:v>
                  </c:pt>
                  <c:pt idx="13">
                    <c:v>4.3033204385411903</c:v>
                  </c:pt>
                  <c:pt idx="14">
                    <c:v>2.6089966322705083</c:v>
                  </c:pt>
                  <c:pt idx="15">
                    <c:v>2.8125195173470279</c:v>
                  </c:pt>
                  <c:pt idx="16">
                    <c:v>2.7689284617449901</c:v>
                  </c:pt>
                  <c:pt idx="17">
                    <c:v>2.8075483873508675</c:v>
                  </c:pt>
                  <c:pt idx="18">
                    <c:v>3.4716107442729216</c:v>
                  </c:pt>
                  <c:pt idx="19">
                    <c:v>2.5828369177661203</c:v>
                  </c:pt>
                  <c:pt idx="20">
                    <c:v>10.946686894706639</c:v>
                  </c:pt>
                  <c:pt idx="21">
                    <c:v>6.1614294516327772E-2</c:v>
                  </c:pt>
                  <c:pt idx="22">
                    <c:v>0.56067280736884262</c:v>
                  </c:pt>
                  <c:pt idx="23">
                    <c:v>13.108295768733456</c:v>
                  </c:pt>
                  <c:pt idx="24">
                    <c:v>15.916615603381732</c:v>
                  </c:pt>
                  <c:pt idx="25">
                    <c:v>13.787160227996139</c:v>
                  </c:pt>
                  <c:pt idx="26">
                    <c:v>13.117775032147438</c:v>
                  </c:pt>
                  <c:pt idx="27">
                    <c:v>9.3479369103338197</c:v>
                  </c:pt>
                  <c:pt idx="28">
                    <c:v>6.7142296844245193</c:v>
                  </c:pt>
                  <c:pt idx="29">
                    <c:v>4.0534127812329279</c:v>
                  </c:pt>
                  <c:pt idx="30">
                    <c:v>4.4775716984288767</c:v>
                  </c:pt>
                  <c:pt idx="31">
                    <c:v>4.6325845978896201</c:v>
                  </c:pt>
                  <c:pt idx="32">
                    <c:v>9.4369381663503891</c:v>
                  </c:pt>
                  <c:pt idx="33">
                    <c:v>13.503815603608103</c:v>
                  </c:pt>
                  <c:pt idx="34">
                    <c:v>10.611384768160308</c:v>
                  </c:pt>
                  <c:pt idx="35">
                    <c:v>12.075992582811502</c:v>
                  </c:pt>
                  <c:pt idx="36">
                    <c:v>11.405402988418212</c:v>
                  </c:pt>
                  <c:pt idx="37">
                    <c:v>10.718503069912934</c:v>
                  </c:pt>
                  <c:pt idx="38">
                    <c:v>9.1213907869248381</c:v>
                  </c:pt>
                  <c:pt idx="39">
                    <c:v>7.4264372757280244</c:v>
                  </c:pt>
                  <c:pt idx="40">
                    <c:v>9.9230225184927097</c:v>
                  </c:pt>
                  <c:pt idx="41">
                    <c:v>11.07971232475378</c:v>
                  </c:pt>
                  <c:pt idx="42">
                    <c:v>11.342903170636866</c:v>
                  </c:pt>
                </c:numCache>
              </c:numRef>
            </c:plus>
            <c:minus>
              <c:numRef>
                <c:f>Sheet1!$V$55:$V$97</c:f>
                <c:numCache>
                  <c:formatCode>General</c:formatCode>
                  <c:ptCount val="43"/>
                  <c:pt idx="0">
                    <c:v>1.5067065201163674</c:v>
                  </c:pt>
                  <c:pt idx="1">
                    <c:v>1.9693981603793356</c:v>
                  </c:pt>
                  <c:pt idx="2">
                    <c:v>2.0654471439372517</c:v>
                  </c:pt>
                  <c:pt idx="3">
                    <c:v>1.0463693836896772</c:v>
                  </c:pt>
                  <c:pt idx="4">
                    <c:v>3.6596554227745037</c:v>
                  </c:pt>
                  <c:pt idx="5">
                    <c:v>1.8932360449537802</c:v>
                  </c:pt>
                  <c:pt idx="6">
                    <c:v>1.8523947173990751</c:v>
                  </c:pt>
                  <c:pt idx="7">
                    <c:v>1.8555321033168477</c:v>
                  </c:pt>
                  <c:pt idx="8">
                    <c:v>2.5211456798980216</c:v>
                  </c:pt>
                  <c:pt idx="9">
                    <c:v>1.1801032434647745</c:v>
                  </c:pt>
                  <c:pt idx="10">
                    <c:v>3.1870534338898486</c:v>
                  </c:pt>
                  <c:pt idx="11">
                    <c:v>2.7917782189156961</c:v>
                  </c:pt>
                  <c:pt idx="12">
                    <c:v>0.67225307685409819</c:v>
                  </c:pt>
                  <c:pt idx="13">
                    <c:v>4.3033204385411903</c:v>
                  </c:pt>
                  <c:pt idx="14">
                    <c:v>2.6089966322705083</c:v>
                  </c:pt>
                  <c:pt idx="15">
                    <c:v>2.8125195173470279</c:v>
                  </c:pt>
                  <c:pt idx="16">
                    <c:v>2.7689284617449901</c:v>
                  </c:pt>
                  <c:pt idx="17">
                    <c:v>2.8075483873508675</c:v>
                  </c:pt>
                  <c:pt idx="18">
                    <c:v>3.4716107442729216</c:v>
                  </c:pt>
                  <c:pt idx="19">
                    <c:v>2.5828369177661203</c:v>
                  </c:pt>
                  <c:pt idx="20">
                    <c:v>10.946686894706639</c:v>
                  </c:pt>
                  <c:pt idx="21">
                    <c:v>6.1614294516327772E-2</c:v>
                  </c:pt>
                  <c:pt idx="22">
                    <c:v>0.56067280736884262</c:v>
                  </c:pt>
                  <c:pt idx="23">
                    <c:v>13.108295768733456</c:v>
                  </c:pt>
                  <c:pt idx="24">
                    <c:v>15.916615603381732</c:v>
                  </c:pt>
                  <c:pt idx="25">
                    <c:v>13.787160227996139</c:v>
                  </c:pt>
                  <c:pt idx="26">
                    <c:v>13.117775032147438</c:v>
                  </c:pt>
                  <c:pt idx="27">
                    <c:v>9.3479369103338197</c:v>
                  </c:pt>
                  <c:pt idx="28">
                    <c:v>6.7142296844245193</c:v>
                  </c:pt>
                  <c:pt idx="29">
                    <c:v>4.0534127812329279</c:v>
                  </c:pt>
                  <c:pt idx="30">
                    <c:v>4.4775716984288767</c:v>
                  </c:pt>
                  <c:pt idx="31">
                    <c:v>4.6325845978896201</c:v>
                  </c:pt>
                  <c:pt idx="32">
                    <c:v>9.4369381663503891</c:v>
                  </c:pt>
                  <c:pt idx="33">
                    <c:v>13.503815603608103</c:v>
                  </c:pt>
                  <c:pt idx="34">
                    <c:v>10.611384768160308</c:v>
                  </c:pt>
                  <c:pt idx="35">
                    <c:v>12.075992582811502</c:v>
                  </c:pt>
                  <c:pt idx="36">
                    <c:v>11.405402988418212</c:v>
                  </c:pt>
                  <c:pt idx="37">
                    <c:v>10.718503069912934</c:v>
                  </c:pt>
                  <c:pt idx="38">
                    <c:v>9.1213907869248381</c:v>
                  </c:pt>
                  <c:pt idx="39">
                    <c:v>7.4264372757280244</c:v>
                  </c:pt>
                  <c:pt idx="40">
                    <c:v>9.9230225184927097</c:v>
                  </c:pt>
                  <c:pt idx="41">
                    <c:v>11.07971232475378</c:v>
                  </c:pt>
                  <c:pt idx="42">
                    <c:v>11.342903170636866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Sheet1!$R$55:$R$94</c:f>
              <c:numCache>
                <c:formatCode>General</c:formatCode>
                <c:ptCount val="40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</c:numCache>
            </c:numRef>
          </c:xVal>
          <c:yVal>
            <c:numRef>
              <c:f>Sheet1!$S$55:$S$94</c:f>
              <c:numCache>
                <c:formatCode>0.0</c:formatCode>
                <c:ptCount val="40"/>
                <c:pt idx="0">
                  <c:v>91.9488335544942</c:v>
                </c:pt>
                <c:pt idx="1">
                  <c:v>98.15535263876248</c:v>
                </c:pt>
                <c:pt idx="2">
                  <c:v>97.198528037595025</c:v>
                </c:pt>
                <c:pt idx="3">
                  <c:v>92.053433800726509</c:v>
                </c:pt>
                <c:pt idx="4">
                  <c:v>94.809960497897549</c:v>
                </c:pt>
                <c:pt idx="5">
                  <c:v>95.481124700247037</c:v>
                </c:pt>
                <c:pt idx="6">
                  <c:v>98.585355469611144</c:v>
                </c:pt>
                <c:pt idx="7">
                  <c:v>98.030059304230988</c:v>
                </c:pt>
                <c:pt idx="8">
                  <c:v>98.600410419319445</c:v>
                </c:pt>
                <c:pt idx="9">
                  <c:v>99.377526349966487</c:v>
                </c:pt>
                <c:pt idx="10">
                  <c:v>104.16769022167568</c:v>
                </c:pt>
                <c:pt idx="11">
                  <c:v>103.73017428522709</c:v>
                </c:pt>
                <c:pt idx="12">
                  <c:v>101.59037542132856</c:v>
                </c:pt>
                <c:pt idx="13">
                  <c:v>101.88989915207996</c:v>
                </c:pt>
                <c:pt idx="14">
                  <c:v>104.12287610735045</c:v>
                </c:pt>
                <c:pt idx="15">
                  <c:v>106.13676486851769</c:v>
                </c:pt>
                <c:pt idx="16">
                  <c:v>103.15033983298974</c:v>
                </c:pt>
                <c:pt idx="17">
                  <c:v>104.38308637146994</c:v>
                </c:pt>
                <c:pt idx="18">
                  <c:v>104.40898206578984</c:v>
                </c:pt>
                <c:pt idx="19">
                  <c:v>102.17922690072018</c:v>
                </c:pt>
                <c:pt idx="20">
                  <c:v>35.082529869709916</c:v>
                </c:pt>
                <c:pt idx="21">
                  <c:v>6.1614294516327786E-2</c:v>
                </c:pt>
                <c:pt idx="22">
                  <c:v>0.56067280736884262</c:v>
                </c:pt>
                <c:pt idx="23">
                  <c:v>13.658845106421291</c:v>
                </c:pt>
                <c:pt idx="24">
                  <c:v>33.8732148229508</c:v>
                </c:pt>
                <c:pt idx="25">
                  <c:v>59.778940991209311</c:v>
                </c:pt>
                <c:pt idx="26">
                  <c:v>64.934147147332169</c:v>
                </c:pt>
                <c:pt idx="27">
                  <c:v>81.157507812491616</c:v>
                </c:pt>
                <c:pt idx="28">
                  <c:v>76.948694158295353</c:v>
                </c:pt>
                <c:pt idx="29">
                  <c:v>70.881245586869809</c:v>
                </c:pt>
                <c:pt idx="30">
                  <c:v>80.860994982412691</c:v>
                </c:pt>
                <c:pt idx="31">
                  <c:v>87.165808216541024</c:v>
                </c:pt>
                <c:pt idx="32">
                  <c:v>98.306567784883342</c:v>
                </c:pt>
                <c:pt idx="33">
                  <c:v>82.669203023294386</c:v>
                </c:pt>
                <c:pt idx="34">
                  <c:v>93.17359123289431</c:v>
                </c:pt>
                <c:pt idx="35">
                  <c:v>96.686511850657013</c:v>
                </c:pt>
                <c:pt idx="36">
                  <c:v>95.091767011829546</c:v>
                </c:pt>
                <c:pt idx="37">
                  <c:v>94.739873553706474</c:v>
                </c:pt>
                <c:pt idx="38">
                  <c:v>95.148655248811721</c:v>
                </c:pt>
                <c:pt idx="39">
                  <c:v>93.344445461398678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3-43C2-957B-06F171AF7E01}"/>
            </c:ext>
          </c:extLst>
        </c:ser>
        <c:ser>
          <c:idx val="0"/>
          <c:order val="1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Sheet1!$AA$55:$AA$97</c:f>
                <c:numCache>
                  <c:formatCode>General</c:formatCode>
                  <c:ptCount val="43"/>
                  <c:pt idx="0">
                    <c:v>13.289370002496215</c:v>
                  </c:pt>
                  <c:pt idx="1">
                    <c:v>14.005764865931317</c:v>
                  </c:pt>
                  <c:pt idx="2">
                    <c:v>12.845045666433093</c:v>
                  </c:pt>
                  <c:pt idx="3">
                    <c:v>13.288448823338582</c:v>
                  </c:pt>
                  <c:pt idx="4">
                    <c:v>13.24404802169601</c:v>
                  </c:pt>
                  <c:pt idx="5">
                    <c:v>14.429787300657338</c:v>
                  </c:pt>
                  <c:pt idx="6">
                    <c:v>16.718712859873104</c:v>
                  </c:pt>
                  <c:pt idx="7">
                    <c:v>18.349761725716593</c:v>
                  </c:pt>
                  <c:pt idx="8">
                    <c:v>13.11141981447002</c:v>
                  </c:pt>
                  <c:pt idx="9">
                    <c:v>13.457666040891786</c:v>
                  </c:pt>
                  <c:pt idx="10">
                    <c:v>17.374320025214576</c:v>
                  </c:pt>
                  <c:pt idx="11">
                    <c:v>16.282844718049258</c:v>
                  </c:pt>
                  <c:pt idx="12">
                    <c:v>18.310591966604704</c:v>
                  </c:pt>
                  <c:pt idx="13">
                    <c:v>10.076107065174849</c:v>
                  </c:pt>
                  <c:pt idx="14">
                    <c:v>11.156702401742017</c:v>
                  </c:pt>
                  <c:pt idx="15">
                    <c:v>11.931982131041657</c:v>
                  </c:pt>
                  <c:pt idx="16">
                    <c:v>13.665967203827746</c:v>
                  </c:pt>
                  <c:pt idx="17">
                    <c:v>20.286103023595572</c:v>
                  </c:pt>
                  <c:pt idx="18">
                    <c:v>14.818883316815725</c:v>
                  </c:pt>
                  <c:pt idx="19">
                    <c:v>16.467507672415827</c:v>
                  </c:pt>
                  <c:pt idx="20">
                    <c:v>12.310213996811775</c:v>
                  </c:pt>
                  <c:pt idx="21">
                    <c:v>21.091198022511676</c:v>
                  </c:pt>
                  <c:pt idx="22">
                    <c:v>20.166525669572216</c:v>
                  </c:pt>
                  <c:pt idx="23">
                    <c:v>10.353809850322772</c:v>
                  </c:pt>
                  <c:pt idx="24">
                    <c:v>16.277333056441186</c:v>
                  </c:pt>
                  <c:pt idx="25">
                    <c:v>13.518521018238804</c:v>
                  </c:pt>
                  <c:pt idx="26">
                    <c:v>13.230416169011821</c:v>
                  </c:pt>
                  <c:pt idx="27">
                    <c:v>19.201919437229975</c:v>
                  </c:pt>
                  <c:pt idx="28">
                    <c:v>20.315516270879936</c:v>
                  </c:pt>
                  <c:pt idx="29">
                    <c:v>14.286158772761903</c:v>
                  </c:pt>
                  <c:pt idx="30">
                    <c:v>32.253013453041177</c:v>
                  </c:pt>
                  <c:pt idx="31">
                    <c:v>19.862444981012967</c:v>
                  </c:pt>
                  <c:pt idx="32">
                    <c:v>23.814635403851085</c:v>
                  </c:pt>
                  <c:pt idx="33">
                    <c:v>19.646700825670329</c:v>
                  </c:pt>
                  <c:pt idx="34">
                    <c:v>26.745301868820388</c:v>
                  </c:pt>
                  <c:pt idx="35">
                    <c:v>20.709920195709838</c:v>
                  </c:pt>
                  <c:pt idx="36">
                    <c:v>20.252203975034522</c:v>
                  </c:pt>
                  <c:pt idx="37">
                    <c:v>31.371240436605195</c:v>
                  </c:pt>
                  <c:pt idx="38">
                    <c:v>22.469670845328707</c:v>
                  </c:pt>
                  <c:pt idx="39">
                    <c:v>26.93607325753198</c:v>
                  </c:pt>
                  <c:pt idx="40">
                    <c:v>22.62755507999745</c:v>
                  </c:pt>
                  <c:pt idx="41">
                    <c:v>28.3602785812914</c:v>
                  </c:pt>
                  <c:pt idx="42">
                    <c:v>17.542627643306712</c:v>
                  </c:pt>
                </c:numCache>
              </c:numRef>
            </c:plus>
            <c:minus>
              <c:numRef>
                <c:f>Sheet1!$AA$55:$AA$97</c:f>
                <c:numCache>
                  <c:formatCode>General</c:formatCode>
                  <c:ptCount val="43"/>
                  <c:pt idx="0">
                    <c:v>13.289370002496215</c:v>
                  </c:pt>
                  <c:pt idx="1">
                    <c:v>14.005764865931317</c:v>
                  </c:pt>
                  <c:pt idx="2">
                    <c:v>12.845045666433093</c:v>
                  </c:pt>
                  <c:pt idx="3">
                    <c:v>13.288448823338582</c:v>
                  </c:pt>
                  <c:pt idx="4">
                    <c:v>13.24404802169601</c:v>
                  </c:pt>
                  <c:pt idx="5">
                    <c:v>14.429787300657338</c:v>
                  </c:pt>
                  <c:pt idx="6">
                    <c:v>16.718712859873104</c:v>
                  </c:pt>
                  <c:pt idx="7">
                    <c:v>18.349761725716593</c:v>
                  </c:pt>
                  <c:pt idx="8">
                    <c:v>13.11141981447002</c:v>
                  </c:pt>
                  <c:pt idx="9">
                    <c:v>13.457666040891786</c:v>
                  </c:pt>
                  <c:pt idx="10">
                    <c:v>17.374320025214576</c:v>
                  </c:pt>
                  <c:pt idx="11">
                    <c:v>16.282844718049258</c:v>
                  </c:pt>
                  <c:pt idx="12">
                    <c:v>18.310591966604704</c:v>
                  </c:pt>
                  <c:pt idx="13">
                    <c:v>10.076107065174849</c:v>
                  </c:pt>
                  <c:pt idx="14">
                    <c:v>11.156702401742017</c:v>
                  </c:pt>
                  <c:pt idx="15">
                    <c:v>11.931982131041657</c:v>
                  </c:pt>
                  <c:pt idx="16">
                    <c:v>13.665967203827746</c:v>
                  </c:pt>
                  <c:pt idx="17">
                    <c:v>20.286103023595572</c:v>
                  </c:pt>
                  <c:pt idx="18">
                    <c:v>14.818883316815725</c:v>
                  </c:pt>
                  <c:pt idx="19">
                    <c:v>16.467507672415827</c:v>
                  </c:pt>
                  <c:pt idx="20">
                    <c:v>12.310213996811775</c:v>
                  </c:pt>
                  <c:pt idx="21">
                    <c:v>21.091198022511676</c:v>
                  </c:pt>
                  <c:pt idx="22">
                    <c:v>20.166525669572216</c:v>
                  </c:pt>
                  <c:pt idx="23">
                    <c:v>10.353809850322772</c:v>
                  </c:pt>
                  <c:pt idx="24">
                    <c:v>16.277333056441186</c:v>
                  </c:pt>
                  <c:pt idx="25">
                    <c:v>13.518521018238804</c:v>
                  </c:pt>
                  <c:pt idx="26">
                    <c:v>13.230416169011821</c:v>
                  </c:pt>
                  <c:pt idx="27">
                    <c:v>19.201919437229975</c:v>
                  </c:pt>
                  <c:pt idx="28">
                    <c:v>20.315516270879936</c:v>
                  </c:pt>
                  <c:pt idx="29">
                    <c:v>14.286158772761903</c:v>
                  </c:pt>
                  <c:pt idx="30">
                    <c:v>32.253013453041177</c:v>
                  </c:pt>
                  <c:pt idx="31">
                    <c:v>19.862444981012967</c:v>
                  </c:pt>
                  <c:pt idx="32">
                    <c:v>23.814635403851085</c:v>
                  </c:pt>
                  <c:pt idx="33">
                    <c:v>19.646700825670329</c:v>
                  </c:pt>
                  <c:pt idx="34">
                    <c:v>26.745301868820388</c:v>
                  </c:pt>
                  <c:pt idx="35">
                    <c:v>20.709920195709838</c:v>
                  </c:pt>
                  <c:pt idx="36">
                    <c:v>20.252203975034522</c:v>
                  </c:pt>
                  <c:pt idx="37">
                    <c:v>31.371240436605195</c:v>
                  </c:pt>
                  <c:pt idx="38">
                    <c:v>22.469670845328707</c:v>
                  </c:pt>
                  <c:pt idx="39">
                    <c:v>26.93607325753198</c:v>
                  </c:pt>
                  <c:pt idx="40">
                    <c:v>22.62755507999745</c:v>
                  </c:pt>
                  <c:pt idx="41">
                    <c:v>28.3602785812914</c:v>
                  </c:pt>
                  <c:pt idx="42">
                    <c:v>17.542627643306712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Sheet1!$R$55:$R$94</c:f>
              <c:numCache>
                <c:formatCode>General</c:formatCode>
                <c:ptCount val="40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</c:numCache>
            </c:numRef>
          </c:xVal>
          <c:yVal>
            <c:numRef>
              <c:f>Sheet1!$X$55:$X$94</c:f>
              <c:numCache>
                <c:formatCode>0.0</c:formatCode>
                <c:ptCount val="40"/>
                <c:pt idx="0">
                  <c:v>95.406194560562199</c:v>
                </c:pt>
                <c:pt idx="1">
                  <c:v>73.320111164715627</c:v>
                </c:pt>
                <c:pt idx="2">
                  <c:v>122.91352614598524</c:v>
                </c:pt>
                <c:pt idx="3">
                  <c:v>70.984139724496458</c:v>
                </c:pt>
                <c:pt idx="4">
                  <c:v>100.91366160839004</c:v>
                </c:pt>
                <c:pt idx="5">
                  <c:v>127.42728329316962</c:v>
                </c:pt>
                <c:pt idx="6">
                  <c:v>86.269332129835107</c:v>
                </c:pt>
                <c:pt idx="7">
                  <c:v>104.38934568266458</c:v>
                </c:pt>
                <c:pt idx="8">
                  <c:v>92.736477769342514</c:v>
                </c:pt>
                <c:pt idx="9">
                  <c:v>90.131571967219472</c:v>
                </c:pt>
                <c:pt idx="10">
                  <c:v>121.84670414328919</c:v>
                </c:pt>
                <c:pt idx="11">
                  <c:v>82.079957900815799</c:v>
                </c:pt>
                <c:pt idx="12">
                  <c:v>111.74027014608505</c:v>
                </c:pt>
                <c:pt idx="13">
                  <c:v>100.35433867957781</c:v>
                </c:pt>
                <c:pt idx="14">
                  <c:v>98.15737720021805</c:v>
                </c:pt>
                <c:pt idx="15">
                  <c:v>103.43897258305199</c:v>
                </c:pt>
                <c:pt idx="16">
                  <c:v>91.421028577598591</c:v>
                </c:pt>
                <c:pt idx="17">
                  <c:v>111.1672653833768</c:v>
                </c:pt>
                <c:pt idx="18">
                  <c:v>88.225907251804159</c:v>
                </c:pt>
                <c:pt idx="19">
                  <c:v>127.07653408780172</c:v>
                </c:pt>
                <c:pt idx="20">
                  <c:v>42.217087167805481</c:v>
                </c:pt>
                <c:pt idx="21">
                  <c:v>34.066035146533984</c:v>
                </c:pt>
                <c:pt idx="22">
                  <c:v>45.615095953055636</c:v>
                </c:pt>
                <c:pt idx="23">
                  <c:v>20.904196152360875</c:v>
                </c:pt>
                <c:pt idx="24">
                  <c:v>40.694300384187045</c:v>
                </c:pt>
                <c:pt idx="25">
                  <c:v>40.153153649931525</c:v>
                </c:pt>
                <c:pt idx="26">
                  <c:v>44.635171645132381</c:v>
                </c:pt>
                <c:pt idx="27">
                  <c:v>62.490631594181174</c:v>
                </c:pt>
                <c:pt idx="28">
                  <c:v>61.865260958025928</c:v>
                </c:pt>
                <c:pt idx="29">
                  <c:v>63.726159784913584</c:v>
                </c:pt>
                <c:pt idx="30">
                  <c:v>91.572582187937826</c:v>
                </c:pt>
                <c:pt idx="31">
                  <c:v>84.385290456837168</c:v>
                </c:pt>
                <c:pt idx="32">
                  <c:v>74.350996386273493</c:v>
                </c:pt>
                <c:pt idx="33">
                  <c:v>90.595497241895657</c:v>
                </c:pt>
                <c:pt idx="34">
                  <c:v>97.173134113299582</c:v>
                </c:pt>
                <c:pt idx="35">
                  <c:v>77.67410498636157</c:v>
                </c:pt>
                <c:pt idx="36">
                  <c:v>102.28800270782735</c:v>
                </c:pt>
                <c:pt idx="37">
                  <c:v>131.48729501666287</c:v>
                </c:pt>
                <c:pt idx="38">
                  <c:v>113.15942792029638</c:v>
                </c:pt>
                <c:pt idx="39">
                  <c:v>110.31164468084982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3-43C2-957B-06F171AF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59616"/>
        <c:axId val="524361256"/>
      </c:scatterChart>
      <c:valAx>
        <c:axId val="524359616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4361256"/>
        <c:crosses val="autoZero"/>
        <c:crossBetween val="midCat"/>
      </c:valAx>
      <c:valAx>
        <c:axId val="524361256"/>
        <c:scaling>
          <c:orientation val="minMax"/>
          <c:max val="15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% change from basal</a:t>
                </a:r>
              </a:p>
            </c:rich>
          </c:tx>
          <c:layout>
            <c:manualLayout>
              <c:xMode val="edge"/>
              <c:yMode val="edge"/>
              <c:x val="9.7222222222222224E-3"/>
              <c:y val="0.35045292132601075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4359616"/>
        <c:crossesAt val="-10"/>
        <c:crossBetween val="midCat"/>
        <c:majorUnit val="30"/>
      </c:valAx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1495556</xdr:colOff>
      <xdr:row>124</xdr:row>
      <xdr:rowOff>52310</xdr:rowOff>
    </xdr:from>
    <xdr:to>
      <xdr:col>6</xdr:col>
      <xdr:colOff>0</xdr:colOff>
      <xdr:row>142</xdr:row>
      <xdr:rowOff>115938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519207</xdr:colOff>
      <xdr:row>150</xdr:row>
      <xdr:rowOff>167340</xdr:rowOff>
    </xdr:from>
    <xdr:to>
      <xdr:col>16</xdr:col>
      <xdr:colOff>773207</xdr:colOff>
      <xdr:row>165</xdr:row>
      <xdr:rowOff>109070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660400</xdr:colOff>
      <xdr:row>4</xdr:row>
      <xdr:rowOff>50800</xdr:rowOff>
    </xdr:from>
    <xdr:to>
      <xdr:col>11</xdr:col>
      <xdr:colOff>647700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0.11944</cdr:x>
      <cdr:y>0.61975</cdr:y>
    </cdr:from>
    <cdr:to>
      <cdr:x>0.27361</cdr:x>
      <cdr:y>0.7395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0" y="1873250"/>
          <a:ext cx="7048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Euhydrated n=5 orange</a:t>
          </a:r>
        </a:p>
        <a:p xmlns:a="http://schemas.openxmlformats.org/drawingml/2006/main"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SL n=10 blue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g/Desktop/Salt%20Loading%20(GL2)/Ph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(All cells)"/>
      <sheetName val="SL (All cells)"/>
      <sheetName val="RE (All cells)"/>
    </sheetNames>
    <sheetDataSet>
      <sheetData sheetId="0">
        <row r="73">
          <cell r="G73">
            <v>88.825719983775173</v>
          </cell>
        </row>
        <row r="159">
          <cell r="A159">
            <v>-10</v>
          </cell>
          <cell r="G159">
            <v>-1.03</v>
          </cell>
          <cell r="J159">
            <v>0.28197911664203468</v>
          </cell>
        </row>
        <row r="160">
          <cell r="A160">
            <v>-9.5</v>
          </cell>
          <cell r="G160">
            <v>-0.44333333333333336</v>
          </cell>
          <cell r="J160">
            <v>0.14799023991841859</v>
          </cell>
        </row>
        <row r="161">
          <cell r="A161">
            <v>-9</v>
          </cell>
          <cell r="G161">
            <v>-0.55000000000000004</v>
          </cell>
          <cell r="J161">
            <v>0.27180671236908188</v>
          </cell>
        </row>
        <row r="162">
          <cell r="A162">
            <v>-8.5</v>
          </cell>
          <cell r="G162">
            <v>-0.95666666666666667</v>
          </cell>
          <cell r="J162">
            <v>0.24251231354762631</v>
          </cell>
        </row>
        <row r="163">
          <cell r="A163">
            <v>-8</v>
          </cell>
          <cell r="G163">
            <v>-0.71666666666666656</v>
          </cell>
          <cell r="J163">
            <v>0.3688284756420584</v>
          </cell>
        </row>
        <row r="164">
          <cell r="A164">
            <v>-7.5</v>
          </cell>
          <cell r="G164">
            <v>-0.71666666666666656</v>
          </cell>
          <cell r="J164">
            <v>0.31847030212145905</v>
          </cell>
        </row>
        <row r="165">
          <cell r="A165">
            <v>-7</v>
          </cell>
          <cell r="G165">
            <v>-0.46333333333333337</v>
          </cell>
          <cell r="J165">
            <v>0.23106276203663789</v>
          </cell>
        </row>
        <row r="166">
          <cell r="A166">
            <v>-6.5</v>
          </cell>
          <cell r="G166">
            <v>-0.45666666666666667</v>
          </cell>
          <cell r="J166">
            <v>0.26516451916163702</v>
          </cell>
        </row>
        <row r="167">
          <cell r="A167">
            <v>-6</v>
          </cell>
          <cell r="G167">
            <v>-0.39666666666666667</v>
          </cell>
          <cell r="J167">
            <v>0.29739797503607107</v>
          </cell>
        </row>
        <row r="168">
          <cell r="A168">
            <v>-5.5</v>
          </cell>
          <cell r="G168">
            <v>-0.3833333333333333</v>
          </cell>
          <cell r="J168">
            <v>0.22425431991379788</v>
          </cell>
        </row>
        <row r="169">
          <cell r="A169">
            <v>-5</v>
          </cell>
          <cell r="G169">
            <v>3.3333333333333327E-3</v>
          </cell>
          <cell r="J169">
            <v>0.25296244780599353</v>
          </cell>
        </row>
        <row r="170">
          <cell r="A170">
            <v>-4.5</v>
          </cell>
          <cell r="G170">
            <v>-5.6666666666666657E-2</v>
          </cell>
          <cell r="J170">
            <v>0.22216360337973148</v>
          </cell>
        </row>
        <row r="171">
          <cell r="A171">
            <v>-4</v>
          </cell>
          <cell r="G171">
            <v>-0.17</v>
          </cell>
          <cell r="J171">
            <v>0.13375350462698155</v>
          </cell>
        </row>
        <row r="172">
          <cell r="A172">
            <v>-3.5</v>
          </cell>
          <cell r="G172">
            <v>-8.3333333333333301E-2</v>
          </cell>
          <cell r="J172">
            <v>0.22864577164008262</v>
          </cell>
        </row>
        <row r="173">
          <cell r="A173">
            <v>-3</v>
          </cell>
          <cell r="G173">
            <v>-3.6666666666666646E-2</v>
          </cell>
          <cell r="J173">
            <v>0.20685743883167457</v>
          </cell>
        </row>
        <row r="174">
          <cell r="A174">
            <v>-2.5</v>
          </cell>
          <cell r="G174">
            <v>0.32333333333333336</v>
          </cell>
          <cell r="J174">
            <v>0.28002182454627023</v>
          </cell>
        </row>
        <row r="175">
          <cell r="A175">
            <v>-2</v>
          </cell>
          <cell r="G175">
            <v>-9.6666666666666679E-2</v>
          </cell>
          <cell r="J175">
            <v>0.20798237104780479</v>
          </cell>
        </row>
        <row r="176">
          <cell r="A176">
            <v>-1.5</v>
          </cell>
          <cell r="G176">
            <v>0.12333333333333334</v>
          </cell>
          <cell r="J176">
            <v>0.14862705002791385</v>
          </cell>
        </row>
        <row r="177">
          <cell r="A177">
            <v>-1</v>
          </cell>
          <cell r="G177">
            <v>0.16999999999999998</v>
          </cell>
          <cell r="J177">
            <v>0.19768381038640695</v>
          </cell>
        </row>
        <row r="178">
          <cell r="A178">
            <v>-0.5</v>
          </cell>
          <cell r="G178">
            <v>-0.17666666666666667</v>
          </cell>
          <cell r="J178">
            <v>0.21323174664617334</v>
          </cell>
        </row>
        <row r="179">
          <cell r="A179">
            <v>0</v>
          </cell>
          <cell r="G179">
            <v>-6.0433333333333339</v>
          </cell>
          <cell r="J179">
            <v>1.5920954047348348</v>
          </cell>
        </row>
        <row r="180">
          <cell r="A180">
            <v>0.5</v>
          </cell>
          <cell r="G180">
            <v>-8.43</v>
          </cell>
          <cell r="J180">
            <v>1.2313141128259866</v>
          </cell>
        </row>
        <row r="181">
          <cell r="A181">
            <v>1</v>
          </cell>
          <cell r="G181">
            <v>-8.3899999999999988</v>
          </cell>
          <cell r="J181">
            <v>1.2318464009589669</v>
          </cell>
        </row>
        <row r="182">
          <cell r="A182">
            <v>1.5</v>
          </cell>
          <cell r="G182">
            <v>-7.2966666666666669</v>
          </cell>
          <cell r="J182">
            <v>1.5686940782418697</v>
          </cell>
        </row>
        <row r="183">
          <cell r="A183">
            <v>2</v>
          </cell>
          <cell r="G183">
            <v>-5.51</v>
          </cell>
          <cell r="J183">
            <v>1.4104534337896055</v>
          </cell>
        </row>
        <row r="184">
          <cell r="A184">
            <v>2.5</v>
          </cell>
          <cell r="G184">
            <v>-3.7166666666666663</v>
          </cell>
          <cell r="J184">
            <v>1.4399810955549235</v>
          </cell>
        </row>
        <row r="185">
          <cell r="A185">
            <v>3</v>
          </cell>
          <cell r="G185">
            <v>-3.1366666666666663</v>
          </cell>
          <cell r="J185">
            <v>0.96739110785429261</v>
          </cell>
        </row>
        <row r="186">
          <cell r="A186">
            <v>3.5</v>
          </cell>
          <cell r="G186">
            <v>-2.13</v>
          </cell>
          <cell r="J186">
            <v>1.0332854827630595</v>
          </cell>
        </row>
        <row r="187">
          <cell r="A187">
            <v>4</v>
          </cell>
          <cell r="G187">
            <v>-2.3166666666666669</v>
          </cell>
          <cell r="J187">
            <v>0.79275959645896321</v>
          </cell>
        </row>
        <row r="188">
          <cell r="A188">
            <v>4.5</v>
          </cell>
          <cell r="G188">
            <v>-2.8366666666666669</v>
          </cell>
          <cell r="J188">
            <v>0.68009884902449635</v>
          </cell>
        </row>
        <row r="189">
          <cell r="A189">
            <v>5</v>
          </cell>
          <cell r="G189">
            <v>-1.9499999999999997</v>
          </cell>
          <cell r="J189">
            <v>0.55750535622738417</v>
          </cell>
        </row>
        <row r="190">
          <cell r="A190">
            <v>5.5</v>
          </cell>
          <cell r="G190">
            <v>-1.5100000000000002</v>
          </cell>
          <cell r="J190">
            <v>0.55605855007464</v>
          </cell>
        </row>
        <row r="191">
          <cell r="A191">
            <v>6</v>
          </cell>
          <cell r="G191">
            <v>-0.68333333333333335</v>
          </cell>
          <cell r="J191">
            <v>0.75867647913982417</v>
          </cell>
        </row>
        <row r="192">
          <cell r="A192">
            <v>6.5</v>
          </cell>
          <cell r="G192">
            <v>-1.9166666666666667</v>
          </cell>
          <cell r="J192">
            <v>1.1683468853232091</v>
          </cell>
        </row>
        <row r="193">
          <cell r="A193">
            <v>7</v>
          </cell>
          <cell r="G193">
            <v>-0.94666666666666699</v>
          </cell>
          <cell r="J193">
            <v>0.96660057245310316</v>
          </cell>
        </row>
        <row r="194">
          <cell r="A194">
            <v>7.5</v>
          </cell>
          <cell r="G194">
            <v>-0.68000000000000016</v>
          </cell>
          <cell r="J194">
            <v>1.0056976572398773</v>
          </cell>
        </row>
        <row r="195">
          <cell r="A195">
            <v>8</v>
          </cell>
          <cell r="G195">
            <v>-0.73833333333333362</v>
          </cell>
          <cell r="J195">
            <v>1.0716105048356299</v>
          </cell>
        </row>
        <row r="196">
          <cell r="A196">
            <v>8.5</v>
          </cell>
          <cell r="G196">
            <v>-0.82166666666666677</v>
          </cell>
          <cell r="J196">
            <v>1.0469165483739664</v>
          </cell>
        </row>
        <row r="197">
          <cell r="A197">
            <v>9</v>
          </cell>
          <cell r="G197">
            <v>-0.71333333333333349</v>
          </cell>
          <cell r="J197">
            <v>0.8579162956666404</v>
          </cell>
        </row>
        <row r="198">
          <cell r="A198">
            <v>9.5</v>
          </cell>
          <cell r="G198">
            <v>-0.9800000000000002</v>
          </cell>
          <cell r="J198">
            <v>0.66453966244533735</v>
          </cell>
        </row>
        <row r="199">
          <cell r="A199">
            <v>10</v>
          </cell>
          <cell r="G199">
            <v>-0.48833333333333351</v>
          </cell>
          <cell r="J199">
            <v>0.92499099094711912</v>
          </cell>
        </row>
        <row r="200">
          <cell r="A200">
            <v>10.5</v>
          </cell>
          <cell r="G200">
            <v>-0.33833333333333354</v>
          </cell>
          <cell r="J200">
            <v>1.0434260697159925</v>
          </cell>
        </row>
        <row r="201">
          <cell r="A201">
            <v>11</v>
          </cell>
          <cell r="G201">
            <v>-0.26333333333333353</v>
          </cell>
          <cell r="J201">
            <v>0.97616122681693362</v>
          </cell>
        </row>
        <row r="202">
          <cell r="A202">
            <v>11.5</v>
          </cell>
          <cell r="G202">
            <v>-0.28000000000000025</v>
          </cell>
          <cell r="J202">
            <v>1.079017900513995</v>
          </cell>
        </row>
        <row r="203">
          <cell r="A203">
            <v>12</v>
          </cell>
          <cell r="G203">
            <v>-0.8466666666666669</v>
          </cell>
          <cell r="J203">
            <v>0.84202247704669497</v>
          </cell>
        </row>
        <row r="204">
          <cell r="A204">
            <v>12.5</v>
          </cell>
          <cell r="G204">
            <v>-0.43000000000000022</v>
          </cell>
          <cell r="J204">
            <v>1.0949978860118272</v>
          </cell>
        </row>
        <row r="205">
          <cell r="A205">
            <v>13</v>
          </cell>
          <cell r="G205">
            <v>-0.99666666666666692</v>
          </cell>
          <cell r="J205">
            <v>0.91405790399287723</v>
          </cell>
        </row>
        <row r="206">
          <cell r="A206">
            <v>13.5</v>
          </cell>
          <cell r="G206">
            <v>-0.38833333333333347</v>
          </cell>
          <cell r="J206">
            <v>1.079110144379944</v>
          </cell>
        </row>
        <row r="207">
          <cell r="A207">
            <v>14</v>
          </cell>
          <cell r="G207">
            <v>-0.61333333333333351</v>
          </cell>
          <cell r="J207">
            <v>0.98248645264432521</v>
          </cell>
        </row>
        <row r="208">
          <cell r="A208">
            <v>14.5</v>
          </cell>
          <cell r="G208">
            <v>-0.55500000000000016</v>
          </cell>
          <cell r="J208">
            <v>1.1047611607140353</v>
          </cell>
        </row>
        <row r="209">
          <cell r="A209">
            <v>15</v>
          </cell>
          <cell r="G209">
            <v>-0.58000000000000029</v>
          </cell>
          <cell r="J209">
            <v>0.97638884937569081</v>
          </cell>
        </row>
        <row r="210">
          <cell r="A210">
            <v>15.5</v>
          </cell>
          <cell r="G210">
            <v>-0.74666666666666681</v>
          </cell>
          <cell r="J210">
            <v>0.99632751568875122</v>
          </cell>
        </row>
        <row r="211">
          <cell r="A211">
            <v>16</v>
          </cell>
          <cell r="G211">
            <v>-0.32166666666666688</v>
          </cell>
          <cell r="J211">
            <v>0.93441257046973203</v>
          </cell>
        </row>
        <row r="212">
          <cell r="A212">
            <v>16.5</v>
          </cell>
          <cell r="G212">
            <v>-0.73000000000000009</v>
          </cell>
          <cell r="J212">
            <v>0.89726023311296155</v>
          </cell>
        </row>
        <row r="213">
          <cell r="A213">
            <v>17</v>
          </cell>
          <cell r="G213">
            <v>-0.5883333333333336</v>
          </cell>
          <cell r="J213">
            <v>0.68073829746065395</v>
          </cell>
        </row>
        <row r="214">
          <cell r="A214">
            <v>17.5</v>
          </cell>
          <cell r="G214">
            <v>-0.57166666666666677</v>
          </cell>
          <cell r="J214">
            <v>1.1348099041330748</v>
          </cell>
        </row>
        <row r="215">
          <cell r="A215">
            <v>18</v>
          </cell>
          <cell r="G215">
            <v>-0.43000000000000016</v>
          </cell>
          <cell r="J215">
            <v>0.98655874034349744</v>
          </cell>
        </row>
        <row r="216">
          <cell r="A216">
            <v>18.5</v>
          </cell>
          <cell r="G216">
            <v>-0.94222222222222241</v>
          </cell>
          <cell r="J216">
            <v>1.4606065880100201</v>
          </cell>
        </row>
        <row r="217">
          <cell r="A217">
            <v>19</v>
          </cell>
          <cell r="G217">
            <v>-1.9666666666666668</v>
          </cell>
          <cell r="J217">
            <v>1.9433333333333336</v>
          </cell>
        </row>
        <row r="218">
          <cell r="A218">
            <v>19.5</v>
          </cell>
        </row>
        <row r="219">
          <cell r="A219">
            <v>20</v>
          </cell>
        </row>
        <row r="220">
          <cell r="A220">
            <v>20.5</v>
          </cell>
        </row>
        <row r="221">
          <cell r="A221">
            <v>21</v>
          </cell>
        </row>
        <row r="222">
          <cell r="A222">
            <v>21.5</v>
          </cell>
        </row>
        <row r="223">
          <cell r="A223">
            <v>22</v>
          </cell>
        </row>
        <row r="224">
          <cell r="A224">
            <v>22.5</v>
          </cell>
        </row>
        <row r="225">
          <cell r="A225">
            <v>23</v>
          </cell>
        </row>
        <row r="226">
          <cell r="A226">
            <v>23.5</v>
          </cell>
        </row>
        <row r="227">
          <cell r="A227">
            <v>24</v>
          </cell>
        </row>
        <row r="228">
          <cell r="A228">
            <v>24.5</v>
          </cell>
        </row>
        <row r="229">
          <cell r="A229">
            <v>25</v>
          </cell>
        </row>
        <row r="230">
          <cell r="A230">
            <v>25.5</v>
          </cell>
        </row>
        <row r="231">
          <cell r="A231">
            <v>26</v>
          </cell>
        </row>
        <row r="232">
          <cell r="A232">
            <v>26.5</v>
          </cell>
        </row>
        <row r="233">
          <cell r="A233">
            <v>27</v>
          </cell>
        </row>
        <row r="234">
          <cell r="A234">
            <v>27.5</v>
          </cell>
        </row>
        <row r="235">
          <cell r="A235">
            <v>28</v>
          </cell>
        </row>
        <row r="236">
          <cell r="A236">
            <v>28.5</v>
          </cell>
        </row>
        <row r="237">
          <cell r="A237">
            <v>29</v>
          </cell>
        </row>
        <row r="238">
          <cell r="A238">
            <v>29.5</v>
          </cell>
        </row>
        <row r="239">
          <cell r="A239">
            <v>30</v>
          </cell>
        </row>
        <row r="240">
          <cell r="A240">
            <v>30.5</v>
          </cell>
        </row>
        <row r="241">
          <cell r="A241">
            <v>31</v>
          </cell>
        </row>
        <row r="242">
          <cell r="A242">
            <v>31.5</v>
          </cell>
        </row>
        <row r="243">
          <cell r="A243">
            <v>32</v>
          </cell>
        </row>
        <row r="244">
          <cell r="A244">
            <v>32.5</v>
          </cell>
        </row>
        <row r="245">
          <cell r="A245">
            <v>33</v>
          </cell>
        </row>
        <row r="246">
          <cell r="A246">
            <v>33.5</v>
          </cell>
        </row>
        <row r="247">
          <cell r="A247">
            <v>34</v>
          </cell>
        </row>
        <row r="248">
          <cell r="A248">
            <v>34.5</v>
          </cell>
        </row>
        <row r="249">
          <cell r="A249">
            <v>35</v>
          </cell>
        </row>
      </sheetData>
      <sheetData sheetId="1">
        <row r="25">
          <cell r="G25">
            <v>83</v>
          </cell>
        </row>
        <row r="159">
          <cell r="L159">
            <v>-0.74399999999999999</v>
          </cell>
        </row>
        <row r="160">
          <cell r="L160">
            <v>-1.1546666666666667</v>
          </cell>
        </row>
        <row r="161">
          <cell r="L161">
            <v>0.93533333333333335</v>
          </cell>
        </row>
        <row r="162">
          <cell r="L162">
            <v>-1.8946666666666665</v>
          </cell>
        </row>
        <row r="163">
          <cell r="L163">
            <v>0.19533333333333325</v>
          </cell>
        </row>
        <row r="164">
          <cell r="L164">
            <v>0.86533333333333329</v>
          </cell>
        </row>
        <row r="165">
          <cell r="L165">
            <v>-0.71800000000000008</v>
          </cell>
        </row>
        <row r="166">
          <cell r="L166">
            <v>0.25199999999999989</v>
          </cell>
        </row>
        <row r="167">
          <cell r="L167">
            <v>-0.83133333333333326</v>
          </cell>
        </row>
        <row r="168">
          <cell r="L168">
            <v>-0.17133333333333337</v>
          </cell>
        </row>
        <row r="169">
          <cell r="L169">
            <v>0.55533333333333323</v>
          </cell>
        </row>
        <row r="170">
          <cell r="L170">
            <v>-0.99466666666666692</v>
          </cell>
        </row>
        <row r="171">
          <cell r="L171">
            <v>0.43199999999999983</v>
          </cell>
        </row>
        <row r="172">
          <cell r="L172">
            <v>-0.21133333333333332</v>
          </cell>
        </row>
        <row r="173">
          <cell r="L173">
            <v>-0.20466666666666672</v>
          </cell>
        </row>
        <row r="174">
          <cell r="L174">
            <v>-0.35466666666666669</v>
          </cell>
        </row>
        <row r="175">
          <cell r="L175">
            <v>-3.8000000000000075E-2</v>
          </cell>
        </row>
        <row r="176">
          <cell r="L176">
            <v>0.27866666666666651</v>
          </cell>
        </row>
        <row r="177">
          <cell r="L177">
            <v>-0.51466666666666672</v>
          </cell>
        </row>
        <row r="178">
          <cell r="L178">
            <v>1.052</v>
          </cell>
        </row>
        <row r="179">
          <cell r="L179">
            <v>-3.2213333333333329</v>
          </cell>
        </row>
        <row r="180">
          <cell r="L180">
            <v>-4.2913333333333332</v>
          </cell>
        </row>
        <row r="181">
          <cell r="L181">
            <v>-3.3180000000000001</v>
          </cell>
        </row>
        <row r="182">
          <cell r="L182">
            <v>-4.341333333333333</v>
          </cell>
        </row>
        <row r="183">
          <cell r="L183">
            <v>-2.8079999999999998</v>
          </cell>
        </row>
        <row r="184">
          <cell r="L184">
            <v>-3.1713333333333336</v>
          </cell>
        </row>
        <row r="185">
          <cell r="L185">
            <v>-2.9346666666666668</v>
          </cell>
        </row>
        <row r="186">
          <cell r="L186">
            <v>-1.4546666666666666</v>
          </cell>
        </row>
        <row r="187">
          <cell r="L187">
            <v>-1.9818518518518518</v>
          </cell>
        </row>
        <row r="188">
          <cell r="L188">
            <v>-1.5448148148148146</v>
          </cell>
        </row>
        <row r="189">
          <cell r="L189">
            <v>-0.57074074074074066</v>
          </cell>
        </row>
        <row r="190">
          <cell r="L190">
            <v>-0.67814814814814817</v>
          </cell>
        </row>
        <row r="191">
          <cell r="L191">
            <v>-1.5633333333333335</v>
          </cell>
        </row>
        <row r="192">
          <cell r="L192">
            <v>-0.32629629629629631</v>
          </cell>
        </row>
        <row r="193">
          <cell r="L193">
            <v>-0.50037037037037047</v>
          </cell>
        </row>
        <row r="194">
          <cell r="L194">
            <v>-0.85592592592592598</v>
          </cell>
        </row>
        <row r="195">
          <cell r="L195">
            <v>-0.25592592592592595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2"/>
  <sheetViews>
    <sheetView tabSelected="1" workbookViewId="0">
      <selection activeCell="S1" sqref="S1"/>
    </sheetView>
  </sheetViews>
  <sheetFormatPr defaultRowHeight="14.5" x14ac:dyDescent="0.35"/>
  <cols>
    <col min="1" max="1" width="8.7265625" style="14"/>
    <col min="2" max="2" width="13.90625" customWidth="1"/>
    <col min="3" max="3" width="12.453125" customWidth="1"/>
    <col min="4" max="4" width="11.6328125" customWidth="1"/>
    <col min="5" max="5" width="11.81640625" customWidth="1"/>
    <col min="6" max="6" width="11.6328125" customWidth="1"/>
    <col min="7" max="7" width="3.26953125" style="1" customWidth="1"/>
    <col min="8" max="8" width="13.08984375" customWidth="1"/>
    <col min="9" max="10" width="13" bestFit="1" customWidth="1"/>
    <col min="11" max="11" width="11.6328125" customWidth="1"/>
    <col min="12" max="12" width="12.453125" customWidth="1"/>
    <col min="13" max="13" width="13" bestFit="1" customWidth="1"/>
    <col min="14" max="14" width="11.6328125" customWidth="1"/>
    <col min="15" max="15" width="13" bestFit="1" customWidth="1"/>
    <col min="16" max="17" width="11.6328125" customWidth="1"/>
    <col min="18" max="18" width="8.7265625" style="14"/>
    <col min="19" max="19" width="6.90625" customWidth="1"/>
    <col min="20" max="20" width="9.1796875" customWidth="1"/>
    <col min="21" max="21" width="8.81640625"/>
    <col min="22" max="22" width="8.81640625" style="5"/>
    <col min="23" max="23" width="4.453125" style="15" customWidth="1"/>
    <col min="27" max="27" width="8.7265625" style="5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6" t="s">
        <v>32</v>
      </c>
    </row>
    <row r="2" spans="1:22" x14ac:dyDescent="0.35">
      <c r="B2" t="s">
        <v>31</v>
      </c>
      <c r="C2" t="s">
        <v>31</v>
      </c>
      <c r="D2" t="s">
        <v>31</v>
      </c>
      <c r="E2" t="s">
        <v>31</v>
      </c>
      <c r="F2" t="s">
        <v>31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T2" t="s">
        <v>27</v>
      </c>
    </row>
    <row r="3" spans="1:22" x14ac:dyDescent="0.35">
      <c r="B3" t="s">
        <v>5</v>
      </c>
      <c r="C3" t="s">
        <v>5</v>
      </c>
      <c r="D3" t="s">
        <v>5</v>
      </c>
      <c r="E3" t="s">
        <v>5</v>
      </c>
      <c r="F3" t="s">
        <v>5</v>
      </c>
      <c r="H3" t="s">
        <v>5</v>
      </c>
      <c r="I3" t="s">
        <v>5</v>
      </c>
      <c r="J3" t="s">
        <v>5</v>
      </c>
      <c r="K3" t="s">
        <v>5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T3" t="s">
        <v>23</v>
      </c>
      <c r="U3" t="s">
        <v>22</v>
      </c>
      <c r="V3" s="17" t="s">
        <v>21</v>
      </c>
    </row>
    <row r="5" spans="1:22" x14ac:dyDescent="0.35">
      <c r="B5">
        <f>AVERAGE(B10:B29)</f>
        <v>324.60000000000002</v>
      </c>
      <c r="C5">
        <f t="shared" ref="C5:F5" si="0">AVERAGE(C10:C29)</f>
        <v>156.94999999999999</v>
      </c>
      <c r="D5">
        <f t="shared" si="0"/>
        <v>171.5</v>
      </c>
      <c r="E5">
        <f t="shared" si="0"/>
        <v>316.89999999999998</v>
      </c>
      <c r="F5">
        <f t="shared" si="0"/>
        <v>249.7</v>
      </c>
      <c r="H5">
        <f t="shared" ref="H5:Q5" si="1">AVERAGE(H10:H29)</f>
        <v>43.95</v>
      </c>
      <c r="I5">
        <f t="shared" si="1"/>
        <v>125.95</v>
      </c>
      <c r="J5">
        <f t="shared" si="1"/>
        <v>67.25</v>
      </c>
      <c r="K5">
        <f t="shared" si="1"/>
        <v>342.45</v>
      </c>
      <c r="L5">
        <f t="shared" si="1"/>
        <v>100.35</v>
      </c>
      <c r="M5">
        <f t="shared" si="1"/>
        <v>224.25</v>
      </c>
      <c r="N5">
        <f t="shared" si="1"/>
        <v>122.65</v>
      </c>
      <c r="O5">
        <f t="shared" si="1"/>
        <v>90.55</v>
      </c>
      <c r="P5">
        <f t="shared" si="1"/>
        <v>310.5</v>
      </c>
      <c r="Q5">
        <f t="shared" si="1"/>
        <v>227.55</v>
      </c>
      <c r="S5" t="s">
        <v>25</v>
      </c>
      <c r="T5" s="7">
        <f>AVERAGE(B5:F5)</f>
        <v>243.92999999999998</v>
      </c>
      <c r="U5" s="7">
        <f>AVERAGE(H5:K5)</f>
        <v>144.9</v>
      </c>
      <c r="V5" s="17">
        <f>AVERAGE(H5:Q5)</f>
        <v>165.54500000000002</v>
      </c>
    </row>
    <row r="6" spans="1:22" x14ac:dyDescent="0.35">
      <c r="B6">
        <f>AVERAGE(B30:B39)</f>
        <v>84.5</v>
      </c>
      <c r="C6">
        <f t="shared" ref="C6:F6" si="2">AVERAGE(C30:C39)</f>
        <v>78.400000000000006</v>
      </c>
      <c r="D6">
        <f t="shared" si="2"/>
        <v>62.8</v>
      </c>
      <c r="E6">
        <f t="shared" si="2"/>
        <v>133.69999999999999</v>
      </c>
      <c r="F6">
        <f t="shared" si="2"/>
        <v>159</v>
      </c>
      <c r="H6">
        <f>AVERAGE(H30:H39)</f>
        <v>1.8</v>
      </c>
      <c r="I6">
        <f t="shared" ref="I6:Q6" si="3">AVERAGE(I30:I39)</f>
        <v>91.8</v>
      </c>
      <c r="J6">
        <f t="shared" si="3"/>
        <v>21.6</v>
      </c>
      <c r="K6">
        <f t="shared" si="3"/>
        <v>195.375</v>
      </c>
      <c r="L6">
        <f t="shared" si="3"/>
        <v>111.8</v>
      </c>
      <c r="M6">
        <f t="shared" si="3"/>
        <v>147.9</v>
      </c>
      <c r="N6">
        <f t="shared" si="3"/>
        <v>45.7</v>
      </c>
      <c r="O6">
        <f t="shared" si="3"/>
        <v>0.9</v>
      </c>
      <c r="P6">
        <f t="shared" si="3"/>
        <v>74</v>
      </c>
      <c r="Q6">
        <f t="shared" si="3"/>
        <v>112.9</v>
      </c>
      <c r="S6" t="s">
        <v>26</v>
      </c>
      <c r="T6" s="7">
        <f>AVERAGE(B6:F6)</f>
        <v>103.67999999999999</v>
      </c>
      <c r="U6" s="7">
        <f>AVERAGE(H6:K6)</f>
        <v>77.643749999999997</v>
      </c>
      <c r="V6" s="17">
        <f>AVERAGE(H6:Q6)</f>
        <v>80.377499999999998</v>
      </c>
    </row>
    <row r="8" spans="1:22" x14ac:dyDescent="0.35">
      <c r="B8" s="7">
        <f>B6/B5*100</f>
        <v>26.032039433148491</v>
      </c>
      <c r="C8" s="7">
        <f t="shared" ref="C8:F8" si="4">C6/C5*100</f>
        <v>49.952214080917493</v>
      </c>
      <c r="D8" s="7">
        <f t="shared" si="4"/>
        <v>36.618075801749264</v>
      </c>
      <c r="E8" s="7">
        <f t="shared" si="4"/>
        <v>42.189965288734612</v>
      </c>
      <c r="F8" s="7">
        <f t="shared" si="4"/>
        <v>63.676411694032844</v>
      </c>
      <c r="H8" s="7">
        <f>H6/H5*100</f>
        <v>4.0955631399317403</v>
      </c>
      <c r="I8" s="7">
        <f t="shared" ref="I8:Q8" si="5">I6/I5*100</f>
        <v>72.886065899166326</v>
      </c>
      <c r="J8" s="7">
        <f t="shared" si="5"/>
        <v>32.118959107806695</v>
      </c>
      <c r="K8" s="7">
        <f t="shared" si="5"/>
        <v>57.052124397722295</v>
      </c>
      <c r="L8" s="7">
        <f t="shared" si="5"/>
        <v>111.41006477329347</v>
      </c>
      <c r="M8" s="7">
        <f t="shared" si="5"/>
        <v>65.953177257525084</v>
      </c>
      <c r="N8" s="7">
        <f t="shared" si="5"/>
        <v>37.260497350183449</v>
      </c>
      <c r="O8" s="7">
        <f t="shared" si="5"/>
        <v>0.99392600773053563</v>
      </c>
      <c r="P8" s="7">
        <f t="shared" si="5"/>
        <v>23.832528180354267</v>
      </c>
      <c r="Q8" s="7">
        <f t="shared" si="5"/>
        <v>49.615469127664255</v>
      </c>
      <c r="S8" s="6" t="s">
        <v>28</v>
      </c>
      <c r="T8" s="7">
        <f>AVERAGE(B8:F8)</f>
        <v>43.693741259716539</v>
      </c>
      <c r="U8" s="7">
        <f>AVERAGE(H8:K8)</f>
        <v>41.538178136156759</v>
      </c>
      <c r="V8" s="7">
        <f>AVERAGE(H8:Q8)</f>
        <v>45.521837524137808</v>
      </c>
    </row>
    <row r="9" spans="1:22" x14ac:dyDescent="0.35">
      <c r="S9" s="6" t="s">
        <v>18</v>
      </c>
      <c r="T9" s="7">
        <f>T11/SQRT(T10)</f>
        <v>6.3353677675206157</v>
      </c>
      <c r="U9" s="7">
        <f>U11/2</f>
        <v>15.038959684401254</v>
      </c>
      <c r="V9" s="7">
        <f>V11/SQRT(10)</f>
        <v>10.580059129997725</v>
      </c>
    </row>
    <row r="10" spans="1:22" x14ac:dyDescent="0.35">
      <c r="A10" s="14">
        <v>-10</v>
      </c>
      <c r="B10">
        <v>285</v>
      </c>
      <c r="C10">
        <v>150</v>
      </c>
      <c r="D10">
        <v>163</v>
      </c>
      <c r="E10">
        <v>284</v>
      </c>
      <c r="F10">
        <v>229</v>
      </c>
      <c r="H10">
        <v>43</v>
      </c>
      <c r="I10">
        <v>139</v>
      </c>
      <c r="J10">
        <v>81</v>
      </c>
      <c r="K10">
        <v>298</v>
      </c>
      <c r="L10">
        <v>50</v>
      </c>
      <c r="M10">
        <v>184</v>
      </c>
      <c r="N10">
        <v>184</v>
      </c>
      <c r="O10">
        <v>9</v>
      </c>
      <c r="P10">
        <v>318</v>
      </c>
      <c r="Q10">
        <v>328</v>
      </c>
      <c r="R10" s="14">
        <v>-10</v>
      </c>
      <c r="S10" s="6" t="s">
        <v>19</v>
      </c>
      <c r="T10">
        <f>COUNT(B8:F8)</f>
        <v>5</v>
      </c>
      <c r="U10">
        <v>4</v>
      </c>
      <c r="V10">
        <v>10</v>
      </c>
    </row>
    <row r="11" spans="1:22" x14ac:dyDescent="0.35">
      <c r="A11" s="14">
        <v>-9.5</v>
      </c>
      <c r="B11">
        <v>321</v>
      </c>
      <c r="C11">
        <v>161</v>
      </c>
      <c r="D11">
        <v>156</v>
      </c>
      <c r="E11">
        <v>310</v>
      </c>
      <c r="F11">
        <v>251</v>
      </c>
      <c r="H11">
        <v>30</v>
      </c>
      <c r="I11">
        <v>139</v>
      </c>
      <c r="J11">
        <v>89</v>
      </c>
      <c r="K11">
        <v>312</v>
      </c>
      <c r="L11">
        <v>14</v>
      </c>
      <c r="M11">
        <v>202</v>
      </c>
      <c r="N11">
        <v>21</v>
      </c>
      <c r="O11">
        <v>9</v>
      </c>
      <c r="P11">
        <v>295</v>
      </c>
      <c r="Q11">
        <v>239</v>
      </c>
      <c r="R11" s="14">
        <v>-9.5</v>
      </c>
      <c r="S11" s="6" t="s">
        <v>20</v>
      </c>
      <c r="T11" s="7">
        <f>_xlfn.STDEV.S(B8:F8)</f>
        <v>14.166312990637181</v>
      </c>
      <c r="U11" s="7">
        <f>_xlfn.STDEV.S(H8:K8)</f>
        <v>30.077919368802508</v>
      </c>
      <c r="V11" s="7">
        <f>_xlfn.STDEV.S(H8:Q8)</f>
        <v>33.457084630052307</v>
      </c>
    </row>
    <row r="12" spans="1:22" x14ac:dyDescent="0.35">
      <c r="A12" s="14">
        <v>-9</v>
      </c>
      <c r="B12" s="2">
        <v>325</v>
      </c>
      <c r="C12">
        <v>156</v>
      </c>
      <c r="D12">
        <v>172</v>
      </c>
      <c r="E12">
        <v>307</v>
      </c>
      <c r="F12">
        <v>223</v>
      </c>
      <c r="H12">
        <v>34</v>
      </c>
      <c r="I12">
        <v>131</v>
      </c>
      <c r="J12">
        <v>70</v>
      </c>
      <c r="K12">
        <v>312</v>
      </c>
      <c r="L12">
        <v>103</v>
      </c>
      <c r="M12">
        <v>355</v>
      </c>
      <c r="N12">
        <v>209</v>
      </c>
      <c r="O12">
        <v>185</v>
      </c>
      <c r="P12">
        <v>316</v>
      </c>
      <c r="Q12">
        <v>262</v>
      </c>
      <c r="R12" s="14">
        <v>-9</v>
      </c>
      <c r="T12" s="7">
        <f>T8+T9*1.96</f>
        <v>56.111062084056947</v>
      </c>
      <c r="U12" s="7">
        <f t="shared" ref="U12:V12" si="6">U8+U9*1.96</f>
        <v>71.014539117583212</v>
      </c>
      <c r="V12" s="7">
        <f t="shared" si="6"/>
        <v>66.258753418933352</v>
      </c>
    </row>
    <row r="13" spans="1:22" x14ac:dyDescent="0.35">
      <c r="A13" s="14">
        <v>-8.5</v>
      </c>
      <c r="B13" s="2">
        <v>307</v>
      </c>
      <c r="C13">
        <v>148</v>
      </c>
      <c r="D13">
        <v>155</v>
      </c>
      <c r="E13">
        <v>283</v>
      </c>
      <c r="F13">
        <v>229</v>
      </c>
      <c r="H13">
        <v>53</v>
      </c>
      <c r="I13">
        <v>120</v>
      </c>
      <c r="J13">
        <v>73</v>
      </c>
      <c r="K13">
        <v>320</v>
      </c>
      <c r="L13">
        <v>98</v>
      </c>
      <c r="M13">
        <v>17</v>
      </c>
      <c r="N13">
        <v>9</v>
      </c>
      <c r="O13">
        <v>31</v>
      </c>
      <c r="P13">
        <v>287</v>
      </c>
      <c r="Q13">
        <v>120</v>
      </c>
      <c r="R13" s="14">
        <v>-8.5</v>
      </c>
      <c r="T13" s="7">
        <f>T8-T9*1.96</f>
        <v>31.276420435376131</v>
      </c>
      <c r="U13" s="7">
        <f t="shared" ref="U13:V13" si="7">U8-U9*1.96</f>
        <v>12.061817154730303</v>
      </c>
      <c r="V13" s="7">
        <f t="shared" si="7"/>
        <v>24.784921629342268</v>
      </c>
    </row>
    <row r="14" spans="1:22" x14ac:dyDescent="0.35">
      <c r="A14" s="14">
        <v>-8</v>
      </c>
      <c r="B14" s="2">
        <v>329</v>
      </c>
      <c r="C14">
        <v>136</v>
      </c>
      <c r="D14">
        <v>181</v>
      </c>
      <c r="E14">
        <v>289</v>
      </c>
      <c r="F14">
        <v>223</v>
      </c>
      <c r="H14">
        <v>61</v>
      </c>
      <c r="I14">
        <v>122</v>
      </c>
      <c r="J14">
        <v>73</v>
      </c>
      <c r="K14">
        <v>339</v>
      </c>
      <c r="L14">
        <v>6</v>
      </c>
      <c r="M14">
        <v>352</v>
      </c>
      <c r="N14">
        <v>111</v>
      </c>
      <c r="O14">
        <v>68</v>
      </c>
      <c r="P14">
        <v>310</v>
      </c>
      <c r="Q14">
        <v>313</v>
      </c>
      <c r="R14" s="14">
        <v>-8</v>
      </c>
    </row>
    <row r="15" spans="1:22" x14ac:dyDescent="0.35">
      <c r="A15" s="14">
        <v>-7.5</v>
      </c>
      <c r="B15" s="2">
        <v>320</v>
      </c>
      <c r="C15">
        <v>153</v>
      </c>
      <c r="D15">
        <v>170</v>
      </c>
      <c r="E15">
        <v>283</v>
      </c>
      <c r="F15">
        <v>232</v>
      </c>
      <c r="H15">
        <v>49</v>
      </c>
      <c r="I15">
        <v>123</v>
      </c>
      <c r="J15">
        <v>64</v>
      </c>
      <c r="K15">
        <v>366</v>
      </c>
      <c r="L15">
        <v>156</v>
      </c>
      <c r="M15">
        <v>316</v>
      </c>
      <c r="N15">
        <v>198</v>
      </c>
      <c r="O15">
        <v>209</v>
      </c>
      <c r="P15">
        <v>292</v>
      </c>
      <c r="Q15">
        <v>183</v>
      </c>
      <c r="R15" s="14">
        <v>-7.5</v>
      </c>
    </row>
    <row r="16" spans="1:22" x14ac:dyDescent="0.35">
      <c r="A16" s="14">
        <v>-7</v>
      </c>
      <c r="B16" s="2">
        <v>321</v>
      </c>
      <c r="C16">
        <v>164</v>
      </c>
      <c r="D16">
        <v>170</v>
      </c>
      <c r="E16">
        <v>309</v>
      </c>
      <c r="F16">
        <v>232</v>
      </c>
      <c r="H16">
        <v>43</v>
      </c>
      <c r="I16">
        <v>98</v>
      </c>
      <c r="J16">
        <v>61</v>
      </c>
      <c r="K16">
        <v>349</v>
      </c>
      <c r="L16">
        <v>9</v>
      </c>
      <c r="M16">
        <v>186</v>
      </c>
      <c r="N16">
        <v>4</v>
      </c>
      <c r="O16">
        <v>174</v>
      </c>
      <c r="P16">
        <v>321</v>
      </c>
      <c r="Q16">
        <v>236</v>
      </c>
      <c r="R16" s="14">
        <v>-7</v>
      </c>
    </row>
    <row r="17" spans="1:19" x14ac:dyDescent="0.35">
      <c r="A17" s="14">
        <v>-6.5</v>
      </c>
      <c r="B17" s="2">
        <v>334</v>
      </c>
      <c r="C17">
        <v>150</v>
      </c>
      <c r="D17">
        <v>175</v>
      </c>
      <c r="E17">
        <v>304</v>
      </c>
      <c r="F17">
        <v>234</v>
      </c>
      <c r="H17">
        <v>19</v>
      </c>
      <c r="I17">
        <v>121</v>
      </c>
      <c r="J17">
        <v>55</v>
      </c>
      <c r="K17">
        <v>340</v>
      </c>
      <c r="L17">
        <v>13</v>
      </c>
      <c r="M17">
        <v>313</v>
      </c>
      <c r="N17">
        <v>204</v>
      </c>
      <c r="O17">
        <v>195</v>
      </c>
      <c r="P17">
        <v>304</v>
      </c>
      <c r="Q17">
        <v>208</v>
      </c>
      <c r="R17" s="14">
        <v>-6.5</v>
      </c>
      <c r="S17" s="6" t="s">
        <v>29</v>
      </c>
    </row>
    <row r="18" spans="1:19" x14ac:dyDescent="0.35">
      <c r="A18" s="14">
        <v>-6</v>
      </c>
      <c r="B18" s="2">
        <v>340</v>
      </c>
      <c r="C18">
        <v>145</v>
      </c>
      <c r="D18">
        <v>179</v>
      </c>
      <c r="E18">
        <v>301</v>
      </c>
      <c r="F18">
        <v>241</v>
      </c>
      <c r="H18">
        <v>44</v>
      </c>
      <c r="I18">
        <v>131</v>
      </c>
      <c r="J18">
        <v>70</v>
      </c>
      <c r="K18">
        <v>338</v>
      </c>
      <c r="L18">
        <v>180</v>
      </c>
      <c r="M18">
        <v>51</v>
      </c>
      <c r="N18">
        <v>125</v>
      </c>
      <c r="O18">
        <v>45</v>
      </c>
      <c r="P18">
        <v>313</v>
      </c>
      <c r="Q18">
        <v>150</v>
      </c>
      <c r="R18" s="14">
        <v>-6</v>
      </c>
      <c r="S18" s="6" t="s">
        <v>30</v>
      </c>
    </row>
    <row r="19" spans="1:19" x14ac:dyDescent="0.35">
      <c r="A19" s="14">
        <v>-5.5</v>
      </c>
      <c r="B19" s="2">
        <v>327</v>
      </c>
      <c r="C19">
        <v>158</v>
      </c>
      <c r="D19">
        <v>172</v>
      </c>
      <c r="E19">
        <v>300</v>
      </c>
      <c r="F19">
        <v>251</v>
      </c>
      <c r="H19">
        <v>62</v>
      </c>
      <c r="I19">
        <v>120</v>
      </c>
      <c r="J19">
        <v>43</v>
      </c>
      <c r="K19">
        <v>362</v>
      </c>
      <c r="L19">
        <v>47</v>
      </c>
      <c r="M19">
        <v>325</v>
      </c>
      <c r="N19">
        <v>85</v>
      </c>
      <c r="O19">
        <v>10</v>
      </c>
      <c r="P19">
        <v>311</v>
      </c>
      <c r="Q19">
        <v>280</v>
      </c>
      <c r="R19" s="14">
        <v>-5.5</v>
      </c>
    </row>
    <row r="20" spans="1:19" x14ac:dyDescent="0.35">
      <c r="A20" s="14">
        <v>-5</v>
      </c>
      <c r="B20" s="2">
        <v>341</v>
      </c>
      <c r="C20">
        <v>177</v>
      </c>
      <c r="D20">
        <v>164</v>
      </c>
      <c r="E20">
        <v>312</v>
      </c>
      <c r="F20">
        <v>272</v>
      </c>
      <c r="H20">
        <v>27</v>
      </c>
      <c r="I20">
        <v>122</v>
      </c>
      <c r="J20">
        <v>75</v>
      </c>
      <c r="K20">
        <v>351</v>
      </c>
      <c r="L20">
        <v>182</v>
      </c>
      <c r="M20">
        <v>254</v>
      </c>
      <c r="N20">
        <v>245</v>
      </c>
      <c r="O20">
        <v>184</v>
      </c>
      <c r="P20">
        <v>318</v>
      </c>
      <c r="Q20">
        <v>105</v>
      </c>
      <c r="R20" s="14">
        <v>-5</v>
      </c>
    </row>
    <row r="21" spans="1:19" x14ac:dyDescent="0.35">
      <c r="A21" s="14">
        <v>-4.5</v>
      </c>
      <c r="B21" s="2">
        <v>321</v>
      </c>
      <c r="C21">
        <v>161</v>
      </c>
      <c r="D21">
        <v>194</v>
      </c>
      <c r="E21">
        <v>337</v>
      </c>
      <c r="F21">
        <v>244</v>
      </c>
      <c r="H21">
        <v>57</v>
      </c>
      <c r="I21">
        <v>123</v>
      </c>
      <c r="J21">
        <v>70</v>
      </c>
      <c r="K21">
        <v>344</v>
      </c>
      <c r="L21">
        <v>8</v>
      </c>
      <c r="M21">
        <v>1</v>
      </c>
      <c r="N21">
        <v>151</v>
      </c>
      <c r="O21">
        <v>19</v>
      </c>
      <c r="P21">
        <v>326</v>
      </c>
      <c r="Q21">
        <v>299</v>
      </c>
      <c r="R21" s="14">
        <v>-4.5</v>
      </c>
    </row>
    <row r="22" spans="1:19" x14ac:dyDescent="0.35">
      <c r="A22" s="14">
        <v>-4</v>
      </c>
      <c r="B22" s="2">
        <v>334</v>
      </c>
      <c r="C22">
        <v>162</v>
      </c>
      <c r="D22">
        <v>171</v>
      </c>
      <c r="E22">
        <v>322</v>
      </c>
      <c r="F22">
        <v>251</v>
      </c>
      <c r="H22">
        <v>40</v>
      </c>
      <c r="I22">
        <v>118</v>
      </c>
      <c r="J22">
        <v>74</v>
      </c>
      <c r="K22">
        <v>351</v>
      </c>
      <c r="L22">
        <v>139</v>
      </c>
      <c r="M22">
        <v>403</v>
      </c>
      <c r="N22">
        <v>3</v>
      </c>
      <c r="O22">
        <v>196</v>
      </c>
      <c r="P22">
        <v>320</v>
      </c>
      <c r="Q22">
        <v>182</v>
      </c>
      <c r="R22" s="14">
        <v>-4</v>
      </c>
    </row>
    <row r="23" spans="1:19" x14ac:dyDescent="0.35">
      <c r="A23" s="14">
        <v>-3.5</v>
      </c>
      <c r="B23" s="2">
        <v>326</v>
      </c>
      <c r="C23">
        <v>171</v>
      </c>
      <c r="D23">
        <v>148</v>
      </c>
      <c r="E23">
        <v>350</v>
      </c>
      <c r="F23">
        <v>258</v>
      </c>
      <c r="H23">
        <v>49</v>
      </c>
      <c r="I23">
        <v>126</v>
      </c>
      <c r="J23">
        <v>75</v>
      </c>
      <c r="K23">
        <v>350</v>
      </c>
      <c r="L23">
        <v>79</v>
      </c>
      <c r="M23">
        <v>126</v>
      </c>
      <c r="N23">
        <v>210</v>
      </c>
      <c r="O23">
        <v>57</v>
      </c>
      <c r="P23">
        <v>318</v>
      </c>
      <c r="Q23">
        <v>243</v>
      </c>
      <c r="R23" s="14">
        <v>-3.5</v>
      </c>
    </row>
    <row r="24" spans="1:19" x14ac:dyDescent="0.35">
      <c r="A24" s="14">
        <v>-3</v>
      </c>
      <c r="B24" s="2">
        <v>311</v>
      </c>
      <c r="C24">
        <v>169</v>
      </c>
      <c r="D24">
        <v>186</v>
      </c>
      <c r="E24">
        <v>344</v>
      </c>
      <c r="F24">
        <v>250</v>
      </c>
      <c r="H24">
        <v>39</v>
      </c>
      <c r="I24">
        <v>123</v>
      </c>
      <c r="J24">
        <v>68</v>
      </c>
      <c r="K24">
        <v>344</v>
      </c>
      <c r="L24">
        <v>117</v>
      </c>
      <c r="M24">
        <v>277</v>
      </c>
      <c r="N24">
        <v>15</v>
      </c>
      <c r="O24">
        <v>136</v>
      </c>
      <c r="P24">
        <v>304</v>
      </c>
      <c r="Q24">
        <v>212</v>
      </c>
      <c r="R24" s="14">
        <v>-3</v>
      </c>
    </row>
    <row r="25" spans="1:19" x14ac:dyDescent="0.35">
      <c r="A25" s="14">
        <v>-2.5</v>
      </c>
      <c r="B25" s="2">
        <v>369</v>
      </c>
      <c r="C25">
        <v>155</v>
      </c>
      <c r="D25">
        <v>173</v>
      </c>
      <c r="E25">
        <v>350</v>
      </c>
      <c r="F25">
        <v>267</v>
      </c>
      <c r="H25">
        <v>52</v>
      </c>
      <c r="I25">
        <v>135</v>
      </c>
      <c r="J25">
        <v>72</v>
      </c>
      <c r="K25">
        <v>331</v>
      </c>
      <c r="L25">
        <v>99</v>
      </c>
      <c r="M25">
        <v>83</v>
      </c>
      <c r="N25">
        <v>232</v>
      </c>
      <c r="O25">
        <v>91</v>
      </c>
      <c r="P25">
        <v>321</v>
      </c>
      <c r="Q25">
        <v>174</v>
      </c>
      <c r="R25" s="14">
        <v>-2.5</v>
      </c>
    </row>
    <row r="26" spans="1:19" x14ac:dyDescent="0.35">
      <c r="A26" s="14">
        <v>-2</v>
      </c>
      <c r="B26" s="2">
        <v>305</v>
      </c>
      <c r="C26">
        <v>161</v>
      </c>
      <c r="D26">
        <v>179</v>
      </c>
      <c r="E26">
        <v>328</v>
      </c>
      <c r="F26">
        <v>278</v>
      </c>
      <c r="H26">
        <v>52</v>
      </c>
      <c r="I26">
        <v>130</v>
      </c>
      <c r="J26">
        <v>50</v>
      </c>
      <c r="K26">
        <v>345</v>
      </c>
      <c r="L26">
        <v>57</v>
      </c>
      <c r="M26">
        <v>360</v>
      </c>
      <c r="N26">
        <v>87</v>
      </c>
      <c r="O26">
        <v>2</v>
      </c>
      <c r="P26">
        <v>319</v>
      </c>
      <c r="Q26">
        <v>283</v>
      </c>
      <c r="R26" s="14">
        <v>-2</v>
      </c>
    </row>
    <row r="27" spans="1:19" x14ac:dyDescent="0.35">
      <c r="A27" s="14">
        <v>-1.5</v>
      </c>
      <c r="B27" s="2">
        <v>328</v>
      </c>
      <c r="C27">
        <v>158</v>
      </c>
      <c r="D27">
        <v>168</v>
      </c>
      <c r="E27">
        <v>354</v>
      </c>
      <c r="F27">
        <v>276</v>
      </c>
      <c r="H27">
        <v>46</v>
      </c>
      <c r="I27">
        <v>136</v>
      </c>
      <c r="J27">
        <v>65</v>
      </c>
      <c r="K27">
        <v>368</v>
      </c>
      <c r="L27">
        <v>254</v>
      </c>
      <c r="M27">
        <v>136</v>
      </c>
      <c r="N27">
        <v>198</v>
      </c>
      <c r="O27">
        <v>4</v>
      </c>
      <c r="P27">
        <v>311</v>
      </c>
      <c r="Q27">
        <v>262</v>
      </c>
      <c r="R27" s="14">
        <v>-1.5</v>
      </c>
    </row>
    <row r="28" spans="1:19" x14ac:dyDescent="0.35">
      <c r="A28" s="14">
        <v>-1</v>
      </c>
      <c r="B28" s="2">
        <v>336</v>
      </c>
      <c r="C28">
        <v>149</v>
      </c>
      <c r="D28">
        <v>170</v>
      </c>
      <c r="E28">
        <v>356</v>
      </c>
      <c r="F28">
        <v>280</v>
      </c>
      <c r="H28">
        <v>46</v>
      </c>
      <c r="I28">
        <v>139</v>
      </c>
      <c r="J28">
        <v>58</v>
      </c>
      <c r="K28">
        <v>363</v>
      </c>
      <c r="L28">
        <v>158</v>
      </c>
      <c r="M28">
        <v>203</v>
      </c>
      <c r="N28">
        <v>0</v>
      </c>
      <c r="O28">
        <v>14</v>
      </c>
      <c r="P28">
        <v>298</v>
      </c>
      <c r="Q28">
        <v>263</v>
      </c>
      <c r="R28" s="14">
        <v>-1</v>
      </c>
    </row>
    <row r="29" spans="1:19" x14ac:dyDescent="0.35">
      <c r="A29" s="14">
        <v>-0.5</v>
      </c>
      <c r="B29" s="2">
        <v>312</v>
      </c>
      <c r="C29">
        <v>155</v>
      </c>
      <c r="D29">
        <v>184</v>
      </c>
      <c r="E29">
        <v>315</v>
      </c>
      <c r="F29">
        <v>273</v>
      </c>
      <c r="H29">
        <v>33</v>
      </c>
      <c r="I29">
        <v>123</v>
      </c>
      <c r="J29">
        <v>59</v>
      </c>
      <c r="K29">
        <v>366</v>
      </c>
      <c r="L29">
        <v>238</v>
      </c>
      <c r="M29">
        <v>341</v>
      </c>
      <c r="N29">
        <v>162</v>
      </c>
      <c r="O29">
        <v>173</v>
      </c>
      <c r="P29">
        <v>308</v>
      </c>
      <c r="Q29">
        <v>209</v>
      </c>
      <c r="R29" s="14">
        <v>-0.5</v>
      </c>
    </row>
    <row r="30" spans="1:19" x14ac:dyDescent="0.35">
      <c r="A30" s="14">
        <v>0</v>
      </c>
      <c r="B30" s="3">
        <v>51</v>
      </c>
      <c r="C30" s="4">
        <v>92</v>
      </c>
      <c r="D30" s="4">
        <v>111</v>
      </c>
      <c r="E30" s="4">
        <v>67</v>
      </c>
      <c r="F30" s="4">
        <v>38</v>
      </c>
      <c r="H30" s="4">
        <v>5</v>
      </c>
      <c r="I30" s="4">
        <v>81</v>
      </c>
      <c r="J30" s="4">
        <v>39</v>
      </c>
      <c r="K30" s="4">
        <v>269</v>
      </c>
      <c r="L30" s="4">
        <v>116</v>
      </c>
      <c r="M30" s="4">
        <v>2</v>
      </c>
      <c r="N30" s="4">
        <v>0</v>
      </c>
      <c r="O30" s="4">
        <v>9</v>
      </c>
      <c r="P30" s="4">
        <v>71</v>
      </c>
      <c r="Q30" s="4">
        <v>138</v>
      </c>
      <c r="R30" s="14">
        <v>0</v>
      </c>
    </row>
    <row r="31" spans="1:19" x14ac:dyDescent="0.35">
      <c r="A31" s="14">
        <v>0.5</v>
      </c>
      <c r="B31" s="2">
        <v>1</v>
      </c>
      <c r="C31">
        <v>0</v>
      </c>
      <c r="D31">
        <v>0</v>
      </c>
      <c r="E31">
        <v>0</v>
      </c>
      <c r="F31">
        <v>0</v>
      </c>
      <c r="H31">
        <v>0</v>
      </c>
      <c r="I31">
        <v>17</v>
      </c>
      <c r="J31">
        <v>5</v>
      </c>
      <c r="K31">
        <v>0</v>
      </c>
      <c r="L31">
        <v>113</v>
      </c>
      <c r="M31">
        <v>0</v>
      </c>
      <c r="N31">
        <v>241</v>
      </c>
      <c r="O31">
        <v>0</v>
      </c>
      <c r="P31">
        <v>33</v>
      </c>
      <c r="Q31">
        <v>0</v>
      </c>
      <c r="R31" s="14">
        <v>0.5</v>
      </c>
    </row>
    <row r="32" spans="1:19" x14ac:dyDescent="0.35">
      <c r="A32" s="14">
        <v>1</v>
      </c>
      <c r="B32" s="2">
        <v>0</v>
      </c>
      <c r="C32">
        <v>0</v>
      </c>
      <c r="D32">
        <v>0</v>
      </c>
      <c r="E32">
        <v>0</v>
      </c>
      <c r="F32">
        <v>7</v>
      </c>
      <c r="H32">
        <v>0</v>
      </c>
      <c r="I32">
        <v>66</v>
      </c>
      <c r="J32">
        <v>1</v>
      </c>
      <c r="K32">
        <v>175</v>
      </c>
      <c r="L32">
        <v>183</v>
      </c>
      <c r="M32">
        <v>0</v>
      </c>
      <c r="N32">
        <v>162</v>
      </c>
      <c r="O32">
        <v>0</v>
      </c>
      <c r="P32">
        <v>114</v>
      </c>
      <c r="Q32">
        <v>0</v>
      </c>
      <c r="R32" s="14">
        <v>1</v>
      </c>
    </row>
    <row r="33" spans="1:18" x14ac:dyDescent="0.35">
      <c r="A33" s="14">
        <v>1.5</v>
      </c>
      <c r="B33" s="2">
        <v>0</v>
      </c>
      <c r="C33">
        <v>1</v>
      </c>
      <c r="D33">
        <v>0</v>
      </c>
      <c r="E33">
        <v>5</v>
      </c>
      <c r="F33">
        <v>165</v>
      </c>
      <c r="H33">
        <v>0</v>
      </c>
      <c r="I33">
        <v>81</v>
      </c>
      <c r="J33">
        <v>0</v>
      </c>
      <c r="K33">
        <v>228</v>
      </c>
      <c r="L33">
        <v>74</v>
      </c>
      <c r="M33">
        <v>7</v>
      </c>
      <c r="N33">
        <v>0</v>
      </c>
      <c r="O33">
        <v>0</v>
      </c>
      <c r="P33">
        <v>4</v>
      </c>
      <c r="Q33">
        <v>0</v>
      </c>
      <c r="R33" s="14">
        <v>1.5</v>
      </c>
    </row>
    <row r="34" spans="1:18" x14ac:dyDescent="0.35">
      <c r="A34" s="14">
        <v>2</v>
      </c>
      <c r="B34" s="2">
        <v>22</v>
      </c>
      <c r="C34">
        <v>38</v>
      </c>
      <c r="D34">
        <v>1</v>
      </c>
      <c r="E34">
        <v>160</v>
      </c>
      <c r="F34">
        <v>218</v>
      </c>
      <c r="H34">
        <v>0</v>
      </c>
      <c r="I34">
        <v>108</v>
      </c>
      <c r="J34">
        <v>0</v>
      </c>
      <c r="K34">
        <v>230</v>
      </c>
      <c r="L34">
        <v>68</v>
      </c>
      <c r="M34">
        <v>338</v>
      </c>
      <c r="N34">
        <v>0</v>
      </c>
      <c r="O34">
        <v>0</v>
      </c>
      <c r="P34">
        <v>109</v>
      </c>
      <c r="Q34">
        <v>1</v>
      </c>
      <c r="R34" s="14">
        <v>2</v>
      </c>
    </row>
    <row r="35" spans="1:18" x14ac:dyDescent="0.35">
      <c r="A35" s="14">
        <v>2.5</v>
      </c>
      <c r="B35" s="2">
        <v>69</v>
      </c>
      <c r="C35">
        <v>105</v>
      </c>
      <c r="D35">
        <v>75</v>
      </c>
      <c r="E35">
        <v>198</v>
      </c>
      <c r="F35">
        <v>261</v>
      </c>
      <c r="H35">
        <v>1</v>
      </c>
      <c r="I35">
        <v>114</v>
      </c>
      <c r="J35">
        <v>4</v>
      </c>
      <c r="K35">
        <v>223</v>
      </c>
      <c r="L35">
        <v>107</v>
      </c>
      <c r="M35">
        <v>168</v>
      </c>
      <c r="N35">
        <v>0</v>
      </c>
      <c r="O35">
        <v>0</v>
      </c>
      <c r="P35">
        <v>1</v>
      </c>
      <c r="Q35">
        <v>127</v>
      </c>
      <c r="R35" s="14">
        <v>2.5</v>
      </c>
    </row>
    <row r="36" spans="1:18" x14ac:dyDescent="0.35">
      <c r="A36" s="14">
        <v>3</v>
      </c>
      <c r="B36" s="2">
        <v>177</v>
      </c>
      <c r="C36">
        <v>137</v>
      </c>
      <c r="D36">
        <v>39</v>
      </c>
      <c r="E36">
        <v>199</v>
      </c>
      <c r="F36">
        <v>243</v>
      </c>
      <c r="H36">
        <v>4</v>
      </c>
      <c r="I36">
        <v>107</v>
      </c>
      <c r="J36">
        <v>13</v>
      </c>
      <c r="K36">
        <v>219</v>
      </c>
      <c r="L36">
        <v>134</v>
      </c>
      <c r="M36">
        <v>106</v>
      </c>
      <c r="N36">
        <v>1</v>
      </c>
      <c r="O36">
        <v>0</v>
      </c>
      <c r="P36">
        <v>124</v>
      </c>
      <c r="Q36">
        <v>108</v>
      </c>
      <c r="R36" s="14">
        <v>3</v>
      </c>
    </row>
    <row r="37" spans="1:18" x14ac:dyDescent="0.35">
      <c r="A37" s="14">
        <v>3.5</v>
      </c>
      <c r="B37" s="2">
        <v>163</v>
      </c>
      <c r="C37">
        <v>150</v>
      </c>
      <c r="D37">
        <v>143</v>
      </c>
      <c r="E37">
        <v>231</v>
      </c>
      <c r="F37">
        <v>259</v>
      </c>
      <c r="H37">
        <v>2</v>
      </c>
      <c r="I37">
        <v>112</v>
      </c>
      <c r="J37">
        <v>42</v>
      </c>
      <c r="K37">
        <v>219</v>
      </c>
      <c r="L37">
        <v>47</v>
      </c>
      <c r="M37">
        <v>402</v>
      </c>
      <c r="N37">
        <v>0</v>
      </c>
      <c r="O37">
        <v>0</v>
      </c>
      <c r="P37">
        <v>108</v>
      </c>
      <c r="Q37">
        <v>328</v>
      </c>
      <c r="R37" s="14">
        <v>3.5</v>
      </c>
    </row>
    <row r="38" spans="1:18" x14ac:dyDescent="0.35">
      <c r="A38" s="14">
        <v>4</v>
      </c>
      <c r="B38" s="2">
        <v>171</v>
      </c>
      <c r="C38">
        <v>131</v>
      </c>
      <c r="D38">
        <v>129</v>
      </c>
      <c r="E38">
        <v>255</v>
      </c>
      <c r="F38">
        <v>232</v>
      </c>
      <c r="H38">
        <v>3</v>
      </c>
      <c r="I38">
        <v>134</v>
      </c>
      <c r="J38">
        <v>50</v>
      </c>
      <c r="L38">
        <v>180</v>
      </c>
      <c r="M38">
        <v>211</v>
      </c>
      <c r="N38">
        <v>1</v>
      </c>
      <c r="O38">
        <v>0</v>
      </c>
      <c r="P38">
        <v>56</v>
      </c>
      <c r="Q38">
        <v>175</v>
      </c>
      <c r="R38" s="14">
        <v>4</v>
      </c>
    </row>
    <row r="39" spans="1:18" x14ac:dyDescent="0.35">
      <c r="A39" s="14">
        <v>4.5</v>
      </c>
      <c r="B39" s="2">
        <v>191</v>
      </c>
      <c r="C39">
        <v>130</v>
      </c>
      <c r="D39">
        <v>130</v>
      </c>
      <c r="E39">
        <v>222</v>
      </c>
      <c r="F39">
        <v>167</v>
      </c>
      <c r="H39">
        <v>3</v>
      </c>
      <c r="I39">
        <v>98</v>
      </c>
      <c r="J39">
        <v>62</v>
      </c>
      <c r="L39">
        <v>96</v>
      </c>
      <c r="M39">
        <v>245</v>
      </c>
      <c r="N39">
        <v>52</v>
      </c>
      <c r="O39">
        <v>0</v>
      </c>
      <c r="P39">
        <v>120</v>
      </c>
      <c r="Q39">
        <v>252</v>
      </c>
      <c r="R39" s="14">
        <v>4.5</v>
      </c>
    </row>
    <row r="40" spans="1:18" x14ac:dyDescent="0.35">
      <c r="A40" s="14">
        <v>5</v>
      </c>
      <c r="B40" s="2">
        <v>210</v>
      </c>
      <c r="C40">
        <v>134</v>
      </c>
      <c r="D40">
        <v>136</v>
      </c>
      <c r="E40">
        <v>265</v>
      </c>
      <c r="F40">
        <v>228</v>
      </c>
      <c r="H40">
        <v>2</v>
      </c>
      <c r="I40">
        <v>125</v>
      </c>
      <c r="J40">
        <v>65</v>
      </c>
      <c r="L40">
        <v>80</v>
      </c>
      <c r="M40">
        <v>394</v>
      </c>
      <c r="N40">
        <v>366</v>
      </c>
      <c r="O40">
        <v>0</v>
      </c>
      <c r="P40">
        <v>0</v>
      </c>
      <c r="Q40">
        <v>159</v>
      </c>
      <c r="R40" s="14">
        <v>5</v>
      </c>
    </row>
    <row r="41" spans="1:18" x14ac:dyDescent="0.35">
      <c r="A41" s="14">
        <v>5.5</v>
      </c>
      <c r="B41" s="2">
        <v>225</v>
      </c>
      <c r="C41">
        <v>147</v>
      </c>
      <c r="D41">
        <v>163</v>
      </c>
      <c r="E41">
        <v>283</v>
      </c>
      <c r="F41">
        <v>221</v>
      </c>
      <c r="H41">
        <v>6</v>
      </c>
      <c r="I41">
        <v>121</v>
      </c>
      <c r="J41">
        <v>78</v>
      </c>
      <c r="L41">
        <v>201</v>
      </c>
      <c r="M41">
        <v>206</v>
      </c>
      <c r="N41">
        <v>70</v>
      </c>
      <c r="O41">
        <v>0</v>
      </c>
      <c r="P41">
        <v>225</v>
      </c>
      <c r="Q41">
        <v>255</v>
      </c>
      <c r="R41" s="14">
        <v>5.5</v>
      </c>
    </row>
    <row r="42" spans="1:18" x14ac:dyDescent="0.35">
      <c r="A42" s="14">
        <v>6</v>
      </c>
      <c r="B42" s="2">
        <v>226</v>
      </c>
      <c r="C42">
        <v>199</v>
      </c>
      <c r="D42">
        <v>152</v>
      </c>
      <c r="E42">
        <v>332</v>
      </c>
      <c r="F42">
        <v>254</v>
      </c>
      <c r="H42">
        <v>13</v>
      </c>
      <c r="I42">
        <v>117</v>
      </c>
      <c r="J42">
        <v>85</v>
      </c>
      <c r="L42">
        <v>206</v>
      </c>
      <c r="M42">
        <v>314</v>
      </c>
      <c r="N42">
        <v>0</v>
      </c>
      <c r="O42">
        <v>0</v>
      </c>
      <c r="P42">
        <v>65</v>
      </c>
      <c r="Q42">
        <v>123</v>
      </c>
      <c r="R42" s="14">
        <v>6</v>
      </c>
    </row>
    <row r="43" spans="1:18" x14ac:dyDescent="0.35">
      <c r="A43" s="14">
        <v>6.5</v>
      </c>
      <c r="B43" s="2">
        <v>213</v>
      </c>
      <c r="C43">
        <v>180</v>
      </c>
      <c r="D43">
        <v>149</v>
      </c>
      <c r="E43">
        <v>335</v>
      </c>
      <c r="F43">
        <v>101</v>
      </c>
      <c r="H43">
        <v>15</v>
      </c>
      <c r="I43">
        <v>125</v>
      </c>
      <c r="J43">
        <v>88</v>
      </c>
      <c r="L43">
        <v>67</v>
      </c>
      <c r="M43">
        <v>151</v>
      </c>
      <c r="N43">
        <v>240</v>
      </c>
      <c r="O43">
        <v>0</v>
      </c>
      <c r="P43">
        <v>252</v>
      </c>
      <c r="Q43">
        <v>319</v>
      </c>
      <c r="R43" s="14">
        <v>6.5</v>
      </c>
    </row>
    <row r="44" spans="1:18" x14ac:dyDescent="0.35">
      <c r="A44" s="14">
        <v>7</v>
      </c>
      <c r="B44" s="2">
        <v>218</v>
      </c>
      <c r="C44">
        <v>173</v>
      </c>
      <c r="D44">
        <v>145</v>
      </c>
      <c r="E44">
        <v>351</v>
      </c>
      <c r="H44">
        <v>12</v>
      </c>
      <c r="I44">
        <v>106</v>
      </c>
      <c r="J44">
        <v>90</v>
      </c>
      <c r="L44">
        <v>272</v>
      </c>
      <c r="M44">
        <v>189</v>
      </c>
      <c r="N44">
        <v>130</v>
      </c>
      <c r="O44">
        <v>0</v>
      </c>
      <c r="P44">
        <v>108</v>
      </c>
      <c r="Q44">
        <v>303</v>
      </c>
      <c r="R44" s="14">
        <v>7</v>
      </c>
    </row>
    <row r="45" spans="1:18" x14ac:dyDescent="0.35">
      <c r="A45" s="14">
        <v>7.5</v>
      </c>
      <c r="B45" s="2">
        <v>227</v>
      </c>
      <c r="C45">
        <v>188</v>
      </c>
      <c r="D45">
        <v>142</v>
      </c>
      <c r="E45">
        <v>362</v>
      </c>
      <c r="H45">
        <v>15</v>
      </c>
      <c r="I45">
        <v>78</v>
      </c>
      <c r="J45">
        <v>81</v>
      </c>
      <c r="L45">
        <v>173</v>
      </c>
      <c r="M45">
        <v>163</v>
      </c>
      <c r="N45">
        <v>1</v>
      </c>
      <c r="O45">
        <v>1</v>
      </c>
      <c r="P45">
        <v>247</v>
      </c>
      <c r="Q45">
        <v>355</v>
      </c>
      <c r="R45" s="14">
        <v>7.5</v>
      </c>
    </row>
    <row r="46" spans="1:18" x14ac:dyDescent="0.35">
      <c r="A46" s="14">
        <v>8</v>
      </c>
      <c r="B46" s="2">
        <v>218</v>
      </c>
      <c r="C46">
        <v>169</v>
      </c>
      <c r="D46">
        <v>149</v>
      </c>
      <c r="E46">
        <v>376</v>
      </c>
      <c r="H46">
        <v>16</v>
      </c>
      <c r="I46">
        <v>107</v>
      </c>
      <c r="J46">
        <v>89</v>
      </c>
      <c r="L46">
        <v>121</v>
      </c>
      <c r="M46">
        <v>229</v>
      </c>
      <c r="N46">
        <v>288</v>
      </c>
      <c r="O46">
        <v>54</v>
      </c>
      <c r="P46">
        <v>117</v>
      </c>
      <c r="Q46">
        <v>255</v>
      </c>
      <c r="R46" s="14">
        <v>8</v>
      </c>
    </row>
    <row r="47" spans="1:18" x14ac:dyDescent="0.35">
      <c r="A47" s="14">
        <v>8.5</v>
      </c>
      <c r="B47" s="2">
        <v>213</v>
      </c>
      <c r="C47">
        <v>166</v>
      </c>
      <c r="D47">
        <v>159</v>
      </c>
      <c r="E47">
        <v>364</v>
      </c>
      <c r="H47">
        <v>14</v>
      </c>
      <c r="J47">
        <v>78</v>
      </c>
      <c r="L47">
        <v>255</v>
      </c>
      <c r="N47">
        <v>284</v>
      </c>
      <c r="O47">
        <v>63</v>
      </c>
      <c r="P47">
        <v>260</v>
      </c>
      <c r="Q47">
        <v>304</v>
      </c>
      <c r="R47" s="14">
        <v>8.5</v>
      </c>
    </row>
    <row r="48" spans="1:18" x14ac:dyDescent="0.35">
      <c r="A48" s="14">
        <v>9</v>
      </c>
      <c r="B48" s="2">
        <v>235</v>
      </c>
      <c r="C48">
        <v>163</v>
      </c>
      <c r="D48">
        <v>154</v>
      </c>
      <c r="E48">
        <v>363</v>
      </c>
      <c r="H48">
        <v>17</v>
      </c>
      <c r="J48">
        <v>77</v>
      </c>
      <c r="L48">
        <v>231</v>
      </c>
      <c r="N48">
        <v>118</v>
      </c>
      <c r="O48">
        <v>104</v>
      </c>
      <c r="P48">
        <v>229</v>
      </c>
      <c r="Q48">
        <v>282</v>
      </c>
      <c r="R48" s="14">
        <v>9</v>
      </c>
    </row>
    <row r="49" spans="1:27" x14ac:dyDescent="0.35">
      <c r="A49" s="14">
        <v>9.5</v>
      </c>
      <c r="B49" s="2">
        <v>244</v>
      </c>
      <c r="C49">
        <v>173</v>
      </c>
      <c r="D49">
        <v>153</v>
      </c>
      <c r="E49">
        <v>313</v>
      </c>
      <c r="H49">
        <v>26</v>
      </c>
      <c r="J49">
        <v>97</v>
      </c>
      <c r="L49">
        <v>12</v>
      </c>
      <c r="N49">
        <v>164</v>
      </c>
      <c r="O49">
        <v>193</v>
      </c>
      <c r="P49">
        <v>158</v>
      </c>
      <c r="Q49">
        <v>362</v>
      </c>
      <c r="R49" s="14">
        <v>9.5</v>
      </c>
    </row>
    <row r="50" spans="1:27" x14ac:dyDescent="0.35">
      <c r="A50" s="14">
        <v>10</v>
      </c>
      <c r="B50" s="2">
        <v>231</v>
      </c>
      <c r="C50">
        <v>170</v>
      </c>
      <c r="D50">
        <v>196</v>
      </c>
      <c r="E50">
        <v>345</v>
      </c>
      <c r="H50">
        <v>27</v>
      </c>
      <c r="J50">
        <v>76</v>
      </c>
      <c r="L50">
        <v>157</v>
      </c>
      <c r="N50">
        <v>282</v>
      </c>
      <c r="O50">
        <v>171</v>
      </c>
      <c r="P50">
        <v>243</v>
      </c>
      <c r="Q50">
        <v>335</v>
      </c>
      <c r="R50" s="14">
        <v>10</v>
      </c>
    </row>
    <row r="51" spans="1:27" x14ac:dyDescent="0.35">
      <c r="A51" s="14">
        <v>10.5</v>
      </c>
      <c r="B51" s="2">
        <v>225</v>
      </c>
      <c r="C51">
        <v>172</v>
      </c>
      <c r="D51">
        <v>197</v>
      </c>
      <c r="E51">
        <v>366</v>
      </c>
      <c r="H51">
        <v>30</v>
      </c>
      <c r="J51">
        <v>76</v>
      </c>
      <c r="L51">
        <v>262</v>
      </c>
      <c r="N51">
        <v>255</v>
      </c>
      <c r="O51">
        <v>168</v>
      </c>
      <c r="P51">
        <v>178</v>
      </c>
      <c r="Q51">
        <v>373</v>
      </c>
      <c r="R51" s="14">
        <v>10.5</v>
      </c>
    </row>
    <row r="52" spans="1:27" x14ac:dyDescent="0.35">
      <c r="A52" s="14">
        <v>11</v>
      </c>
      <c r="B52" s="2">
        <v>236</v>
      </c>
      <c r="C52">
        <v>195</v>
      </c>
      <c r="D52">
        <v>171</v>
      </c>
      <c r="E52">
        <v>367</v>
      </c>
      <c r="H52">
        <v>29</v>
      </c>
      <c r="J52">
        <v>94</v>
      </c>
      <c r="L52">
        <v>43</v>
      </c>
      <c r="N52">
        <v>93</v>
      </c>
      <c r="O52">
        <v>124</v>
      </c>
      <c r="P52">
        <v>215</v>
      </c>
      <c r="Q52">
        <v>372</v>
      </c>
      <c r="R52" s="14">
        <v>11</v>
      </c>
    </row>
    <row r="54" spans="1:27" x14ac:dyDescent="0.35">
      <c r="S54" s="1" t="s">
        <v>23</v>
      </c>
      <c r="T54" s="1"/>
      <c r="U54" s="8"/>
      <c r="V54" s="15"/>
      <c r="X54" s="13" t="s">
        <v>24</v>
      </c>
      <c r="Y54" s="13"/>
      <c r="Z54" s="13"/>
      <c r="AA54" s="16"/>
    </row>
    <row r="55" spans="1:27" x14ac:dyDescent="0.35">
      <c r="A55" s="14">
        <v>-10</v>
      </c>
      <c r="B55" s="7">
        <f t="shared" ref="B55:F64" si="8">B10/B$5*100</f>
        <v>87.800369685767095</v>
      </c>
      <c r="C55" s="7">
        <f t="shared" si="8"/>
        <v>95.571838165020722</v>
      </c>
      <c r="D55" s="7">
        <f t="shared" si="8"/>
        <v>95.043731778425652</v>
      </c>
      <c r="E55" s="7">
        <f t="shared" si="8"/>
        <v>89.61817608078259</v>
      </c>
      <c r="F55" s="7">
        <f t="shared" si="8"/>
        <v>91.710052062474972</v>
      </c>
      <c r="G55" s="8"/>
      <c r="H55" s="7">
        <f t="shared" ref="H55:Q55" si="9">H10/H$5*100</f>
        <v>97.838452787258248</v>
      </c>
      <c r="I55" s="7">
        <f t="shared" si="9"/>
        <v>110.36125446605796</v>
      </c>
      <c r="J55" s="7">
        <f t="shared" si="9"/>
        <v>120.44609665427511</v>
      </c>
      <c r="K55" s="7">
        <f t="shared" si="9"/>
        <v>87.020002920134331</v>
      </c>
      <c r="L55" s="7">
        <f t="shared" si="9"/>
        <v>49.825610363726959</v>
      </c>
      <c r="M55" s="7">
        <f t="shared" si="9"/>
        <v>82.051282051282044</v>
      </c>
      <c r="N55" s="7">
        <f t="shared" si="9"/>
        <v>150.02038320423969</v>
      </c>
      <c r="O55" s="7">
        <f t="shared" si="9"/>
        <v>9.9392600773053559</v>
      </c>
      <c r="P55" s="7">
        <f t="shared" si="9"/>
        <v>102.41545893719808</v>
      </c>
      <c r="Q55" s="7">
        <f t="shared" si="9"/>
        <v>144.14414414414415</v>
      </c>
      <c r="R55" s="14">
        <v>-10</v>
      </c>
      <c r="S55" s="5">
        <f t="shared" ref="S55:S97" si="10">AVERAGE(B55:F55)</f>
        <v>91.9488335544942</v>
      </c>
      <c r="T55" s="5">
        <f t="shared" ref="T55:T97" si="11">_xlfn.STDEV.S(B55:F55)</f>
        <v>3.3690982011223518</v>
      </c>
      <c r="U55" s="6">
        <f>COUNT(B55:F55)</f>
        <v>5</v>
      </c>
      <c r="V55" s="5">
        <f>T55/SQRT(U55)</f>
        <v>1.5067065201163674</v>
      </c>
      <c r="X55" s="5">
        <f>AVERAGE(H55:Q55)</f>
        <v>95.406194560562199</v>
      </c>
      <c r="Y55" s="5">
        <f>_xlfn.STDEV.S(H55:Q55)</f>
        <v>42.02467787660558</v>
      </c>
      <c r="Z55" s="6">
        <f>COUNT(H55:Q55)</f>
        <v>10</v>
      </c>
      <c r="AA55" s="5">
        <f>Y55/SQRT(Z55)</f>
        <v>13.289370002496215</v>
      </c>
    </row>
    <row r="56" spans="1:27" x14ac:dyDescent="0.35">
      <c r="A56" s="14">
        <v>-9.5</v>
      </c>
      <c r="B56" s="7">
        <f t="shared" si="8"/>
        <v>98.890942698706098</v>
      </c>
      <c r="C56" s="7">
        <f t="shared" si="8"/>
        <v>102.58043963045556</v>
      </c>
      <c r="D56" s="7">
        <f t="shared" si="8"/>
        <v>90.962099125364432</v>
      </c>
      <c r="E56" s="7">
        <f t="shared" si="8"/>
        <v>97.822656989586633</v>
      </c>
      <c r="F56" s="7">
        <f t="shared" si="8"/>
        <v>100.52062474969965</v>
      </c>
      <c r="G56" s="8"/>
      <c r="H56" s="7">
        <f t="shared" ref="H56:Q56" si="12">H11/H$5*100</f>
        <v>68.25938566552901</v>
      </c>
      <c r="I56" s="7">
        <f t="shared" si="12"/>
        <v>110.36125446605796</v>
      </c>
      <c r="J56" s="7">
        <f t="shared" si="12"/>
        <v>132.34200743494424</v>
      </c>
      <c r="K56" s="7">
        <f t="shared" si="12"/>
        <v>91.108190976784925</v>
      </c>
      <c r="L56" s="7">
        <f t="shared" si="12"/>
        <v>13.951170901843549</v>
      </c>
      <c r="M56" s="7">
        <f t="shared" si="12"/>
        <v>90.078037904124869</v>
      </c>
      <c r="N56" s="7">
        <f t="shared" si="12"/>
        <v>17.121891561353443</v>
      </c>
      <c r="O56" s="7">
        <f t="shared" si="12"/>
        <v>9.9392600773053559</v>
      </c>
      <c r="P56" s="7">
        <f t="shared" si="12"/>
        <v>95.008051529790663</v>
      </c>
      <c r="Q56" s="7">
        <f t="shared" si="12"/>
        <v>105.03186112942211</v>
      </c>
      <c r="R56" s="14">
        <v>-9.5</v>
      </c>
      <c r="S56" s="5">
        <f t="shared" si="10"/>
        <v>98.15535263876248</v>
      </c>
      <c r="T56" s="5">
        <f t="shared" si="11"/>
        <v>4.4037081613712274</v>
      </c>
      <c r="U56" s="6">
        <f t="shared" ref="U56:U97" si="13">COUNT(B56:F56)</f>
        <v>5</v>
      </c>
      <c r="V56" s="5">
        <f t="shared" ref="V56:V97" si="14">T56/SQRT(U56)</f>
        <v>1.9693981603793356</v>
      </c>
      <c r="X56" s="5">
        <f t="shared" ref="X56:X97" si="15">AVERAGE(H56:Q56)</f>
        <v>73.320111164715627</v>
      </c>
      <c r="Y56" s="5">
        <f t="shared" ref="Y56:Y97" si="16">_xlfn.STDEV.S(H56:Q56)</f>
        <v>44.290117349105785</v>
      </c>
      <c r="Z56" s="6">
        <f t="shared" ref="Z56:Z97" si="17">COUNT(H56:Q56)</f>
        <v>10</v>
      </c>
      <c r="AA56" s="5">
        <f t="shared" ref="AA56:AA97" si="18">Y56/SQRT(Z56)</f>
        <v>14.005764865931317</v>
      </c>
    </row>
    <row r="57" spans="1:27" x14ac:dyDescent="0.35">
      <c r="A57" s="14">
        <v>-9</v>
      </c>
      <c r="B57" s="7">
        <f t="shared" si="8"/>
        <v>100.12322858903264</v>
      </c>
      <c r="C57" s="7">
        <f t="shared" si="8"/>
        <v>99.394711691621538</v>
      </c>
      <c r="D57" s="7">
        <f t="shared" si="8"/>
        <v>100.29154518950438</v>
      </c>
      <c r="E57" s="7">
        <f t="shared" si="8"/>
        <v>96.875986115493845</v>
      </c>
      <c r="F57" s="7">
        <f t="shared" si="8"/>
        <v>89.30716860232279</v>
      </c>
      <c r="G57" s="8"/>
      <c r="H57" s="7">
        <f t="shared" ref="H57:Q57" si="19">H12/H$5*100</f>
        <v>77.360637087599542</v>
      </c>
      <c r="I57" s="7">
        <f t="shared" si="19"/>
        <v>104.00952759031361</v>
      </c>
      <c r="J57" s="7">
        <f t="shared" si="19"/>
        <v>104.08921933085502</v>
      </c>
      <c r="K57" s="7">
        <f t="shared" si="19"/>
        <v>91.108190976784925</v>
      </c>
      <c r="L57" s="7">
        <f t="shared" si="19"/>
        <v>102.64075734927754</v>
      </c>
      <c r="M57" s="7">
        <f t="shared" si="19"/>
        <v>158.30546265328874</v>
      </c>
      <c r="N57" s="7">
        <f t="shared" si="19"/>
        <v>170.40358744394618</v>
      </c>
      <c r="O57" s="7">
        <f t="shared" si="19"/>
        <v>204.30701270016564</v>
      </c>
      <c r="P57" s="7">
        <f t="shared" si="19"/>
        <v>101.77133655394526</v>
      </c>
      <c r="Q57" s="7">
        <f t="shared" si="19"/>
        <v>115.13952977367612</v>
      </c>
      <c r="R57" s="14">
        <v>-9</v>
      </c>
      <c r="S57" s="5">
        <f t="shared" si="10"/>
        <v>97.198528037595025</v>
      </c>
      <c r="T57" s="5">
        <f t="shared" si="11"/>
        <v>4.6184802177764874</v>
      </c>
      <c r="U57" s="6">
        <f t="shared" si="13"/>
        <v>5</v>
      </c>
      <c r="V57" s="5">
        <f t="shared" si="14"/>
        <v>2.0654471439372517</v>
      </c>
      <c r="X57" s="5">
        <f t="shared" si="15"/>
        <v>122.91352614598524</v>
      </c>
      <c r="Y57" s="5">
        <f t="shared" si="16"/>
        <v>40.619600954804021</v>
      </c>
      <c r="Z57" s="6">
        <f t="shared" si="17"/>
        <v>10</v>
      </c>
      <c r="AA57" s="5">
        <f t="shared" si="18"/>
        <v>12.845045666433093</v>
      </c>
    </row>
    <row r="58" spans="1:27" x14ac:dyDescent="0.35">
      <c r="A58" s="14">
        <v>-8.5</v>
      </c>
      <c r="B58" s="7">
        <f t="shared" si="8"/>
        <v>94.577942082563155</v>
      </c>
      <c r="C58" s="7">
        <f t="shared" si="8"/>
        <v>94.297546989487103</v>
      </c>
      <c r="D58" s="7">
        <f t="shared" si="8"/>
        <v>90.37900874635568</v>
      </c>
      <c r="E58" s="7">
        <f t="shared" si="8"/>
        <v>89.302619122751665</v>
      </c>
      <c r="F58" s="7">
        <f t="shared" si="8"/>
        <v>91.710052062474972</v>
      </c>
      <c r="G58" s="8"/>
      <c r="H58" s="7">
        <f t="shared" ref="H58:Q58" si="20">H13/H$5*100</f>
        <v>120.59158134243458</v>
      </c>
      <c r="I58" s="7">
        <f t="shared" si="20"/>
        <v>95.275903136165141</v>
      </c>
      <c r="J58" s="7">
        <f t="shared" si="20"/>
        <v>108.55018587360594</v>
      </c>
      <c r="K58" s="7">
        <f t="shared" si="20"/>
        <v>93.444298437728136</v>
      </c>
      <c r="L58" s="7">
        <f t="shared" si="20"/>
        <v>97.658196312904849</v>
      </c>
      <c r="M58" s="7">
        <f t="shared" si="20"/>
        <v>7.5808249721293199</v>
      </c>
      <c r="N58" s="7">
        <f t="shared" si="20"/>
        <v>7.3379535262943332</v>
      </c>
      <c r="O58" s="7">
        <f t="shared" si="20"/>
        <v>34.235229155162891</v>
      </c>
      <c r="P58" s="7">
        <f t="shared" si="20"/>
        <v>92.431561996779394</v>
      </c>
      <c r="Q58" s="7">
        <f t="shared" si="20"/>
        <v>52.735662491760053</v>
      </c>
      <c r="R58" s="14">
        <v>-8.5</v>
      </c>
      <c r="S58" s="5">
        <f t="shared" si="10"/>
        <v>92.053433800726509</v>
      </c>
      <c r="T58" s="5">
        <f t="shared" si="11"/>
        <v>2.3397530715046782</v>
      </c>
      <c r="U58" s="6">
        <f t="shared" si="13"/>
        <v>5</v>
      </c>
      <c r="V58" s="5">
        <f t="shared" si="14"/>
        <v>1.0463693836896772</v>
      </c>
      <c r="X58" s="5">
        <f t="shared" si="15"/>
        <v>70.984139724496458</v>
      </c>
      <c r="Y58" s="5">
        <f t="shared" si="16"/>
        <v>42.021764852334385</v>
      </c>
      <c r="Z58" s="6">
        <f t="shared" si="17"/>
        <v>10</v>
      </c>
      <c r="AA58" s="5">
        <f t="shared" si="18"/>
        <v>13.288448823338582</v>
      </c>
    </row>
    <row r="59" spans="1:27" x14ac:dyDescent="0.35">
      <c r="A59" s="14">
        <v>-8</v>
      </c>
      <c r="B59" s="7">
        <f t="shared" si="8"/>
        <v>101.3555144793592</v>
      </c>
      <c r="C59" s="7">
        <f t="shared" si="8"/>
        <v>86.651799936285443</v>
      </c>
      <c r="D59" s="7">
        <f t="shared" si="8"/>
        <v>105.5393586005831</v>
      </c>
      <c r="E59" s="7">
        <f t="shared" si="8"/>
        <v>91.195960870937213</v>
      </c>
      <c r="F59" s="7">
        <f t="shared" si="8"/>
        <v>89.30716860232279</v>
      </c>
      <c r="G59" s="8"/>
      <c r="H59" s="7">
        <f t="shared" ref="H59:Q59" si="21">H14/H$5*100</f>
        <v>138.79408418657565</v>
      </c>
      <c r="I59" s="7">
        <f t="shared" si="21"/>
        <v>96.863834855101231</v>
      </c>
      <c r="J59" s="7">
        <f t="shared" si="21"/>
        <v>108.55018587360594</v>
      </c>
      <c r="K59" s="7">
        <f t="shared" si="21"/>
        <v>98.99255365746825</v>
      </c>
      <c r="L59" s="7">
        <f t="shared" si="21"/>
        <v>5.9790732436472354</v>
      </c>
      <c r="M59" s="7">
        <f t="shared" si="21"/>
        <v>156.96767001114827</v>
      </c>
      <c r="N59" s="7">
        <f t="shared" si="21"/>
        <v>90.501426824296772</v>
      </c>
      <c r="O59" s="7">
        <f t="shared" si="21"/>
        <v>75.096631695196024</v>
      </c>
      <c r="P59" s="7">
        <f t="shared" si="21"/>
        <v>99.838969404186798</v>
      </c>
      <c r="Q59" s="7">
        <f t="shared" si="21"/>
        <v>137.55218633267413</v>
      </c>
      <c r="R59" s="14">
        <v>-8</v>
      </c>
      <c r="S59" s="5">
        <f t="shared" si="10"/>
        <v>94.809960497897549</v>
      </c>
      <c r="T59" s="5">
        <f t="shared" si="11"/>
        <v>8.1832382995495223</v>
      </c>
      <c r="U59" s="6">
        <f t="shared" si="13"/>
        <v>5</v>
      </c>
      <c r="V59" s="5">
        <f t="shared" si="14"/>
        <v>3.6596554227745037</v>
      </c>
      <c r="X59" s="5">
        <f t="shared" si="15"/>
        <v>100.91366160839004</v>
      </c>
      <c r="Y59" s="5">
        <f t="shared" si="16"/>
        <v>41.881357189206511</v>
      </c>
      <c r="Z59" s="6">
        <f t="shared" si="17"/>
        <v>10</v>
      </c>
      <c r="AA59" s="5">
        <f t="shared" si="18"/>
        <v>13.24404802169601</v>
      </c>
    </row>
    <row r="60" spans="1:27" x14ac:dyDescent="0.35">
      <c r="A60" s="14">
        <v>-7.5</v>
      </c>
      <c r="B60" s="7">
        <f t="shared" si="8"/>
        <v>98.582871226124453</v>
      </c>
      <c r="C60" s="7">
        <f t="shared" si="8"/>
        <v>97.483274928321123</v>
      </c>
      <c r="D60" s="7">
        <f t="shared" si="8"/>
        <v>99.125364431486886</v>
      </c>
      <c r="E60" s="7">
        <f t="shared" si="8"/>
        <v>89.302619122751665</v>
      </c>
      <c r="F60" s="7">
        <f t="shared" si="8"/>
        <v>92.91149379255107</v>
      </c>
      <c r="G60" s="8"/>
      <c r="H60" s="7">
        <f t="shared" ref="H60:Q60" si="22">H15/H$5*100</f>
        <v>111.49032992036405</v>
      </c>
      <c r="I60" s="7">
        <f t="shared" si="22"/>
        <v>97.657800714569277</v>
      </c>
      <c r="J60" s="7">
        <f t="shared" si="22"/>
        <v>95.167286245353154</v>
      </c>
      <c r="K60" s="7">
        <f t="shared" si="22"/>
        <v>106.87691633815155</v>
      </c>
      <c r="L60" s="7">
        <f t="shared" si="22"/>
        <v>155.45590433482812</v>
      </c>
      <c r="M60" s="7">
        <f t="shared" si="22"/>
        <v>140.91415830546265</v>
      </c>
      <c r="N60" s="7">
        <f t="shared" si="22"/>
        <v>161.43497757847533</v>
      </c>
      <c r="O60" s="7">
        <f t="shared" si="22"/>
        <v>230.81170623964658</v>
      </c>
      <c r="P60" s="7">
        <f t="shared" si="22"/>
        <v>94.041867954911424</v>
      </c>
      <c r="Q60" s="7">
        <f t="shared" si="22"/>
        <v>80.421885299934075</v>
      </c>
      <c r="R60" s="14">
        <v>-7.5</v>
      </c>
      <c r="S60" s="5">
        <f t="shared" si="10"/>
        <v>95.481124700247037</v>
      </c>
      <c r="T60" s="5">
        <f t="shared" si="11"/>
        <v>4.2334044939695001</v>
      </c>
      <c r="U60" s="6">
        <f t="shared" si="13"/>
        <v>5</v>
      </c>
      <c r="V60" s="5">
        <f t="shared" si="14"/>
        <v>1.8932360449537802</v>
      </c>
      <c r="X60" s="5">
        <f t="shared" si="15"/>
        <v>127.42728329316962</v>
      </c>
      <c r="Y60" s="5">
        <f t="shared" si="16"/>
        <v>45.630994021850086</v>
      </c>
      <c r="Z60" s="6">
        <f t="shared" si="17"/>
        <v>10</v>
      </c>
      <c r="AA60" s="5">
        <f t="shared" si="18"/>
        <v>14.429787300657338</v>
      </c>
    </row>
    <row r="61" spans="1:27" x14ac:dyDescent="0.35">
      <c r="A61" s="14">
        <v>-7</v>
      </c>
      <c r="B61" s="7">
        <f t="shared" si="8"/>
        <v>98.890942698706098</v>
      </c>
      <c r="C61" s="7">
        <f t="shared" si="8"/>
        <v>104.49187639375599</v>
      </c>
      <c r="D61" s="7">
        <f t="shared" si="8"/>
        <v>99.125364431486886</v>
      </c>
      <c r="E61" s="7">
        <f t="shared" si="8"/>
        <v>97.507100031555709</v>
      </c>
      <c r="F61" s="7">
        <f t="shared" si="8"/>
        <v>92.91149379255107</v>
      </c>
      <c r="G61" s="8"/>
      <c r="H61" s="7">
        <f t="shared" ref="H61:Q61" si="23">H16/H$5*100</f>
        <v>97.838452787258248</v>
      </c>
      <c r="I61" s="7">
        <f t="shared" si="23"/>
        <v>77.808654227868203</v>
      </c>
      <c r="J61" s="7">
        <f t="shared" si="23"/>
        <v>90.706319702602229</v>
      </c>
      <c r="K61" s="7">
        <f t="shared" si="23"/>
        <v>101.91268798364726</v>
      </c>
      <c r="L61" s="7">
        <f t="shared" si="23"/>
        <v>8.968609865470853</v>
      </c>
      <c r="M61" s="7">
        <f t="shared" si="23"/>
        <v>82.943143812709025</v>
      </c>
      <c r="N61" s="7">
        <f t="shared" si="23"/>
        <v>3.2613126783530371</v>
      </c>
      <c r="O61" s="7">
        <f t="shared" si="23"/>
        <v>192.15902816123688</v>
      </c>
      <c r="P61" s="7">
        <f t="shared" si="23"/>
        <v>103.38164251207729</v>
      </c>
      <c r="Q61" s="7">
        <f t="shared" si="23"/>
        <v>103.7134695671281</v>
      </c>
      <c r="R61" s="14">
        <v>-7</v>
      </c>
      <c r="S61" s="5">
        <f t="shared" si="10"/>
        <v>98.585355469611144</v>
      </c>
      <c r="T61" s="5">
        <f t="shared" si="11"/>
        <v>4.1420805092658446</v>
      </c>
      <c r="U61" s="6">
        <f t="shared" si="13"/>
        <v>5</v>
      </c>
      <c r="V61" s="5">
        <f t="shared" si="14"/>
        <v>1.8523947173990751</v>
      </c>
      <c r="X61" s="5">
        <f t="shared" si="15"/>
        <v>86.269332129835107</v>
      </c>
      <c r="Y61" s="5">
        <f t="shared" si="16"/>
        <v>52.869212183546516</v>
      </c>
      <c r="Z61" s="6">
        <f t="shared" si="17"/>
        <v>10</v>
      </c>
      <c r="AA61" s="5">
        <f t="shared" si="18"/>
        <v>16.718712859873104</v>
      </c>
    </row>
    <row r="62" spans="1:27" x14ac:dyDescent="0.35">
      <c r="A62" s="14">
        <v>-6.5</v>
      </c>
      <c r="B62" s="7">
        <f t="shared" si="8"/>
        <v>102.89587184226741</v>
      </c>
      <c r="C62" s="7">
        <f t="shared" si="8"/>
        <v>95.571838165020722</v>
      </c>
      <c r="D62" s="7">
        <f t="shared" si="8"/>
        <v>102.04081632653062</v>
      </c>
      <c r="E62" s="7">
        <f t="shared" si="8"/>
        <v>95.929315241401085</v>
      </c>
      <c r="F62" s="7">
        <f t="shared" si="8"/>
        <v>93.712454945935136</v>
      </c>
      <c r="G62" s="8"/>
      <c r="H62" s="7">
        <f t="shared" ref="H62:Q62" si="24">H17/H$5*100</f>
        <v>43.230944254835038</v>
      </c>
      <c r="I62" s="7">
        <f t="shared" si="24"/>
        <v>96.069868995633186</v>
      </c>
      <c r="J62" s="7">
        <f t="shared" si="24"/>
        <v>81.784386617100367</v>
      </c>
      <c r="K62" s="7">
        <f t="shared" si="24"/>
        <v>99.284567090086156</v>
      </c>
      <c r="L62" s="7">
        <f t="shared" si="24"/>
        <v>12.954658694569011</v>
      </c>
      <c r="M62" s="7">
        <f t="shared" si="24"/>
        <v>139.57636566332218</v>
      </c>
      <c r="N62" s="7">
        <f t="shared" si="24"/>
        <v>166.32694659600489</v>
      </c>
      <c r="O62" s="7">
        <f t="shared" si="24"/>
        <v>215.35063500828272</v>
      </c>
      <c r="P62" s="7">
        <f t="shared" si="24"/>
        <v>97.90660225442835</v>
      </c>
      <c r="Q62" s="7">
        <f t="shared" si="24"/>
        <v>91.408481652384083</v>
      </c>
      <c r="R62" s="14">
        <v>-6.5</v>
      </c>
      <c r="S62" s="5">
        <f t="shared" si="10"/>
        <v>98.030059304230988</v>
      </c>
      <c r="T62" s="5">
        <f t="shared" si="11"/>
        <v>4.1490959174496345</v>
      </c>
      <c r="U62" s="6">
        <f t="shared" si="13"/>
        <v>5</v>
      </c>
      <c r="V62" s="5">
        <f t="shared" si="14"/>
        <v>1.8555321033168477</v>
      </c>
      <c r="X62" s="5">
        <f t="shared" si="15"/>
        <v>104.38934568266458</v>
      </c>
      <c r="Y62" s="5">
        <f t="shared" si="16"/>
        <v>58.027041574646354</v>
      </c>
      <c r="Z62" s="6">
        <f t="shared" si="17"/>
        <v>10</v>
      </c>
      <c r="AA62" s="5">
        <f t="shared" si="18"/>
        <v>18.349761725716593</v>
      </c>
    </row>
    <row r="63" spans="1:27" x14ac:dyDescent="0.35">
      <c r="A63" s="14">
        <v>-6</v>
      </c>
      <c r="B63" s="7">
        <f t="shared" si="8"/>
        <v>104.74430067775724</v>
      </c>
      <c r="C63" s="7">
        <f t="shared" si="8"/>
        <v>92.386110226186688</v>
      </c>
      <c r="D63" s="7">
        <f t="shared" si="8"/>
        <v>104.3731778425656</v>
      </c>
      <c r="E63" s="7">
        <f t="shared" si="8"/>
        <v>94.982644367308311</v>
      </c>
      <c r="F63" s="7">
        <f t="shared" si="8"/>
        <v>96.515818982779351</v>
      </c>
      <c r="G63" s="8"/>
      <c r="H63" s="7">
        <f t="shared" ref="H63:Q63" si="25">H18/H$5*100</f>
        <v>100.11376564277587</v>
      </c>
      <c r="I63" s="7">
        <f t="shared" si="25"/>
        <v>104.00952759031361</v>
      </c>
      <c r="J63" s="7">
        <f t="shared" si="25"/>
        <v>104.08921933085502</v>
      </c>
      <c r="K63" s="7">
        <f t="shared" si="25"/>
        <v>98.700540224850343</v>
      </c>
      <c r="L63" s="7">
        <f t="shared" si="25"/>
        <v>179.37219730941706</v>
      </c>
      <c r="M63" s="7">
        <f t="shared" si="25"/>
        <v>22.742474916387959</v>
      </c>
      <c r="N63" s="7">
        <f t="shared" si="25"/>
        <v>101.91602119853241</v>
      </c>
      <c r="O63" s="7">
        <f t="shared" si="25"/>
        <v>49.696300386526779</v>
      </c>
      <c r="P63" s="7">
        <f t="shared" si="25"/>
        <v>100.80515297906602</v>
      </c>
      <c r="Q63" s="7">
        <f t="shared" si="25"/>
        <v>65.919578114700059</v>
      </c>
      <c r="R63" s="14">
        <v>-6</v>
      </c>
      <c r="S63" s="5">
        <f t="shared" si="10"/>
        <v>98.600410419319445</v>
      </c>
      <c r="T63" s="5">
        <f t="shared" si="11"/>
        <v>5.6374531214319017</v>
      </c>
      <c r="U63" s="6">
        <f t="shared" si="13"/>
        <v>5</v>
      </c>
      <c r="V63" s="5">
        <f t="shared" si="14"/>
        <v>2.5211456798980216</v>
      </c>
      <c r="X63" s="5">
        <f t="shared" si="15"/>
        <v>92.736477769342514</v>
      </c>
      <c r="Y63" s="5">
        <f t="shared" si="16"/>
        <v>41.461949972387586</v>
      </c>
      <c r="Z63" s="6">
        <f t="shared" si="17"/>
        <v>10</v>
      </c>
      <c r="AA63" s="5">
        <f t="shared" si="18"/>
        <v>13.11141981447002</v>
      </c>
    </row>
    <row r="64" spans="1:27" x14ac:dyDescent="0.35">
      <c r="A64" s="14">
        <v>-5.5</v>
      </c>
      <c r="B64" s="7">
        <f t="shared" si="8"/>
        <v>100.73937153419593</v>
      </c>
      <c r="C64" s="7">
        <f t="shared" si="8"/>
        <v>100.66900286715514</v>
      </c>
      <c r="D64" s="7">
        <f t="shared" si="8"/>
        <v>100.29154518950438</v>
      </c>
      <c r="E64" s="7">
        <f t="shared" si="8"/>
        <v>94.667087409277386</v>
      </c>
      <c r="F64" s="7">
        <f t="shared" si="8"/>
        <v>100.52062474969965</v>
      </c>
      <c r="G64" s="8"/>
      <c r="H64" s="7">
        <f t="shared" ref="H64:Q64" si="26">H19/H$5*100</f>
        <v>141.06939704209327</v>
      </c>
      <c r="I64" s="7">
        <f t="shared" si="26"/>
        <v>95.275903136165141</v>
      </c>
      <c r="J64" s="7">
        <f t="shared" si="26"/>
        <v>63.940520446096649</v>
      </c>
      <c r="K64" s="7">
        <f t="shared" si="26"/>
        <v>105.70886260767995</v>
      </c>
      <c r="L64" s="7">
        <f t="shared" si="26"/>
        <v>46.836073741903341</v>
      </c>
      <c r="M64" s="7">
        <f t="shared" si="26"/>
        <v>144.92753623188406</v>
      </c>
      <c r="N64" s="7">
        <f t="shared" si="26"/>
        <v>69.302894415002044</v>
      </c>
      <c r="O64" s="7">
        <f t="shared" si="26"/>
        <v>11.043622308117062</v>
      </c>
      <c r="P64" s="7">
        <f t="shared" si="26"/>
        <v>100.1610305958132</v>
      </c>
      <c r="Q64" s="7">
        <f t="shared" si="26"/>
        <v>123.04987914744012</v>
      </c>
      <c r="R64" s="14">
        <v>-5.5</v>
      </c>
      <c r="S64" s="5">
        <f t="shared" si="10"/>
        <v>99.377526349966487</v>
      </c>
      <c r="T64" s="5">
        <f t="shared" si="11"/>
        <v>2.6387910728552204</v>
      </c>
      <c r="U64" s="6">
        <f t="shared" si="13"/>
        <v>5</v>
      </c>
      <c r="V64" s="5">
        <f t="shared" si="14"/>
        <v>1.1801032434647745</v>
      </c>
      <c r="X64" s="5">
        <f t="shared" si="15"/>
        <v>90.131571967219472</v>
      </c>
      <c r="Y64" s="5">
        <f t="shared" si="16"/>
        <v>42.556876679118737</v>
      </c>
      <c r="Z64" s="6">
        <f t="shared" si="17"/>
        <v>10</v>
      </c>
      <c r="AA64" s="5">
        <f t="shared" si="18"/>
        <v>13.457666040891786</v>
      </c>
    </row>
    <row r="65" spans="1:27" x14ac:dyDescent="0.35">
      <c r="A65" s="14">
        <v>-5</v>
      </c>
      <c r="B65" s="7">
        <f t="shared" ref="B65:F74" si="27">B20/B$5*100</f>
        <v>105.05237215033887</v>
      </c>
      <c r="C65" s="7">
        <f t="shared" si="27"/>
        <v>112.77476903472446</v>
      </c>
      <c r="D65" s="7">
        <f t="shared" si="27"/>
        <v>95.626822157434404</v>
      </c>
      <c r="E65" s="7">
        <f t="shared" si="27"/>
        <v>98.453770905648469</v>
      </c>
      <c r="F65" s="7">
        <f t="shared" si="27"/>
        <v>108.93071686023228</v>
      </c>
      <c r="G65" s="8"/>
      <c r="H65" s="7">
        <f t="shared" ref="H65:Q65" si="28">H20/H$5*100</f>
        <v>61.433447098976103</v>
      </c>
      <c r="I65" s="7">
        <f t="shared" si="28"/>
        <v>96.863834855101231</v>
      </c>
      <c r="J65" s="7">
        <f t="shared" si="28"/>
        <v>111.52416356877323</v>
      </c>
      <c r="K65" s="7">
        <f t="shared" si="28"/>
        <v>102.49671484888306</v>
      </c>
      <c r="L65" s="7">
        <f t="shared" si="28"/>
        <v>181.36522172396613</v>
      </c>
      <c r="M65" s="7">
        <f t="shared" si="28"/>
        <v>113.26644370122632</v>
      </c>
      <c r="N65" s="7">
        <f t="shared" si="28"/>
        <v>199.75540154912352</v>
      </c>
      <c r="O65" s="7">
        <f t="shared" si="28"/>
        <v>203.20265046935396</v>
      </c>
      <c r="P65" s="7">
        <f t="shared" si="28"/>
        <v>102.41545893719808</v>
      </c>
      <c r="Q65" s="7">
        <f t="shared" si="28"/>
        <v>46.143704680290043</v>
      </c>
      <c r="R65" s="14">
        <v>-5</v>
      </c>
      <c r="S65" s="5">
        <f t="shared" si="10"/>
        <v>104.16769022167568</v>
      </c>
      <c r="T65" s="5">
        <f t="shared" si="11"/>
        <v>7.1264681261018339</v>
      </c>
      <c r="U65" s="6">
        <f t="shared" si="13"/>
        <v>5</v>
      </c>
      <c r="V65" s="5">
        <f t="shared" si="14"/>
        <v>3.1870534338898486</v>
      </c>
      <c r="X65" s="5">
        <f t="shared" si="15"/>
        <v>121.84670414328919</v>
      </c>
      <c r="Y65" s="5">
        <f t="shared" si="16"/>
        <v>54.942424076352168</v>
      </c>
      <c r="Z65" s="6">
        <f t="shared" si="17"/>
        <v>10</v>
      </c>
      <c r="AA65" s="5">
        <f t="shared" si="18"/>
        <v>17.374320025214576</v>
      </c>
    </row>
    <row r="66" spans="1:27" x14ac:dyDescent="0.35">
      <c r="A66" s="14">
        <v>-4.5</v>
      </c>
      <c r="B66" s="7">
        <f t="shared" si="27"/>
        <v>98.890942698706098</v>
      </c>
      <c r="C66" s="7">
        <f t="shared" si="27"/>
        <v>102.58043963045556</v>
      </c>
      <c r="D66" s="7">
        <f t="shared" si="27"/>
        <v>113.11953352769679</v>
      </c>
      <c r="E66" s="7">
        <f t="shared" si="27"/>
        <v>106.34269485642159</v>
      </c>
      <c r="F66" s="7">
        <f t="shared" si="27"/>
        <v>97.717260712855435</v>
      </c>
      <c r="G66" s="8"/>
      <c r="H66" s="7">
        <f t="shared" ref="H66:Q66" si="29">H21/H$5*100</f>
        <v>129.69283276450511</v>
      </c>
      <c r="I66" s="7">
        <f t="shared" si="29"/>
        <v>97.657800714569277</v>
      </c>
      <c r="J66" s="7">
        <f t="shared" si="29"/>
        <v>104.08921933085502</v>
      </c>
      <c r="K66" s="7">
        <f t="shared" si="29"/>
        <v>100.45262082055774</v>
      </c>
      <c r="L66" s="7">
        <f t="shared" si="29"/>
        <v>7.9720976581963132</v>
      </c>
      <c r="M66" s="7">
        <f t="shared" si="29"/>
        <v>0.44593088071348941</v>
      </c>
      <c r="N66" s="7">
        <f t="shared" si="29"/>
        <v>123.11455360782715</v>
      </c>
      <c r="O66" s="7">
        <f t="shared" si="29"/>
        <v>20.982882385422418</v>
      </c>
      <c r="P66" s="7">
        <f t="shared" si="29"/>
        <v>104.99194847020934</v>
      </c>
      <c r="Q66" s="7">
        <f t="shared" si="29"/>
        <v>131.39969237530212</v>
      </c>
      <c r="R66" s="14">
        <v>-4.5</v>
      </c>
      <c r="S66" s="5">
        <f t="shared" si="10"/>
        <v>103.73017428522709</v>
      </c>
      <c r="T66" s="5">
        <f t="shared" si="11"/>
        <v>6.2426058755987857</v>
      </c>
      <c r="U66" s="6">
        <f t="shared" si="13"/>
        <v>5</v>
      </c>
      <c r="V66" s="5">
        <f t="shared" si="14"/>
        <v>2.7917782189156961</v>
      </c>
      <c r="X66" s="5">
        <f t="shared" si="15"/>
        <v>82.079957900815799</v>
      </c>
      <c r="Y66" s="5">
        <f t="shared" si="16"/>
        <v>51.490876095877866</v>
      </c>
      <c r="Z66" s="6">
        <f t="shared" si="17"/>
        <v>10</v>
      </c>
      <c r="AA66" s="5">
        <f t="shared" si="18"/>
        <v>16.282844718049258</v>
      </c>
    </row>
    <row r="67" spans="1:27" x14ac:dyDescent="0.35">
      <c r="A67" s="14">
        <v>-4</v>
      </c>
      <c r="B67" s="7">
        <f t="shared" si="27"/>
        <v>102.89587184226741</v>
      </c>
      <c r="C67" s="7">
        <f t="shared" si="27"/>
        <v>103.21758521822237</v>
      </c>
      <c r="D67" s="7">
        <f t="shared" si="27"/>
        <v>99.708454810495624</v>
      </c>
      <c r="E67" s="7">
        <f t="shared" si="27"/>
        <v>101.60934048595773</v>
      </c>
      <c r="F67" s="7">
        <f t="shared" si="27"/>
        <v>100.52062474969965</v>
      </c>
      <c r="G67" s="8"/>
      <c r="H67" s="7">
        <f t="shared" ref="H67:Q67" si="30">H22/H$5*100</f>
        <v>91.012514220705341</v>
      </c>
      <c r="I67" s="7">
        <f t="shared" si="30"/>
        <v>93.687971417229051</v>
      </c>
      <c r="J67" s="7">
        <f t="shared" si="30"/>
        <v>110.03717472118959</v>
      </c>
      <c r="K67" s="7">
        <f t="shared" si="30"/>
        <v>102.49671484888306</v>
      </c>
      <c r="L67" s="7">
        <f t="shared" si="30"/>
        <v>138.51519681116093</v>
      </c>
      <c r="M67" s="7">
        <f t="shared" si="30"/>
        <v>179.71014492753622</v>
      </c>
      <c r="N67" s="7">
        <f t="shared" si="30"/>
        <v>2.445984508764778</v>
      </c>
      <c r="O67" s="7">
        <f t="shared" si="30"/>
        <v>216.45499723909444</v>
      </c>
      <c r="P67" s="7">
        <f t="shared" si="30"/>
        <v>103.05958132045087</v>
      </c>
      <c r="Q67" s="7">
        <f t="shared" si="30"/>
        <v>79.982421445836067</v>
      </c>
      <c r="R67" s="14">
        <v>-4</v>
      </c>
      <c r="S67" s="5">
        <f t="shared" si="10"/>
        <v>101.59037542132856</v>
      </c>
      <c r="T67" s="5">
        <f t="shared" si="11"/>
        <v>1.5032035779291542</v>
      </c>
      <c r="U67" s="6">
        <f t="shared" si="13"/>
        <v>5</v>
      </c>
      <c r="V67" s="5">
        <f t="shared" si="14"/>
        <v>0.67225307685409819</v>
      </c>
      <c r="X67" s="5">
        <f t="shared" si="15"/>
        <v>111.74027014608505</v>
      </c>
      <c r="Y67" s="5">
        <f t="shared" si="16"/>
        <v>57.903175920452647</v>
      </c>
      <c r="Z67" s="6">
        <f t="shared" si="17"/>
        <v>10</v>
      </c>
      <c r="AA67" s="5">
        <f t="shared" si="18"/>
        <v>18.310591966604704</v>
      </c>
    </row>
    <row r="68" spans="1:27" x14ac:dyDescent="0.35">
      <c r="A68" s="14">
        <v>-3.5</v>
      </c>
      <c r="B68" s="7">
        <f t="shared" si="27"/>
        <v>100.43130006161429</v>
      </c>
      <c r="C68" s="7">
        <f t="shared" si="27"/>
        <v>108.95189550812361</v>
      </c>
      <c r="D68" s="7">
        <f t="shared" si="27"/>
        <v>86.29737609329446</v>
      </c>
      <c r="E68" s="7">
        <f t="shared" si="27"/>
        <v>110.44493531082362</v>
      </c>
      <c r="F68" s="7">
        <f t="shared" si="27"/>
        <v>103.32398878654385</v>
      </c>
      <c r="G68" s="8"/>
      <c r="H68" s="7">
        <f t="shared" ref="H68:Q68" si="31">H23/H$5*100</f>
        <v>111.49032992036405</v>
      </c>
      <c r="I68" s="7">
        <f t="shared" si="31"/>
        <v>100.03969829297338</v>
      </c>
      <c r="J68" s="7">
        <f t="shared" si="31"/>
        <v>111.52416356877323</v>
      </c>
      <c r="K68" s="7">
        <f t="shared" si="31"/>
        <v>102.20470141626514</v>
      </c>
      <c r="L68" s="7">
        <f t="shared" si="31"/>
        <v>78.724464374688594</v>
      </c>
      <c r="M68" s="7">
        <f t="shared" si="31"/>
        <v>56.187290969899664</v>
      </c>
      <c r="N68" s="7">
        <f t="shared" si="31"/>
        <v>171.21891561353445</v>
      </c>
      <c r="O68" s="7">
        <f t="shared" si="31"/>
        <v>62.948647156267256</v>
      </c>
      <c r="P68" s="7">
        <f t="shared" si="31"/>
        <v>102.41545893719808</v>
      </c>
      <c r="Q68" s="7">
        <f t="shared" si="31"/>
        <v>106.7897165458141</v>
      </c>
      <c r="R68" s="14">
        <v>-3.5</v>
      </c>
      <c r="S68" s="5">
        <f t="shared" si="10"/>
        <v>101.88989915207996</v>
      </c>
      <c r="T68" s="5">
        <f t="shared" si="11"/>
        <v>9.6225170295423084</v>
      </c>
      <c r="U68" s="6">
        <f t="shared" si="13"/>
        <v>5</v>
      </c>
      <c r="V68" s="5">
        <f t="shared" si="14"/>
        <v>4.3033204385411903</v>
      </c>
      <c r="X68" s="5">
        <f t="shared" si="15"/>
        <v>100.35433867957781</v>
      </c>
      <c r="Y68" s="5">
        <f t="shared" si="16"/>
        <v>31.863448273667199</v>
      </c>
      <c r="Z68" s="6">
        <f t="shared" si="17"/>
        <v>10</v>
      </c>
      <c r="AA68" s="5">
        <f t="shared" si="18"/>
        <v>10.076107065174849</v>
      </c>
    </row>
    <row r="69" spans="1:27" x14ac:dyDescent="0.35">
      <c r="A69" s="14">
        <v>-3</v>
      </c>
      <c r="B69" s="7">
        <f t="shared" si="27"/>
        <v>95.810227972889706</v>
      </c>
      <c r="C69" s="7">
        <f t="shared" si="27"/>
        <v>107.67760433259002</v>
      </c>
      <c r="D69" s="7">
        <f t="shared" si="27"/>
        <v>108.45481049562682</v>
      </c>
      <c r="E69" s="7">
        <f t="shared" si="27"/>
        <v>108.55159356263806</v>
      </c>
      <c r="F69" s="7">
        <f t="shared" si="27"/>
        <v>100.1201441730076</v>
      </c>
      <c r="G69" s="8"/>
      <c r="H69" s="7">
        <f t="shared" ref="H69:Q69" si="32">H24/H$5*100</f>
        <v>88.737201365187715</v>
      </c>
      <c r="I69" s="7">
        <f t="shared" si="32"/>
        <v>97.657800714569277</v>
      </c>
      <c r="J69" s="7">
        <f t="shared" si="32"/>
        <v>101.11524163568772</v>
      </c>
      <c r="K69" s="7">
        <f t="shared" si="32"/>
        <v>100.45262082055774</v>
      </c>
      <c r="L69" s="7">
        <f t="shared" si="32"/>
        <v>116.59192825112108</v>
      </c>
      <c r="M69" s="7">
        <f t="shared" si="32"/>
        <v>123.52285395763656</v>
      </c>
      <c r="N69" s="7">
        <f t="shared" si="32"/>
        <v>12.229922543823889</v>
      </c>
      <c r="O69" s="7">
        <f t="shared" si="32"/>
        <v>150.19326339039205</v>
      </c>
      <c r="P69" s="7">
        <f t="shared" si="32"/>
        <v>97.90660225442835</v>
      </c>
      <c r="Q69" s="7">
        <f t="shared" si="32"/>
        <v>93.166337068776087</v>
      </c>
      <c r="R69" s="14">
        <v>-3</v>
      </c>
      <c r="S69" s="5">
        <f t="shared" si="10"/>
        <v>104.12287610735045</v>
      </c>
      <c r="T69" s="5">
        <f t="shared" si="11"/>
        <v>5.8338938228248782</v>
      </c>
      <c r="U69" s="6">
        <f t="shared" si="13"/>
        <v>5</v>
      </c>
      <c r="V69" s="5">
        <f t="shared" si="14"/>
        <v>2.6089966322705083</v>
      </c>
      <c r="X69" s="5">
        <f t="shared" si="15"/>
        <v>98.15737720021805</v>
      </c>
      <c r="Y69" s="5">
        <f t="shared" si="16"/>
        <v>35.280590766175685</v>
      </c>
      <c r="Z69" s="6">
        <f t="shared" si="17"/>
        <v>10</v>
      </c>
      <c r="AA69" s="5">
        <f t="shared" si="18"/>
        <v>11.156702401742017</v>
      </c>
    </row>
    <row r="70" spans="1:27" x14ac:dyDescent="0.35">
      <c r="A70" s="14">
        <v>-2.5</v>
      </c>
      <c r="B70" s="7">
        <f t="shared" si="27"/>
        <v>113.67837338262477</v>
      </c>
      <c r="C70" s="7">
        <f t="shared" si="27"/>
        <v>98.757566103854728</v>
      </c>
      <c r="D70" s="7">
        <f t="shared" si="27"/>
        <v>100.87463556851313</v>
      </c>
      <c r="E70" s="7">
        <f t="shared" si="27"/>
        <v>110.44493531082362</v>
      </c>
      <c r="F70" s="7">
        <f t="shared" si="27"/>
        <v>106.92831397677213</v>
      </c>
      <c r="G70" s="8"/>
      <c r="H70" s="7">
        <f t="shared" ref="H70:Q70" si="33">H25/H$5*100</f>
        <v>118.31626848691694</v>
      </c>
      <c r="I70" s="7">
        <f t="shared" si="33"/>
        <v>107.18539102818579</v>
      </c>
      <c r="J70" s="7">
        <f t="shared" si="33"/>
        <v>107.06319702602229</v>
      </c>
      <c r="K70" s="7">
        <f t="shared" si="33"/>
        <v>96.656446196525053</v>
      </c>
      <c r="L70" s="7">
        <f t="shared" si="33"/>
        <v>98.654708520179383</v>
      </c>
      <c r="M70" s="7">
        <f t="shared" si="33"/>
        <v>37.012263099219624</v>
      </c>
      <c r="N70" s="7">
        <f t="shared" si="33"/>
        <v>189.15613534447616</v>
      </c>
      <c r="O70" s="7">
        <f t="shared" si="33"/>
        <v>100.49696300386528</v>
      </c>
      <c r="P70" s="7">
        <f t="shared" si="33"/>
        <v>103.38164251207729</v>
      </c>
      <c r="Q70" s="7">
        <f t="shared" si="33"/>
        <v>76.466710613052072</v>
      </c>
      <c r="R70" s="14">
        <v>-2.5</v>
      </c>
      <c r="S70" s="5">
        <f t="shared" si="10"/>
        <v>106.13676486851769</v>
      </c>
      <c r="T70" s="5">
        <f t="shared" si="11"/>
        <v>6.288984828832854</v>
      </c>
      <c r="U70" s="6">
        <f t="shared" si="13"/>
        <v>5</v>
      </c>
      <c r="V70" s="5">
        <f t="shared" si="14"/>
        <v>2.8125195173470279</v>
      </c>
      <c r="X70" s="5">
        <f t="shared" si="15"/>
        <v>103.43897258305199</v>
      </c>
      <c r="Y70" s="5">
        <f t="shared" si="16"/>
        <v>37.732240534521324</v>
      </c>
      <c r="Z70" s="6">
        <f t="shared" si="17"/>
        <v>10</v>
      </c>
      <c r="AA70" s="5">
        <f t="shared" si="18"/>
        <v>11.931982131041657</v>
      </c>
    </row>
    <row r="71" spans="1:27" x14ac:dyDescent="0.35">
      <c r="A71" s="14">
        <v>-2</v>
      </c>
      <c r="B71" s="7">
        <f t="shared" si="27"/>
        <v>93.961799137399865</v>
      </c>
      <c r="C71" s="7">
        <f t="shared" si="27"/>
        <v>102.58043963045556</v>
      </c>
      <c r="D71" s="7">
        <f t="shared" si="27"/>
        <v>104.3731778425656</v>
      </c>
      <c r="E71" s="7">
        <f t="shared" si="27"/>
        <v>103.50268223414328</v>
      </c>
      <c r="F71" s="7">
        <f t="shared" si="27"/>
        <v>111.33360032038446</v>
      </c>
      <c r="G71" s="8"/>
      <c r="H71" s="7">
        <f t="shared" ref="H71:Q71" si="34">H26/H$5*100</f>
        <v>118.31626848691694</v>
      </c>
      <c r="I71" s="7">
        <f t="shared" si="34"/>
        <v>103.21556173084556</v>
      </c>
      <c r="J71" s="7">
        <f t="shared" si="34"/>
        <v>74.34944237918215</v>
      </c>
      <c r="K71" s="7">
        <f t="shared" si="34"/>
        <v>100.74463425317566</v>
      </c>
      <c r="L71" s="7">
        <f t="shared" si="34"/>
        <v>56.801195814648729</v>
      </c>
      <c r="M71" s="7">
        <f t="shared" si="34"/>
        <v>160.53511705685619</v>
      </c>
      <c r="N71" s="7">
        <f t="shared" si="34"/>
        <v>70.933550754178555</v>
      </c>
      <c r="O71" s="7">
        <f t="shared" si="34"/>
        <v>2.2087244616234125</v>
      </c>
      <c r="P71" s="7">
        <f t="shared" si="34"/>
        <v>102.73752012882447</v>
      </c>
      <c r="Q71" s="7">
        <f t="shared" si="34"/>
        <v>124.36827070973411</v>
      </c>
      <c r="R71" s="14">
        <v>-2</v>
      </c>
      <c r="S71" s="5">
        <f t="shared" si="10"/>
        <v>103.15033983298974</v>
      </c>
      <c r="T71" s="5">
        <f t="shared" si="11"/>
        <v>6.1915122652957244</v>
      </c>
      <c r="U71" s="6">
        <f t="shared" si="13"/>
        <v>5</v>
      </c>
      <c r="V71" s="5">
        <f t="shared" si="14"/>
        <v>2.7689284617449901</v>
      </c>
      <c r="X71" s="5">
        <f t="shared" si="15"/>
        <v>91.421028577598591</v>
      </c>
      <c r="Y71" s="5">
        <f t="shared" si="16"/>
        <v>43.215582793258214</v>
      </c>
      <c r="Z71" s="6">
        <f t="shared" si="17"/>
        <v>10</v>
      </c>
      <c r="AA71" s="5">
        <f t="shared" si="18"/>
        <v>13.665967203827746</v>
      </c>
    </row>
    <row r="72" spans="1:27" x14ac:dyDescent="0.35">
      <c r="A72" s="14">
        <v>-1.5</v>
      </c>
      <c r="B72" s="7">
        <f t="shared" si="27"/>
        <v>101.04744300677757</v>
      </c>
      <c r="C72" s="7">
        <f t="shared" si="27"/>
        <v>100.66900286715514</v>
      </c>
      <c r="D72" s="7">
        <f t="shared" si="27"/>
        <v>97.959183673469383</v>
      </c>
      <c r="E72" s="7">
        <f t="shared" si="27"/>
        <v>111.70716314294731</v>
      </c>
      <c r="F72" s="7">
        <f t="shared" si="27"/>
        <v>110.5326391670004</v>
      </c>
      <c r="G72" s="8"/>
      <c r="H72" s="7">
        <f t="shared" ref="H72:Q72" si="35">H27/H$5*100</f>
        <v>104.66439135381114</v>
      </c>
      <c r="I72" s="7">
        <f t="shared" si="35"/>
        <v>107.97935688765384</v>
      </c>
      <c r="J72" s="7">
        <f t="shared" si="35"/>
        <v>96.6542750929368</v>
      </c>
      <c r="K72" s="7">
        <f t="shared" si="35"/>
        <v>107.46094320338734</v>
      </c>
      <c r="L72" s="7">
        <f t="shared" si="35"/>
        <v>253.11410064773295</v>
      </c>
      <c r="M72" s="7">
        <f t="shared" si="35"/>
        <v>60.64659977703456</v>
      </c>
      <c r="N72" s="7">
        <f t="shared" si="35"/>
        <v>161.43497757847533</v>
      </c>
      <c r="O72" s="7">
        <f t="shared" si="35"/>
        <v>4.417448923246825</v>
      </c>
      <c r="P72" s="7">
        <f t="shared" si="35"/>
        <v>100.1610305958132</v>
      </c>
      <c r="Q72" s="7">
        <f t="shared" si="35"/>
        <v>115.13952977367612</v>
      </c>
      <c r="R72" s="14">
        <v>-1.5</v>
      </c>
      <c r="S72" s="5">
        <f t="shared" si="10"/>
        <v>104.38308637146994</v>
      </c>
      <c r="T72" s="5">
        <f t="shared" si="11"/>
        <v>6.2778690442364509</v>
      </c>
      <c r="U72" s="6">
        <f t="shared" si="13"/>
        <v>5</v>
      </c>
      <c r="V72" s="5">
        <f t="shared" si="14"/>
        <v>2.8075483873508675</v>
      </c>
      <c r="X72" s="5">
        <f t="shared" si="15"/>
        <v>111.1672653833768</v>
      </c>
      <c r="Y72" s="5">
        <f t="shared" si="16"/>
        <v>64.1502904033905</v>
      </c>
      <c r="Z72" s="6">
        <f t="shared" si="17"/>
        <v>10</v>
      </c>
      <c r="AA72" s="5">
        <f t="shared" si="18"/>
        <v>20.286103023595572</v>
      </c>
    </row>
    <row r="73" spans="1:27" x14ac:dyDescent="0.35">
      <c r="A73" s="14">
        <v>-1</v>
      </c>
      <c r="B73" s="7">
        <f t="shared" si="27"/>
        <v>103.51201478743069</v>
      </c>
      <c r="C73" s="7">
        <f t="shared" si="27"/>
        <v>94.934692577253912</v>
      </c>
      <c r="D73" s="7">
        <f t="shared" si="27"/>
        <v>99.125364431486886</v>
      </c>
      <c r="E73" s="7">
        <f t="shared" si="27"/>
        <v>112.33827705900916</v>
      </c>
      <c r="F73" s="7">
        <f t="shared" si="27"/>
        <v>112.13456147376853</v>
      </c>
      <c r="G73" s="8"/>
      <c r="H73" s="7">
        <f t="shared" ref="H73:Q73" si="36">H28/H$5*100</f>
        <v>104.66439135381114</v>
      </c>
      <c r="I73" s="7">
        <f t="shared" si="36"/>
        <v>110.36125446605796</v>
      </c>
      <c r="J73" s="7">
        <f t="shared" si="36"/>
        <v>86.245353159851305</v>
      </c>
      <c r="K73" s="7">
        <f t="shared" si="36"/>
        <v>106.00087604029787</v>
      </c>
      <c r="L73" s="7">
        <f t="shared" si="36"/>
        <v>157.44892874937719</v>
      </c>
      <c r="M73" s="7">
        <f t="shared" si="36"/>
        <v>90.523968784838345</v>
      </c>
      <c r="N73" s="7">
        <f t="shared" si="36"/>
        <v>0</v>
      </c>
      <c r="O73" s="7">
        <f t="shared" si="36"/>
        <v>15.461071231363889</v>
      </c>
      <c r="P73" s="7">
        <f t="shared" si="36"/>
        <v>95.974235104669887</v>
      </c>
      <c r="Q73" s="7">
        <f t="shared" si="36"/>
        <v>115.57899362777411</v>
      </c>
      <c r="R73" s="14">
        <v>-1</v>
      </c>
      <c r="S73" s="5">
        <f t="shared" si="10"/>
        <v>104.40898206578984</v>
      </c>
      <c r="T73" s="5">
        <f t="shared" si="11"/>
        <v>7.7627576156128919</v>
      </c>
      <c r="U73" s="6">
        <f t="shared" si="13"/>
        <v>5</v>
      </c>
      <c r="V73" s="5">
        <f t="shared" si="14"/>
        <v>3.4716107442729216</v>
      </c>
      <c r="X73" s="5">
        <f t="shared" si="15"/>
        <v>88.225907251804159</v>
      </c>
      <c r="Y73" s="5">
        <f t="shared" si="16"/>
        <v>46.861423661408267</v>
      </c>
      <c r="Z73" s="6">
        <f t="shared" si="17"/>
        <v>10</v>
      </c>
      <c r="AA73" s="5">
        <f t="shared" si="18"/>
        <v>14.818883316815725</v>
      </c>
    </row>
    <row r="74" spans="1:27" x14ac:dyDescent="0.35">
      <c r="A74" s="14">
        <v>-0.5</v>
      </c>
      <c r="B74" s="7">
        <f t="shared" si="27"/>
        <v>96.118299445471351</v>
      </c>
      <c r="C74" s="7">
        <f t="shared" si="27"/>
        <v>98.757566103854728</v>
      </c>
      <c r="D74" s="7">
        <f t="shared" si="27"/>
        <v>107.28862973760933</v>
      </c>
      <c r="E74" s="7">
        <f t="shared" si="27"/>
        <v>99.400441779741257</v>
      </c>
      <c r="F74" s="7">
        <f t="shared" si="27"/>
        <v>109.33119743692433</v>
      </c>
      <c r="G74" s="8"/>
      <c r="H74" s="7">
        <f t="shared" ref="H74:Q74" si="37">H29/H$5*100</f>
        <v>75.085324232081902</v>
      </c>
      <c r="I74" s="7">
        <f t="shared" si="37"/>
        <v>97.657800714569277</v>
      </c>
      <c r="J74" s="7">
        <f t="shared" si="37"/>
        <v>87.732342007434951</v>
      </c>
      <c r="K74" s="7">
        <f t="shared" si="37"/>
        <v>106.87691633815155</v>
      </c>
      <c r="L74" s="7">
        <f t="shared" si="37"/>
        <v>237.16990533134032</v>
      </c>
      <c r="M74" s="7">
        <f t="shared" si="37"/>
        <v>152.06243032329988</v>
      </c>
      <c r="N74" s="7">
        <f t="shared" si="37"/>
        <v>132.08316347329801</v>
      </c>
      <c r="O74" s="7">
        <f t="shared" si="37"/>
        <v>191.05466593042519</v>
      </c>
      <c r="P74" s="7">
        <f t="shared" si="37"/>
        <v>99.194847020933977</v>
      </c>
      <c r="Q74" s="7">
        <f t="shared" si="37"/>
        <v>91.847945506482091</v>
      </c>
      <c r="R74" s="14">
        <v>-0.5</v>
      </c>
      <c r="S74" s="5">
        <f t="shared" si="10"/>
        <v>102.17922690072018</v>
      </c>
      <c r="T74" s="5">
        <f t="shared" si="11"/>
        <v>5.77539892292108</v>
      </c>
      <c r="U74" s="6">
        <f t="shared" si="13"/>
        <v>5</v>
      </c>
      <c r="V74" s="5">
        <f t="shared" si="14"/>
        <v>2.5828369177661203</v>
      </c>
      <c r="X74" s="5">
        <f t="shared" si="15"/>
        <v>127.07653408780172</v>
      </c>
      <c r="Y74" s="5">
        <f t="shared" si="16"/>
        <v>52.074831631131957</v>
      </c>
      <c r="Z74" s="6">
        <f t="shared" si="17"/>
        <v>10</v>
      </c>
      <c r="AA74" s="5">
        <f t="shared" si="18"/>
        <v>16.467507672415827</v>
      </c>
    </row>
    <row r="75" spans="1:27" s="9" customFormat="1" x14ac:dyDescent="0.35">
      <c r="A75" s="14">
        <v>0</v>
      </c>
      <c r="B75" s="10">
        <f t="shared" ref="B75:F84" si="38">B30/B$5*100</f>
        <v>15.711645101663585</v>
      </c>
      <c r="C75" s="10">
        <f t="shared" si="38"/>
        <v>58.617394074546034</v>
      </c>
      <c r="D75" s="10">
        <f t="shared" si="38"/>
        <v>64.723032069970841</v>
      </c>
      <c r="E75" s="10">
        <f t="shared" si="38"/>
        <v>21.142316188071948</v>
      </c>
      <c r="F75" s="10">
        <f t="shared" si="38"/>
        <v>15.218261914297157</v>
      </c>
      <c r="G75" s="11"/>
      <c r="H75" s="10">
        <f t="shared" ref="H75:Q75" si="39">H30/H$5*100</f>
        <v>11.376564277588168</v>
      </c>
      <c r="I75" s="10">
        <f t="shared" si="39"/>
        <v>64.311234616911477</v>
      </c>
      <c r="J75" s="10">
        <f t="shared" si="39"/>
        <v>57.992565055762078</v>
      </c>
      <c r="K75" s="10">
        <f t="shared" si="39"/>
        <v>78.551613374215208</v>
      </c>
      <c r="L75" s="10">
        <f t="shared" si="39"/>
        <v>115.59541604384653</v>
      </c>
      <c r="M75" s="10">
        <f t="shared" si="39"/>
        <v>0.89186176142697882</v>
      </c>
      <c r="N75" s="10">
        <f t="shared" si="39"/>
        <v>0</v>
      </c>
      <c r="O75" s="10">
        <f t="shared" si="39"/>
        <v>9.9392600773053559</v>
      </c>
      <c r="P75" s="10">
        <f t="shared" si="39"/>
        <v>22.866344605475039</v>
      </c>
      <c r="Q75" s="10">
        <f t="shared" si="39"/>
        <v>60.646011865524052</v>
      </c>
      <c r="R75" s="14">
        <v>0</v>
      </c>
      <c r="S75" s="12">
        <f t="shared" si="10"/>
        <v>35.082529869709916</v>
      </c>
      <c r="T75" s="12">
        <f t="shared" si="11"/>
        <v>24.477536024970128</v>
      </c>
      <c r="U75" s="6">
        <f t="shared" si="13"/>
        <v>5</v>
      </c>
      <c r="V75" s="5">
        <f t="shared" si="14"/>
        <v>10.946686894706639</v>
      </c>
      <c r="W75" s="15"/>
      <c r="X75" s="5">
        <f t="shared" si="15"/>
        <v>42.217087167805481</v>
      </c>
      <c r="Y75" s="5">
        <f t="shared" si="16"/>
        <v>38.928314714009979</v>
      </c>
      <c r="Z75" s="6">
        <f t="shared" si="17"/>
        <v>10</v>
      </c>
      <c r="AA75" s="5">
        <f t="shared" si="18"/>
        <v>12.310213996811775</v>
      </c>
    </row>
    <row r="76" spans="1:27" x14ac:dyDescent="0.35">
      <c r="A76" s="14">
        <v>0.5</v>
      </c>
      <c r="B76" s="7">
        <f t="shared" si="38"/>
        <v>0.30807147258163892</v>
      </c>
      <c r="C76" s="7">
        <f t="shared" si="38"/>
        <v>0</v>
      </c>
      <c r="D76" s="7">
        <f t="shared" si="38"/>
        <v>0</v>
      </c>
      <c r="E76" s="7">
        <f t="shared" si="38"/>
        <v>0</v>
      </c>
      <c r="F76" s="7">
        <f t="shared" si="38"/>
        <v>0</v>
      </c>
      <c r="G76" s="8"/>
      <c r="H76" s="7">
        <f t="shared" ref="H76:Q76" si="40">H31/H$5*100</f>
        <v>0</v>
      </c>
      <c r="I76" s="7">
        <f t="shared" si="40"/>
        <v>13.497419610956729</v>
      </c>
      <c r="J76" s="7">
        <f t="shared" si="40"/>
        <v>7.4349442379182156</v>
      </c>
      <c r="K76" s="7">
        <f t="shared" si="40"/>
        <v>0</v>
      </c>
      <c r="L76" s="7">
        <f t="shared" si="40"/>
        <v>112.60587942202294</v>
      </c>
      <c r="M76" s="7">
        <f t="shared" si="40"/>
        <v>0</v>
      </c>
      <c r="N76" s="7">
        <f t="shared" si="40"/>
        <v>196.49408887077047</v>
      </c>
      <c r="O76" s="7">
        <f t="shared" si="40"/>
        <v>0</v>
      </c>
      <c r="P76" s="7">
        <f t="shared" si="40"/>
        <v>10.628019323671497</v>
      </c>
      <c r="Q76" s="7">
        <f t="shared" si="40"/>
        <v>0</v>
      </c>
      <c r="R76" s="14">
        <v>0.5</v>
      </c>
      <c r="S76" s="5">
        <f t="shared" si="10"/>
        <v>6.1614294516327786E-2</v>
      </c>
      <c r="T76" s="5">
        <f t="shared" si="11"/>
        <v>0.13777375092420144</v>
      </c>
      <c r="U76" s="6">
        <f t="shared" si="13"/>
        <v>5</v>
      </c>
      <c r="V76" s="5">
        <f t="shared" si="14"/>
        <v>6.1614294516327772E-2</v>
      </c>
      <c r="X76" s="5">
        <f t="shared" si="15"/>
        <v>34.066035146533984</v>
      </c>
      <c r="Y76" s="5">
        <f t="shared" si="16"/>
        <v>66.696224332776183</v>
      </c>
      <c r="Z76" s="6">
        <f t="shared" si="17"/>
        <v>10</v>
      </c>
      <c r="AA76" s="5">
        <f t="shared" si="18"/>
        <v>21.091198022511676</v>
      </c>
    </row>
    <row r="77" spans="1:27" x14ac:dyDescent="0.35">
      <c r="A77" s="14">
        <v>1</v>
      </c>
      <c r="B77" s="7">
        <f t="shared" si="38"/>
        <v>0</v>
      </c>
      <c r="C77" s="7">
        <f t="shared" si="38"/>
        <v>0</v>
      </c>
      <c r="D77" s="7">
        <f t="shared" si="38"/>
        <v>0</v>
      </c>
      <c r="E77" s="7">
        <f t="shared" si="38"/>
        <v>0</v>
      </c>
      <c r="F77" s="7">
        <f t="shared" si="38"/>
        <v>2.8033640368442132</v>
      </c>
      <c r="G77" s="8"/>
      <c r="H77" s="7">
        <f t="shared" ref="H77:Q77" si="41">H32/H$5*100</f>
        <v>0</v>
      </c>
      <c r="I77" s="7">
        <f t="shared" si="41"/>
        <v>52.401746724890828</v>
      </c>
      <c r="J77" s="7">
        <f t="shared" si="41"/>
        <v>1.486988847583643</v>
      </c>
      <c r="K77" s="7">
        <f t="shared" si="41"/>
        <v>51.102350708132569</v>
      </c>
      <c r="L77" s="7">
        <f t="shared" si="41"/>
        <v>182.36173393124068</v>
      </c>
      <c r="M77" s="7">
        <f t="shared" si="41"/>
        <v>0</v>
      </c>
      <c r="N77" s="7">
        <f t="shared" si="41"/>
        <v>132.08316347329801</v>
      </c>
      <c r="O77" s="7">
        <f t="shared" si="41"/>
        <v>0</v>
      </c>
      <c r="P77" s="7">
        <f t="shared" si="41"/>
        <v>36.714975845410628</v>
      </c>
      <c r="Q77" s="7">
        <f t="shared" si="41"/>
        <v>0</v>
      </c>
      <c r="R77" s="14">
        <v>1</v>
      </c>
      <c r="S77" s="5">
        <f t="shared" si="10"/>
        <v>0.56067280736884262</v>
      </c>
      <c r="T77" s="5">
        <f t="shared" si="11"/>
        <v>1.2537025104123771</v>
      </c>
      <c r="U77" s="6">
        <f t="shared" si="13"/>
        <v>5</v>
      </c>
      <c r="V77" s="5">
        <f t="shared" si="14"/>
        <v>0.56067280736884262</v>
      </c>
      <c r="X77" s="5">
        <f t="shared" si="15"/>
        <v>45.615095953055636</v>
      </c>
      <c r="Y77" s="5">
        <f t="shared" si="16"/>
        <v>63.772153608100396</v>
      </c>
      <c r="Z77" s="6">
        <f t="shared" si="17"/>
        <v>10</v>
      </c>
      <c r="AA77" s="5">
        <f t="shared" si="18"/>
        <v>20.166525669572216</v>
      </c>
    </row>
    <row r="78" spans="1:27" x14ac:dyDescent="0.35">
      <c r="A78" s="14">
        <v>1.5</v>
      </c>
      <c r="B78" s="7">
        <f t="shared" si="38"/>
        <v>0</v>
      </c>
      <c r="C78" s="7">
        <f t="shared" si="38"/>
        <v>0.63714558776680474</v>
      </c>
      <c r="D78" s="7">
        <f t="shared" si="38"/>
        <v>0</v>
      </c>
      <c r="E78" s="7">
        <f t="shared" si="38"/>
        <v>1.5777847901546231</v>
      </c>
      <c r="F78" s="7">
        <f t="shared" si="38"/>
        <v>66.079295154185019</v>
      </c>
      <c r="G78" s="8"/>
      <c r="H78" s="7">
        <f t="shared" ref="H78:Q78" si="42">H33/H$5*100</f>
        <v>0</v>
      </c>
      <c r="I78" s="7">
        <f t="shared" si="42"/>
        <v>64.311234616911477</v>
      </c>
      <c r="J78" s="7">
        <f t="shared" si="42"/>
        <v>0</v>
      </c>
      <c r="K78" s="7">
        <f t="shared" si="42"/>
        <v>66.579062636881304</v>
      </c>
      <c r="L78" s="7">
        <f t="shared" si="42"/>
        <v>73.741903338315893</v>
      </c>
      <c r="M78" s="7">
        <f t="shared" si="42"/>
        <v>3.1215161649944259</v>
      </c>
      <c r="N78" s="7">
        <f t="shared" si="42"/>
        <v>0</v>
      </c>
      <c r="O78" s="7">
        <f t="shared" si="42"/>
        <v>0</v>
      </c>
      <c r="P78" s="7">
        <f t="shared" si="42"/>
        <v>1.288244766505636</v>
      </c>
      <c r="Q78" s="7">
        <f t="shared" si="42"/>
        <v>0</v>
      </c>
      <c r="R78" s="14">
        <v>1.5</v>
      </c>
      <c r="S78" s="5">
        <f t="shared" si="10"/>
        <v>13.658845106421291</v>
      </c>
      <c r="T78" s="5">
        <f t="shared" si="11"/>
        <v>29.311040408060872</v>
      </c>
      <c r="U78" s="6">
        <f t="shared" si="13"/>
        <v>5</v>
      </c>
      <c r="V78" s="5">
        <f t="shared" si="14"/>
        <v>13.108295768733456</v>
      </c>
      <c r="X78" s="5">
        <f t="shared" si="15"/>
        <v>20.904196152360875</v>
      </c>
      <c r="Y78" s="5">
        <f t="shared" si="16"/>
        <v>32.741621587307016</v>
      </c>
      <c r="Z78" s="6">
        <f t="shared" si="17"/>
        <v>10</v>
      </c>
      <c r="AA78" s="5">
        <f t="shared" si="18"/>
        <v>10.353809850322772</v>
      </c>
    </row>
    <row r="79" spans="1:27" x14ac:dyDescent="0.35">
      <c r="A79" s="14">
        <v>2</v>
      </c>
      <c r="B79" s="7">
        <f t="shared" si="38"/>
        <v>6.7775723967960566</v>
      </c>
      <c r="C79" s="7">
        <f t="shared" si="38"/>
        <v>24.211532335138582</v>
      </c>
      <c r="D79" s="7">
        <f t="shared" si="38"/>
        <v>0.58309037900874638</v>
      </c>
      <c r="E79" s="7">
        <f t="shared" si="38"/>
        <v>50.48911328494794</v>
      </c>
      <c r="F79" s="7">
        <f t="shared" si="38"/>
        <v>87.30476571886264</v>
      </c>
      <c r="G79" s="8"/>
      <c r="H79" s="7">
        <f t="shared" ref="H79:Q79" si="43">H34/H$5*100</f>
        <v>0</v>
      </c>
      <c r="I79" s="7">
        <f t="shared" si="43"/>
        <v>85.748312822548627</v>
      </c>
      <c r="J79" s="7">
        <f t="shared" si="43"/>
        <v>0</v>
      </c>
      <c r="K79" s="7">
        <f t="shared" si="43"/>
        <v>67.163089502117103</v>
      </c>
      <c r="L79" s="7">
        <f t="shared" si="43"/>
        <v>67.762830094668672</v>
      </c>
      <c r="M79" s="7">
        <f t="shared" si="43"/>
        <v>150.72463768115944</v>
      </c>
      <c r="N79" s="7">
        <f t="shared" si="43"/>
        <v>0</v>
      </c>
      <c r="O79" s="7">
        <f t="shared" si="43"/>
        <v>0</v>
      </c>
      <c r="P79" s="7">
        <f t="shared" si="43"/>
        <v>35.104669887278583</v>
      </c>
      <c r="Q79" s="7">
        <f t="shared" si="43"/>
        <v>0.43946385409800043</v>
      </c>
      <c r="R79" s="14">
        <v>2</v>
      </c>
      <c r="S79" s="5">
        <f t="shared" si="10"/>
        <v>33.8732148229508</v>
      </c>
      <c r="T79" s="5">
        <f t="shared" si="11"/>
        <v>35.590634460895387</v>
      </c>
      <c r="U79" s="6">
        <f t="shared" si="13"/>
        <v>5</v>
      </c>
      <c r="V79" s="5">
        <f t="shared" si="14"/>
        <v>15.916615603381732</v>
      </c>
      <c r="X79" s="5">
        <f t="shared" si="15"/>
        <v>40.694300384187045</v>
      </c>
      <c r="Y79" s="5">
        <f t="shared" si="16"/>
        <v>51.47344669150425</v>
      </c>
      <c r="Z79" s="6">
        <f t="shared" si="17"/>
        <v>10</v>
      </c>
      <c r="AA79" s="5">
        <f t="shared" si="18"/>
        <v>16.277333056441186</v>
      </c>
    </row>
    <row r="80" spans="1:27" x14ac:dyDescent="0.35">
      <c r="A80" s="14">
        <v>2.5</v>
      </c>
      <c r="B80" s="7">
        <f t="shared" si="38"/>
        <v>21.256931608133087</v>
      </c>
      <c r="C80" s="7">
        <f t="shared" si="38"/>
        <v>66.900286715514497</v>
      </c>
      <c r="D80" s="7">
        <f t="shared" si="38"/>
        <v>43.731778425655975</v>
      </c>
      <c r="E80" s="7">
        <f t="shared" si="38"/>
        <v>62.480277690123074</v>
      </c>
      <c r="F80" s="7">
        <f t="shared" si="38"/>
        <v>104.52543051661995</v>
      </c>
      <c r="G80" s="8"/>
      <c r="H80" s="7">
        <f t="shared" ref="H80:Q80" si="44">H35/H$5*100</f>
        <v>2.2753128555176336</v>
      </c>
      <c r="I80" s="7">
        <f t="shared" si="44"/>
        <v>90.512107979356884</v>
      </c>
      <c r="J80" s="7">
        <f t="shared" si="44"/>
        <v>5.9479553903345721</v>
      </c>
      <c r="K80" s="7">
        <f t="shared" si="44"/>
        <v>65.118995473791799</v>
      </c>
      <c r="L80" s="7">
        <f t="shared" si="44"/>
        <v>106.6268061783757</v>
      </c>
      <c r="M80" s="7">
        <f t="shared" si="44"/>
        <v>74.916387959866213</v>
      </c>
      <c r="N80" s="7">
        <f t="shared" si="44"/>
        <v>0</v>
      </c>
      <c r="O80" s="7">
        <f t="shared" si="44"/>
        <v>0</v>
      </c>
      <c r="P80" s="7">
        <f t="shared" si="44"/>
        <v>0.322061191626409</v>
      </c>
      <c r="Q80" s="7">
        <f t="shared" si="44"/>
        <v>55.811909470446054</v>
      </c>
      <c r="R80" s="14">
        <v>2.5</v>
      </c>
      <c r="S80" s="5">
        <f t="shared" si="10"/>
        <v>59.778940991209311</v>
      </c>
      <c r="T80" s="5">
        <f t="shared" si="11"/>
        <v>30.829027486480868</v>
      </c>
      <c r="U80" s="6">
        <f t="shared" si="13"/>
        <v>5</v>
      </c>
      <c r="V80" s="5">
        <f t="shared" si="14"/>
        <v>13.787160227996139</v>
      </c>
      <c r="X80" s="5">
        <f t="shared" si="15"/>
        <v>40.153153649931525</v>
      </c>
      <c r="Y80" s="5">
        <f t="shared" si="16"/>
        <v>42.749317014493265</v>
      </c>
      <c r="Z80" s="6">
        <f t="shared" si="17"/>
        <v>10</v>
      </c>
      <c r="AA80" s="5">
        <f t="shared" si="18"/>
        <v>13.518521018238804</v>
      </c>
    </row>
    <row r="81" spans="1:27" x14ac:dyDescent="0.35">
      <c r="A81" s="14">
        <v>3</v>
      </c>
      <c r="B81" s="7">
        <f t="shared" si="38"/>
        <v>54.528650646950084</v>
      </c>
      <c r="C81" s="7">
        <f t="shared" si="38"/>
        <v>87.288945524052252</v>
      </c>
      <c r="D81" s="7">
        <f t="shared" si="38"/>
        <v>22.740524781341108</v>
      </c>
      <c r="E81" s="7">
        <f t="shared" si="38"/>
        <v>62.795834648153992</v>
      </c>
      <c r="F81" s="7">
        <f t="shared" si="38"/>
        <v>97.316780136163402</v>
      </c>
      <c r="G81" s="8"/>
      <c r="H81" s="7">
        <f t="shared" ref="H81:Q81" si="45">H36/H$5*100</f>
        <v>9.1012514220705345</v>
      </c>
      <c r="I81" s="7">
        <f t="shared" si="45"/>
        <v>84.954346963080582</v>
      </c>
      <c r="J81" s="7">
        <f t="shared" si="45"/>
        <v>19.330855018587361</v>
      </c>
      <c r="K81" s="7">
        <f t="shared" si="45"/>
        <v>63.9509417433202</v>
      </c>
      <c r="L81" s="7">
        <f t="shared" si="45"/>
        <v>133.53263577478825</v>
      </c>
      <c r="M81" s="7">
        <f t="shared" si="45"/>
        <v>47.268673355629872</v>
      </c>
      <c r="N81" s="7">
        <f t="shared" si="45"/>
        <v>0.81532816958825927</v>
      </c>
      <c r="O81" s="7">
        <f t="shared" si="45"/>
        <v>0</v>
      </c>
      <c r="P81" s="7">
        <f t="shared" si="45"/>
        <v>39.935587761674718</v>
      </c>
      <c r="Q81" s="7">
        <f t="shared" si="45"/>
        <v>47.462096242584046</v>
      </c>
      <c r="R81" s="14">
        <v>3</v>
      </c>
      <c r="S81" s="5">
        <f t="shared" si="10"/>
        <v>64.934147147332169</v>
      </c>
      <c r="T81" s="5">
        <f t="shared" si="11"/>
        <v>29.332236685431162</v>
      </c>
      <c r="U81" s="6">
        <f t="shared" si="13"/>
        <v>5</v>
      </c>
      <c r="V81" s="5">
        <f t="shared" si="14"/>
        <v>13.117775032147438</v>
      </c>
      <c r="X81" s="5">
        <f t="shared" si="15"/>
        <v>44.635171645132381</v>
      </c>
      <c r="Y81" s="5">
        <f t="shared" si="16"/>
        <v>41.838249485996599</v>
      </c>
      <c r="Z81" s="6">
        <f t="shared" si="17"/>
        <v>10</v>
      </c>
      <c r="AA81" s="5">
        <f t="shared" si="18"/>
        <v>13.230416169011821</v>
      </c>
    </row>
    <row r="82" spans="1:27" x14ac:dyDescent="0.35">
      <c r="A82" s="14">
        <v>3.5</v>
      </c>
      <c r="B82" s="7">
        <f t="shared" si="38"/>
        <v>50.215650030807147</v>
      </c>
      <c r="C82" s="7">
        <f t="shared" si="38"/>
        <v>95.571838165020722</v>
      </c>
      <c r="D82" s="7">
        <f t="shared" si="38"/>
        <v>83.381924198250729</v>
      </c>
      <c r="E82" s="7">
        <f t="shared" si="38"/>
        <v>72.893657305143591</v>
      </c>
      <c r="F82" s="7">
        <f t="shared" si="38"/>
        <v>103.7244693632359</v>
      </c>
      <c r="G82" s="8"/>
      <c r="H82" s="7">
        <f t="shared" ref="H82:Q82" si="46">H37/H$5*100</f>
        <v>4.5506257110352673</v>
      </c>
      <c r="I82" s="7">
        <f t="shared" si="46"/>
        <v>88.924176260420793</v>
      </c>
      <c r="J82" s="7">
        <f t="shared" si="46"/>
        <v>62.45353159851301</v>
      </c>
      <c r="K82" s="7">
        <f t="shared" si="46"/>
        <v>63.9509417433202</v>
      </c>
      <c r="L82" s="7">
        <f t="shared" si="46"/>
        <v>46.836073741903341</v>
      </c>
      <c r="M82" s="7">
        <f t="shared" si="46"/>
        <v>179.26421404682273</v>
      </c>
      <c r="N82" s="7">
        <f t="shared" si="46"/>
        <v>0</v>
      </c>
      <c r="O82" s="7">
        <f t="shared" si="46"/>
        <v>0</v>
      </c>
      <c r="P82" s="7">
        <f t="shared" si="46"/>
        <v>34.782608695652172</v>
      </c>
      <c r="Q82" s="7">
        <f t="shared" si="46"/>
        <v>144.14414414414415</v>
      </c>
      <c r="R82" s="14">
        <v>3.5</v>
      </c>
      <c r="S82" s="5">
        <f t="shared" si="10"/>
        <v>81.157507812491616</v>
      </c>
      <c r="T82" s="5">
        <f t="shared" si="11"/>
        <v>20.902622380885777</v>
      </c>
      <c r="U82" s="6">
        <f t="shared" si="13"/>
        <v>5</v>
      </c>
      <c r="V82" s="5">
        <f t="shared" si="14"/>
        <v>9.3479369103338197</v>
      </c>
      <c r="X82" s="5">
        <f t="shared" si="15"/>
        <v>62.490631594181174</v>
      </c>
      <c r="Y82" s="5">
        <f t="shared" si="16"/>
        <v>60.721800868705337</v>
      </c>
      <c r="Z82" s="6">
        <f t="shared" si="17"/>
        <v>10</v>
      </c>
      <c r="AA82" s="5">
        <f t="shared" si="18"/>
        <v>19.201919437229975</v>
      </c>
    </row>
    <row r="83" spans="1:27" x14ac:dyDescent="0.35">
      <c r="A83" s="14">
        <v>4</v>
      </c>
      <c r="B83" s="7">
        <f t="shared" si="38"/>
        <v>52.680221811460257</v>
      </c>
      <c r="C83" s="7">
        <f t="shared" si="38"/>
        <v>83.466071997451422</v>
      </c>
      <c r="D83" s="7">
        <f t="shared" si="38"/>
        <v>75.218658892128275</v>
      </c>
      <c r="E83" s="7">
        <f t="shared" si="38"/>
        <v>80.467024297885771</v>
      </c>
      <c r="F83" s="7">
        <f t="shared" si="38"/>
        <v>92.91149379255107</v>
      </c>
      <c r="G83" s="8"/>
      <c r="H83" s="7">
        <f t="shared" ref="H83:J91" si="47">H38/H$5*100</f>
        <v>6.8259385665529013</v>
      </c>
      <c r="I83" s="7">
        <f t="shared" si="47"/>
        <v>106.39142516871773</v>
      </c>
      <c r="J83" s="7">
        <f t="shared" si="47"/>
        <v>74.34944237918215</v>
      </c>
      <c r="K83" s="7"/>
      <c r="L83" s="7">
        <f t="shared" ref="L83:Q91" si="48">L38/L$5*100</f>
        <v>179.37219730941706</v>
      </c>
      <c r="M83" s="7">
        <f t="shared" si="48"/>
        <v>94.091415830546268</v>
      </c>
      <c r="N83" s="7">
        <f t="shared" si="48"/>
        <v>0.81532816958825927</v>
      </c>
      <c r="O83" s="7">
        <f t="shared" si="48"/>
        <v>0</v>
      </c>
      <c r="P83" s="7">
        <f t="shared" si="48"/>
        <v>18.035426731078903</v>
      </c>
      <c r="Q83" s="7">
        <f t="shared" si="48"/>
        <v>76.906174467150066</v>
      </c>
      <c r="R83" s="14">
        <v>4</v>
      </c>
      <c r="S83" s="5">
        <f t="shared" si="10"/>
        <v>76.948694158295353</v>
      </c>
      <c r="T83" s="5">
        <f t="shared" si="11"/>
        <v>15.013473990920186</v>
      </c>
      <c r="U83" s="6">
        <f t="shared" si="13"/>
        <v>5</v>
      </c>
      <c r="V83" s="5">
        <f t="shared" si="14"/>
        <v>6.7142296844245193</v>
      </c>
      <c r="X83" s="5">
        <f t="shared" si="15"/>
        <v>61.865260958025928</v>
      </c>
      <c r="Y83" s="5">
        <f t="shared" si="16"/>
        <v>60.946548812639811</v>
      </c>
      <c r="Z83" s="6">
        <f t="shared" si="17"/>
        <v>9</v>
      </c>
      <c r="AA83" s="5">
        <f t="shared" si="18"/>
        <v>20.315516270879936</v>
      </c>
    </row>
    <row r="84" spans="1:27" x14ac:dyDescent="0.35">
      <c r="A84" s="14">
        <v>4.5</v>
      </c>
      <c r="B84" s="7">
        <f t="shared" si="38"/>
        <v>58.841651263093034</v>
      </c>
      <c r="C84" s="7">
        <f t="shared" si="38"/>
        <v>82.828926409684627</v>
      </c>
      <c r="D84" s="7">
        <f t="shared" si="38"/>
        <v>75.801749271137027</v>
      </c>
      <c r="E84" s="7">
        <f t="shared" si="38"/>
        <v>70.053644682865254</v>
      </c>
      <c r="F84" s="7">
        <f t="shared" si="38"/>
        <v>66.880256307569084</v>
      </c>
      <c r="G84" s="8"/>
      <c r="H84" s="7">
        <f t="shared" si="47"/>
        <v>6.8259385665529013</v>
      </c>
      <c r="I84" s="7">
        <f t="shared" si="47"/>
        <v>77.808654227868203</v>
      </c>
      <c r="J84" s="7">
        <f t="shared" si="47"/>
        <v>92.193308550185876</v>
      </c>
      <c r="K84" s="7"/>
      <c r="L84" s="7">
        <f t="shared" si="48"/>
        <v>95.665171898355766</v>
      </c>
      <c r="M84" s="7">
        <f t="shared" si="48"/>
        <v>109.25306577480491</v>
      </c>
      <c r="N84" s="7">
        <f t="shared" si="48"/>
        <v>42.397064818589477</v>
      </c>
      <c r="O84" s="7">
        <f t="shared" si="48"/>
        <v>0</v>
      </c>
      <c r="P84" s="7">
        <f t="shared" si="48"/>
        <v>38.647342995169083</v>
      </c>
      <c r="Q84" s="7">
        <f t="shared" si="48"/>
        <v>110.74489123269611</v>
      </c>
      <c r="R84" s="14">
        <v>4.5</v>
      </c>
      <c r="S84" s="5">
        <f t="shared" si="10"/>
        <v>70.881245586869809</v>
      </c>
      <c r="T84" s="5">
        <f t="shared" si="11"/>
        <v>9.0637065197033113</v>
      </c>
      <c r="U84" s="6">
        <f t="shared" si="13"/>
        <v>5</v>
      </c>
      <c r="V84" s="5">
        <f t="shared" si="14"/>
        <v>4.0534127812329279</v>
      </c>
      <c r="X84" s="5">
        <f t="shared" si="15"/>
        <v>63.726159784913584</v>
      </c>
      <c r="Y84" s="5">
        <f t="shared" si="16"/>
        <v>42.85847631828571</v>
      </c>
      <c r="Z84" s="6">
        <f t="shared" si="17"/>
        <v>9</v>
      </c>
      <c r="AA84" s="5">
        <f t="shared" si="18"/>
        <v>14.286158772761903</v>
      </c>
    </row>
    <row r="85" spans="1:27" x14ac:dyDescent="0.35">
      <c r="A85" s="14">
        <v>5</v>
      </c>
      <c r="B85" s="7">
        <f t="shared" ref="B85:F88" si="49">B40/B$5*100</f>
        <v>64.695009242144181</v>
      </c>
      <c r="C85" s="7">
        <f t="shared" si="49"/>
        <v>85.377508760751837</v>
      </c>
      <c r="D85" s="7">
        <f t="shared" si="49"/>
        <v>79.300291545189509</v>
      </c>
      <c r="E85" s="7">
        <f t="shared" si="49"/>
        <v>83.622593878195019</v>
      </c>
      <c r="F85" s="7">
        <f t="shared" si="49"/>
        <v>91.309571485782953</v>
      </c>
      <c r="G85" s="8"/>
      <c r="H85" s="7">
        <f t="shared" si="47"/>
        <v>4.5506257110352673</v>
      </c>
      <c r="I85" s="7">
        <f t="shared" si="47"/>
        <v>99.245732433505367</v>
      </c>
      <c r="J85" s="7">
        <f t="shared" si="47"/>
        <v>96.6542750929368</v>
      </c>
      <c r="K85" s="7"/>
      <c r="L85" s="7">
        <f t="shared" si="48"/>
        <v>79.720976581963129</v>
      </c>
      <c r="M85" s="7">
        <f t="shared" si="48"/>
        <v>175.69676700111484</v>
      </c>
      <c r="N85" s="7">
        <f t="shared" si="48"/>
        <v>298.4101100693029</v>
      </c>
      <c r="O85" s="7">
        <f t="shared" si="48"/>
        <v>0</v>
      </c>
      <c r="P85" s="7">
        <f t="shared" si="48"/>
        <v>0</v>
      </c>
      <c r="Q85" s="7">
        <f t="shared" si="48"/>
        <v>69.874752801582062</v>
      </c>
      <c r="R85" s="14">
        <v>5</v>
      </c>
      <c r="S85" s="5">
        <f t="shared" si="10"/>
        <v>80.860994982412691</v>
      </c>
      <c r="T85" s="5">
        <f t="shared" si="11"/>
        <v>10.012154691816157</v>
      </c>
      <c r="U85" s="6">
        <f t="shared" si="13"/>
        <v>5</v>
      </c>
      <c r="V85" s="5">
        <f t="shared" si="14"/>
        <v>4.4775716984288767</v>
      </c>
      <c r="X85" s="5">
        <f t="shared" si="15"/>
        <v>91.572582187937826</v>
      </c>
      <c r="Y85" s="5">
        <f t="shared" si="16"/>
        <v>96.759040359123532</v>
      </c>
      <c r="Z85" s="6">
        <f t="shared" si="17"/>
        <v>9</v>
      </c>
      <c r="AA85" s="5">
        <f t="shared" si="18"/>
        <v>32.253013453041177</v>
      </c>
    </row>
    <row r="86" spans="1:27" x14ac:dyDescent="0.35">
      <c r="A86" s="14">
        <v>5.5</v>
      </c>
      <c r="B86" s="7">
        <f t="shared" si="49"/>
        <v>69.316081330868755</v>
      </c>
      <c r="C86" s="7">
        <f t="shared" si="49"/>
        <v>93.660401401720293</v>
      </c>
      <c r="D86" s="7">
        <f t="shared" si="49"/>
        <v>95.043731778425652</v>
      </c>
      <c r="E86" s="7">
        <f t="shared" si="49"/>
        <v>89.302619122751665</v>
      </c>
      <c r="F86" s="7">
        <f t="shared" si="49"/>
        <v>88.506207448938738</v>
      </c>
      <c r="G86" s="8"/>
      <c r="H86" s="7">
        <f t="shared" si="47"/>
        <v>13.651877133105803</v>
      </c>
      <c r="I86" s="7">
        <f t="shared" si="47"/>
        <v>96.069868995633186</v>
      </c>
      <c r="J86" s="7">
        <f t="shared" si="47"/>
        <v>115.98513011152416</v>
      </c>
      <c r="K86" s="7"/>
      <c r="L86" s="7">
        <f t="shared" si="48"/>
        <v>200.29895366218238</v>
      </c>
      <c r="M86" s="7">
        <f t="shared" si="48"/>
        <v>91.861761426978816</v>
      </c>
      <c r="N86" s="7">
        <f t="shared" si="48"/>
        <v>57.072971871178147</v>
      </c>
      <c r="O86" s="7">
        <f t="shared" si="48"/>
        <v>0</v>
      </c>
      <c r="P86" s="7">
        <f t="shared" si="48"/>
        <v>72.463768115942031</v>
      </c>
      <c r="Q86" s="7">
        <f t="shared" si="48"/>
        <v>112.06328279499012</v>
      </c>
      <c r="R86" s="14">
        <v>5.5</v>
      </c>
      <c r="S86" s="5">
        <f t="shared" si="10"/>
        <v>87.165808216541024</v>
      </c>
      <c r="T86" s="5">
        <f t="shared" si="11"/>
        <v>10.35877407239972</v>
      </c>
      <c r="U86" s="6">
        <f t="shared" si="13"/>
        <v>5</v>
      </c>
      <c r="V86" s="5">
        <f t="shared" si="14"/>
        <v>4.6325845978896201</v>
      </c>
      <c r="X86" s="5">
        <f t="shared" si="15"/>
        <v>84.385290456837168</v>
      </c>
      <c r="Y86" s="5">
        <f t="shared" si="16"/>
        <v>59.587334943038904</v>
      </c>
      <c r="Z86" s="6">
        <f t="shared" si="17"/>
        <v>9</v>
      </c>
      <c r="AA86" s="5">
        <f t="shared" si="18"/>
        <v>19.862444981012967</v>
      </c>
    </row>
    <row r="87" spans="1:27" x14ac:dyDescent="0.35">
      <c r="A87" s="14">
        <v>6</v>
      </c>
      <c r="B87" s="7">
        <f t="shared" si="49"/>
        <v>69.6241528034504</v>
      </c>
      <c r="C87" s="7">
        <f t="shared" si="49"/>
        <v>126.79197196559416</v>
      </c>
      <c r="D87" s="7">
        <f t="shared" si="49"/>
        <v>88.629737609329453</v>
      </c>
      <c r="E87" s="7">
        <f t="shared" si="49"/>
        <v>104.76491006626696</v>
      </c>
      <c r="F87" s="7">
        <f t="shared" si="49"/>
        <v>101.72206647977573</v>
      </c>
      <c r="G87" s="8"/>
      <c r="H87" s="7">
        <f t="shared" si="47"/>
        <v>29.579067121729235</v>
      </c>
      <c r="I87" s="7">
        <f t="shared" si="47"/>
        <v>92.89400555776102</v>
      </c>
      <c r="J87" s="7">
        <f t="shared" si="47"/>
        <v>126.39405204460968</v>
      </c>
      <c r="K87" s="7"/>
      <c r="L87" s="7">
        <f t="shared" si="48"/>
        <v>205.28151469855507</v>
      </c>
      <c r="M87" s="7">
        <f t="shared" si="48"/>
        <v>140.0222965440357</v>
      </c>
      <c r="N87" s="7">
        <f t="shared" si="48"/>
        <v>0</v>
      </c>
      <c r="O87" s="7">
        <f t="shared" si="48"/>
        <v>0</v>
      </c>
      <c r="P87" s="7">
        <f t="shared" si="48"/>
        <v>20.933977455716587</v>
      </c>
      <c r="Q87" s="7">
        <f t="shared" si="48"/>
        <v>54.054054054054049</v>
      </c>
      <c r="R87" s="14">
        <v>6</v>
      </c>
      <c r="S87" s="5">
        <f t="shared" si="10"/>
        <v>98.306567784883342</v>
      </c>
      <c r="T87" s="5">
        <f t="shared" si="11"/>
        <v>21.10163523942169</v>
      </c>
      <c r="U87" s="6">
        <f t="shared" si="13"/>
        <v>5</v>
      </c>
      <c r="V87" s="5">
        <f t="shared" si="14"/>
        <v>9.4369381663503891</v>
      </c>
      <c r="X87" s="5">
        <f t="shared" si="15"/>
        <v>74.350996386273493</v>
      </c>
      <c r="Y87" s="5">
        <f t="shared" si="16"/>
        <v>71.443906211553255</v>
      </c>
      <c r="Z87" s="6">
        <f t="shared" si="17"/>
        <v>9</v>
      </c>
      <c r="AA87" s="5">
        <f t="shared" si="18"/>
        <v>23.814635403851085</v>
      </c>
    </row>
    <row r="88" spans="1:27" x14ac:dyDescent="0.35">
      <c r="A88" s="14">
        <v>6.5</v>
      </c>
      <c r="B88" s="7">
        <f t="shared" si="49"/>
        <v>65.619223659889087</v>
      </c>
      <c r="C88" s="7">
        <f t="shared" si="49"/>
        <v>114.68620579802487</v>
      </c>
      <c r="D88" s="7">
        <f t="shared" si="49"/>
        <v>86.880466472303212</v>
      </c>
      <c r="E88" s="7">
        <f t="shared" si="49"/>
        <v>105.71158094035975</v>
      </c>
      <c r="F88" s="7">
        <f t="shared" si="49"/>
        <v>40.44853824589508</v>
      </c>
      <c r="G88" s="8"/>
      <c r="H88" s="7">
        <f t="shared" si="47"/>
        <v>34.129692832764505</v>
      </c>
      <c r="I88" s="7">
        <f t="shared" si="47"/>
        <v>99.245732433505367</v>
      </c>
      <c r="J88" s="7">
        <f t="shared" si="47"/>
        <v>130.8550185873606</v>
      </c>
      <c r="K88" s="7"/>
      <c r="L88" s="7">
        <f t="shared" si="48"/>
        <v>66.766317887394123</v>
      </c>
      <c r="M88" s="7">
        <f t="shared" si="48"/>
        <v>67.335562987736893</v>
      </c>
      <c r="N88" s="7">
        <f t="shared" si="48"/>
        <v>195.67876070118223</v>
      </c>
      <c r="O88" s="7">
        <f t="shared" si="48"/>
        <v>0</v>
      </c>
      <c r="P88" s="7">
        <f t="shared" si="48"/>
        <v>81.159420289855078</v>
      </c>
      <c r="Q88" s="7">
        <f t="shared" si="48"/>
        <v>140.18896945726215</v>
      </c>
      <c r="R88" s="14">
        <v>6.5</v>
      </c>
      <c r="S88" s="5">
        <f t="shared" si="10"/>
        <v>82.669203023294386</v>
      </c>
      <c r="T88" s="5">
        <f t="shared" si="11"/>
        <v>30.195449645290076</v>
      </c>
      <c r="U88" s="6">
        <f t="shared" si="13"/>
        <v>5</v>
      </c>
      <c r="V88" s="5">
        <f t="shared" si="14"/>
        <v>13.503815603608103</v>
      </c>
      <c r="X88" s="5">
        <f t="shared" si="15"/>
        <v>90.595497241895657</v>
      </c>
      <c r="Y88" s="5">
        <f t="shared" si="16"/>
        <v>58.940102477010988</v>
      </c>
      <c r="Z88" s="6">
        <f t="shared" si="17"/>
        <v>9</v>
      </c>
      <c r="AA88" s="5">
        <f t="shared" si="18"/>
        <v>19.646700825670329</v>
      </c>
    </row>
    <row r="89" spans="1:27" x14ac:dyDescent="0.35">
      <c r="A89" s="14">
        <v>7</v>
      </c>
      <c r="B89" s="7">
        <f t="shared" ref="B89:E97" si="50">B44/B$5*100</f>
        <v>67.159581022797283</v>
      </c>
      <c r="C89" s="7">
        <f t="shared" si="50"/>
        <v>110.22618668365722</v>
      </c>
      <c r="D89" s="7">
        <f t="shared" si="50"/>
        <v>84.548104956268219</v>
      </c>
      <c r="E89" s="7">
        <f t="shared" si="50"/>
        <v>110.76049226885453</v>
      </c>
      <c r="F89" s="7"/>
      <c r="G89" s="8"/>
      <c r="H89" s="7">
        <f t="shared" si="47"/>
        <v>27.303754266211605</v>
      </c>
      <c r="I89" s="7">
        <f t="shared" si="47"/>
        <v>84.160381103612551</v>
      </c>
      <c r="J89" s="7">
        <f t="shared" si="47"/>
        <v>133.8289962825279</v>
      </c>
      <c r="K89" s="7"/>
      <c r="L89" s="7">
        <f t="shared" si="48"/>
        <v>271.05132037867469</v>
      </c>
      <c r="M89" s="7">
        <f t="shared" si="48"/>
        <v>84.280936454849495</v>
      </c>
      <c r="N89" s="7">
        <f t="shared" si="48"/>
        <v>105.99266204647371</v>
      </c>
      <c r="O89" s="7">
        <f t="shared" si="48"/>
        <v>0</v>
      </c>
      <c r="P89" s="7">
        <f t="shared" si="48"/>
        <v>34.782608695652172</v>
      </c>
      <c r="Q89" s="7">
        <f t="shared" si="48"/>
        <v>133.15754779169413</v>
      </c>
      <c r="R89" s="14">
        <v>7</v>
      </c>
      <c r="S89" s="5">
        <f t="shared" si="10"/>
        <v>93.17359123289431</v>
      </c>
      <c r="T89" s="5">
        <f t="shared" si="11"/>
        <v>21.222769536320616</v>
      </c>
      <c r="U89" s="6">
        <f t="shared" si="13"/>
        <v>4</v>
      </c>
      <c r="V89" s="5">
        <f t="shared" si="14"/>
        <v>10.611384768160308</v>
      </c>
      <c r="X89" s="5">
        <f t="shared" si="15"/>
        <v>97.173134113299582</v>
      </c>
      <c r="Y89" s="5">
        <f t="shared" si="16"/>
        <v>80.235905606461159</v>
      </c>
      <c r="Z89" s="6">
        <f t="shared" si="17"/>
        <v>9</v>
      </c>
      <c r="AA89" s="5">
        <f t="shared" si="18"/>
        <v>26.745301868820388</v>
      </c>
    </row>
    <row r="90" spans="1:27" x14ac:dyDescent="0.35">
      <c r="A90" s="14">
        <v>7.5</v>
      </c>
      <c r="B90" s="7">
        <f t="shared" si="50"/>
        <v>69.932224276032045</v>
      </c>
      <c r="C90" s="7">
        <f t="shared" si="50"/>
        <v>119.78337050015931</v>
      </c>
      <c r="D90" s="7">
        <f t="shared" si="50"/>
        <v>82.798833819241977</v>
      </c>
      <c r="E90" s="7">
        <f t="shared" si="50"/>
        <v>114.23161880719471</v>
      </c>
      <c r="F90" s="7"/>
      <c r="G90" s="8"/>
      <c r="H90" s="7">
        <f t="shared" si="47"/>
        <v>34.129692832764505</v>
      </c>
      <c r="I90" s="7">
        <f t="shared" si="47"/>
        <v>61.929337038507349</v>
      </c>
      <c r="J90" s="7">
        <f t="shared" si="47"/>
        <v>120.44609665427511</v>
      </c>
      <c r="K90" s="7"/>
      <c r="L90" s="7">
        <f t="shared" si="48"/>
        <v>172.39661185849528</v>
      </c>
      <c r="M90" s="7">
        <f t="shared" si="48"/>
        <v>72.686733556298776</v>
      </c>
      <c r="N90" s="7">
        <f t="shared" si="48"/>
        <v>0.81532816958825927</v>
      </c>
      <c r="O90" s="7">
        <f t="shared" si="48"/>
        <v>1.1043622308117063</v>
      </c>
      <c r="P90" s="7">
        <f t="shared" si="48"/>
        <v>79.549114331723018</v>
      </c>
      <c r="Q90" s="7">
        <f t="shared" si="48"/>
        <v>156.00966820479013</v>
      </c>
      <c r="R90" s="14">
        <v>7.5</v>
      </c>
      <c r="S90" s="5">
        <f t="shared" si="10"/>
        <v>96.686511850657013</v>
      </c>
      <c r="T90" s="5">
        <f t="shared" si="11"/>
        <v>24.151985165623003</v>
      </c>
      <c r="U90" s="6">
        <f t="shared" si="13"/>
        <v>4</v>
      </c>
      <c r="V90" s="5">
        <f t="shared" si="14"/>
        <v>12.075992582811502</v>
      </c>
      <c r="X90" s="5">
        <f t="shared" si="15"/>
        <v>77.67410498636157</v>
      </c>
      <c r="Y90" s="5">
        <f t="shared" si="16"/>
        <v>62.129760587129518</v>
      </c>
      <c r="Z90" s="6">
        <f t="shared" si="17"/>
        <v>9</v>
      </c>
      <c r="AA90" s="5">
        <f t="shared" si="18"/>
        <v>20.709920195709838</v>
      </c>
    </row>
    <row r="91" spans="1:27" x14ac:dyDescent="0.35">
      <c r="A91" s="14">
        <v>8</v>
      </c>
      <c r="B91" s="7">
        <f t="shared" si="50"/>
        <v>67.159581022797283</v>
      </c>
      <c r="C91" s="7">
        <f t="shared" si="50"/>
        <v>107.67760433259002</v>
      </c>
      <c r="D91" s="7">
        <f t="shared" si="50"/>
        <v>86.880466472303212</v>
      </c>
      <c r="E91" s="7">
        <f t="shared" si="50"/>
        <v>118.64941621962765</v>
      </c>
      <c r="F91" s="7"/>
      <c r="G91" s="8"/>
      <c r="H91" s="7">
        <f t="shared" si="47"/>
        <v>36.405005688282138</v>
      </c>
      <c r="I91" s="7">
        <f t="shared" si="47"/>
        <v>84.954346963080582</v>
      </c>
      <c r="J91" s="7">
        <f t="shared" si="47"/>
        <v>132.34200743494424</v>
      </c>
      <c r="K91" s="7"/>
      <c r="L91" s="7">
        <f t="shared" si="48"/>
        <v>120.57797708021924</v>
      </c>
      <c r="M91" s="7">
        <f t="shared" si="48"/>
        <v>102.11817168338908</v>
      </c>
      <c r="N91" s="7">
        <f t="shared" si="48"/>
        <v>234.81451284141866</v>
      </c>
      <c r="O91" s="7">
        <f t="shared" si="48"/>
        <v>59.635560463832135</v>
      </c>
      <c r="P91" s="7">
        <f t="shared" si="48"/>
        <v>37.681159420289859</v>
      </c>
      <c r="Q91" s="7">
        <f t="shared" si="48"/>
        <v>112.06328279499012</v>
      </c>
      <c r="R91" s="14">
        <v>8</v>
      </c>
      <c r="S91" s="5">
        <f t="shared" si="10"/>
        <v>95.091767011829546</v>
      </c>
      <c r="T91" s="5">
        <f t="shared" si="11"/>
        <v>22.810805976836424</v>
      </c>
      <c r="U91" s="6">
        <f t="shared" si="13"/>
        <v>4</v>
      </c>
      <c r="V91" s="5">
        <f t="shared" si="14"/>
        <v>11.405402988418212</v>
      </c>
      <c r="X91" s="5">
        <f t="shared" si="15"/>
        <v>102.28800270782735</v>
      </c>
      <c r="Y91" s="5">
        <f t="shared" si="16"/>
        <v>60.75661192510357</v>
      </c>
      <c r="Z91" s="6">
        <f t="shared" si="17"/>
        <v>9</v>
      </c>
      <c r="AA91" s="5">
        <f t="shared" si="18"/>
        <v>20.252203975034522</v>
      </c>
    </row>
    <row r="92" spans="1:27" x14ac:dyDescent="0.35">
      <c r="A92" s="14">
        <v>8.5</v>
      </c>
      <c r="B92" s="7">
        <f t="shared" si="50"/>
        <v>65.619223659889087</v>
      </c>
      <c r="C92" s="7">
        <f t="shared" si="50"/>
        <v>105.76616756928958</v>
      </c>
      <c r="D92" s="7">
        <f t="shared" si="50"/>
        <v>92.711370262390673</v>
      </c>
      <c r="E92" s="7">
        <f t="shared" si="50"/>
        <v>114.86273272325656</v>
      </c>
      <c r="F92" s="7"/>
      <c r="G92" s="8"/>
      <c r="H92" s="7">
        <f t="shared" ref="H92:H97" si="51">H47/H$5*100</f>
        <v>31.854379977246872</v>
      </c>
      <c r="I92" s="7"/>
      <c r="J92" s="7">
        <f t="shared" ref="J92:J97" si="52">J47/J$5*100</f>
        <v>115.98513011152416</v>
      </c>
      <c r="K92" s="7"/>
      <c r="L92" s="7">
        <f t="shared" ref="L92:L97" si="53">L47/L$5*100</f>
        <v>254.11061285500747</v>
      </c>
      <c r="M92" s="7"/>
      <c r="N92" s="7">
        <f t="shared" ref="N92:Q97" si="54">N47/N$5*100</f>
        <v>231.55320016306561</v>
      </c>
      <c r="O92" s="7">
        <f t="shared" si="54"/>
        <v>69.574820541137498</v>
      </c>
      <c r="P92" s="7">
        <f t="shared" si="54"/>
        <v>83.735909822866347</v>
      </c>
      <c r="Q92" s="7">
        <f t="shared" si="54"/>
        <v>133.59701164579212</v>
      </c>
      <c r="R92" s="14">
        <v>8.5</v>
      </c>
      <c r="S92" s="5">
        <f t="shared" si="10"/>
        <v>94.739873553706474</v>
      </c>
      <c r="T92" s="5">
        <f t="shared" si="11"/>
        <v>21.437006139825868</v>
      </c>
      <c r="U92" s="6">
        <f t="shared" si="13"/>
        <v>4</v>
      </c>
      <c r="V92" s="5">
        <f t="shared" si="14"/>
        <v>10.718503069912934</v>
      </c>
      <c r="X92" s="5">
        <f t="shared" si="15"/>
        <v>131.48729501666287</v>
      </c>
      <c r="Y92" s="5">
        <f t="shared" si="16"/>
        <v>83.000500514870694</v>
      </c>
      <c r="Z92" s="6">
        <f t="shared" si="17"/>
        <v>7</v>
      </c>
      <c r="AA92" s="5">
        <f t="shared" si="18"/>
        <v>31.371240436605195</v>
      </c>
    </row>
    <row r="93" spans="1:27" x14ac:dyDescent="0.35">
      <c r="A93" s="14">
        <v>9</v>
      </c>
      <c r="B93" s="7">
        <f t="shared" si="50"/>
        <v>72.396796056685147</v>
      </c>
      <c r="C93" s="7">
        <f t="shared" si="50"/>
        <v>103.85473080598916</v>
      </c>
      <c r="D93" s="7">
        <f t="shared" si="50"/>
        <v>89.795918367346943</v>
      </c>
      <c r="E93" s="7">
        <f t="shared" si="50"/>
        <v>114.54717576522565</v>
      </c>
      <c r="F93" s="7"/>
      <c r="G93" s="8"/>
      <c r="H93" s="7">
        <f t="shared" si="51"/>
        <v>38.680318543799771</v>
      </c>
      <c r="I93" s="7"/>
      <c r="J93" s="7">
        <f t="shared" si="52"/>
        <v>114.49814126394051</v>
      </c>
      <c r="K93" s="7"/>
      <c r="L93" s="7">
        <f t="shared" si="53"/>
        <v>230.19431988041856</v>
      </c>
      <c r="M93" s="7"/>
      <c r="N93" s="7">
        <f t="shared" si="54"/>
        <v>96.208724011414589</v>
      </c>
      <c r="O93" s="7">
        <f t="shared" si="54"/>
        <v>114.85367200441745</v>
      </c>
      <c r="P93" s="7">
        <f t="shared" si="54"/>
        <v>73.752012882447659</v>
      </c>
      <c r="Q93" s="7">
        <f t="shared" si="54"/>
        <v>123.92880685563613</v>
      </c>
      <c r="R93" s="14">
        <v>9</v>
      </c>
      <c r="S93" s="5">
        <f t="shared" si="10"/>
        <v>95.148655248811721</v>
      </c>
      <c r="T93" s="5">
        <f t="shared" si="11"/>
        <v>18.242781573849676</v>
      </c>
      <c r="U93" s="6">
        <f t="shared" si="13"/>
        <v>4</v>
      </c>
      <c r="V93" s="5">
        <f t="shared" si="14"/>
        <v>9.1213907869248381</v>
      </c>
      <c r="X93" s="5">
        <f t="shared" si="15"/>
        <v>113.15942792029638</v>
      </c>
      <c r="Y93" s="5">
        <f t="shared" si="16"/>
        <v>59.449161098218241</v>
      </c>
      <c r="Z93" s="6">
        <f t="shared" si="17"/>
        <v>7</v>
      </c>
      <c r="AA93" s="5">
        <f t="shared" si="18"/>
        <v>22.469670845328707</v>
      </c>
    </row>
    <row r="94" spans="1:27" x14ac:dyDescent="0.35">
      <c r="A94" s="14">
        <v>9.5</v>
      </c>
      <c r="B94" s="7">
        <f t="shared" si="50"/>
        <v>75.169439309919895</v>
      </c>
      <c r="C94" s="7">
        <f t="shared" si="50"/>
        <v>110.22618668365722</v>
      </c>
      <c r="D94" s="7">
        <f t="shared" si="50"/>
        <v>89.212827988338191</v>
      </c>
      <c r="E94" s="7">
        <f t="shared" si="50"/>
        <v>98.769327863679408</v>
      </c>
      <c r="F94" s="7"/>
      <c r="G94" s="8"/>
      <c r="H94" s="7">
        <f t="shared" si="51"/>
        <v>59.15813424345847</v>
      </c>
      <c r="I94" s="7"/>
      <c r="J94" s="7">
        <f t="shared" si="52"/>
        <v>144.23791821561338</v>
      </c>
      <c r="K94" s="7"/>
      <c r="L94" s="7">
        <f t="shared" si="53"/>
        <v>11.958146487294471</v>
      </c>
      <c r="M94" s="7"/>
      <c r="N94" s="7">
        <f t="shared" si="54"/>
        <v>133.71381981247453</v>
      </c>
      <c r="O94" s="7">
        <f t="shared" si="54"/>
        <v>213.14191054665929</v>
      </c>
      <c r="P94" s="7">
        <f t="shared" si="54"/>
        <v>50.885668276972631</v>
      </c>
      <c r="Q94" s="7">
        <f t="shared" si="54"/>
        <v>159.08591518347615</v>
      </c>
      <c r="R94" s="14">
        <v>9.5</v>
      </c>
      <c r="S94" s="5">
        <f t="shared" si="10"/>
        <v>93.344445461398678</v>
      </c>
      <c r="T94" s="5">
        <f t="shared" si="11"/>
        <v>14.852874551456049</v>
      </c>
      <c r="U94" s="6">
        <f t="shared" si="13"/>
        <v>4</v>
      </c>
      <c r="V94" s="5">
        <f t="shared" si="14"/>
        <v>7.4264372757280244</v>
      </c>
      <c r="X94" s="5">
        <f t="shared" si="15"/>
        <v>110.31164468084982</v>
      </c>
      <c r="Y94" s="5">
        <f t="shared" si="16"/>
        <v>71.2661511360471</v>
      </c>
      <c r="Z94" s="6">
        <f t="shared" si="17"/>
        <v>7</v>
      </c>
      <c r="AA94" s="5">
        <f t="shared" si="18"/>
        <v>26.93607325753198</v>
      </c>
    </row>
    <row r="95" spans="1:27" x14ac:dyDescent="0.35">
      <c r="A95" s="14">
        <v>10</v>
      </c>
      <c r="B95" s="7">
        <f t="shared" si="50"/>
        <v>71.164510166358582</v>
      </c>
      <c r="C95" s="7">
        <f t="shared" si="50"/>
        <v>108.31474992035682</v>
      </c>
      <c r="D95" s="7">
        <f t="shared" si="50"/>
        <v>114.28571428571428</v>
      </c>
      <c r="E95" s="7">
        <f t="shared" si="50"/>
        <v>108.867150520669</v>
      </c>
      <c r="F95" s="7"/>
      <c r="G95" s="8"/>
      <c r="H95" s="7">
        <f t="shared" si="51"/>
        <v>61.433447098976103</v>
      </c>
      <c r="I95" s="7"/>
      <c r="J95" s="7">
        <f t="shared" si="52"/>
        <v>113.01115241635688</v>
      </c>
      <c r="K95" s="7"/>
      <c r="L95" s="7">
        <f t="shared" si="53"/>
        <v>156.45241654210264</v>
      </c>
      <c r="M95" s="7"/>
      <c r="N95" s="7">
        <f t="shared" si="54"/>
        <v>229.92254382388913</v>
      </c>
      <c r="O95" s="7">
        <f t="shared" si="54"/>
        <v>188.84594146880178</v>
      </c>
      <c r="P95" s="7">
        <f t="shared" si="54"/>
        <v>78.260869565217391</v>
      </c>
      <c r="Q95" s="7">
        <f t="shared" si="54"/>
        <v>147.22039112283014</v>
      </c>
      <c r="R95" s="14">
        <v>10</v>
      </c>
      <c r="S95" s="5">
        <f t="shared" si="10"/>
        <v>100.65803122327466</v>
      </c>
      <c r="T95" s="5">
        <f t="shared" si="11"/>
        <v>19.846045036985419</v>
      </c>
      <c r="U95" s="6">
        <f t="shared" si="13"/>
        <v>4</v>
      </c>
      <c r="V95" s="5">
        <f t="shared" si="14"/>
        <v>9.9230225184927097</v>
      </c>
      <c r="X95" s="5">
        <f t="shared" si="15"/>
        <v>139.30668029116774</v>
      </c>
      <c r="Y95" s="5">
        <f t="shared" si="16"/>
        <v>59.866883519089491</v>
      </c>
      <c r="Z95" s="6">
        <f t="shared" si="17"/>
        <v>7</v>
      </c>
      <c r="AA95" s="5">
        <f t="shared" si="18"/>
        <v>22.62755507999745</v>
      </c>
    </row>
    <row r="96" spans="1:27" x14ac:dyDescent="0.35">
      <c r="A96" s="14">
        <v>10.5</v>
      </c>
      <c r="B96" s="7">
        <f t="shared" si="50"/>
        <v>69.316081330868755</v>
      </c>
      <c r="C96" s="7">
        <f t="shared" si="50"/>
        <v>109.58904109589042</v>
      </c>
      <c r="D96" s="7">
        <f t="shared" si="50"/>
        <v>114.86880466472303</v>
      </c>
      <c r="E96" s="7">
        <f t="shared" si="50"/>
        <v>115.49384663931841</v>
      </c>
      <c r="F96" s="7"/>
      <c r="G96" s="8"/>
      <c r="H96" s="7">
        <f t="shared" si="51"/>
        <v>68.25938566552901</v>
      </c>
      <c r="I96" s="7"/>
      <c r="J96" s="7">
        <f t="shared" si="52"/>
        <v>113.01115241635688</v>
      </c>
      <c r="K96" s="7"/>
      <c r="L96" s="7">
        <f t="shared" si="53"/>
        <v>261.08619830592926</v>
      </c>
      <c r="M96" s="7"/>
      <c r="N96" s="7">
        <f t="shared" si="54"/>
        <v>207.9086832450061</v>
      </c>
      <c r="O96" s="7">
        <f t="shared" si="54"/>
        <v>185.53285477636666</v>
      </c>
      <c r="P96" s="7">
        <f t="shared" si="54"/>
        <v>57.326892109500804</v>
      </c>
      <c r="Q96" s="7">
        <f t="shared" si="54"/>
        <v>163.92001757855414</v>
      </c>
      <c r="R96" s="14">
        <v>10.5</v>
      </c>
      <c r="S96" s="5">
        <f t="shared" si="10"/>
        <v>102.31694343270016</v>
      </c>
      <c r="T96" s="5">
        <f t="shared" si="11"/>
        <v>22.15942464950756</v>
      </c>
      <c r="U96" s="6">
        <f t="shared" si="13"/>
        <v>4</v>
      </c>
      <c r="V96" s="5">
        <f t="shared" si="14"/>
        <v>11.07971232475378</v>
      </c>
      <c r="X96" s="5">
        <f t="shared" si="15"/>
        <v>151.00645487103469</v>
      </c>
      <c r="Y96" s="5">
        <f t="shared" si="16"/>
        <v>75.03424423860875</v>
      </c>
      <c r="Z96" s="6">
        <f t="shared" si="17"/>
        <v>7</v>
      </c>
      <c r="AA96" s="5">
        <f t="shared" si="18"/>
        <v>28.3602785812914</v>
      </c>
    </row>
    <row r="97" spans="1:27" x14ac:dyDescent="0.35">
      <c r="A97" s="14">
        <v>11</v>
      </c>
      <c r="B97" s="7">
        <f t="shared" si="50"/>
        <v>72.704867529266778</v>
      </c>
      <c r="C97" s="7">
        <f t="shared" si="50"/>
        <v>124.24338961452692</v>
      </c>
      <c r="D97" s="7">
        <f t="shared" si="50"/>
        <v>99.708454810495624</v>
      </c>
      <c r="E97" s="7">
        <f t="shared" si="50"/>
        <v>115.80940359734933</v>
      </c>
      <c r="F97" s="7"/>
      <c r="G97" s="8"/>
      <c r="H97" s="7">
        <f t="shared" si="51"/>
        <v>65.984072810011369</v>
      </c>
      <c r="I97" s="7"/>
      <c r="J97" s="7">
        <f t="shared" si="52"/>
        <v>139.77695167286245</v>
      </c>
      <c r="K97" s="7"/>
      <c r="L97" s="7">
        <f t="shared" si="53"/>
        <v>42.850024912805182</v>
      </c>
      <c r="M97" s="7"/>
      <c r="N97" s="7">
        <f t="shared" si="54"/>
        <v>75.825519771708102</v>
      </c>
      <c r="O97" s="7">
        <f t="shared" si="54"/>
        <v>136.94091662065156</v>
      </c>
      <c r="P97" s="7">
        <f t="shared" si="54"/>
        <v>69.243156199677941</v>
      </c>
      <c r="Q97" s="7">
        <f t="shared" si="54"/>
        <v>163.48055372445614</v>
      </c>
      <c r="R97" s="14">
        <v>11</v>
      </c>
      <c r="S97" s="5">
        <f t="shared" si="10"/>
        <v>103.11652888790967</v>
      </c>
      <c r="T97" s="5">
        <f t="shared" si="11"/>
        <v>22.685806341273732</v>
      </c>
      <c r="U97" s="6">
        <f t="shared" si="13"/>
        <v>4</v>
      </c>
      <c r="V97" s="5">
        <f t="shared" si="14"/>
        <v>11.342903170636866</v>
      </c>
      <c r="X97" s="5">
        <f t="shared" si="15"/>
        <v>99.15731367316755</v>
      </c>
      <c r="Y97" s="5">
        <f t="shared" si="16"/>
        <v>46.413430086796666</v>
      </c>
      <c r="Z97" s="6">
        <f t="shared" si="17"/>
        <v>7</v>
      </c>
      <c r="AA97" s="5">
        <f t="shared" si="18"/>
        <v>17.542627643306712</v>
      </c>
    </row>
    <row r="98" spans="1:27" x14ac:dyDescent="0.35"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S98" s="5"/>
      <c r="T98" s="5"/>
    </row>
    <row r="99" spans="1:27" x14ac:dyDescent="0.35"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S99" s="5"/>
      <c r="T99" s="5"/>
    </row>
    <row r="100" spans="1:27" x14ac:dyDescent="0.35"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S100" s="5"/>
      <c r="T100" s="5"/>
    </row>
    <row r="101" spans="1:27" x14ac:dyDescent="0.35"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S101" s="5"/>
      <c r="T101" s="5"/>
    </row>
    <row r="102" spans="1:27" x14ac:dyDescent="0.35"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S102" s="5"/>
      <c r="T102" s="5"/>
    </row>
    <row r="103" spans="1:27" x14ac:dyDescent="0.35"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S103" s="5"/>
      <c r="T103" s="5"/>
    </row>
    <row r="104" spans="1:27" x14ac:dyDescent="0.35"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S104" s="5"/>
      <c r="T104" s="5"/>
    </row>
    <row r="105" spans="1:27" x14ac:dyDescent="0.35"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S105" s="5"/>
      <c r="T105" s="5"/>
    </row>
    <row r="106" spans="1:27" x14ac:dyDescent="0.35"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5"/>
      <c r="T106" s="5"/>
    </row>
    <row r="107" spans="1:27" x14ac:dyDescent="0.35"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5"/>
      <c r="T107" s="5"/>
    </row>
    <row r="108" spans="1:27" x14ac:dyDescent="0.35"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5"/>
      <c r="T108" s="5"/>
    </row>
    <row r="109" spans="1:27" x14ac:dyDescent="0.35"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5"/>
      <c r="T109" s="5"/>
    </row>
    <row r="110" spans="1:27" x14ac:dyDescent="0.35"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5"/>
      <c r="T110" s="5"/>
    </row>
    <row r="111" spans="1:27" x14ac:dyDescent="0.35"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S111" s="5"/>
      <c r="T111" s="5"/>
    </row>
    <row r="112" spans="1:27" x14ac:dyDescent="0.35"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S112" s="5"/>
      <c r="T112" s="5"/>
    </row>
    <row r="113" spans="2:20" x14ac:dyDescent="0.35"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S113" s="5"/>
      <c r="T113" s="5"/>
    </row>
    <row r="114" spans="2:20" x14ac:dyDescent="0.35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20" x14ac:dyDescent="0.35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20" x14ac:dyDescent="0.35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35" spans="2:21" x14ac:dyDescent="0.35">
      <c r="B135">
        <f>AVERAGE(B151:B160)</f>
        <v>0.12333333333333259</v>
      </c>
      <c r="C135">
        <f>AVERAGE(C151:C160)</f>
        <v>0.16166666666666701</v>
      </c>
      <c r="D135">
        <f t="shared" ref="D135:F135" si="55">AVERAGE(D151:D160)</f>
        <v>7.3333333333333334E-2</v>
      </c>
      <c r="E135">
        <f t="shared" si="55"/>
        <v>0.66333333333333422</v>
      </c>
      <c r="F135">
        <f t="shared" si="55"/>
        <v>0.50666666666666704</v>
      </c>
      <c r="G135" s="8"/>
      <c r="S135" s="6">
        <f>AVERAGE(B135:F135)</f>
        <v>0.30566666666666686</v>
      </c>
      <c r="T135" s="6">
        <f>_xlfn.STDEV.S(B135:F135)</f>
        <v>0.26281489049646123</v>
      </c>
      <c r="U135" s="6">
        <f>COUNT(H135:Q135)</f>
        <v>0</v>
      </c>
    </row>
    <row r="136" spans="2:21" x14ac:dyDescent="0.35">
      <c r="B136">
        <f>AVERAGE(B161:B171)</f>
        <v>-7.6230303030303048</v>
      </c>
      <c r="C136">
        <f>AVERAGE(C161:C171)</f>
        <v>-2.4498484848484847</v>
      </c>
      <c r="D136">
        <f t="shared" ref="D136:F136" si="56">AVERAGE(D161:D171)</f>
        <v>-3.4015151515151505</v>
      </c>
      <c r="E136">
        <f t="shared" si="56"/>
        <v>-5.7087878787878772</v>
      </c>
      <c r="F136">
        <f t="shared" si="56"/>
        <v>-2.814242424242424</v>
      </c>
      <c r="G136" s="8"/>
      <c r="H136">
        <f>AVERAGE(H152:H161)</f>
        <v>4.999999999999916E-3</v>
      </c>
      <c r="I136">
        <f t="shared" ref="I136:Q136" si="57">AVERAGE(I152:I161)</f>
        <v>5.1666666666666569E-2</v>
      </c>
      <c r="J136">
        <f t="shared" si="57"/>
        <v>-2.166666666666665E-2</v>
      </c>
      <c r="K136" s="7">
        <f t="shared" si="57"/>
        <v>0.29500000000000037</v>
      </c>
      <c r="L136" s="7">
        <f>AVERAGE(L152:L161)</f>
        <v>1.0916666666666668</v>
      </c>
      <c r="M136" s="7">
        <f>AVERAGE(M152:M161)</f>
        <v>-0.19499999999999992</v>
      </c>
      <c r="N136" s="7">
        <f>AVERAGE(N152:N161)</f>
        <v>0.25499999999999989</v>
      </c>
      <c r="O136" s="7">
        <f>AVERAGE(O152:O161)</f>
        <v>-9.8333333333333245E-2</v>
      </c>
      <c r="P136" s="7">
        <f t="shared" si="57"/>
        <v>0.12666666666666665</v>
      </c>
      <c r="Q136" s="7">
        <f t="shared" si="57"/>
        <v>-0.14500000000000032</v>
      </c>
      <c r="S136" s="6">
        <f>AVERAGE(B136:F136)</f>
        <v>-4.3994848484848479</v>
      </c>
      <c r="T136" s="6">
        <f>_xlfn.STDEV.S(B136:F136)</f>
        <v>2.2031533499045413</v>
      </c>
      <c r="U136" s="6">
        <f>COUNT(H136:Q136)</f>
        <v>10</v>
      </c>
    </row>
    <row r="137" spans="2:21" x14ac:dyDescent="0.35">
      <c r="B137">
        <f>AVERAGE(B172:B181)</f>
        <v>-3.3200000000000012</v>
      </c>
      <c r="C137">
        <f>AVERAGE(C172:C181)</f>
        <v>0.52833333333333365</v>
      </c>
      <c r="D137">
        <f t="shared" ref="D137:F137" si="58">AVERAGE(D172:D181)</f>
        <v>-0.51</v>
      </c>
      <c r="E137">
        <f t="shared" si="58"/>
        <v>0.85000000000000075</v>
      </c>
      <c r="F137">
        <f t="shared" si="58"/>
        <v>-1.9233333333333329</v>
      </c>
      <c r="G137" s="8"/>
      <c r="H137">
        <f>AVERAGE(H162:H172)</f>
        <v>-1.4043939393939395</v>
      </c>
      <c r="I137">
        <f t="shared" ref="I137:Q137" si="59">AVERAGE(I162:I172)</f>
        <v>-1.0377272727272726</v>
      </c>
      <c r="J137">
        <f t="shared" si="59"/>
        <v>-1.3901515151515151</v>
      </c>
      <c r="K137" s="7">
        <f t="shared" si="59"/>
        <v>-4.9024999999999999</v>
      </c>
      <c r="L137" s="7">
        <f>AVERAGE(L162:L172)</f>
        <v>0.2853030303030305</v>
      </c>
      <c r="M137" s="7">
        <f>AVERAGE(M162:M172)</f>
        <v>-1.7992424242424241</v>
      </c>
      <c r="N137" s="7">
        <f>AVERAGE(N162:N172)</f>
        <v>-1.5943939393939395</v>
      </c>
      <c r="O137" s="7">
        <f>AVERAGE(O162:O172)</f>
        <v>-2.9910606060606066</v>
      </c>
      <c r="P137" s="7">
        <f t="shared" si="59"/>
        <v>-8.1075757575757574</v>
      </c>
      <c r="Q137" s="7">
        <f t="shared" si="59"/>
        <v>-3.6819696969696976</v>
      </c>
      <c r="S137" s="6">
        <f>AVERAGE(B137:F137)</f>
        <v>-0.875</v>
      </c>
      <c r="T137" s="6">
        <f>_xlfn.STDEV.S(B137:F137)</f>
        <v>1.743217013327818</v>
      </c>
      <c r="U137" s="6">
        <f>COUNT(H137:Q137)</f>
        <v>10</v>
      </c>
    </row>
    <row r="138" spans="2:21" x14ac:dyDescent="0.35">
      <c r="B138" t="e">
        <f>AVERAGE(B182:B191)</f>
        <v>#REF!</v>
      </c>
      <c r="C138" t="e">
        <f>AVERAGE(C182:C191)</f>
        <v>#REF!</v>
      </c>
      <c r="D138" t="e">
        <f t="shared" ref="D138:F138" si="60">AVERAGE(D182:D191)</f>
        <v>#REF!</v>
      </c>
      <c r="E138" t="e">
        <f t="shared" si="60"/>
        <v>#REF!</v>
      </c>
      <c r="F138" t="e">
        <f t="shared" si="60"/>
        <v>#DIV/0!</v>
      </c>
      <c r="G138" s="8"/>
      <c r="H138">
        <f>AVERAGE(H173:H182)</f>
        <v>-0.92833333333333334</v>
      </c>
      <c r="I138">
        <f t="shared" ref="I138:Q138" si="61">AVERAGE(I173:I182)</f>
        <v>-0.56500000000000006</v>
      </c>
      <c r="J138">
        <f t="shared" si="61"/>
        <v>0.55499999999999994</v>
      </c>
      <c r="K138" s="7"/>
      <c r="L138" s="7">
        <f>AVERAGE(L173:L182)</f>
        <v>2.3050000000000002</v>
      </c>
      <c r="M138" s="7">
        <f>AVERAGE(M173:M182)</f>
        <v>-0.51944444444444449</v>
      </c>
      <c r="N138" s="7">
        <f>AVERAGE(N173:N182)</f>
        <v>1.168333333333333</v>
      </c>
      <c r="O138" s="7">
        <f>AVERAGE(O173:O182)</f>
        <v>-1.0649999999999997</v>
      </c>
      <c r="P138" s="7">
        <f t="shared" si="61"/>
        <v>-4.0033333333333339</v>
      </c>
      <c r="Q138" s="7">
        <f t="shared" si="61"/>
        <v>2.0583333333333331</v>
      </c>
      <c r="S138" s="6" t="e">
        <f>AVERAGE(B138:F138)</f>
        <v>#REF!</v>
      </c>
      <c r="T138" s="6" t="e">
        <f>_xlfn.STDEV.S(B138:F138)</f>
        <v>#REF!</v>
      </c>
      <c r="U138" s="6">
        <f>COUNT(H138:Q138)</f>
        <v>9</v>
      </c>
    </row>
    <row r="139" spans="2:21" x14ac:dyDescent="0.35">
      <c r="G139" s="8"/>
      <c r="H139">
        <f>AVERAGE(H183:H192)</f>
        <v>-0.48166666666666674</v>
      </c>
      <c r="J139" t="e">
        <f t="shared" ref="J139:Q139" si="62">AVERAGE(J183:J192)</f>
        <v>#REF!</v>
      </c>
      <c r="K139" s="7"/>
      <c r="L139" s="7" t="e">
        <f>AVERAGE(L183:L192)</f>
        <v>#REF!</v>
      </c>
      <c r="M139" s="7"/>
      <c r="N139" s="7" t="e">
        <f>AVERAGE(N183:N192)</f>
        <v>#REF!</v>
      </c>
      <c r="O139" s="7" t="e">
        <f>AVERAGE(O183:O192)</f>
        <v>#REF!</v>
      </c>
      <c r="P139" s="7" t="e">
        <f t="shared" si="62"/>
        <v>#REF!</v>
      </c>
      <c r="Q139" s="7" t="e">
        <f t="shared" si="62"/>
        <v>#REF!</v>
      </c>
      <c r="S139" s="6"/>
      <c r="T139" s="6"/>
      <c r="U139" s="6"/>
    </row>
    <row r="140" spans="2:21" x14ac:dyDescent="0.35">
      <c r="G140" s="8"/>
      <c r="S140" s="6"/>
      <c r="T140" s="6"/>
      <c r="U140" s="6"/>
    </row>
    <row r="141" spans="2:21" x14ac:dyDescent="0.35">
      <c r="B141">
        <f t="shared" ref="B141:F150" si="63">(B10-B$5)/30</f>
        <v>-1.3200000000000007</v>
      </c>
      <c r="C141">
        <f t="shared" si="63"/>
        <v>-0.2316666666666663</v>
      </c>
      <c r="D141">
        <f t="shared" si="63"/>
        <v>-0.28333333333333333</v>
      </c>
      <c r="E141">
        <f t="shared" si="63"/>
        <v>-1.096666666666666</v>
      </c>
      <c r="F141">
        <f t="shared" si="63"/>
        <v>-0.68999999999999961</v>
      </c>
      <c r="G141" s="8"/>
      <c r="S141" s="6">
        <f t="shared" ref="S141:S172" si="64">AVERAGE(B141:F141)</f>
        <v>-0.72433333333333327</v>
      </c>
      <c r="T141" s="6">
        <f t="shared" ref="T141:T172" si="65">_xlfn.STDEV.S(B141:F141)</f>
        <v>0.4826569980615405</v>
      </c>
      <c r="U141" s="6">
        <f t="shared" ref="U141:U172" si="66">COUNT(H141:Q141)</f>
        <v>0</v>
      </c>
    </row>
    <row r="142" spans="2:21" x14ac:dyDescent="0.35">
      <c r="B142">
        <f t="shared" si="63"/>
        <v>-0.12000000000000076</v>
      </c>
      <c r="C142">
        <f t="shared" si="63"/>
        <v>0.13500000000000037</v>
      </c>
      <c r="D142">
        <f t="shared" si="63"/>
        <v>-0.51666666666666672</v>
      </c>
      <c r="E142">
        <f t="shared" si="63"/>
        <v>-0.22999999999999923</v>
      </c>
      <c r="F142">
        <f t="shared" si="63"/>
        <v>4.333333333333371E-2</v>
      </c>
      <c r="G142" s="8"/>
      <c r="H142" s="7">
        <f t="shared" ref="H142:Q142" si="67">(H10-H$5)/30</f>
        <v>-3.166666666666676E-2</v>
      </c>
      <c r="I142" s="7">
        <f t="shared" si="67"/>
        <v>0.43499999999999989</v>
      </c>
      <c r="J142" s="7">
        <f t="shared" si="67"/>
        <v>0.45833333333333331</v>
      </c>
      <c r="K142" s="7">
        <f t="shared" si="67"/>
        <v>-1.4816666666666662</v>
      </c>
      <c r="L142" s="7">
        <f t="shared" si="67"/>
        <v>-1.6783333333333332</v>
      </c>
      <c r="M142" s="7">
        <f t="shared" si="67"/>
        <v>-1.3416666666666666</v>
      </c>
      <c r="N142" s="7">
        <f t="shared" si="67"/>
        <v>2.0449999999999999</v>
      </c>
      <c r="O142" s="7">
        <f t="shared" si="67"/>
        <v>-2.7183333333333333</v>
      </c>
      <c r="P142" s="7">
        <f t="shared" si="67"/>
        <v>0.25</v>
      </c>
      <c r="Q142" s="7">
        <f t="shared" si="67"/>
        <v>3.3483333333333332</v>
      </c>
      <c r="S142" s="6">
        <f t="shared" si="64"/>
        <v>-0.13766666666666655</v>
      </c>
      <c r="T142" s="6">
        <f t="shared" si="65"/>
        <v>0.25474824173420063</v>
      </c>
      <c r="U142" s="6">
        <f t="shared" si="66"/>
        <v>10</v>
      </c>
    </row>
    <row r="143" spans="2:21" x14ac:dyDescent="0.35">
      <c r="B143">
        <f t="shared" si="63"/>
        <v>1.3333333333332576E-2</v>
      </c>
      <c r="C143">
        <f t="shared" si="63"/>
        <v>-3.1666666666666288E-2</v>
      </c>
      <c r="D143">
        <f t="shared" si="63"/>
        <v>1.6666666666666666E-2</v>
      </c>
      <c r="E143">
        <f t="shared" si="63"/>
        <v>-0.32999999999999924</v>
      </c>
      <c r="F143">
        <f t="shared" si="63"/>
        <v>-0.88999999999999957</v>
      </c>
      <c r="G143" s="8"/>
      <c r="H143" s="7">
        <f t="shared" ref="H143:Q143" si="68">(H11-H$5)/30</f>
        <v>-0.46500000000000008</v>
      </c>
      <c r="I143" s="7">
        <f t="shared" si="68"/>
        <v>0.43499999999999989</v>
      </c>
      <c r="J143" s="7">
        <f t="shared" si="68"/>
        <v>0.72499999999999998</v>
      </c>
      <c r="K143" s="7">
        <f t="shared" si="68"/>
        <v>-1.0149999999999997</v>
      </c>
      <c r="L143" s="7">
        <f t="shared" si="68"/>
        <v>-2.878333333333333</v>
      </c>
      <c r="M143" s="7">
        <f t="shared" si="68"/>
        <v>-0.7416666666666667</v>
      </c>
      <c r="N143" s="7">
        <f t="shared" si="68"/>
        <v>-3.3883333333333336</v>
      </c>
      <c r="O143" s="7">
        <f t="shared" si="68"/>
        <v>-2.7183333333333333</v>
      </c>
      <c r="P143" s="7">
        <f t="shared" si="68"/>
        <v>-0.51666666666666672</v>
      </c>
      <c r="Q143" s="7">
        <f t="shared" si="68"/>
        <v>0.38166666666666627</v>
      </c>
      <c r="S143" s="6">
        <f t="shared" si="64"/>
        <v>-0.24433333333333315</v>
      </c>
      <c r="T143" s="6">
        <f t="shared" si="65"/>
        <v>0.38857574694145658</v>
      </c>
      <c r="U143" s="6">
        <f t="shared" si="66"/>
        <v>10</v>
      </c>
    </row>
    <row r="144" spans="2:21" x14ac:dyDescent="0.35">
      <c r="B144">
        <f t="shared" si="63"/>
        <v>-0.58666666666666745</v>
      </c>
      <c r="C144">
        <f t="shared" si="63"/>
        <v>-0.29833333333333295</v>
      </c>
      <c r="D144">
        <f t="shared" si="63"/>
        <v>-0.55000000000000004</v>
      </c>
      <c r="E144">
        <f t="shared" si="63"/>
        <v>-1.1299999999999992</v>
      </c>
      <c r="F144">
        <f t="shared" si="63"/>
        <v>-0.68999999999999961</v>
      </c>
      <c r="G144" s="8"/>
      <c r="H144" s="7">
        <f t="shared" ref="H144:Q144" si="69">(H12-H$5)/30</f>
        <v>-0.33166666666666678</v>
      </c>
      <c r="I144" s="7">
        <f t="shared" si="69"/>
        <v>0.16833333333333325</v>
      </c>
      <c r="J144" s="7">
        <f t="shared" si="69"/>
        <v>9.166666666666666E-2</v>
      </c>
      <c r="K144" s="7">
        <f t="shared" si="69"/>
        <v>-1.0149999999999997</v>
      </c>
      <c r="L144" s="7">
        <f t="shared" si="69"/>
        <v>8.8333333333333527E-2</v>
      </c>
      <c r="M144" s="7">
        <f t="shared" si="69"/>
        <v>4.3583333333333334</v>
      </c>
      <c r="N144" s="7">
        <f t="shared" si="69"/>
        <v>2.878333333333333</v>
      </c>
      <c r="O144" s="7">
        <f t="shared" si="69"/>
        <v>3.1483333333333334</v>
      </c>
      <c r="P144" s="7">
        <f t="shared" si="69"/>
        <v>0.18333333333333332</v>
      </c>
      <c r="Q144" s="7">
        <f t="shared" si="69"/>
        <v>1.148333333333333</v>
      </c>
      <c r="S144" s="6">
        <f t="shared" si="64"/>
        <v>-0.6509999999999998</v>
      </c>
      <c r="T144" s="6">
        <f t="shared" si="65"/>
        <v>0.30400475142485639</v>
      </c>
      <c r="U144" s="6">
        <f t="shared" si="66"/>
        <v>10</v>
      </c>
    </row>
    <row r="145" spans="2:21" x14ac:dyDescent="0.35">
      <c r="B145">
        <f t="shared" si="63"/>
        <v>0.14666666666666592</v>
      </c>
      <c r="C145">
        <f t="shared" si="63"/>
        <v>-0.69833333333333292</v>
      </c>
      <c r="D145">
        <f t="shared" si="63"/>
        <v>0.31666666666666665</v>
      </c>
      <c r="E145">
        <f t="shared" si="63"/>
        <v>-0.92999999999999927</v>
      </c>
      <c r="F145">
        <f t="shared" si="63"/>
        <v>-0.88999999999999957</v>
      </c>
      <c r="G145" s="8"/>
      <c r="H145" s="7">
        <f t="shared" ref="H145:Q145" si="70">(H13-H$5)/30</f>
        <v>0.30166666666666658</v>
      </c>
      <c r="I145" s="7">
        <f t="shared" si="70"/>
        <v>-0.19833333333333342</v>
      </c>
      <c r="J145" s="7">
        <f t="shared" si="70"/>
        <v>0.19166666666666668</v>
      </c>
      <c r="K145" s="7">
        <f t="shared" si="70"/>
        <v>-0.74833333333333296</v>
      </c>
      <c r="L145" s="7">
        <f t="shared" si="70"/>
        <v>-7.8333333333333144E-2</v>
      </c>
      <c r="M145" s="7">
        <f t="shared" si="70"/>
        <v>-6.9083333333333332</v>
      </c>
      <c r="N145" s="7">
        <f t="shared" si="70"/>
        <v>-3.7883333333333336</v>
      </c>
      <c r="O145" s="7">
        <f t="shared" si="70"/>
        <v>-1.9849999999999999</v>
      </c>
      <c r="P145" s="7">
        <f t="shared" si="70"/>
        <v>-0.78333333333333333</v>
      </c>
      <c r="Q145" s="7">
        <f t="shared" si="70"/>
        <v>-3.5850000000000004</v>
      </c>
      <c r="S145" s="6">
        <f t="shared" si="64"/>
        <v>-0.41099999999999987</v>
      </c>
      <c r="T145" s="6">
        <f t="shared" si="65"/>
        <v>0.59620745830065958</v>
      </c>
      <c r="U145" s="6">
        <f t="shared" si="66"/>
        <v>10</v>
      </c>
    </row>
    <row r="146" spans="2:21" x14ac:dyDescent="0.35">
      <c r="B146">
        <f t="shared" si="63"/>
        <v>-0.1533333333333341</v>
      </c>
      <c r="C146">
        <f t="shared" si="63"/>
        <v>-0.13166666666666629</v>
      </c>
      <c r="D146">
        <f t="shared" si="63"/>
        <v>-0.05</v>
      </c>
      <c r="E146">
        <f t="shared" si="63"/>
        <v>-1.1299999999999992</v>
      </c>
      <c r="F146">
        <f t="shared" si="63"/>
        <v>-0.58999999999999964</v>
      </c>
      <c r="G146" s="8"/>
      <c r="H146" s="7">
        <f t="shared" ref="H146:Q146" si="71">(H14-H$5)/30</f>
        <v>0.56833333333333325</v>
      </c>
      <c r="I146" s="7">
        <f t="shared" si="71"/>
        <v>-0.13166666666666677</v>
      </c>
      <c r="J146" s="7">
        <f t="shared" si="71"/>
        <v>0.19166666666666668</v>
      </c>
      <c r="K146" s="7">
        <f t="shared" si="71"/>
        <v>-0.11499999999999962</v>
      </c>
      <c r="L146" s="7">
        <f t="shared" si="71"/>
        <v>-3.145</v>
      </c>
      <c r="M146" s="7">
        <f t="shared" si="71"/>
        <v>4.2583333333333337</v>
      </c>
      <c r="N146" s="7">
        <f t="shared" si="71"/>
        <v>-0.38833333333333353</v>
      </c>
      <c r="O146" s="7">
        <f t="shared" si="71"/>
        <v>-0.75166666666666659</v>
      </c>
      <c r="P146" s="7">
        <f t="shared" si="71"/>
        <v>-1.6666666666666666E-2</v>
      </c>
      <c r="Q146" s="7">
        <f t="shared" si="71"/>
        <v>2.8483333333333332</v>
      </c>
      <c r="S146" s="6">
        <f t="shared" si="64"/>
        <v>-0.41099999999999987</v>
      </c>
      <c r="T146" s="6">
        <f t="shared" si="65"/>
        <v>0.45380122912521426</v>
      </c>
      <c r="U146" s="6">
        <f t="shared" si="66"/>
        <v>10</v>
      </c>
    </row>
    <row r="147" spans="2:21" x14ac:dyDescent="0.35">
      <c r="B147">
        <f t="shared" si="63"/>
        <v>-0.12000000000000076</v>
      </c>
      <c r="C147">
        <f t="shared" si="63"/>
        <v>0.23500000000000038</v>
      </c>
      <c r="D147">
        <f t="shared" si="63"/>
        <v>-0.05</v>
      </c>
      <c r="E147">
        <f t="shared" si="63"/>
        <v>-0.26333333333333259</v>
      </c>
      <c r="F147">
        <f t="shared" si="63"/>
        <v>-0.58999999999999964</v>
      </c>
      <c r="G147" s="8"/>
      <c r="H147" s="7">
        <f t="shared" ref="H147:Q147" si="72">(H15-H$5)/30</f>
        <v>0.16833333333333325</v>
      </c>
      <c r="I147" s="7">
        <f t="shared" si="72"/>
        <v>-9.8333333333333425E-2</v>
      </c>
      <c r="J147" s="7">
        <f t="shared" si="72"/>
        <v>-0.10833333333333334</v>
      </c>
      <c r="K147" s="7">
        <f t="shared" si="72"/>
        <v>0.78500000000000036</v>
      </c>
      <c r="L147" s="7">
        <f t="shared" si="72"/>
        <v>1.8550000000000002</v>
      </c>
      <c r="M147" s="7">
        <f t="shared" si="72"/>
        <v>3.0583333333333331</v>
      </c>
      <c r="N147" s="7">
        <f t="shared" si="72"/>
        <v>2.5116666666666663</v>
      </c>
      <c r="O147" s="7">
        <f t="shared" si="72"/>
        <v>3.9483333333333333</v>
      </c>
      <c r="P147" s="7">
        <f t="shared" si="72"/>
        <v>-0.6166666666666667</v>
      </c>
      <c r="Q147" s="7">
        <f t="shared" si="72"/>
        <v>-1.4850000000000003</v>
      </c>
      <c r="S147" s="6">
        <f t="shared" si="64"/>
        <v>-0.15766666666666654</v>
      </c>
      <c r="T147" s="6">
        <f t="shared" si="65"/>
        <v>0.30219015352735906</v>
      </c>
      <c r="U147" s="6">
        <f t="shared" si="66"/>
        <v>10</v>
      </c>
    </row>
    <row r="148" spans="2:21" x14ac:dyDescent="0.35">
      <c r="B148">
        <f t="shared" si="63"/>
        <v>0.31333333333333258</v>
      </c>
      <c r="C148">
        <f t="shared" si="63"/>
        <v>-0.2316666666666663</v>
      </c>
      <c r="D148">
        <f t="shared" si="63"/>
        <v>0.11666666666666667</v>
      </c>
      <c r="E148">
        <f t="shared" si="63"/>
        <v>-0.42999999999999922</v>
      </c>
      <c r="F148">
        <f t="shared" si="63"/>
        <v>-0.52333333333333298</v>
      </c>
      <c r="G148" s="8"/>
      <c r="H148" s="7">
        <f t="shared" ref="H148:Q148" si="73">(H16-H$5)/30</f>
        <v>-3.166666666666676E-2</v>
      </c>
      <c r="I148" s="7">
        <f t="shared" si="73"/>
        <v>-0.93166666666666675</v>
      </c>
      <c r="J148" s="7">
        <f t="shared" si="73"/>
        <v>-0.20833333333333334</v>
      </c>
      <c r="K148" s="7">
        <f t="shared" si="73"/>
        <v>0.21833333333333371</v>
      </c>
      <c r="L148" s="7">
        <f t="shared" si="73"/>
        <v>-3.0449999999999999</v>
      </c>
      <c r="M148" s="7">
        <f t="shared" si="73"/>
        <v>-1.2749999999999999</v>
      </c>
      <c r="N148" s="7">
        <f t="shared" si="73"/>
        <v>-3.9550000000000001</v>
      </c>
      <c r="O148" s="7">
        <f t="shared" si="73"/>
        <v>2.7816666666666667</v>
      </c>
      <c r="P148" s="7">
        <f t="shared" si="73"/>
        <v>0.35</v>
      </c>
      <c r="Q148" s="7">
        <f t="shared" si="73"/>
        <v>0.28166666666666629</v>
      </c>
      <c r="S148" s="6">
        <f t="shared" si="64"/>
        <v>-0.15099999999999986</v>
      </c>
      <c r="T148" s="6">
        <f t="shared" si="65"/>
        <v>0.35715231733502362</v>
      </c>
      <c r="U148" s="6">
        <f t="shared" si="66"/>
        <v>10</v>
      </c>
    </row>
    <row r="149" spans="2:21" x14ac:dyDescent="0.35">
      <c r="B149">
        <f t="shared" si="63"/>
        <v>0.51333333333333253</v>
      </c>
      <c r="C149">
        <f t="shared" si="63"/>
        <v>-0.39833333333333293</v>
      </c>
      <c r="D149">
        <f t="shared" si="63"/>
        <v>0.25</v>
      </c>
      <c r="E149">
        <f t="shared" si="63"/>
        <v>-0.52999999999999925</v>
      </c>
      <c r="F149">
        <f t="shared" si="63"/>
        <v>-0.28999999999999965</v>
      </c>
      <c r="G149" s="8"/>
      <c r="H149" s="7">
        <f t="shared" ref="H149:Q149" si="74">(H17-H$5)/30</f>
        <v>-0.83166666666666678</v>
      </c>
      <c r="I149" s="7">
        <f t="shared" si="74"/>
        <v>-0.16500000000000009</v>
      </c>
      <c r="J149" s="7">
        <f t="shared" si="74"/>
        <v>-0.40833333333333333</v>
      </c>
      <c r="K149" s="7">
        <f t="shared" si="74"/>
        <v>-8.166666666666629E-2</v>
      </c>
      <c r="L149" s="7">
        <f t="shared" si="74"/>
        <v>-2.9116666666666666</v>
      </c>
      <c r="M149" s="7">
        <f t="shared" si="74"/>
        <v>2.9583333333333335</v>
      </c>
      <c r="N149" s="7">
        <f t="shared" si="74"/>
        <v>2.7116666666666664</v>
      </c>
      <c r="O149" s="7">
        <f t="shared" si="74"/>
        <v>3.4816666666666669</v>
      </c>
      <c r="P149" s="7">
        <f t="shared" si="74"/>
        <v>-0.21666666666666667</v>
      </c>
      <c r="Q149" s="7">
        <f t="shared" si="74"/>
        <v>-0.65166666666666706</v>
      </c>
      <c r="S149" s="6">
        <f t="shared" si="64"/>
        <v>-9.0999999999999859E-2</v>
      </c>
      <c r="T149" s="6">
        <f t="shared" si="65"/>
        <v>0.44952073243498836</v>
      </c>
      <c r="U149" s="6">
        <f t="shared" si="66"/>
        <v>10</v>
      </c>
    </row>
    <row r="150" spans="2:21" x14ac:dyDescent="0.35">
      <c r="B150">
        <f t="shared" si="63"/>
        <v>7.9999999999999238E-2</v>
      </c>
      <c r="C150">
        <f t="shared" si="63"/>
        <v>3.5000000000000378E-2</v>
      </c>
      <c r="D150">
        <f t="shared" si="63"/>
        <v>1.6666666666666666E-2</v>
      </c>
      <c r="E150">
        <f t="shared" si="63"/>
        <v>-0.56333333333333258</v>
      </c>
      <c r="F150">
        <f t="shared" si="63"/>
        <v>4.333333333333371E-2</v>
      </c>
      <c r="G150" s="8"/>
      <c r="H150" s="7">
        <f t="shared" ref="H150:Q150" si="75">(H18-H$5)/30</f>
        <v>1.666666666666572E-3</v>
      </c>
      <c r="I150" s="7">
        <f t="shared" si="75"/>
        <v>0.16833333333333325</v>
      </c>
      <c r="J150" s="7">
        <f t="shared" si="75"/>
        <v>9.166666666666666E-2</v>
      </c>
      <c r="K150" s="7">
        <f t="shared" si="75"/>
        <v>-0.14833333333333296</v>
      </c>
      <c r="L150" s="7">
        <f t="shared" si="75"/>
        <v>2.6550000000000002</v>
      </c>
      <c r="M150" s="7">
        <f t="shared" si="75"/>
        <v>-5.7750000000000004</v>
      </c>
      <c r="N150" s="7">
        <f t="shared" si="75"/>
        <v>7.8333333333333144E-2</v>
      </c>
      <c r="O150" s="7">
        <f t="shared" si="75"/>
        <v>-1.5183333333333333</v>
      </c>
      <c r="P150" s="7">
        <f t="shared" si="75"/>
        <v>8.3333333333333329E-2</v>
      </c>
      <c r="Q150" s="7">
        <f t="shared" si="75"/>
        <v>-2.5850000000000004</v>
      </c>
      <c r="S150" s="6">
        <f t="shared" si="64"/>
        <v>-7.7666666666666523E-2</v>
      </c>
      <c r="T150" s="6">
        <f t="shared" si="65"/>
        <v>0.27247222080628869</v>
      </c>
      <c r="U150" s="6">
        <f t="shared" si="66"/>
        <v>10</v>
      </c>
    </row>
    <row r="151" spans="2:21" x14ac:dyDescent="0.35">
      <c r="B151">
        <f t="shared" ref="B151:F160" si="76">(B20-B$5)/30</f>
        <v>0.54666666666666586</v>
      </c>
      <c r="C151">
        <f t="shared" si="76"/>
        <v>0.66833333333333367</v>
      </c>
      <c r="D151">
        <f t="shared" si="76"/>
        <v>-0.25</v>
      </c>
      <c r="E151">
        <f t="shared" si="76"/>
        <v>-0.16333333333333258</v>
      </c>
      <c r="F151">
        <f t="shared" si="76"/>
        <v>0.74333333333333373</v>
      </c>
      <c r="G151" s="8"/>
      <c r="H151" s="7">
        <f t="shared" ref="H151:Q151" si="77">(H19-H$5)/30</f>
        <v>0.60166666666666657</v>
      </c>
      <c r="I151" s="7">
        <f t="shared" si="77"/>
        <v>-0.19833333333333342</v>
      </c>
      <c r="J151" s="7">
        <f t="shared" si="77"/>
        <v>-0.80833333333333335</v>
      </c>
      <c r="K151" s="7">
        <f t="shared" si="77"/>
        <v>0.65166666666666706</v>
      </c>
      <c r="L151" s="7">
        <f t="shared" si="77"/>
        <v>-1.7783333333333331</v>
      </c>
      <c r="M151" s="7">
        <f t="shared" si="77"/>
        <v>3.3583333333333334</v>
      </c>
      <c r="N151" s="7">
        <f t="shared" si="77"/>
        <v>-1.2550000000000001</v>
      </c>
      <c r="O151" s="7">
        <f t="shared" si="77"/>
        <v>-2.6850000000000001</v>
      </c>
      <c r="P151" s="7">
        <f t="shared" si="77"/>
        <v>1.6666666666666666E-2</v>
      </c>
      <c r="Q151" s="7">
        <f t="shared" si="77"/>
        <v>1.7483333333333329</v>
      </c>
      <c r="S151" s="6">
        <f t="shared" si="64"/>
        <v>0.30900000000000011</v>
      </c>
      <c r="T151" s="6">
        <f t="shared" si="65"/>
        <v>0.47692533773933388</v>
      </c>
      <c r="U151" s="6">
        <f t="shared" si="66"/>
        <v>10</v>
      </c>
    </row>
    <row r="152" spans="2:21" x14ac:dyDescent="0.35">
      <c r="B152">
        <f t="shared" si="76"/>
        <v>-0.12000000000000076</v>
      </c>
      <c r="C152">
        <f t="shared" si="76"/>
        <v>0.13500000000000037</v>
      </c>
      <c r="D152">
        <f t="shared" si="76"/>
        <v>0.75</v>
      </c>
      <c r="E152">
        <f t="shared" si="76"/>
        <v>0.67000000000000071</v>
      </c>
      <c r="F152">
        <f t="shared" si="76"/>
        <v>-0.18999999999999961</v>
      </c>
      <c r="G152" s="8"/>
      <c r="H152" s="7">
        <f t="shared" ref="H152:Q152" si="78">(H20-H$5)/30</f>
        <v>-0.56500000000000006</v>
      </c>
      <c r="I152" s="7">
        <f t="shared" si="78"/>
        <v>-0.13166666666666677</v>
      </c>
      <c r="J152" s="7">
        <f t="shared" si="78"/>
        <v>0.25833333333333336</v>
      </c>
      <c r="K152" s="7">
        <f t="shared" si="78"/>
        <v>0.28500000000000036</v>
      </c>
      <c r="L152" s="7">
        <f t="shared" si="78"/>
        <v>2.7216666666666667</v>
      </c>
      <c r="M152" s="7">
        <f t="shared" si="78"/>
        <v>0.9916666666666667</v>
      </c>
      <c r="N152" s="7">
        <f t="shared" si="78"/>
        <v>4.0783333333333331</v>
      </c>
      <c r="O152" s="7">
        <f t="shared" si="78"/>
        <v>3.1150000000000002</v>
      </c>
      <c r="P152" s="7">
        <f t="shared" si="78"/>
        <v>0.25</v>
      </c>
      <c r="Q152" s="7">
        <f t="shared" si="78"/>
        <v>-4.085</v>
      </c>
      <c r="S152" s="6">
        <f t="shared" si="64"/>
        <v>0.24900000000000011</v>
      </c>
      <c r="T152" s="6">
        <f t="shared" si="65"/>
        <v>0.4387824062106413</v>
      </c>
      <c r="U152" s="6">
        <f t="shared" si="66"/>
        <v>10</v>
      </c>
    </row>
    <row r="153" spans="2:21" x14ac:dyDescent="0.35">
      <c r="B153">
        <f t="shared" si="76"/>
        <v>0.31333333333333258</v>
      </c>
      <c r="C153">
        <f t="shared" si="76"/>
        <v>0.16833333333333372</v>
      </c>
      <c r="D153">
        <f t="shared" si="76"/>
        <v>-1.6666666666666666E-2</v>
      </c>
      <c r="E153">
        <f t="shared" si="76"/>
        <v>0.17000000000000076</v>
      </c>
      <c r="F153">
        <f t="shared" si="76"/>
        <v>4.333333333333371E-2</v>
      </c>
      <c r="G153" s="8"/>
      <c r="H153" s="7">
        <f t="shared" ref="H153:Q153" si="79">(H21-H$5)/30</f>
        <v>0.43499999999999989</v>
      </c>
      <c r="I153" s="7">
        <f t="shared" si="79"/>
        <v>-9.8333333333333425E-2</v>
      </c>
      <c r="J153" s="7">
        <f t="shared" si="79"/>
        <v>9.166666666666666E-2</v>
      </c>
      <c r="K153" s="7">
        <f t="shared" si="79"/>
        <v>5.1666666666667048E-2</v>
      </c>
      <c r="L153" s="7">
        <f t="shared" si="79"/>
        <v>-3.0783333333333331</v>
      </c>
      <c r="M153" s="7">
        <f t="shared" si="79"/>
        <v>-7.4416666666666664</v>
      </c>
      <c r="N153" s="7">
        <f t="shared" si="79"/>
        <v>0.94499999999999984</v>
      </c>
      <c r="O153" s="7">
        <f t="shared" si="79"/>
        <v>-2.3849999999999998</v>
      </c>
      <c r="P153" s="7">
        <f t="shared" si="79"/>
        <v>0.51666666666666672</v>
      </c>
      <c r="Q153" s="7">
        <f t="shared" si="79"/>
        <v>2.3816666666666664</v>
      </c>
      <c r="S153" s="6">
        <f t="shared" si="64"/>
        <v>0.13566666666666682</v>
      </c>
      <c r="T153" s="6">
        <f t="shared" si="65"/>
        <v>0.12800607624466692</v>
      </c>
      <c r="U153" s="6">
        <f t="shared" si="66"/>
        <v>10</v>
      </c>
    </row>
    <row r="154" spans="2:21" x14ac:dyDescent="0.35">
      <c r="B154">
        <f t="shared" si="76"/>
        <v>4.6666666666665906E-2</v>
      </c>
      <c r="C154">
        <f t="shared" si="76"/>
        <v>0.46833333333333371</v>
      </c>
      <c r="D154">
        <f t="shared" si="76"/>
        <v>-0.78333333333333333</v>
      </c>
      <c r="E154">
        <f t="shared" si="76"/>
        <v>1.1033333333333342</v>
      </c>
      <c r="F154">
        <f t="shared" si="76"/>
        <v>0.27666666666666706</v>
      </c>
      <c r="G154" s="8"/>
      <c r="H154" s="7">
        <f t="shared" ref="H154:Q154" si="80">(H22-H$5)/30</f>
        <v>-0.13166666666666677</v>
      </c>
      <c r="I154" s="7">
        <f t="shared" si="80"/>
        <v>-0.26500000000000007</v>
      </c>
      <c r="J154" s="7">
        <f t="shared" si="80"/>
        <v>0.22500000000000001</v>
      </c>
      <c r="K154" s="7">
        <f t="shared" si="80"/>
        <v>0.28500000000000036</v>
      </c>
      <c r="L154" s="7">
        <f t="shared" si="80"/>
        <v>1.2883333333333336</v>
      </c>
      <c r="M154" s="7">
        <f t="shared" si="80"/>
        <v>5.958333333333333</v>
      </c>
      <c r="N154" s="7">
        <f t="shared" si="80"/>
        <v>-3.9883333333333337</v>
      </c>
      <c r="O154" s="7">
        <f t="shared" si="80"/>
        <v>3.5150000000000001</v>
      </c>
      <c r="P154" s="7">
        <f t="shared" si="80"/>
        <v>0.31666666666666665</v>
      </c>
      <c r="Q154" s="7">
        <f t="shared" si="80"/>
        <v>-1.5183333333333338</v>
      </c>
      <c r="S154" s="6">
        <f t="shared" si="64"/>
        <v>0.22233333333333349</v>
      </c>
      <c r="T154" s="6">
        <f t="shared" si="65"/>
        <v>0.68590329736292543</v>
      </c>
      <c r="U154" s="6">
        <f t="shared" si="66"/>
        <v>10</v>
      </c>
    </row>
    <row r="155" spans="2:21" x14ac:dyDescent="0.35">
      <c r="B155">
        <f t="shared" si="76"/>
        <v>-0.45333333333333409</v>
      </c>
      <c r="C155">
        <f t="shared" si="76"/>
        <v>0.40166666666666706</v>
      </c>
      <c r="D155">
        <f t="shared" si="76"/>
        <v>0.48333333333333334</v>
      </c>
      <c r="E155">
        <f t="shared" si="76"/>
        <v>0.9033333333333341</v>
      </c>
      <c r="F155">
        <f t="shared" si="76"/>
        <v>1.0000000000000378E-2</v>
      </c>
      <c r="G155" s="8"/>
      <c r="H155" s="7">
        <f t="shared" ref="H155:Q155" si="81">(H23-H$5)/30</f>
        <v>0.16833333333333325</v>
      </c>
      <c r="I155" s="7">
        <f t="shared" si="81"/>
        <v>1.666666666666572E-3</v>
      </c>
      <c r="J155" s="7">
        <f t="shared" si="81"/>
        <v>0.25833333333333336</v>
      </c>
      <c r="K155" s="7">
        <f t="shared" si="81"/>
        <v>0.25166666666666704</v>
      </c>
      <c r="L155" s="7">
        <f t="shared" si="81"/>
        <v>-0.71166666666666645</v>
      </c>
      <c r="M155" s="7">
        <f t="shared" si="81"/>
        <v>-3.2749999999999999</v>
      </c>
      <c r="N155" s="7">
        <f t="shared" si="81"/>
        <v>2.9116666666666666</v>
      </c>
      <c r="O155" s="7">
        <f t="shared" si="81"/>
        <v>-1.1183333333333332</v>
      </c>
      <c r="P155" s="7">
        <f t="shared" si="81"/>
        <v>0.25</v>
      </c>
      <c r="Q155" s="7">
        <f t="shared" si="81"/>
        <v>0.51499999999999957</v>
      </c>
      <c r="S155" s="6">
        <f t="shared" si="64"/>
        <v>0.26900000000000018</v>
      </c>
      <c r="T155" s="6">
        <f t="shared" si="65"/>
        <v>0.51350862807854702</v>
      </c>
      <c r="U155" s="6">
        <f t="shared" si="66"/>
        <v>10</v>
      </c>
    </row>
    <row r="156" spans="2:21" x14ac:dyDescent="0.35">
      <c r="B156">
        <f t="shared" si="76"/>
        <v>1.4799999999999993</v>
      </c>
      <c r="C156">
        <f t="shared" si="76"/>
        <v>-6.4999999999999628E-2</v>
      </c>
      <c r="D156">
        <f t="shared" si="76"/>
        <v>0.05</v>
      </c>
      <c r="E156">
        <f t="shared" si="76"/>
        <v>1.1033333333333342</v>
      </c>
      <c r="F156">
        <f t="shared" si="76"/>
        <v>0.57666666666666699</v>
      </c>
      <c r="G156" s="8"/>
      <c r="H156" s="7">
        <f t="shared" ref="H156:Q156" si="82">(H24-H$5)/30</f>
        <v>-0.16500000000000009</v>
      </c>
      <c r="I156" s="7">
        <f t="shared" si="82"/>
        <v>-9.8333333333333425E-2</v>
      </c>
      <c r="J156" s="7">
        <f t="shared" si="82"/>
        <v>2.5000000000000001E-2</v>
      </c>
      <c r="K156" s="7">
        <f t="shared" si="82"/>
        <v>5.1666666666667048E-2</v>
      </c>
      <c r="L156" s="7">
        <f t="shared" si="82"/>
        <v>0.55500000000000016</v>
      </c>
      <c r="M156" s="7">
        <f t="shared" si="82"/>
        <v>1.7583333333333333</v>
      </c>
      <c r="N156" s="7">
        <f t="shared" si="82"/>
        <v>-3.5883333333333334</v>
      </c>
      <c r="O156" s="7">
        <f t="shared" si="82"/>
        <v>1.5150000000000001</v>
      </c>
      <c r="P156" s="7">
        <f t="shared" si="82"/>
        <v>-0.21666666666666667</v>
      </c>
      <c r="Q156" s="7">
        <f t="shared" si="82"/>
        <v>-0.51833333333333376</v>
      </c>
      <c r="S156" s="6">
        <f t="shared" si="64"/>
        <v>0.62900000000000023</v>
      </c>
      <c r="T156" s="6">
        <f t="shared" si="65"/>
        <v>0.66498287363075892</v>
      </c>
      <c r="U156" s="6">
        <f t="shared" si="66"/>
        <v>10</v>
      </c>
    </row>
    <row r="157" spans="2:21" x14ac:dyDescent="0.35">
      <c r="B157">
        <f t="shared" si="76"/>
        <v>-0.6533333333333341</v>
      </c>
      <c r="C157">
        <f t="shared" si="76"/>
        <v>0.13500000000000037</v>
      </c>
      <c r="D157">
        <f t="shared" si="76"/>
        <v>0.25</v>
      </c>
      <c r="E157">
        <f t="shared" si="76"/>
        <v>0.37000000000000077</v>
      </c>
      <c r="F157">
        <f t="shared" si="76"/>
        <v>0.94333333333333369</v>
      </c>
      <c r="G157" s="8"/>
      <c r="H157" s="7">
        <f t="shared" ref="H157:Q157" si="83">(H25-H$5)/30</f>
        <v>0.26833333333333326</v>
      </c>
      <c r="I157" s="7">
        <f t="shared" si="83"/>
        <v>0.30166666666666658</v>
      </c>
      <c r="J157" s="7">
        <f t="shared" si="83"/>
        <v>0.15833333333333333</v>
      </c>
      <c r="K157" s="7">
        <f t="shared" si="83"/>
        <v>-0.38166666666666627</v>
      </c>
      <c r="L157" s="7">
        <f t="shared" si="83"/>
        <v>-4.4999999999999811E-2</v>
      </c>
      <c r="M157" s="7">
        <f t="shared" si="83"/>
        <v>-4.708333333333333</v>
      </c>
      <c r="N157" s="7">
        <f t="shared" si="83"/>
        <v>3.645</v>
      </c>
      <c r="O157" s="7">
        <f t="shared" si="83"/>
        <v>1.5000000000000095E-2</v>
      </c>
      <c r="P157" s="7">
        <f t="shared" si="83"/>
        <v>0.35</v>
      </c>
      <c r="Q157" s="7">
        <f t="shared" si="83"/>
        <v>-1.7850000000000004</v>
      </c>
      <c r="S157" s="6">
        <f t="shared" si="64"/>
        <v>0.20900000000000016</v>
      </c>
      <c r="T157" s="6">
        <f t="shared" si="65"/>
        <v>0.57357262448233703</v>
      </c>
      <c r="U157" s="6">
        <f t="shared" si="66"/>
        <v>10</v>
      </c>
    </row>
    <row r="158" spans="2:21" x14ac:dyDescent="0.35">
      <c r="B158">
        <f t="shared" si="76"/>
        <v>0.11333333333333258</v>
      </c>
      <c r="C158">
        <f t="shared" si="76"/>
        <v>3.5000000000000378E-2</v>
      </c>
      <c r="D158">
        <f t="shared" si="76"/>
        <v>-0.11666666666666667</v>
      </c>
      <c r="E158">
        <f t="shared" si="76"/>
        <v>1.2366666666666675</v>
      </c>
      <c r="F158">
        <f t="shared" si="76"/>
        <v>0.87666666666666704</v>
      </c>
      <c r="G158" s="8"/>
      <c r="H158" s="7">
        <f t="shared" ref="H158:Q158" si="84">(H26-H$5)/30</f>
        <v>0.26833333333333326</v>
      </c>
      <c r="I158" s="7">
        <f t="shared" si="84"/>
        <v>0.1349999999999999</v>
      </c>
      <c r="J158" s="7">
        <f t="shared" si="84"/>
        <v>-0.57499999999999996</v>
      </c>
      <c r="K158" s="7">
        <f t="shared" si="84"/>
        <v>8.5000000000000381E-2</v>
      </c>
      <c r="L158" s="7">
        <f t="shared" si="84"/>
        <v>-1.4449999999999998</v>
      </c>
      <c r="M158" s="7">
        <f t="shared" si="84"/>
        <v>4.5250000000000004</v>
      </c>
      <c r="N158" s="7">
        <f t="shared" si="84"/>
        <v>-1.1883333333333335</v>
      </c>
      <c r="O158" s="7">
        <f t="shared" si="84"/>
        <v>-2.9516666666666667</v>
      </c>
      <c r="P158" s="7">
        <f t="shared" si="84"/>
        <v>0.28333333333333333</v>
      </c>
      <c r="Q158" s="7">
        <f t="shared" si="84"/>
        <v>1.8483333333333329</v>
      </c>
      <c r="S158" s="6">
        <f t="shared" si="64"/>
        <v>0.42900000000000016</v>
      </c>
      <c r="T158" s="6">
        <f t="shared" si="65"/>
        <v>0.59274034037773371</v>
      </c>
      <c r="U158" s="6">
        <f t="shared" si="66"/>
        <v>10</v>
      </c>
    </row>
    <row r="159" spans="2:21" x14ac:dyDescent="0.35">
      <c r="B159">
        <f t="shared" si="76"/>
        <v>0.37999999999999923</v>
      </c>
      <c r="C159">
        <f t="shared" si="76"/>
        <v>-0.26499999999999962</v>
      </c>
      <c r="D159">
        <f t="shared" si="76"/>
        <v>-0.05</v>
      </c>
      <c r="E159">
        <f t="shared" si="76"/>
        <v>1.3033333333333341</v>
      </c>
      <c r="F159">
        <f t="shared" si="76"/>
        <v>1.0100000000000005</v>
      </c>
      <c r="G159" s="8"/>
      <c r="H159" s="7">
        <f t="shared" ref="H159:Q159" si="85">(H27-H$5)/30</f>
        <v>6.8333333333333232E-2</v>
      </c>
      <c r="I159" s="7">
        <f t="shared" si="85"/>
        <v>0.33499999999999991</v>
      </c>
      <c r="J159" s="7">
        <f t="shared" si="85"/>
        <v>-7.4999999999999997E-2</v>
      </c>
      <c r="K159" s="7">
        <f t="shared" si="85"/>
        <v>0.85166666666666702</v>
      </c>
      <c r="L159" s="7">
        <f t="shared" si="85"/>
        <v>5.121666666666667</v>
      </c>
      <c r="M159" s="7">
        <f t="shared" si="85"/>
        <v>-2.9416666666666669</v>
      </c>
      <c r="N159" s="7">
        <f t="shared" si="85"/>
        <v>2.5116666666666663</v>
      </c>
      <c r="O159" s="7">
        <f t="shared" si="85"/>
        <v>-2.8849999999999998</v>
      </c>
      <c r="P159" s="7">
        <f t="shared" si="85"/>
        <v>1.6666666666666666E-2</v>
      </c>
      <c r="Q159" s="7">
        <f t="shared" si="85"/>
        <v>1.148333333333333</v>
      </c>
      <c r="S159" s="6">
        <f t="shared" si="64"/>
        <v>0.47566666666666679</v>
      </c>
      <c r="T159" s="6">
        <f t="shared" si="65"/>
        <v>0.67167865994255205</v>
      </c>
      <c r="U159" s="6">
        <f t="shared" si="66"/>
        <v>10</v>
      </c>
    </row>
    <row r="160" spans="2:21" x14ac:dyDescent="0.35">
      <c r="B160">
        <f t="shared" si="76"/>
        <v>-0.42000000000000076</v>
      </c>
      <c r="C160">
        <f t="shared" si="76"/>
        <v>-6.4999999999999628E-2</v>
      </c>
      <c r="D160">
        <f t="shared" si="76"/>
        <v>0.41666666666666669</v>
      </c>
      <c r="E160">
        <f t="shared" si="76"/>
        <v>-6.3333333333332575E-2</v>
      </c>
      <c r="F160">
        <f t="shared" si="76"/>
        <v>0.77666666666666706</v>
      </c>
      <c r="G160" s="8"/>
      <c r="H160" s="7">
        <f t="shared" ref="H160:Q160" si="86">(H28-H$5)/30</f>
        <v>6.8333333333333232E-2</v>
      </c>
      <c r="I160" s="7">
        <f t="shared" si="86"/>
        <v>0.43499999999999989</v>
      </c>
      <c r="J160" s="7">
        <f t="shared" si="86"/>
        <v>-0.30833333333333335</v>
      </c>
      <c r="K160" s="7">
        <f t="shared" si="86"/>
        <v>0.68500000000000039</v>
      </c>
      <c r="L160" s="7">
        <f t="shared" si="86"/>
        <v>1.9216666666666669</v>
      </c>
      <c r="M160" s="7">
        <f t="shared" si="86"/>
        <v>-0.70833333333333337</v>
      </c>
      <c r="N160" s="7">
        <f t="shared" si="86"/>
        <v>-4.0883333333333338</v>
      </c>
      <c r="O160" s="7">
        <f t="shared" si="86"/>
        <v>-2.5516666666666667</v>
      </c>
      <c r="P160" s="7">
        <f t="shared" si="86"/>
        <v>-0.41666666666666669</v>
      </c>
      <c r="Q160" s="7">
        <f t="shared" si="86"/>
        <v>1.1816666666666662</v>
      </c>
      <c r="S160" s="6">
        <f t="shared" si="64"/>
        <v>0.12900000000000017</v>
      </c>
      <c r="T160" s="6">
        <f t="shared" si="65"/>
        <v>0.46857585654121525</v>
      </c>
      <c r="U160" s="6">
        <f t="shared" si="66"/>
        <v>10</v>
      </c>
    </row>
    <row r="161" spans="2:21" x14ac:dyDescent="0.35">
      <c r="B161">
        <f t="shared" ref="B161:F170" si="87">(B30-B$5)/30</f>
        <v>-9.120000000000001</v>
      </c>
      <c r="C161">
        <f t="shared" si="87"/>
        <v>-2.1649999999999996</v>
      </c>
      <c r="D161">
        <f t="shared" si="87"/>
        <v>-2.0166666666666666</v>
      </c>
      <c r="E161">
        <f t="shared" si="87"/>
        <v>-8.33</v>
      </c>
      <c r="F161">
        <f t="shared" si="87"/>
        <v>-7.0566666666666666</v>
      </c>
      <c r="G161" s="8"/>
      <c r="H161" s="7">
        <f t="shared" ref="H161:Q161" si="88">(H29-H$5)/30</f>
        <v>-0.3650000000000001</v>
      </c>
      <c r="I161" s="7">
        <f t="shared" si="88"/>
        <v>-9.8333333333333425E-2</v>
      </c>
      <c r="J161" s="7">
        <f t="shared" si="88"/>
        <v>-0.27500000000000002</v>
      </c>
      <c r="K161" s="7">
        <f t="shared" si="88"/>
        <v>0.78500000000000036</v>
      </c>
      <c r="L161" s="7">
        <f t="shared" si="88"/>
        <v>4.5883333333333338</v>
      </c>
      <c r="M161" s="7">
        <f t="shared" si="88"/>
        <v>3.8916666666666666</v>
      </c>
      <c r="N161" s="7">
        <f t="shared" si="88"/>
        <v>1.3116666666666665</v>
      </c>
      <c r="O161" s="7">
        <f t="shared" si="88"/>
        <v>2.7483333333333335</v>
      </c>
      <c r="P161" s="7">
        <f t="shared" si="88"/>
        <v>-8.3333333333333329E-2</v>
      </c>
      <c r="Q161" s="7">
        <f t="shared" si="88"/>
        <v>-0.61833333333333373</v>
      </c>
      <c r="S161" s="6">
        <f t="shared" si="64"/>
        <v>-5.7376666666666667</v>
      </c>
      <c r="T161" s="6">
        <f t="shared" si="65"/>
        <v>3.4099090896972615</v>
      </c>
      <c r="U161" s="6">
        <f t="shared" si="66"/>
        <v>10</v>
      </c>
    </row>
    <row r="162" spans="2:21" x14ac:dyDescent="0.35">
      <c r="B162">
        <f t="shared" si="87"/>
        <v>-10.786666666666667</v>
      </c>
      <c r="C162">
        <f t="shared" si="87"/>
        <v>-5.2316666666666665</v>
      </c>
      <c r="D162">
        <f t="shared" si="87"/>
        <v>-5.7166666666666668</v>
      </c>
      <c r="E162">
        <f t="shared" si="87"/>
        <v>-10.563333333333333</v>
      </c>
      <c r="F162">
        <f t="shared" si="87"/>
        <v>-8.3233333333333324</v>
      </c>
      <c r="G162" s="8"/>
      <c r="H162" s="7">
        <f t="shared" ref="H162:Q162" si="89">(H30-H$5)/30</f>
        <v>-1.2983333333333333</v>
      </c>
      <c r="I162" s="7">
        <f t="shared" si="89"/>
        <v>-1.4983333333333335</v>
      </c>
      <c r="J162" s="7">
        <f t="shared" si="89"/>
        <v>-0.94166666666666665</v>
      </c>
      <c r="K162" s="7">
        <f t="shared" si="89"/>
        <v>-2.4483333333333328</v>
      </c>
      <c r="L162" s="7">
        <f t="shared" si="89"/>
        <v>0.52166666666666683</v>
      </c>
      <c r="M162" s="7">
        <f t="shared" si="89"/>
        <v>-7.4083333333333332</v>
      </c>
      <c r="N162" s="7">
        <f t="shared" si="89"/>
        <v>-4.0883333333333338</v>
      </c>
      <c r="O162" s="7">
        <f t="shared" si="89"/>
        <v>-2.7183333333333333</v>
      </c>
      <c r="P162" s="7">
        <f t="shared" si="89"/>
        <v>-7.9833333333333334</v>
      </c>
      <c r="Q162" s="7">
        <f t="shared" si="89"/>
        <v>-2.9850000000000003</v>
      </c>
      <c r="S162" s="6">
        <f t="shared" si="64"/>
        <v>-8.1243333333333325</v>
      </c>
      <c r="T162" s="6">
        <f t="shared" si="65"/>
        <v>2.6096321579870221</v>
      </c>
      <c r="U162" s="6">
        <f t="shared" si="66"/>
        <v>10</v>
      </c>
    </row>
    <row r="163" spans="2:21" x14ac:dyDescent="0.35">
      <c r="B163">
        <f t="shared" si="87"/>
        <v>-10.82</v>
      </c>
      <c r="C163">
        <f t="shared" si="87"/>
        <v>-5.2316666666666665</v>
      </c>
      <c r="D163">
        <f t="shared" si="87"/>
        <v>-5.7166666666666668</v>
      </c>
      <c r="E163">
        <f t="shared" si="87"/>
        <v>-10.563333333333333</v>
      </c>
      <c r="F163">
        <f t="shared" si="87"/>
        <v>-8.09</v>
      </c>
      <c r="G163" s="8"/>
      <c r="H163" s="7">
        <f t="shared" ref="H163:Q163" si="90">(H31-H$5)/30</f>
        <v>-1.4650000000000001</v>
      </c>
      <c r="I163" s="7">
        <f t="shared" si="90"/>
        <v>-3.6316666666666668</v>
      </c>
      <c r="J163" s="7">
        <f t="shared" si="90"/>
        <v>-2.0750000000000002</v>
      </c>
      <c r="K163" s="7">
        <f t="shared" si="90"/>
        <v>-11.414999999999999</v>
      </c>
      <c r="L163" s="7">
        <f t="shared" si="90"/>
        <v>0.42166666666666686</v>
      </c>
      <c r="M163" s="7">
        <f t="shared" si="90"/>
        <v>-7.4749999999999996</v>
      </c>
      <c r="N163" s="7">
        <f t="shared" si="90"/>
        <v>3.9449999999999998</v>
      </c>
      <c r="O163" s="7">
        <f t="shared" si="90"/>
        <v>-3.0183333333333331</v>
      </c>
      <c r="P163" s="7">
        <f t="shared" si="90"/>
        <v>-9.25</v>
      </c>
      <c r="Q163" s="7">
        <f t="shared" si="90"/>
        <v>-7.585</v>
      </c>
      <c r="S163" s="6">
        <f t="shared" si="64"/>
        <v>-8.0843333333333334</v>
      </c>
      <c r="T163" s="6">
        <f t="shared" si="65"/>
        <v>2.6159557420653057</v>
      </c>
      <c r="U163" s="6">
        <f t="shared" si="66"/>
        <v>10</v>
      </c>
    </row>
    <row r="164" spans="2:21" x14ac:dyDescent="0.35">
      <c r="B164">
        <f t="shared" si="87"/>
        <v>-10.82</v>
      </c>
      <c r="C164">
        <f t="shared" si="87"/>
        <v>-5.1983333333333333</v>
      </c>
      <c r="D164">
        <f t="shared" si="87"/>
        <v>-5.7166666666666668</v>
      </c>
      <c r="E164">
        <f t="shared" si="87"/>
        <v>-10.396666666666667</v>
      </c>
      <c r="F164">
        <f t="shared" si="87"/>
        <v>-2.8233333333333328</v>
      </c>
      <c r="G164" s="8"/>
      <c r="H164" s="7">
        <f t="shared" ref="H164:Q164" si="91">(H32-H$5)/30</f>
        <v>-1.4650000000000001</v>
      </c>
      <c r="I164" s="7">
        <f t="shared" si="91"/>
        <v>-1.9983333333333335</v>
      </c>
      <c r="J164" s="7">
        <f t="shared" si="91"/>
        <v>-2.2083333333333335</v>
      </c>
      <c r="K164" s="7">
        <f t="shared" si="91"/>
        <v>-5.5816666666666661</v>
      </c>
      <c r="L164" s="7">
        <f t="shared" si="91"/>
        <v>2.7550000000000003</v>
      </c>
      <c r="M164" s="7">
        <f t="shared" si="91"/>
        <v>-7.4749999999999996</v>
      </c>
      <c r="N164" s="7">
        <f t="shared" si="91"/>
        <v>1.3116666666666665</v>
      </c>
      <c r="O164" s="7">
        <f t="shared" si="91"/>
        <v>-3.0183333333333331</v>
      </c>
      <c r="P164" s="7">
        <f t="shared" si="91"/>
        <v>-6.55</v>
      </c>
      <c r="Q164" s="7">
        <f t="shared" si="91"/>
        <v>-7.585</v>
      </c>
      <c r="S164" s="6">
        <f t="shared" si="64"/>
        <v>-6.9909999999999997</v>
      </c>
      <c r="T164" s="6">
        <f t="shared" si="65"/>
        <v>3.4809061719296288</v>
      </c>
      <c r="U164" s="6">
        <f t="shared" si="66"/>
        <v>10</v>
      </c>
    </row>
    <row r="165" spans="2:21" x14ac:dyDescent="0.35">
      <c r="B165">
        <f t="shared" si="87"/>
        <v>-10.086666666666668</v>
      </c>
      <c r="C165">
        <f t="shared" si="87"/>
        <v>-3.9649999999999994</v>
      </c>
      <c r="D165">
        <f t="shared" si="87"/>
        <v>-5.6833333333333336</v>
      </c>
      <c r="E165">
        <f t="shared" si="87"/>
        <v>-5.2299999999999995</v>
      </c>
      <c r="F165">
        <f t="shared" si="87"/>
        <v>-1.0566666666666662</v>
      </c>
      <c r="G165" s="8"/>
      <c r="H165" s="7">
        <f t="shared" ref="H165:Q165" si="92">(H33-H$5)/30</f>
        <v>-1.4650000000000001</v>
      </c>
      <c r="I165" s="7">
        <f t="shared" si="92"/>
        <v>-1.4983333333333335</v>
      </c>
      <c r="J165" s="7">
        <f t="shared" si="92"/>
        <v>-2.2416666666666667</v>
      </c>
      <c r="K165" s="7">
        <f t="shared" si="92"/>
        <v>-3.8149999999999995</v>
      </c>
      <c r="L165" s="7">
        <f t="shared" si="92"/>
        <v>-0.87833333333333319</v>
      </c>
      <c r="M165" s="7">
        <f t="shared" si="92"/>
        <v>-7.2416666666666663</v>
      </c>
      <c r="N165" s="7">
        <f t="shared" si="92"/>
        <v>-4.0883333333333338</v>
      </c>
      <c r="O165" s="7">
        <f t="shared" si="92"/>
        <v>-3.0183333333333331</v>
      </c>
      <c r="P165" s="7">
        <f t="shared" si="92"/>
        <v>-10.216666666666667</v>
      </c>
      <c r="Q165" s="7">
        <f t="shared" si="92"/>
        <v>-7.585</v>
      </c>
      <c r="S165" s="6">
        <f t="shared" si="64"/>
        <v>-5.2043333333333326</v>
      </c>
      <c r="T165" s="6">
        <f t="shared" si="65"/>
        <v>3.2713286461483997</v>
      </c>
      <c r="U165" s="6">
        <f t="shared" si="66"/>
        <v>10</v>
      </c>
    </row>
    <row r="166" spans="2:21" x14ac:dyDescent="0.35">
      <c r="B166">
        <f t="shared" si="87"/>
        <v>-8.5200000000000014</v>
      </c>
      <c r="C166">
        <f t="shared" si="87"/>
        <v>-1.7316666666666662</v>
      </c>
      <c r="D166">
        <f t="shared" si="87"/>
        <v>-3.2166666666666668</v>
      </c>
      <c r="E166">
        <f t="shared" si="87"/>
        <v>-3.9633333333333325</v>
      </c>
      <c r="F166">
        <f t="shared" si="87"/>
        <v>0.37666666666666704</v>
      </c>
      <c r="G166" s="8"/>
      <c r="H166" s="7">
        <f t="shared" ref="H166:Q166" si="93">(H34-H$5)/30</f>
        <v>-1.4650000000000001</v>
      </c>
      <c r="I166" s="7">
        <f t="shared" si="93"/>
        <v>-0.59833333333333338</v>
      </c>
      <c r="J166" s="7">
        <f t="shared" si="93"/>
        <v>-2.2416666666666667</v>
      </c>
      <c r="K166" s="7">
        <f t="shared" si="93"/>
        <v>-3.7483333333333331</v>
      </c>
      <c r="L166" s="7">
        <f t="shared" si="93"/>
        <v>-1.0783333333333331</v>
      </c>
      <c r="M166" s="7">
        <f t="shared" si="93"/>
        <v>3.7916666666666665</v>
      </c>
      <c r="N166" s="7">
        <f t="shared" si="93"/>
        <v>-4.0883333333333338</v>
      </c>
      <c r="O166" s="7">
        <f t="shared" si="93"/>
        <v>-3.0183333333333331</v>
      </c>
      <c r="P166" s="7">
        <f t="shared" si="93"/>
        <v>-6.7166666666666668</v>
      </c>
      <c r="Q166" s="7">
        <f t="shared" si="93"/>
        <v>-7.5516666666666667</v>
      </c>
      <c r="S166" s="6">
        <f t="shared" si="64"/>
        <v>-3.4109999999999991</v>
      </c>
      <c r="T166" s="6">
        <f t="shared" si="65"/>
        <v>3.3019425259147765</v>
      </c>
      <c r="U166" s="6">
        <f t="shared" si="66"/>
        <v>10</v>
      </c>
    </row>
    <row r="167" spans="2:21" x14ac:dyDescent="0.35">
      <c r="B167">
        <f t="shared" si="87"/>
        <v>-4.9200000000000008</v>
      </c>
      <c r="C167">
        <f t="shared" si="87"/>
        <v>-0.66499999999999959</v>
      </c>
      <c r="D167">
        <f t="shared" si="87"/>
        <v>-4.416666666666667</v>
      </c>
      <c r="E167">
        <f t="shared" si="87"/>
        <v>-3.9299999999999993</v>
      </c>
      <c r="F167">
        <f t="shared" si="87"/>
        <v>-0.22333333333333297</v>
      </c>
      <c r="G167" s="8"/>
      <c r="H167" s="7">
        <f t="shared" ref="H167:Q167" si="94">(H35-H$5)/30</f>
        <v>-1.4316666666666669</v>
      </c>
      <c r="I167" s="7">
        <f t="shared" si="94"/>
        <v>-0.39833333333333343</v>
      </c>
      <c r="J167" s="7">
        <f t="shared" si="94"/>
        <v>-2.1083333333333334</v>
      </c>
      <c r="K167" s="7">
        <f t="shared" si="94"/>
        <v>-3.9816666666666665</v>
      </c>
      <c r="L167" s="7">
        <f t="shared" si="94"/>
        <v>0.22166666666666685</v>
      </c>
      <c r="M167" s="7">
        <f t="shared" si="94"/>
        <v>-1.875</v>
      </c>
      <c r="N167" s="7">
        <f t="shared" si="94"/>
        <v>-4.0883333333333338</v>
      </c>
      <c r="O167" s="7">
        <f t="shared" si="94"/>
        <v>-3.0183333333333331</v>
      </c>
      <c r="P167" s="7">
        <f t="shared" si="94"/>
        <v>-10.316666666666666</v>
      </c>
      <c r="Q167" s="7">
        <f t="shared" si="94"/>
        <v>-3.351666666666667</v>
      </c>
      <c r="S167" s="6">
        <f t="shared" si="64"/>
        <v>-2.8310000000000004</v>
      </c>
      <c r="T167" s="6">
        <f t="shared" si="65"/>
        <v>2.2123258249081563</v>
      </c>
      <c r="U167" s="6">
        <f t="shared" si="66"/>
        <v>10</v>
      </c>
    </row>
    <row r="168" spans="2:21" x14ac:dyDescent="0.35">
      <c r="B168">
        <f t="shared" si="87"/>
        <v>-5.3866666666666676</v>
      </c>
      <c r="C168">
        <f t="shared" si="87"/>
        <v>-0.2316666666666663</v>
      </c>
      <c r="D168">
        <f t="shared" si="87"/>
        <v>-0.95</v>
      </c>
      <c r="E168">
        <f t="shared" si="87"/>
        <v>-2.8633333333333324</v>
      </c>
      <c r="F168">
        <f t="shared" si="87"/>
        <v>0.31000000000000039</v>
      </c>
      <c r="G168" s="8"/>
      <c r="H168" s="7">
        <f t="shared" ref="H168:Q168" si="95">(H36-H$5)/30</f>
        <v>-1.3316666666666668</v>
      </c>
      <c r="I168" s="7">
        <f t="shared" si="95"/>
        <v>-0.63166666666666671</v>
      </c>
      <c r="J168" s="7">
        <f t="shared" si="95"/>
        <v>-1.8083333333333333</v>
      </c>
      <c r="K168" s="7">
        <f t="shared" si="95"/>
        <v>-4.1149999999999993</v>
      </c>
      <c r="L168" s="7">
        <f t="shared" si="95"/>
        <v>1.1216666666666668</v>
      </c>
      <c r="M168" s="7">
        <f t="shared" si="95"/>
        <v>-3.9416666666666669</v>
      </c>
      <c r="N168" s="7">
        <f t="shared" si="95"/>
        <v>-4.0550000000000006</v>
      </c>
      <c r="O168" s="7">
        <f t="shared" si="95"/>
        <v>-3.0183333333333331</v>
      </c>
      <c r="P168" s="7">
        <f t="shared" si="95"/>
        <v>-6.2166666666666668</v>
      </c>
      <c r="Q168" s="7">
        <f t="shared" si="95"/>
        <v>-3.9850000000000003</v>
      </c>
      <c r="S168" s="6">
        <f t="shared" si="64"/>
        <v>-1.8243333333333331</v>
      </c>
      <c r="T168" s="6">
        <f t="shared" si="65"/>
        <v>2.3251970047957471</v>
      </c>
      <c r="U168" s="6">
        <f t="shared" si="66"/>
        <v>10</v>
      </c>
    </row>
    <row r="169" spans="2:21" x14ac:dyDescent="0.35">
      <c r="B169">
        <f t="shared" si="87"/>
        <v>-5.120000000000001</v>
      </c>
      <c r="C169">
        <f t="shared" si="87"/>
        <v>-0.86499999999999966</v>
      </c>
      <c r="D169">
        <f t="shared" si="87"/>
        <v>-1.4166666666666667</v>
      </c>
      <c r="E169">
        <f t="shared" si="87"/>
        <v>-2.0633333333333326</v>
      </c>
      <c r="F169">
        <f t="shared" si="87"/>
        <v>-0.58999999999999964</v>
      </c>
      <c r="G169" s="8"/>
      <c r="H169" s="7">
        <f t="shared" ref="H169:Q169" si="96">(H37-H$5)/30</f>
        <v>-1.3983333333333334</v>
      </c>
      <c r="I169" s="7">
        <f t="shared" si="96"/>
        <v>-0.46500000000000008</v>
      </c>
      <c r="J169" s="7">
        <f t="shared" si="96"/>
        <v>-0.84166666666666667</v>
      </c>
      <c r="K169" s="7">
        <f t="shared" si="96"/>
        <v>-4.1149999999999993</v>
      </c>
      <c r="L169" s="7">
        <f t="shared" si="96"/>
        <v>-1.7783333333333331</v>
      </c>
      <c r="M169" s="7">
        <f t="shared" si="96"/>
        <v>5.9249999999999998</v>
      </c>
      <c r="N169" s="7">
        <f t="shared" si="96"/>
        <v>-4.0883333333333338</v>
      </c>
      <c r="O169" s="7">
        <f t="shared" si="96"/>
        <v>-3.0183333333333331</v>
      </c>
      <c r="P169" s="7">
        <f t="shared" si="96"/>
        <v>-6.75</v>
      </c>
      <c r="Q169" s="7">
        <f t="shared" si="96"/>
        <v>3.3483333333333332</v>
      </c>
      <c r="S169" s="6">
        <f t="shared" si="64"/>
        <v>-2.0110000000000001</v>
      </c>
      <c r="T169" s="6">
        <f t="shared" si="65"/>
        <v>1.8271842332458499</v>
      </c>
      <c r="U169" s="6">
        <f t="shared" si="66"/>
        <v>10</v>
      </c>
    </row>
    <row r="170" spans="2:21" x14ac:dyDescent="0.35">
      <c r="B170">
        <f t="shared" si="87"/>
        <v>-4.453333333333334</v>
      </c>
      <c r="C170">
        <f t="shared" si="87"/>
        <v>-0.89833333333333298</v>
      </c>
      <c r="D170">
        <f t="shared" si="87"/>
        <v>-1.3833333333333333</v>
      </c>
      <c r="E170">
        <f t="shared" si="87"/>
        <v>-3.1633333333333327</v>
      </c>
      <c r="F170">
        <f t="shared" si="87"/>
        <v>-2.7566666666666664</v>
      </c>
      <c r="G170" s="8"/>
      <c r="H170" s="7">
        <f t="shared" ref="H170:J178" si="97">(H38-H$5)/30</f>
        <v>-1.365</v>
      </c>
      <c r="I170" s="7">
        <f t="shared" si="97"/>
        <v>0.26833333333333326</v>
      </c>
      <c r="J170" s="7">
        <f t="shared" si="97"/>
        <v>-0.57499999999999996</v>
      </c>
      <c r="K170" s="7"/>
      <c r="L170" s="7">
        <f t="shared" ref="L170:Q178" si="98">(L38-L$5)/30</f>
        <v>2.6550000000000002</v>
      </c>
      <c r="M170" s="7">
        <f t="shared" si="98"/>
        <v>-0.44166666666666665</v>
      </c>
      <c r="N170" s="7">
        <f t="shared" si="98"/>
        <v>-4.0550000000000006</v>
      </c>
      <c r="O170" s="7">
        <f t="shared" si="98"/>
        <v>-3.0183333333333331</v>
      </c>
      <c r="P170" s="7">
        <f t="shared" si="98"/>
        <v>-8.4833333333333325</v>
      </c>
      <c r="Q170" s="7">
        <f t="shared" si="98"/>
        <v>-1.7516666666666671</v>
      </c>
      <c r="S170" s="6">
        <f t="shared" si="64"/>
        <v>-2.5309999999999997</v>
      </c>
      <c r="T170" s="6">
        <f t="shared" si="65"/>
        <v>1.4255591495581275</v>
      </c>
      <c r="U170" s="6">
        <f t="shared" si="66"/>
        <v>9</v>
      </c>
    </row>
    <row r="171" spans="2:21" x14ac:dyDescent="0.35">
      <c r="B171">
        <f t="shared" ref="B171:F174" si="99">(B40-B$5)/30</f>
        <v>-3.8200000000000007</v>
      </c>
      <c r="C171">
        <f t="shared" si="99"/>
        <v>-0.76499999999999957</v>
      </c>
      <c r="D171">
        <f t="shared" si="99"/>
        <v>-1.1833333333333333</v>
      </c>
      <c r="E171">
        <f t="shared" si="99"/>
        <v>-1.7299999999999993</v>
      </c>
      <c r="F171">
        <f t="shared" si="99"/>
        <v>-0.72333333333333294</v>
      </c>
      <c r="G171" s="8"/>
      <c r="H171" s="7">
        <f t="shared" si="97"/>
        <v>-1.365</v>
      </c>
      <c r="I171" s="7">
        <f t="shared" si="97"/>
        <v>-0.93166666666666675</v>
      </c>
      <c r="J171" s="7">
        <f t="shared" si="97"/>
        <v>-0.17499999999999999</v>
      </c>
      <c r="K171" s="7"/>
      <c r="L171" s="7">
        <f t="shared" si="98"/>
        <v>-0.14499999999999982</v>
      </c>
      <c r="M171" s="7">
        <f t="shared" si="98"/>
        <v>0.69166666666666665</v>
      </c>
      <c r="N171" s="7">
        <f t="shared" si="98"/>
        <v>-2.355</v>
      </c>
      <c r="O171" s="7">
        <f t="shared" si="98"/>
        <v>-3.0183333333333331</v>
      </c>
      <c r="P171" s="7">
        <f t="shared" si="98"/>
        <v>-6.35</v>
      </c>
      <c r="Q171" s="7">
        <f t="shared" si="98"/>
        <v>0.81499999999999961</v>
      </c>
      <c r="S171" s="6">
        <f t="shared" si="64"/>
        <v>-1.6443333333333332</v>
      </c>
      <c r="T171" s="6">
        <f t="shared" si="65"/>
        <v>1.2820738408271712</v>
      </c>
      <c r="U171" s="6">
        <f t="shared" si="66"/>
        <v>9</v>
      </c>
    </row>
    <row r="172" spans="2:21" x14ac:dyDescent="0.35">
      <c r="B172">
        <f t="shared" si="99"/>
        <v>-3.3200000000000007</v>
      </c>
      <c r="C172">
        <f t="shared" si="99"/>
        <v>-0.33166666666666628</v>
      </c>
      <c r="D172">
        <f t="shared" si="99"/>
        <v>-0.28333333333333333</v>
      </c>
      <c r="E172">
        <f t="shared" si="99"/>
        <v>-1.1299999999999992</v>
      </c>
      <c r="F172">
        <f t="shared" si="99"/>
        <v>-0.95666666666666633</v>
      </c>
      <c r="G172" s="8"/>
      <c r="H172" s="7">
        <f t="shared" si="97"/>
        <v>-1.3983333333333334</v>
      </c>
      <c r="I172" s="7">
        <f t="shared" si="97"/>
        <v>-3.166666666666676E-2</v>
      </c>
      <c r="J172" s="7">
        <f t="shared" si="97"/>
        <v>-7.4999999999999997E-2</v>
      </c>
      <c r="K172" s="7"/>
      <c r="L172" s="7">
        <f t="shared" si="98"/>
        <v>-0.67833333333333312</v>
      </c>
      <c r="M172" s="7">
        <f t="shared" si="98"/>
        <v>5.6583333333333332</v>
      </c>
      <c r="N172" s="7">
        <f t="shared" si="98"/>
        <v>8.1116666666666664</v>
      </c>
      <c r="O172" s="7">
        <f t="shared" si="98"/>
        <v>-3.0183333333333331</v>
      </c>
      <c r="P172" s="7">
        <f t="shared" si="98"/>
        <v>-10.35</v>
      </c>
      <c r="Q172" s="7">
        <f t="shared" si="98"/>
        <v>-2.2850000000000006</v>
      </c>
      <c r="S172" s="6">
        <f t="shared" si="64"/>
        <v>-1.204333333333333</v>
      </c>
      <c r="T172" s="6">
        <f t="shared" si="65"/>
        <v>1.2402316091942043</v>
      </c>
      <c r="U172" s="6">
        <f t="shared" si="66"/>
        <v>9</v>
      </c>
    </row>
    <row r="173" spans="2:21" x14ac:dyDescent="0.35">
      <c r="B173">
        <f t="shared" si="99"/>
        <v>-3.2866666666666675</v>
      </c>
      <c r="C173">
        <f t="shared" si="99"/>
        <v>1.4016666666666671</v>
      </c>
      <c r="D173">
        <f t="shared" si="99"/>
        <v>-0.65</v>
      </c>
      <c r="E173">
        <f t="shared" si="99"/>
        <v>0.50333333333333408</v>
      </c>
      <c r="F173">
        <f t="shared" si="99"/>
        <v>0.1433333333333337</v>
      </c>
      <c r="G173" s="8"/>
      <c r="H173" s="7">
        <f t="shared" si="97"/>
        <v>-1.2650000000000001</v>
      </c>
      <c r="I173" s="7">
        <f t="shared" si="97"/>
        <v>-0.16500000000000009</v>
      </c>
      <c r="J173" s="7">
        <f t="shared" si="97"/>
        <v>0.35833333333333334</v>
      </c>
      <c r="K173" s="7"/>
      <c r="L173" s="7">
        <f t="shared" si="98"/>
        <v>3.355</v>
      </c>
      <c r="M173" s="7">
        <f t="shared" si="98"/>
        <v>-0.60833333333333328</v>
      </c>
      <c r="N173" s="7">
        <f t="shared" si="98"/>
        <v>-1.7550000000000001</v>
      </c>
      <c r="O173" s="7">
        <f t="shared" si="98"/>
        <v>-3.0183333333333331</v>
      </c>
      <c r="P173" s="7">
        <f t="shared" si="98"/>
        <v>-2.85</v>
      </c>
      <c r="Q173" s="7">
        <f t="shared" si="98"/>
        <v>0.91499999999999959</v>
      </c>
      <c r="S173" s="6">
        <f t="shared" ref="S173:S199" si="100">AVERAGE(B173:F173)</f>
        <v>-0.37766666666666648</v>
      </c>
      <c r="T173" s="6">
        <f t="shared" ref="T173:T199" si="101">_xlfn.STDEV.S(B173:F173)</f>
        <v>1.7853623970748602</v>
      </c>
      <c r="U173" s="6">
        <f t="shared" ref="U173:U201" si="102">COUNT(H173:Q173)</f>
        <v>9</v>
      </c>
    </row>
    <row r="174" spans="2:21" x14ac:dyDescent="0.35">
      <c r="B174">
        <f t="shared" si="99"/>
        <v>-3.7200000000000006</v>
      </c>
      <c r="C174">
        <f t="shared" si="99"/>
        <v>0.76833333333333376</v>
      </c>
      <c r="D174">
        <f t="shared" si="99"/>
        <v>-0.75</v>
      </c>
      <c r="E174">
        <f t="shared" si="99"/>
        <v>0.60333333333333405</v>
      </c>
      <c r="F174">
        <f t="shared" si="99"/>
        <v>-4.9566666666666661</v>
      </c>
      <c r="G174" s="8"/>
      <c r="H174" s="7">
        <f t="shared" si="97"/>
        <v>-1.0316666666666667</v>
      </c>
      <c r="I174" s="7">
        <f t="shared" si="97"/>
        <v>-0.29833333333333345</v>
      </c>
      <c r="J174" s="7">
        <f t="shared" si="97"/>
        <v>0.59166666666666667</v>
      </c>
      <c r="K174" s="7"/>
      <c r="L174" s="7">
        <f t="shared" si="98"/>
        <v>3.5216666666666669</v>
      </c>
      <c r="M174" s="7">
        <f t="shared" si="98"/>
        <v>2.9916666666666667</v>
      </c>
      <c r="N174" s="7">
        <f t="shared" si="98"/>
        <v>-4.0883333333333338</v>
      </c>
      <c r="O174" s="7">
        <f t="shared" si="98"/>
        <v>-3.0183333333333331</v>
      </c>
      <c r="P174" s="7">
        <f t="shared" si="98"/>
        <v>-8.1833333333333336</v>
      </c>
      <c r="Q174" s="7">
        <f t="shared" si="98"/>
        <v>-3.4850000000000003</v>
      </c>
      <c r="S174" s="6">
        <f t="shared" si="100"/>
        <v>-1.611</v>
      </c>
      <c r="T174" s="6">
        <f t="shared" si="101"/>
        <v>2.5955339848799257</v>
      </c>
      <c r="U174" s="6">
        <f t="shared" si="102"/>
        <v>9</v>
      </c>
    </row>
    <row r="175" spans="2:21" x14ac:dyDescent="0.35">
      <c r="B175">
        <f t="shared" ref="B175:E183" si="103">(B44-B$5)/30</f>
        <v>-3.5533333333333341</v>
      </c>
      <c r="C175">
        <f t="shared" si="103"/>
        <v>0.53500000000000036</v>
      </c>
      <c r="D175">
        <f t="shared" si="103"/>
        <v>-0.8833333333333333</v>
      </c>
      <c r="E175">
        <f t="shared" si="103"/>
        <v>1.1366666666666674</v>
      </c>
      <c r="G175" s="8"/>
      <c r="H175" s="7">
        <f t="shared" si="97"/>
        <v>-0.96500000000000008</v>
      </c>
      <c r="I175" s="7">
        <f t="shared" si="97"/>
        <v>-3.166666666666676E-2</v>
      </c>
      <c r="J175" s="7">
        <f t="shared" si="97"/>
        <v>0.69166666666666665</v>
      </c>
      <c r="K175" s="7"/>
      <c r="L175" s="7">
        <f t="shared" si="98"/>
        <v>-1.1116666666666666</v>
      </c>
      <c r="M175" s="7">
        <f t="shared" si="98"/>
        <v>-2.4416666666666669</v>
      </c>
      <c r="N175" s="7">
        <f t="shared" si="98"/>
        <v>3.9116666666666666</v>
      </c>
      <c r="O175" s="7">
        <f t="shared" si="98"/>
        <v>-3.0183333333333331</v>
      </c>
      <c r="P175" s="7">
        <f t="shared" si="98"/>
        <v>-1.95</v>
      </c>
      <c r="Q175" s="7">
        <f t="shared" si="98"/>
        <v>3.0483333333333329</v>
      </c>
      <c r="S175" s="6">
        <f t="shared" si="100"/>
        <v>-0.69124999999999992</v>
      </c>
      <c r="T175" s="6">
        <f t="shared" si="101"/>
        <v>2.0875332665346655</v>
      </c>
      <c r="U175" s="6">
        <f t="shared" si="102"/>
        <v>9</v>
      </c>
    </row>
    <row r="176" spans="2:21" x14ac:dyDescent="0.35">
      <c r="B176">
        <f t="shared" si="103"/>
        <v>-3.2533333333333343</v>
      </c>
      <c r="C176">
        <f t="shared" si="103"/>
        <v>1.0350000000000004</v>
      </c>
      <c r="D176">
        <f t="shared" si="103"/>
        <v>-0.98333333333333328</v>
      </c>
      <c r="E176">
        <f t="shared" si="103"/>
        <v>1.5033333333333341</v>
      </c>
      <c r="G176" s="8"/>
      <c r="H176" s="7">
        <f t="shared" si="97"/>
        <v>-1.0650000000000002</v>
      </c>
      <c r="I176" s="7">
        <f t="shared" si="97"/>
        <v>-0.66500000000000015</v>
      </c>
      <c r="J176" s="7">
        <f t="shared" si="97"/>
        <v>0.7583333333333333</v>
      </c>
      <c r="K176" s="7"/>
      <c r="L176" s="7">
        <f t="shared" si="98"/>
        <v>5.7216666666666667</v>
      </c>
      <c r="M176" s="7">
        <f t="shared" si="98"/>
        <v>-1.175</v>
      </c>
      <c r="N176" s="7">
        <f t="shared" si="98"/>
        <v>0.2449999999999998</v>
      </c>
      <c r="O176" s="7">
        <f t="shared" si="98"/>
        <v>-3.0183333333333331</v>
      </c>
      <c r="P176" s="7">
        <f t="shared" si="98"/>
        <v>-6.75</v>
      </c>
      <c r="Q176" s="7">
        <f t="shared" si="98"/>
        <v>2.5149999999999997</v>
      </c>
      <c r="S176" s="6">
        <f t="shared" si="100"/>
        <v>-0.42458333333333326</v>
      </c>
      <c r="T176" s="6">
        <f t="shared" si="101"/>
        <v>2.1726538538199134</v>
      </c>
      <c r="U176" s="6">
        <f t="shared" si="102"/>
        <v>9</v>
      </c>
    </row>
    <row r="177" spans="2:21" x14ac:dyDescent="0.35">
      <c r="B177">
        <f t="shared" si="103"/>
        <v>-3.5533333333333341</v>
      </c>
      <c r="C177">
        <f t="shared" si="103"/>
        <v>0.40166666666666706</v>
      </c>
      <c r="D177">
        <f t="shared" si="103"/>
        <v>-0.75</v>
      </c>
      <c r="E177">
        <f t="shared" si="103"/>
        <v>1.9700000000000009</v>
      </c>
      <c r="G177" s="8"/>
      <c r="H177" s="7">
        <f t="shared" si="97"/>
        <v>-0.96500000000000008</v>
      </c>
      <c r="I177" s="7">
        <f t="shared" si="97"/>
        <v>-1.5983333333333334</v>
      </c>
      <c r="J177" s="7">
        <f t="shared" si="97"/>
        <v>0.45833333333333331</v>
      </c>
      <c r="K177" s="7"/>
      <c r="L177" s="7">
        <f t="shared" si="98"/>
        <v>2.4216666666666669</v>
      </c>
      <c r="M177" s="7">
        <f t="shared" si="98"/>
        <v>-2.0416666666666665</v>
      </c>
      <c r="N177" s="7">
        <f t="shared" si="98"/>
        <v>-4.0550000000000006</v>
      </c>
      <c r="O177" s="7">
        <f t="shared" si="98"/>
        <v>-2.9849999999999999</v>
      </c>
      <c r="P177" s="7">
        <f t="shared" si="98"/>
        <v>-2.1166666666666667</v>
      </c>
      <c r="Q177" s="7">
        <f t="shared" si="98"/>
        <v>4.2483333333333331</v>
      </c>
      <c r="S177" s="6">
        <f t="shared" si="100"/>
        <v>-0.48291666666666661</v>
      </c>
      <c r="T177" s="6">
        <f t="shared" si="101"/>
        <v>2.3308138679519308</v>
      </c>
      <c r="U177" s="6">
        <f t="shared" si="102"/>
        <v>9</v>
      </c>
    </row>
    <row r="178" spans="2:21" x14ac:dyDescent="0.35">
      <c r="B178">
        <f t="shared" si="103"/>
        <v>-3.7200000000000006</v>
      </c>
      <c r="C178">
        <f t="shared" si="103"/>
        <v>0.30166666666666703</v>
      </c>
      <c r="D178">
        <f t="shared" si="103"/>
        <v>-0.41666666666666669</v>
      </c>
      <c r="E178">
        <f t="shared" si="103"/>
        <v>1.5700000000000007</v>
      </c>
      <c r="G178" s="8"/>
      <c r="H178" s="7">
        <f t="shared" si="97"/>
        <v>-0.93166666666666675</v>
      </c>
      <c r="I178" s="7">
        <f t="shared" si="97"/>
        <v>-0.63166666666666671</v>
      </c>
      <c r="J178" s="7">
        <f t="shared" si="97"/>
        <v>0.72499999999999998</v>
      </c>
      <c r="K178" s="7"/>
      <c r="L178" s="7">
        <f t="shared" si="98"/>
        <v>0.68833333333333357</v>
      </c>
      <c r="M178" s="7">
        <f t="shared" si="98"/>
        <v>0.15833333333333333</v>
      </c>
      <c r="N178" s="7">
        <f t="shared" si="98"/>
        <v>5.5116666666666667</v>
      </c>
      <c r="O178" s="7">
        <f t="shared" si="98"/>
        <v>-1.2183333333333333</v>
      </c>
      <c r="P178" s="7">
        <f t="shared" si="98"/>
        <v>-6.45</v>
      </c>
      <c r="Q178" s="7">
        <f t="shared" si="98"/>
        <v>0.91499999999999959</v>
      </c>
      <c r="S178" s="6">
        <f t="shared" si="100"/>
        <v>-0.56624999999999981</v>
      </c>
      <c r="T178" s="6">
        <f t="shared" si="101"/>
        <v>2.2572370750461648</v>
      </c>
      <c r="U178" s="6">
        <f t="shared" si="102"/>
        <v>9</v>
      </c>
    </row>
    <row r="179" spans="2:21" x14ac:dyDescent="0.35">
      <c r="B179">
        <f t="shared" si="103"/>
        <v>-2.9866666666666672</v>
      </c>
      <c r="C179">
        <f t="shared" si="103"/>
        <v>0.20166666666666705</v>
      </c>
      <c r="D179">
        <f t="shared" si="103"/>
        <v>-0.58333333333333337</v>
      </c>
      <c r="E179">
        <f t="shared" si="103"/>
        <v>1.5366666666666675</v>
      </c>
      <c r="G179" s="8"/>
      <c r="H179" s="7">
        <f t="shared" ref="H179:H184" si="104">(H47-H$5)/30</f>
        <v>-0.99833333333333341</v>
      </c>
      <c r="I179" s="7"/>
      <c r="J179" s="7">
        <f t="shared" ref="J179:J184" si="105">(J47-J$5)/30</f>
        <v>0.35833333333333334</v>
      </c>
      <c r="K179" s="7"/>
      <c r="L179" s="7">
        <f t="shared" ref="L179:L184" si="106">(L47-L$5)/30</f>
        <v>5.1550000000000002</v>
      </c>
      <c r="M179" s="7"/>
      <c r="N179" s="7">
        <f t="shared" ref="N179:Q184" si="107">(N47-N$5)/30</f>
        <v>5.378333333333333</v>
      </c>
      <c r="O179" s="7">
        <f t="shared" si="107"/>
        <v>-0.91833333333333322</v>
      </c>
      <c r="P179" s="7">
        <f t="shared" si="107"/>
        <v>-1.6833333333333333</v>
      </c>
      <c r="Q179" s="7">
        <f t="shared" si="107"/>
        <v>2.5483333333333329</v>
      </c>
      <c r="S179" s="6">
        <f t="shared" si="100"/>
        <v>-0.45791666666666653</v>
      </c>
      <c r="T179" s="6">
        <f t="shared" si="101"/>
        <v>1.8994489332435347</v>
      </c>
      <c r="U179" s="6">
        <f t="shared" si="102"/>
        <v>7</v>
      </c>
    </row>
    <row r="180" spans="2:21" x14ac:dyDescent="0.35">
      <c r="B180">
        <f t="shared" si="103"/>
        <v>-2.6866666666666674</v>
      </c>
      <c r="C180">
        <f t="shared" si="103"/>
        <v>0.53500000000000036</v>
      </c>
      <c r="D180">
        <f t="shared" si="103"/>
        <v>-0.6166666666666667</v>
      </c>
      <c r="E180">
        <f t="shared" si="103"/>
        <v>-0.12999999999999926</v>
      </c>
      <c r="G180" s="8"/>
      <c r="H180" s="7">
        <f t="shared" si="104"/>
        <v>-0.89833333333333343</v>
      </c>
      <c r="I180" s="7"/>
      <c r="J180" s="7">
        <f t="shared" si="105"/>
        <v>0.32500000000000001</v>
      </c>
      <c r="K180" s="7"/>
      <c r="L180" s="7">
        <f t="shared" si="106"/>
        <v>4.3550000000000004</v>
      </c>
      <c r="M180" s="7"/>
      <c r="N180" s="7">
        <f t="shared" si="107"/>
        <v>-0.15500000000000019</v>
      </c>
      <c r="O180" s="7">
        <f t="shared" si="107"/>
        <v>0.44833333333333342</v>
      </c>
      <c r="P180" s="7">
        <f t="shared" si="107"/>
        <v>-2.7166666666666668</v>
      </c>
      <c r="Q180" s="7">
        <f t="shared" si="107"/>
        <v>1.8149999999999997</v>
      </c>
      <c r="S180" s="6">
        <f t="shared" si="100"/>
        <v>-0.72458333333333336</v>
      </c>
      <c r="T180" s="6">
        <f t="shared" si="101"/>
        <v>1.3906229452752201</v>
      </c>
      <c r="U180" s="6">
        <f t="shared" si="102"/>
        <v>7</v>
      </c>
    </row>
    <row r="181" spans="2:21" x14ac:dyDescent="0.35">
      <c r="B181">
        <f t="shared" si="103"/>
        <v>-3.1200000000000006</v>
      </c>
      <c r="C181">
        <f t="shared" si="103"/>
        <v>0.43500000000000039</v>
      </c>
      <c r="D181">
        <f t="shared" si="103"/>
        <v>0.81666666666666665</v>
      </c>
      <c r="E181">
        <f t="shared" si="103"/>
        <v>0.93666666666666742</v>
      </c>
      <c r="G181" s="8"/>
      <c r="H181" s="7">
        <f t="shared" si="104"/>
        <v>-0.59833333333333338</v>
      </c>
      <c r="I181" s="7"/>
      <c r="J181" s="7">
        <f t="shared" si="105"/>
        <v>0.9916666666666667</v>
      </c>
      <c r="K181" s="7"/>
      <c r="L181" s="7">
        <f t="shared" si="106"/>
        <v>-2.9449999999999998</v>
      </c>
      <c r="M181" s="7"/>
      <c r="N181" s="7">
        <f t="shared" si="107"/>
        <v>1.3783333333333332</v>
      </c>
      <c r="O181" s="7">
        <f t="shared" si="107"/>
        <v>3.415</v>
      </c>
      <c r="P181" s="7">
        <f t="shared" si="107"/>
        <v>-5.083333333333333</v>
      </c>
      <c r="Q181" s="7">
        <f t="shared" si="107"/>
        <v>4.4816666666666665</v>
      </c>
      <c r="S181" s="6">
        <f t="shared" si="100"/>
        <v>-0.23291666666666649</v>
      </c>
      <c r="T181" s="6">
        <f t="shared" si="101"/>
        <v>1.9365702667727165</v>
      </c>
      <c r="U181" s="6">
        <f t="shared" si="102"/>
        <v>7</v>
      </c>
    </row>
    <row r="182" spans="2:21" x14ac:dyDescent="0.35">
      <c r="B182">
        <f t="shared" si="103"/>
        <v>-3.3200000000000007</v>
      </c>
      <c r="C182">
        <f t="shared" si="103"/>
        <v>0.50166666666666704</v>
      </c>
      <c r="D182">
        <f t="shared" si="103"/>
        <v>0.85</v>
      </c>
      <c r="E182">
        <f t="shared" si="103"/>
        <v>1.6366666666666674</v>
      </c>
      <c r="G182" s="8"/>
      <c r="H182" s="7">
        <f t="shared" si="104"/>
        <v>-0.56500000000000006</v>
      </c>
      <c r="I182" s="7"/>
      <c r="J182" s="7">
        <f t="shared" si="105"/>
        <v>0.29166666666666669</v>
      </c>
      <c r="K182" s="7"/>
      <c r="L182" s="7">
        <f t="shared" si="106"/>
        <v>1.8883333333333334</v>
      </c>
      <c r="M182" s="7"/>
      <c r="N182" s="7">
        <f t="shared" si="107"/>
        <v>5.3116666666666665</v>
      </c>
      <c r="O182" s="7">
        <f t="shared" si="107"/>
        <v>2.6816666666666666</v>
      </c>
      <c r="P182" s="7">
        <f t="shared" si="107"/>
        <v>-2.25</v>
      </c>
      <c r="Q182" s="7">
        <f t="shared" si="107"/>
        <v>3.5816666666666661</v>
      </c>
      <c r="S182" s="6">
        <f t="shared" si="100"/>
        <v>-8.2916666666666583E-2</v>
      </c>
      <c r="T182" s="6">
        <f t="shared" si="101"/>
        <v>2.2096565742046721</v>
      </c>
      <c r="U182" s="6">
        <f t="shared" si="102"/>
        <v>7</v>
      </c>
    </row>
    <row r="183" spans="2:21" x14ac:dyDescent="0.35">
      <c r="B183">
        <f t="shared" si="103"/>
        <v>-2.953333333333334</v>
      </c>
      <c r="C183">
        <f t="shared" si="103"/>
        <v>1.2683333333333338</v>
      </c>
      <c r="D183">
        <f t="shared" si="103"/>
        <v>-1.6666666666666666E-2</v>
      </c>
      <c r="E183">
        <f t="shared" si="103"/>
        <v>1.6700000000000008</v>
      </c>
      <c r="G183" s="8"/>
      <c r="H183" s="7">
        <f t="shared" si="104"/>
        <v>-0.46500000000000008</v>
      </c>
      <c r="I183" s="7"/>
      <c r="J183" s="7">
        <f t="shared" si="105"/>
        <v>0.29166666666666669</v>
      </c>
      <c r="K183" s="7"/>
      <c r="L183" s="7">
        <f t="shared" si="106"/>
        <v>5.3883333333333336</v>
      </c>
      <c r="M183" s="7"/>
      <c r="N183" s="7">
        <f t="shared" si="107"/>
        <v>4.4116666666666662</v>
      </c>
      <c r="O183" s="7">
        <f t="shared" si="107"/>
        <v>2.5816666666666666</v>
      </c>
      <c r="P183" s="7">
        <f t="shared" si="107"/>
        <v>-4.416666666666667</v>
      </c>
      <c r="Q183" s="7">
        <f t="shared" si="107"/>
        <v>4.8483333333333327</v>
      </c>
      <c r="S183" s="6">
        <f t="shared" si="100"/>
        <v>-7.9166666666665164E-3</v>
      </c>
      <c r="T183" s="6">
        <f t="shared" si="101"/>
        <v>2.0912336315801388</v>
      </c>
      <c r="U183" s="6">
        <f t="shared" si="102"/>
        <v>7</v>
      </c>
    </row>
    <row r="184" spans="2:21" x14ac:dyDescent="0.35">
      <c r="B184" t="e">
        <f>(#REF!-B$5)/30</f>
        <v>#REF!</v>
      </c>
      <c r="C184" t="e">
        <f>(#REF!-C$5)/30</f>
        <v>#REF!</v>
      </c>
      <c r="D184" t="e">
        <f>(#REF!-D$5)/30</f>
        <v>#REF!</v>
      </c>
      <c r="E184" t="e">
        <f>(#REF!-E$5)/30</f>
        <v>#REF!</v>
      </c>
      <c r="G184" s="8"/>
      <c r="H184" s="7">
        <f t="shared" si="104"/>
        <v>-0.49833333333333341</v>
      </c>
      <c r="I184" s="7"/>
      <c r="J184" s="7">
        <f t="shared" si="105"/>
        <v>0.89166666666666672</v>
      </c>
      <c r="K184" s="7"/>
      <c r="L184" s="7">
        <f t="shared" si="106"/>
        <v>-1.9116666666666664</v>
      </c>
      <c r="M184" s="7"/>
      <c r="N184" s="7">
        <f t="shared" si="107"/>
        <v>-0.98833333333333351</v>
      </c>
      <c r="O184" s="7">
        <f t="shared" si="107"/>
        <v>1.115</v>
      </c>
      <c r="P184" s="7">
        <f t="shared" si="107"/>
        <v>-3.1833333333333331</v>
      </c>
      <c r="Q184" s="7">
        <f t="shared" si="107"/>
        <v>4.8149999999999995</v>
      </c>
      <c r="S184" s="6" t="e">
        <f t="shared" si="100"/>
        <v>#REF!</v>
      </c>
      <c r="T184" s="6" t="e">
        <f t="shared" si="101"/>
        <v>#REF!</v>
      </c>
      <c r="U184" s="6">
        <f t="shared" si="102"/>
        <v>7</v>
      </c>
    </row>
    <row r="185" spans="2:21" x14ac:dyDescent="0.35">
      <c r="B185" t="e">
        <f>(#REF!-B$5)/30</f>
        <v>#REF!</v>
      </c>
      <c r="C185" t="e">
        <f>(#REF!-C$5)/30</f>
        <v>#REF!</v>
      </c>
      <c r="D185" t="e">
        <f>(#REF!-D$5)/30</f>
        <v>#REF!</v>
      </c>
      <c r="E185" t="e">
        <f>(#REF!-E$5)/30</f>
        <v>#REF!</v>
      </c>
      <c r="G185" s="8"/>
      <c r="H185" s="7"/>
      <c r="I185" s="7"/>
      <c r="J185" s="7" t="e">
        <f>(#REF!-J$5)/30</f>
        <v>#REF!</v>
      </c>
      <c r="K185" s="7"/>
      <c r="L185" s="7" t="e">
        <f>(#REF!-L$5)/30</f>
        <v>#REF!</v>
      </c>
      <c r="M185" s="7"/>
      <c r="N185" s="7" t="e">
        <f>(#REF!-N$5)/30</f>
        <v>#REF!</v>
      </c>
      <c r="O185" s="7" t="e">
        <f>(#REF!-O$5)/30</f>
        <v>#REF!</v>
      </c>
      <c r="P185" s="7" t="e">
        <f>(#REF!-P$5)/30</f>
        <v>#REF!</v>
      </c>
      <c r="Q185" s="7" t="e">
        <f>(#REF!-Q$5)/30</f>
        <v>#REF!</v>
      </c>
      <c r="S185" s="6" t="e">
        <f t="shared" si="100"/>
        <v>#REF!</v>
      </c>
      <c r="T185" s="6" t="e">
        <f t="shared" si="101"/>
        <v>#REF!</v>
      </c>
      <c r="U185" s="6">
        <f t="shared" si="102"/>
        <v>0</v>
      </c>
    </row>
    <row r="186" spans="2:21" x14ac:dyDescent="0.35">
      <c r="B186" t="e">
        <f>(#REF!-B$5)/30</f>
        <v>#REF!</v>
      </c>
      <c r="C186" t="e">
        <f>(#REF!-C$5)/30</f>
        <v>#REF!</v>
      </c>
      <c r="D186" t="e">
        <f>(#REF!-D$5)/30</f>
        <v>#REF!</v>
      </c>
      <c r="E186" t="e">
        <f>(#REF!-E$5)/30</f>
        <v>#REF!</v>
      </c>
      <c r="G186" s="8"/>
      <c r="H186" s="7"/>
      <c r="I186" s="7"/>
      <c r="J186" s="7" t="e">
        <f>(#REF!-J$5)/30</f>
        <v>#REF!</v>
      </c>
      <c r="K186" s="7"/>
      <c r="L186" s="7" t="e">
        <f>(#REF!-L$5)/30</f>
        <v>#REF!</v>
      </c>
      <c r="M186" s="7"/>
      <c r="N186" s="7" t="e">
        <f>(#REF!-N$5)/30</f>
        <v>#REF!</v>
      </c>
      <c r="O186" s="7" t="e">
        <f>(#REF!-O$5)/30</f>
        <v>#REF!</v>
      </c>
      <c r="P186" s="7" t="e">
        <f>(#REF!-P$5)/30</f>
        <v>#REF!</v>
      </c>
      <c r="Q186" s="7" t="e">
        <f>(#REF!-Q$5)/30</f>
        <v>#REF!</v>
      </c>
      <c r="S186" s="6" t="e">
        <f t="shared" si="100"/>
        <v>#REF!</v>
      </c>
      <c r="T186" s="6" t="e">
        <f t="shared" si="101"/>
        <v>#REF!</v>
      </c>
      <c r="U186" s="6">
        <f t="shared" si="102"/>
        <v>0</v>
      </c>
    </row>
    <row r="187" spans="2:21" x14ac:dyDescent="0.35">
      <c r="B187" t="e">
        <f>(#REF!-B$5)/30</f>
        <v>#REF!</v>
      </c>
      <c r="C187" t="e">
        <f>(#REF!-C$5)/30</f>
        <v>#REF!</v>
      </c>
      <c r="D187" t="e">
        <f>(#REF!-D$5)/30</f>
        <v>#REF!</v>
      </c>
      <c r="E187" t="e">
        <f>(#REF!-E$5)/30</f>
        <v>#REF!</v>
      </c>
      <c r="G187" s="8"/>
      <c r="H187" s="7"/>
      <c r="I187" s="7"/>
      <c r="J187" s="7" t="e">
        <f>(#REF!-J$5)/30</f>
        <v>#REF!</v>
      </c>
      <c r="K187" s="7"/>
      <c r="L187" s="7" t="e">
        <f>(#REF!-L$5)/30</f>
        <v>#REF!</v>
      </c>
      <c r="M187" s="7"/>
      <c r="N187" s="7" t="e">
        <f>(#REF!-N$5)/30</f>
        <v>#REF!</v>
      </c>
      <c r="O187" s="7" t="e">
        <f>(#REF!-O$5)/30</f>
        <v>#REF!</v>
      </c>
      <c r="P187" s="7" t="e">
        <f>(#REF!-P$5)/30</f>
        <v>#REF!</v>
      </c>
      <c r="Q187" s="7" t="e">
        <f>(#REF!-Q$5)/30</f>
        <v>#REF!</v>
      </c>
      <c r="S187" s="6" t="e">
        <f t="shared" si="100"/>
        <v>#REF!</v>
      </c>
      <c r="T187" s="6" t="e">
        <f t="shared" si="101"/>
        <v>#REF!</v>
      </c>
      <c r="U187" s="6">
        <f t="shared" si="102"/>
        <v>0</v>
      </c>
    </row>
    <row r="188" spans="2:21" x14ac:dyDescent="0.35">
      <c r="B188" t="e">
        <f>(#REF!-B$5)/30</f>
        <v>#REF!</v>
      </c>
      <c r="C188" t="e">
        <f>(#REF!-C$5)/30</f>
        <v>#REF!</v>
      </c>
      <c r="D188" t="e">
        <f>(#REF!-D$5)/30</f>
        <v>#REF!</v>
      </c>
      <c r="E188" t="e">
        <f>(#REF!-E$5)/30</f>
        <v>#REF!</v>
      </c>
      <c r="G188" s="8"/>
      <c r="H188" s="7"/>
      <c r="I188" s="7"/>
      <c r="J188" s="7" t="e">
        <f>(#REF!-J$5)/30</f>
        <v>#REF!</v>
      </c>
      <c r="K188" s="7"/>
      <c r="L188" s="7" t="e">
        <f>(#REF!-L$5)/30</f>
        <v>#REF!</v>
      </c>
      <c r="M188" s="7"/>
      <c r="N188" s="7" t="e">
        <f>(#REF!-N$5)/30</f>
        <v>#REF!</v>
      </c>
      <c r="O188" s="7" t="e">
        <f>(#REF!-O$5)/30</f>
        <v>#REF!</v>
      </c>
      <c r="P188" s="7" t="e">
        <f>(#REF!-P$5)/30</f>
        <v>#REF!</v>
      </c>
      <c r="Q188" s="7"/>
      <c r="S188" s="6" t="e">
        <f t="shared" si="100"/>
        <v>#REF!</v>
      </c>
      <c r="T188" s="6" t="e">
        <f t="shared" si="101"/>
        <v>#REF!</v>
      </c>
      <c r="U188" s="6">
        <f t="shared" si="102"/>
        <v>0</v>
      </c>
    </row>
    <row r="189" spans="2:21" x14ac:dyDescent="0.35">
      <c r="B189" t="e">
        <f>(#REF!-B$5)/30</f>
        <v>#REF!</v>
      </c>
      <c r="C189" t="e">
        <f>(#REF!-C$5)/30</f>
        <v>#REF!</v>
      </c>
      <c r="D189" t="e">
        <f>(#REF!-D$5)/30</f>
        <v>#REF!</v>
      </c>
      <c r="E189" t="e">
        <f>(#REF!-E$5)/30</f>
        <v>#REF!</v>
      </c>
      <c r="G189" s="8"/>
      <c r="H189" s="7"/>
      <c r="I189" s="7"/>
      <c r="J189" s="7" t="e">
        <f>(#REF!-J$5)/30</f>
        <v>#REF!</v>
      </c>
      <c r="K189" s="7"/>
      <c r="L189" s="7" t="e">
        <f>(#REF!-L$5)/30</f>
        <v>#REF!</v>
      </c>
      <c r="M189" s="7"/>
      <c r="N189" s="7" t="e">
        <f>(#REF!-N$5)/30</f>
        <v>#REF!</v>
      </c>
      <c r="O189" s="7" t="e">
        <f>(#REF!-O$5)/30</f>
        <v>#REF!</v>
      </c>
      <c r="P189" s="7" t="e">
        <f>(#REF!-P$5)/30</f>
        <v>#REF!</v>
      </c>
      <c r="Q189" s="7"/>
      <c r="S189" s="6" t="e">
        <f t="shared" si="100"/>
        <v>#REF!</v>
      </c>
      <c r="T189" s="6" t="e">
        <f t="shared" si="101"/>
        <v>#REF!</v>
      </c>
      <c r="U189" s="6">
        <f t="shared" si="102"/>
        <v>0</v>
      </c>
    </row>
    <row r="190" spans="2:21" x14ac:dyDescent="0.35">
      <c r="B190" t="e">
        <f>(#REF!-B$5)/30</f>
        <v>#REF!</v>
      </c>
      <c r="C190" t="e">
        <f>(#REF!-C$5)/30</f>
        <v>#REF!</v>
      </c>
      <c r="D190" t="e">
        <f>(#REF!-D$5)/30</f>
        <v>#REF!</v>
      </c>
      <c r="E190" t="e">
        <f>(#REF!-E$5)/30</f>
        <v>#REF!</v>
      </c>
      <c r="G190" s="8"/>
      <c r="H190" s="7"/>
      <c r="I190" s="7"/>
      <c r="J190" s="7" t="e">
        <f>(#REF!-J$5)/30</f>
        <v>#REF!</v>
      </c>
      <c r="K190" s="7"/>
      <c r="L190" s="7" t="e">
        <f>(#REF!-L$5)/30</f>
        <v>#REF!</v>
      </c>
      <c r="M190" s="7"/>
      <c r="N190" s="7" t="e">
        <f>(#REF!-N$5)/30</f>
        <v>#REF!</v>
      </c>
      <c r="O190" s="7" t="e">
        <f>(#REF!-O$5)/30</f>
        <v>#REF!</v>
      </c>
      <c r="P190" s="7" t="e">
        <f>(#REF!-P$5)/30</f>
        <v>#REF!</v>
      </c>
      <c r="Q190" s="7"/>
      <c r="S190" s="6" t="e">
        <f t="shared" si="100"/>
        <v>#REF!</v>
      </c>
      <c r="T190" s="6" t="e">
        <f t="shared" si="101"/>
        <v>#REF!</v>
      </c>
      <c r="U190" s="6">
        <f t="shared" si="102"/>
        <v>0</v>
      </c>
    </row>
    <row r="191" spans="2:21" x14ac:dyDescent="0.35">
      <c r="B191" t="e">
        <f>(#REF!-B$5)/30</f>
        <v>#REF!</v>
      </c>
      <c r="C191" t="e">
        <f>(#REF!-C$5)/30</f>
        <v>#REF!</v>
      </c>
      <c r="D191" t="e">
        <f>(#REF!-D$5)/30</f>
        <v>#REF!</v>
      </c>
      <c r="E191" t="e">
        <f>(#REF!-E$5)/30</f>
        <v>#REF!</v>
      </c>
      <c r="G191" s="8"/>
      <c r="H191" s="7"/>
      <c r="I191" s="7"/>
      <c r="J191" s="7" t="e">
        <f>(#REF!-J$5)/30</f>
        <v>#REF!</v>
      </c>
      <c r="K191" s="7"/>
      <c r="L191" s="7" t="e">
        <f>(#REF!-L$5)/30</f>
        <v>#REF!</v>
      </c>
      <c r="M191" s="7"/>
      <c r="N191" s="7" t="e">
        <f>(#REF!-N$5)/30</f>
        <v>#REF!</v>
      </c>
      <c r="O191" s="7" t="e">
        <f>(#REF!-O$5)/30</f>
        <v>#REF!</v>
      </c>
      <c r="P191" s="7" t="e">
        <f>(#REF!-P$5)/30</f>
        <v>#REF!</v>
      </c>
      <c r="Q191" s="7"/>
      <c r="S191" s="6" t="e">
        <f t="shared" si="100"/>
        <v>#REF!</v>
      </c>
      <c r="T191" s="6" t="e">
        <f t="shared" si="101"/>
        <v>#REF!</v>
      </c>
      <c r="U191" s="6">
        <f t="shared" si="102"/>
        <v>0</v>
      </c>
    </row>
    <row r="192" spans="2:21" x14ac:dyDescent="0.35">
      <c r="B192" t="e">
        <f>(#REF!-B$5)/30</f>
        <v>#REF!</v>
      </c>
      <c r="C192" t="e">
        <f>(#REF!-C$5)/30</f>
        <v>#REF!</v>
      </c>
      <c r="D192" t="e">
        <f>(#REF!-D$5)/30</f>
        <v>#REF!</v>
      </c>
      <c r="E192" t="e">
        <f>(#REF!-E$5)/30</f>
        <v>#REF!</v>
      </c>
      <c r="G192" s="8"/>
      <c r="H192" s="7"/>
      <c r="I192" s="7"/>
      <c r="J192" s="7" t="e">
        <f>(#REF!-J$5)/30</f>
        <v>#REF!</v>
      </c>
      <c r="K192" s="7"/>
      <c r="L192" s="7" t="e">
        <f>(#REF!-L$5)/30</f>
        <v>#REF!</v>
      </c>
      <c r="M192" s="7"/>
      <c r="N192" s="7" t="e">
        <f>(#REF!-N$5)/30</f>
        <v>#REF!</v>
      </c>
      <c r="O192" s="7" t="e">
        <f>(#REF!-O$5)/30</f>
        <v>#REF!</v>
      </c>
      <c r="P192" s="7" t="e">
        <f>(#REF!-P$5)/30</f>
        <v>#REF!</v>
      </c>
      <c r="Q192" s="7"/>
      <c r="S192" s="6" t="e">
        <f t="shared" si="100"/>
        <v>#REF!</v>
      </c>
      <c r="T192" s="6" t="e">
        <f t="shared" si="101"/>
        <v>#REF!</v>
      </c>
      <c r="U192" s="6">
        <f t="shared" si="102"/>
        <v>0</v>
      </c>
    </row>
    <row r="193" spans="2:21" x14ac:dyDescent="0.35">
      <c r="B193" t="e">
        <f>(#REF!-B$5)/30</f>
        <v>#REF!</v>
      </c>
      <c r="C193" t="e">
        <f>(#REF!-C$5)/30</f>
        <v>#REF!</v>
      </c>
      <c r="D193" t="e">
        <f>(#REF!-D$5)/30</f>
        <v>#REF!</v>
      </c>
      <c r="E193" t="e">
        <f>(#REF!-E$5)/30</f>
        <v>#REF!</v>
      </c>
      <c r="G193" s="8"/>
      <c r="H193" s="7"/>
      <c r="I193" s="7"/>
      <c r="J193" s="7" t="e">
        <f>(#REF!-J$5)/30</f>
        <v>#REF!</v>
      </c>
      <c r="K193" s="7"/>
      <c r="L193" s="7" t="e">
        <f>(#REF!-L$5)/30</f>
        <v>#REF!</v>
      </c>
      <c r="M193" s="7"/>
      <c r="N193" s="7" t="e">
        <f>(#REF!-N$5)/30</f>
        <v>#REF!</v>
      </c>
      <c r="O193" s="7" t="e">
        <f>(#REF!-O$5)/30</f>
        <v>#REF!</v>
      </c>
      <c r="P193" s="7" t="e">
        <f>(#REF!-P$5)/30</f>
        <v>#REF!</v>
      </c>
      <c r="Q193" s="7"/>
      <c r="S193" s="6" t="e">
        <f t="shared" si="100"/>
        <v>#REF!</v>
      </c>
      <c r="T193" s="6" t="e">
        <f t="shared" si="101"/>
        <v>#REF!</v>
      </c>
      <c r="U193" s="6">
        <f t="shared" si="102"/>
        <v>0</v>
      </c>
    </row>
    <row r="194" spans="2:21" x14ac:dyDescent="0.35">
      <c r="B194" t="e">
        <f>(#REF!-B$5)/30</f>
        <v>#REF!</v>
      </c>
      <c r="C194" t="e">
        <f>(#REF!-C$5)/30</f>
        <v>#REF!</v>
      </c>
      <c r="D194" t="e">
        <f>(#REF!-D$5)/30</f>
        <v>#REF!</v>
      </c>
      <c r="E194" t="e">
        <f>(#REF!-E$5)/30</f>
        <v>#REF!</v>
      </c>
      <c r="G194" s="8"/>
      <c r="H194" s="7"/>
      <c r="I194" s="7"/>
      <c r="J194" s="7" t="e">
        <f>(#REF!-J$5)/30</f>
        <v>#REF!</v>
      </c>
      <c r="K194" s="7"/>
      <c r="L194" s="7" t="e">
        <f>(#REF!-L$5)/30</f>
        <v>#REF!</v>
      </c>
      <c r="M194" s="7"/>
      <c r="N194" s="7" t="e">
        <f>(#REF!-N$5)/30</f>
        <v>#REF!</v>
      </c>
      <c r="O194" s="7" t="e">
        <f>(#REF!-O$5)/30</f>
        <v>#REF!</v>
      </c>
      <c r="P194" s="7" t="e">
        <f>(#REF!-P$5)/30</f>
        <v>#REF!</v>
      </c>
      <c r="Q194" s="7"/>
      <c r="S194" s="6" t="e">
        <f t="shared" si="100"/>
        <v>#REF!</v>
      </c>
      <c r="T194" s="6" t="e">
        <f t="shared" si="101"/>
        <v>#REF!</v>
      </c>
      <c r="U194" s="6">
        <f t="shared" si="102"/>
        <v>0</v>
      </c>
    </row>
    <row r="195" spans="2:21" x14ac:dyDescent="0.35">
      <c r="B195" t="e">
        <f>(#REF!-B$5)/30</f>
        <v>#REF!</v>
      </c>
      <c r="C195" t="e">
        <f>(#REF!-C$5)/30</f>
        <v>#REF!</v>
      </c>
      <c r="D195" t="e">
        <f>(#REF!-D$5)/30</f>
        <v>#REF!</v>
      </c>
      <c r="E195" t="e">
        <f>(#REF!-E$5)/30</f>
        <v>#REF!</v>
      </c>
      <c r="G195" s="8"/>
      <c r="H195" s="7"/>
      <c r="I195" s="7"/>
      <c r="J195" s="7" t="e">
        <f>(#REF!-J$5)/30</f>
        <v>#REF!</v>
      </c>
      <c r="K195" s="7"/>
      <c r="L195" s="7" t="e">
        <f>(#REF!-L$5)/30</f>
        <v>#REF!</v>
      </c>
      <c r="M195" s="7"/>
      <c r="N195" s="7" t="e">
        <f>(#REF!-N$5)/30</f>
        <v>#REF!</v>
      </c>
      <c r="O195" s="7" t="e">
        <f>(#REF!-O$5)/30</f>
        <v>#REF!</v>
      </c>
      <c r="P195" s="7" t="e">
        <f>(#REF!-P$5)/30</f>
        <v>#REF!</v>
      </c>
      <c r="Q195" s="7"/>
      <c r="S195" s="6" t="e">
        <f t="shared" si="100"/>
        <v>#REF!</v>
      </c>
      <c r="T195" s="6" t="e">
        <f t="shared" si="101"/>
        <v>#REF!</v>
      </c>
      <c r="U195" s="6">
        <f t="shared" si="102"/>
        <v>0</v>
      </c>
    </row>
    <row r="196" spans="2:21" x14ac:dyDescent="0.35">
      <c r="B196" t="e">
        <f>(#REF!-B$5)/30</f>
        <v>#REF!</v>
      </c>
      <c r="C196" t="e">
        <f>(#REF!-C$5)/30</f>
        <v>#REF!</v>
      </c>
      <c r="D196" t="e">
        <f>(#REF!-D$5)/30</f>
        <v>#REF!</v>
      </c>
      <c r="E196" t="e">
        <f>(#REF!-E$5)/30</f>
        <v>#REF!</v>
      </c>
      <c r="G196" s="8"/>
      <c r="H196" s="7"/>
      <c r="I196" s="7"/>
      <c r="J196" s="7" t="e">
        <f>(#REF!-J$5)/30</f>
        <v>#REF!</v>
      </c>
      <c r="K196" s="7"/>
      <c r="L196" s="7" t="e">
        <f>(#REF!-L$5)/30</f>
        <v>#REF!</v>
      </c>
      <c r="M196" s="7"/>
      <c r="N196" s="7" t="e">
        <f>(#REF!-N$5)/30</f>
        <v>#REF!</v>
      </c>
      <c r="O196" s="7" t="e">
        <f>(#REF!-O$5)/30</f>
        <v>#REF!</v>
      </c>
      <c r="P196" s="7" t="e">
        <f>(#REF!-P$5)/30</f>
        <v>#REF!</v>
      </c>
      <c r="Q196" s="7"/>
      <c r="S196" s="6" t="e">
        <f t="shared" si="100"/>
        <v>#REF!</v>
      </c>
      <c r="T196" s="6" t="e">
        <f t="shared" si="101"/>
        <v>#REF!</v>
      </c>
      <c r="U196" s="6">
        <f t="shared" si="102"/>
        <v>0</v>
      </c>
    </row>
    <row r="197" spans="2:21" x14ac:dyDescent="0.35">
      <c r="B197" t="e">
        <f>(#REF!-B$5)/30</f>
        <v>#REF!</v>
      </c>
      <c r="C197" t="e">
        <f>(#REF!-C$5)/30</f>
        <v>#REF!</v>
      </c>
      <c r="D197" t="e">
        <f>(#REF!-D$5)/30</f>
        <v>#REF!</v>
      </c>
      <c r="E197" t="e">
        <f>(#REF!-E$5)/30</f>
        <v>#REF!</v>
      </c>
      <c r="G197" s="8"/>
      <c r="H197" s="7"/>
      <c r="I197" s="7"/>
      <c r="J197" s="7" t="e">
        <f>(#REF!-J$5)/30</f>
        <v>#REF!</v>
      </c>
      <c r="K197" s="7"/>
      <c r="L197" s="7" t="e">
        <f>(#REF!-L$5)/30</f>
        <v>#REF!</v>
      </c>
      <c r="M197" s="7"/>
      <c r="N197" s="7" t="e">
        <f>(#REF!-N$5)/30</f>
        <v>#REF!</v>
      </c>
      <c r="O197" s="7"/>
      <c r="P197" s="7" t="e">
        <f>(#REF!-P$5)/30</f>
        <v>#REF!</v>
      </c>
      <c r="Q197" s="7"/>
      <c r="S197" s="6" t="e">
        <f t="shared" si="100"/>
        <v>#REF!</v>
      </c>
      <c r="T197" s="6" t="e">
        <f t="shared" si="101"/>
        <v>#REF!</v>
      </c>
      <c r="U197" s="6">
        <f t="shared" si="102"/>
        <v>0</v>
      </c>
    </row>
    <row r="198" spans="2:21" x14ac:dyDescent="0.35">
      <c r="B198" t="e">
        <f>(#REF!-B$5)/30</f>
        <v>#REF!</v>
      </c>
      <c r="D198" t="e">
        <f>(#REF!-D$5)/30</f>
        <v>#REF!</v>
      </c>
      <c r="E198" t="e">
        <f>(#REF!-E$5)/30</f>
        <v>#REF!</v>
      </c>
      <c r="G198" s="8"/>
      <c r="H198" s="7"/>
      <c r="I198" s="7"/>
      <c r="J198" s="7" t="e">
        <f>(#REF!-J$5)/30</f>
        <v>#REF!</v>
      </c>
      <c r="K198" s="7"/>
      <c r="L198" s="7" t="e">
        <f>(#REF!-L$5)/30</f>
        <v>#REF!</v>
      </c>
      <c r="M198" s="7"/>
      <c r="N198" s="7" t="e">
        <f>(#REF!-N$5)/30</f>
        <v>#REF!</v>
      </c>
      <c r="O198" s="7"/>
      <c r="P198" s="7" t="e">
        <f>(#REF!-P$5)/30</f>
        <v>#REF!</v>
      </c>
      <c r="Q198" s="7"/>
      <c r="S198" s="6" t="e">
        <f t="shared" si="100"/>
        <v>#REF!</v>
      </c>
      <c r="T198" s="6" t="e">
        <f t="shared" si="101"/>
        <v>#REF!</v>
      </c>
      <c r="U198" s="6">
        <f t="shared" si="102"/>
        <v>0</v>
      </c>
    </row>
    <row r="199" spans="2:21" x14ac:dyDescent="0.35">
      <c r="B199" t="e">
        <f>(#REF!-B$5)/30</f>
        <v>#REF!</v>
      </c>
      <c r="D199" t="e">
        <f>(#REF!-D$5)/30</f>
        <v>#REF!</v>
      </c>
      <c r="G199" s="8"/>
      <c r="H199" s="7"/>
      <c r="I199" s="7"/>
      <c r="J199" s="7" t="e">
        <f>(#REF!-J$5)/30</f>
        <v>#REF!</v>
      </c>
      <c r="K199" s="7"/>
      <c r="L199" s="7" t="e">
        <f>(#REF!-L$5)/30</f>
        <v>#REF!</v>
      </c>
      <c r="M199" s="7"/>
      <c r="N199" s="7" t="e">
        <f>(#REF!-N$5)/30</f>
        <v>#REF!</v>
      </c>
      <c r="O199" s="7"/>
      <c r="P199" s="7" t="e">
        <f>(#REF!-P$5)/30</f>
        <v>#REF!</v>
      </c>
      <c r="Q199" s="7"/>
      <c r="S199" s="6" t="e">
        <f t="shared" si="100"/>
        <v>#REF!</v>
      </c>
      <c r="T199" s="6" t="e">
        <f t="shared" si="101"/>
        <v>#REF!</v>
      </c>
      <c r="U199" s="6">
        <f t="shared" si="102"/>
        <v>0</v>
      </c>
    </row>
    <row r="200" spans="2:21" x14ac:dyDescent="0.35">
      <c r="D200" t="e">
        <f>(#REF!-D$5)/30</f>
        <v>#REF!</v>
      </c>
      <c r="G200" s="8"/>
      <c r="H200" s="7"/>
      <c r="I200" s="7"/>
      <c r="J200" s="7" t="e">
        <f>(#REF!-J$5)/30</f>
        <v>#REF!</v>
      </c>
      <c r="K200" s="7"/>
      <c r="L200" s="7" t="e">
        <f>(#REF!-L$5)/30</f>
        <v>#REF!</v>
      </c>
      <c r="M200" s="7"/>
      <c r="N200" s="7" t="e">
        <f>(#REF!-N$5)/30</f>
        <v>#REF!</v>
      </c>
      <c r="O200" s="7"/>
      <c r="P200" s="7" t="e">
        <f>(#REF!-P$5)/30</f>
        <v>#REF!</v>
      </c>
      <c r="Q200" s="7"/>
      <c r="S200" s="6"/>
      <c r="T200" s="6"/>
      <c r="U200" s="6">
        <f t="shared" si="102"/>
        <v>0</v>
      </c>
    </row>
    <row r="201" spans="2:21" x14ac:dyDescent="0.35">
      <c r="D201" t="e">
        <f>(#REF!-D$5)/30</f>
        <v>#REF!</v>
      </c>
      <c r="G201" s="8"/>
      <c r="H201" s="7"/>
      <c r="I201" s="7"/>
      <c r="J201" s="7" t="e">
        <f>(#REF!-J$5)/30</f>
        <v>#REF!</v>
      </c>
      <c r="K201" s="7"/>
      <c r="L201" s="7" t="e">
        <f>(#REF!-L$5)/30</f>
        <v>#REF!</v>
      </c>
      <c r="M201" s="7"/>
      <c r="N201" s="7" t="e">
        <f>(#REF!-N$5)/30</f>
        <v>#REF!</v>
      </c>
      <c r="O201" s="7"/>
      <c r="P201" s="7" t="e">
        <f>(#REF!-P$5)/30</f>
        <v>#REF!</v>
      </c>
      <c r="Q201" s="7"/>
      <c r="S201" s="6"/>
      <c r="T201" s="6"/>
      <c r="U201" s="6">
        <f t="shared" si="102"/>
        <v>0</v>
      </c>
    </row>
    <row r="202" spans="2:21" x14ac:dyDescent="0.35">
      <c r="D202">
        <f t="shared" ref="D202:D204" si="108">(D53-D$5)/30</f>
        <v>-5.7166666666666668</v>
      </c>
      <c r="G202" s="8"/>
      <c r="H202" s="7"/>
      <c r="I202" s="7"/>
      <c r="J202" s="7" t="e">
        <f>(#REF!-J$5)/30</f>
        <v>#REF!</v>
      </c>
      <c r="K202" s="7"/>
      <c r="L202" s="7" t="e">
        <f>(#REF!-L$5)/30</f>
        <v>#REF!</v>
      </c>
      <c r="M202" s="7"/>
      <c r="N202" s="7" t="e">
        <f>(#REF!-N$5)/30</f>
        <v>#REF!</v>
      </c>
      <c r="O202" s="7"/>
      <c r="P202" s="7" t="e">
        <f>(#REF!-P$5)/30</f>
        <v>#REF!</v>
      </c>
      <c r="Q202" s="7"/>
      <c r="S202" s="6"/>
      <c r="T202" s="6"/>
      <c r="U202" s="6"/>
    </row>
    <row r="203" spans="2:21" x14ac:dyDescent="0.35">
      <c r="D203">
        <f t="shared" si="108"/>
        <v>-5.7166666666666668</v>
      </c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S203" s="6"/>
      <c r="T203" s="6"/>
      <c r="U203" s="6"/>
    </row>
    <row r="204" spans="2:21" x14ac:dyDescent="0.35">
      <c r="D204">
        <f t="shared" si="108"/>
        <v>-2.5485422740524784</v>
      </c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S204" s="6"/>
      <c r="T204" s="6"/>
      <c r="U204" s="6"/>
    </row>
    <row r="205" spans="2:21" x14ac:dyDescent="0.35"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S205" s="6"/>
      <c r="T205" s="6"/>
      <c r="U205" s="6"/>
    </row>
    <row r="206" spans="2:21" x14ac:dyDescent="0.35"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S206" s="6"/>
      <c r="T206" s="6"/>
      <c r="U206" s="6"/>
    </row>
    <row r="207" spans="2:21" x14ac:dyDescent="0.35"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S207" s="6"/>
      <c r="T207" s="6"/>
      <c r="U207" s="6"/>
    </row>
    <row r="208" spans="2:21" x14ac:dyDescent="0.35"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S208" s="6"/>
      <c r="T208" s="6"/>
      <c r="U208" s="6"/>
    </row>
    <row r="209" spans="7:21" x14ac:dyDescent="0.35"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S209" s="6"/>
      <c r="T209" s="6"/>
      <c r="U209" s="6"/>
    </row>
    <row r="210" spans="7:21" x14ac:dyDescent="0.35"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S210" s="6"/>
      <c r="T210" s="6"/>
      <c r="U210" s="6"/>
    </row>
    <row r="211" spans="7:21" x14ac:dyDescent="0.35"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S211" s="6"/>
      <c r="T211" s="6"/>
      <c r="U211" s="6"/>
    </row>
    <row r="212" spans="7:21" x14ac:dyDescent="0.35"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S212" s="6"/>
      <c r="T212" s="6"/>
      <c r="U212" s="6"/>
    </row>
    <row r="213" spans="7:21" x14ac:dyDescent="0.35"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S213" s="6"/>
      <c r="T213" s="6"/>
      <c r="U213" s="6"/>
    </row>
    <row r="214" spans="7:21" x14ac:dyDescent="0.35"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S214" s="6"/>
      <c r="T214" s="6"/>
      <c r="U214" s="6"/>
    </row>
    <row r="215" spans="7:21" x14ac:dyDescent="0.35"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S215" s="6"/>
      <c r="T215" s="6"/>
      <c r="U215" s="6"/>
    </row>
    <row r="216" spans="7:21" x14ac:dyDescent="0.35"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S216" s="6"/>
      <c r="T216" s="6"/>
      <c r="U216" s="6"/>
    </row>
    <row r="217" spans="7:21" x14ac:dyDescent="0.35"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S217" s="6"/>
      <c r="T217" s="6"/>
      <c r="U217" s="6"/>
    </row>
    <row r="218" spans="7:21" x14ac:dyDescent="0.35"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S218" s="6"/>
      <c r="T218" s="6"/>
      <c r="U218" s="6"/>
    </row>
    <row r="219" spans="7:21" x14ac:dyDescent="0.35"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S219" s="6"/>
      <c r="T219" s="6"/>
      <c r="U219" s="6"/>
    </row>
    <row r="220" spans="7:21" x14ac:dyDescent="0.35"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S220" s="6"/>
      <c r="T220" s="6"/>
      <c r="U220" s="6"/>
    </row>
    <row r="221" spans="7:21" x14ac:dyDescent="0.35"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S221" s="6"/>
      <c r="T221" s="6"/>
      <c r="U221" s="6"/>
    </row>
    <row r="222" spans="7:21" x14ac:dyDescent="0.35"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S222" s="6"/>
      <c r="T222" s="6"/>
      <c r="U222" s="6"/>
    </row>
    <row r="223" spans="7:21" x14ac:dyDescent="0.35"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S223" s="6"/>
      <c r="T223" s="6"/>
      <c r="U223" s="6"/>
    </row>
    <row r="224" spans="7:21" x14ac:dyDescent="0.35"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S224" s="6"/>
      <c r="T224" s="6"/>
      <c r="U224" s="6"/>
    </row>
    <row r="225" spans="7:21" x14ac:dyDescent="0.35"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S225" s="6"/>
      <c r="T225" s="6"/>
      <c r="U225" s="6"/>
    </row>
    <row r="226" spans="7:21" x14ac:dyDescent="0.35"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S226" s="6"/>
      <c r="T226" s="6"/>
      <c r="U226" s="6"/>
    </row>
    <row r="227" spans="7:21" x14ac:dyDescent="0.35"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S227" s="6"/>
      <c r="T227" s="6"/>
      <c r="U227" s="6"/>
    </row>
    <row r="228" spans="7:21" x14ac:dyDescent="0.35"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S228" s="6"/>
      <c r="T228" s="6"/>
      <c r="U228" s="6"/>
    </row>
    <row r="229" spans="7:21" x14ac:dyDescent="0.35"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S229" s="6"/>
      <c r="T229" s="6"/>
      <c r="U229" s="6"/>
    </row>
    <row r="230" spans="7:21" x14ac:dyDescent="0.35"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S230" s="6"/>
      <c r="T230" s="6"/>
      <c r="U230" s="6"/>
    </row>
    <row r="231" spans="7:21" x14ac:dyDescent="0.35"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S231" s="6"/>
      <c r="T231" s="6"/>
      <c r="U231" s="6"/>
    </row>
    <row r="232" spans="7:21" x14ac:dyDescent="0.35">
      <c r="H232" s="7"/>
      <c r="I232" s="7"/>
      <c r="J232" s="7"/>
      <c r="K232" s="7"/>
      <c r="L232" s="7"/>
      <c r="M232" s="7"/>
      <c r="N232" s="7"/>
      <c r="O232" s="7"/>
      <c r="P232" s="7"/>
      <c r="Q232" s="7"/>
    </row>
  </sheetData>
  <conditionalFormatting sqref="B3:G3 S3:W3">
    <cfRule type="containsText" dxfId="5" priority="7" operator="containsText" text="Phasic">
      <formula>NOT(ISERROR(SEARCH("Phasic",B3)))</formula>
    </cfRule>
    <cfRule type="containsText" dxfId="4" priority="8" operator="containsText" text="OT">
      <formula>NOT(ISERROR(SEARCH("OT",B3)))</formula>
    </cfRule>
    <cfRule type="containsText" dxfId="3" priority="9" operator="containsText" text="VP">
      <formula>NOT(ISERROR(SEARCH("VP",B3)))</formula>
    </cfRule>
  </conditionalFormatting>
  <conditionalFormatting sqref="H3:Q3">
    <cfRule type="containsText" dxfId="2" priority="4" operator="containsText" text="Phasic">
      <formula>NOT(ISERROR(SEARCH("Phasic",H3)))</formula>
    </cfRule>
    <cfRule type="containsText" dxfId="1" priority="5" operator="containsText" text="OT">
      <formula>NOT(ISERROR(SEARCH("OT",H3)))</formula>
    </cfRule>
    <cfRule type="containsText" dxfId="0" priority="6" operator="containsText" text="VP">
      <formula>NOT(ISERROR(SEARCH("VP",H3)))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 Gareth</dc:creator>
  <cp:lastModifiedBy>Gareth Leng</cp:lastModifiedBy>
  <dcterms:created xsi:type="dcterms:W3CDTF">2023-09-06T10:05:59Z</dcterms:created>
  <dcterms:modified xsi:type="dcterms:W3CDTF">2025-01-09T15:49:51Z</dcterms:modified>
</cp:coreProperties>
</file>